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ason/Dropbox/AWS/GCNET/GCNet_positions.stash/meta/"/>
    </mc:Choice>
  </mc:AlternateContent>
  <xr:revisionPtr revIDLastSave="0" documentId="13_ncr:1_{8100A404-09C1-D74A-BA64-700D7C0536D2}" xr6:coauthVersionLast="47" xr6:coauthVersionMax="47" xr10:uidLastSave="{00000000-0000-0000-0000-000000000000}"/>
  <bookViews>
    <workbookView xWindow="0" yWindow="1300" windowWidth="35840" windowHeight="20020" xr2:uid="{00000000-000D-0000-FFFF-FFFF00000000}"/>
  </bookViews>
  <sheets>
    <sheet name="Feuille 1" sheetId="1" r:id="rId1"/>
  </sheets>
  <definedNames>
    <definedName name="_xlnm._FilterDatabase" localSheetId="0" hidden="1">'Feuille 1'!$A$1:$Q$1044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M82" i="1"/>
  <c r="L170" i="1"/>
  <c r="H170" i="1"/>
  <c r="L169" i="1"/>
  <c r="H169" i="1"/>
  <c r="L168" i="1"/>
  <c r="H168" i="1"/>
  <c r="L167" i="1"/>
  <c r="H167" i="1"/>
  <c r="L165" i="1"/>
  <c r="H165" i="1"/>
  <c r="L164" i="1"/>
  <c r="H164" i="1"/>
  <c r="L163" i="1"/>
  <c r="H163" i="1"/>
  <c r="L162" i="1"/>
  <c r="H162" i="1"/>
  <c r="L161" i="1"/>
  <c r="H161" i="1"/>
  <c r="L159" i="1"/>
  <c r="H159" i="1"/>
  <c r="L158" i="1"/>
  <c r="H158" i="1"/>
  <c r="L157" i="1"/>
  <c r="H157" i="1"/>
  <c r="L156" i="1"/>
  <c r="H156" i="1"/>
  <c r="L154" i="1"/>
  <c r="H154" i="1"/>
  <c r="L152" i="1"/>
  <c r="H152" i="1"/>
  <c r="L150" i="1"/>
  <c r="H150" i="1"/>
  <c r="L146" i="1"/>
  <c r="H146" i="1"/>
  <c r="L140" i="1"/>
  <c r="H140" i="1"/>
  <c r="L137" i="1"/>
  <c r="H137" i="1"/>
  <c r="L133" i="1"/>
  <c r="H133" i="1"/>
  <c r="L131" i="1"/>
  <c r="H131" i="1"/>
  <c r="L130" i="1"/>
  <c r="H130" i="1"/>
  <c r="L129" i="1"/>
  <c r="H129" i="1"/>
  <c r="L128" i="1"/>
  <c r="H128" i="1"/>
  <c r="L127" i="1"/>
  <c r="H127" i="1"/>
  <c r="L124" i="1"/>
  <c r="H124" i="1"/>
  <c r="L121" i="1"/>
  <c r="H121" i="1"/>
  <c r="L117" i="1"/>
  <c r="H117" i="1"/>
  <c r="L114" i="1"/>
  <c r="H114" i="1"/>
  <c r="L113" i="1"/>
  <c r="H113" i="1"/>
  <c r="L112" i="1"/>
  <c r="H112" i="1"/>
  <c r="L111" i="1"/>
  <c r="H111" i="1"/>
  <c r="L110" i="1"/>
  <c r="H110" i="1"/>
  <c r="L108" i="1"/>
  <c r="H108" i="1"/>
  <c r="L107" i="1"/>
  <c r="H107" i="1"/>
  <c r="L106" i="1"/>
  <c r="H106" i="1"/>
  <c r="L105" i="1"/>
  <c r="H105" i="1"/>
  <c r="L104" i="1"/>
  <c r="H104" i="1"/>
  <c r="L101" i="1"/>
  <c r="H101" i="1"/>
  <c r="L99" i="1"/>
  <c r="H99" i="1"/>
  <c r="L98" i="1"/>
  <c r="H98" i="1"/>
  <c r="L97" i="1"/>
  <c r="H97" i="1"/>
  <c r="L96" i="1"/>
  <c r="H96" i="1"/>
  <c r="L95" i="1"/>
  <c r="H95" i="1"/>
  <c r="L93" i="1"/>
  <c r="H93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1" i="1"/>
  <c r="H81" i="1"/>
  <c r="L79" i="1"/>
  <c r="H79" i="1"/>
  <c r="L77" i="1"/>
  <c r="H77" i="1"/>
  <c r="L75" i="1"/>
  <c r="H75" i="1"/>
  <c r="L73" i="1"/>
  <c r="H73" i="1"/>
  <c r="L70" i="1"/>
  <c r="H70" i="1"/>
  <c r="L67" i="1"/>
  <c r="H67" i="1"/>
  <c r="L66" i="1"/>
  <c r="H66" i="1"/>
  <c r="L65" i="1"/>
  <c r="H65" i="1"/>
  <c r="L64" i="1"/>
  <c r="H64" i="1"/>
  <c r="L62" i="1"/>
  <c r="H62" i="1"/>
  <c r="L59" i="1"/>
  <c r="H59" i="1"/>
  <c r="L57" i="1"/>
  <c r="H57" i="1"/>
  <c r="L56" i="1"/>
  <c r="H56" i="1"/>
  <c r="L55" i="1"/>
  <c r="H55" i="1"/>
  <c r="L54" i="1"/>
  <c r="H54" i="1"/>
  <c r="L53" i="1"/>
  <c r="H53" i="1"/>
  <c r="L51" i="1"/>
  <c r="H51" i="1"/>
  <c r="L49" i="1"/>
  <c r="H49" i="1"/>
  <c r="L48" i="1"/>
  <c r="H48" i="1"/>
  <c r="L47" i="1"/>
  <c r="H47" i="1"/>
  <c r="L44" i="1"/>
  <c r="H44" i="1"/>
  <c r="L42" i="1"/>
  <c r="H42" i="1"/>
  <c r="L41" i="1"/>
  <c r="H41" i="1"/>
  <c r="L40" i="1"/>
  <c r="H40" i="1"/>
  <c r="L39" i="1"/>
  <c r="H39" i="1"/>
  <c r="L38" i="1"/>
  <c r="H38" i="1"/>
  <c r="L37" i="1"/>
  <c r="H37" i="1"/>
  <c r="L34" i="1"/>
  <c r="H34" i="1"/>
  <c r="L32" i="1"/>
  <c r="H32" i="1"/>
  <c r="L31" i="1"/>
  <c r="H31" i="1"/>
  <c r="L30" i="1"/>
  <c r="H30" i="1"/>
  <c r="L29" i="1"/>
  <c r="H29" i="1"/>
  <c r="L28" i="1"/>
  <c r="H28" i="1"/>
  <c r="L27" i="1"/>
  <c r="H27" i="1"/>
  <c r="L24" i="1"/>
  <c r="H24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7" i="1"/>
  <c r="H7" i="1"/>
  <c r="L6" i="1"/>
  <c r="H6" i="1"/>
  <c r="L5" i="1"/>
  <c r="H5" i="1"/>
  <c r="L4" i="1"/>
  <c r="H4" i="1"/>
  <c r="L3" i="1"/>
  <c r="H3" i="1"/>
  <c r="L2" i="1"/>
  <c r="H2" i="1"/>
</calcChain>
</file>

<file path=xl/sharedStrings.xml><?xml version="1.0" encoding="utf-8"?>
<sst xmlns="http://schemas.openxmlformats.org/spreadsheetml/2006/main" count="777" uniqueCount="154">
  <si>
    <t>id</t>
  </si>
  <si>
    <t>name_long</t>
  </si>
  <si>
    <t>name</t>
  </si>
  <si>
    <t>date</t>
  </si>
  <si>
    <t>lat</t>
  </si>
  <si>
    <t>lon</t>
  </si>
  <si>
    <t>elev</t>
  </si>
  <si>
    <t>elev_std</t>
  </si>
  <si>
    <t>datum</t>
  </si>
  <si>
    <t>type</t>
  </si>
  <si>
    <t>source</t>
  </si>
  <si>
    <t>Swiss Camp</t>
  </si>
  <si>
    <t>SWC</t>
  </si>
  <si>
    <t>WGS 84</t>
  </si>
  <si>
    <t>multi-day measurement</t>
  </si>
  <si>
    <t>Ohmura et al.1992 ETH camp report</t>
  </si>
  <si>
    <t/>
  </si>
  <si>
    <t>2018 field book c.pdf</t>
  </si>
  <si>
    <t>Jason</t>
  </si>
  <si>
    <t>handheld</t>
  </si>
  <si>
    <t>2013 field book c.pdf</t>
  </si>
  <si>
    <t>2015 field book c.pdf</t>
  </si>
  <si>
    <t>2016 field book c.pdf</t>
  </si>
  <si>
    <t>Trimble Geo v5</t>
  </si>
  <si>
    <t>-</t>
  </si>
  <si>
    <t>2017 field book c.pdf</t>
  </si>
  <si>
    <t>multi-day average GC-Netv2</t>
  </si>
  <si>
    <t>doc_2000</t>
  </si>
  <si>
    <t>Gc-net documentation Nov, 10 2000</t>
  </si>
  <si>
    <t>ref</t>
  </si>
  <si>
    <t>69.5732</t>
  </si>
  <si>
    <t>-49.2952</t>
  </si>
  <si>
    <t>WMO-DMI_2012</t>
  </si>
  <si>
    <t>unknown</t>
  </si>
  <si>
    <t>Crawford Pt. 1</t>
  </si>
  <si>
    <t>CP1</t>
  </si>
  <si>
    <t>69.8797157275</t>
  </si>
  <si>
    <t>-46.986758491</t>
  </si>
  <si>
    <t>Trimble Geo Explorer II hand held GPS</t>
  </si>
  <si>
    <t>2011-2012 Nicolas Bayou.pdf</t>
  </si>
  <si>
    <t>2014 field book c.pdf</t>
  </si>
  <si>
    <t>69.8819</t>
  </si>
  <si>
    <t>-46.9736</t>
  </si>
  <si>
    <t>NASA-U</t>
  </si>
  <si>
    <t>NAU</t>
  </si>
  <si>
    <t>73.841888993</t>
  </si>
  <si>
    <t>-49.498250747</t>
  </si>
  <si>
    <t>average of 11612 measurements</t>
  </si>
  <si>
    <t>https://github.com/GEUS-Glaciology-and-Climate/GCNet_positions/tree/main/data/GNSS%20data/2011%20GPS%20NASA-U</t>
  </si>
  <si>
    <t>73.8333</t>
  </si>
  <si>
    <t>-49.4953</t>
  </si>
  <si>
    <t>GITS</t>
  </si>
  <si>
    <t>GIT</t>
  </si>
  <si>
    <t>77.137820952</t>
  </si>
  <si>
    <t>-61.0410620505</t>
  </si>
  <si>
    <t>77.1433</t>
  </si>
  <si>
    <t>-61.095</t>
  </si>
  <si>
    <t>Humboldt</t>
  </si>
  <si>
    <t>HUM</t>
  </si>
  <si>
    <t>78.5266</t>
  </si>
  <si>
    <t>-56.8305</t>
  </si>
  <si>
    <t>Summit</t>
  </si>
  <si>
    <t>SUM</t>
  </si>
  <si>
    <t>72.57975117</t>
  </si>
  <si>
    <t>-38.504471984</t>
  </si>
  <si>
    <t>72.5794</t>
  </si>
  <si>
    <t>-38.5042</t>
  </si>
  <si>
    <t>Tunu-N</t>
  </si>
  <si>
    <t>TUN</t>
  </si>
  <si>
    <t>78.0168</t>
  </si>
  <si>
    <t>-33.9939</t>
  </si>
  <si>
    <t>DYE-2</t>
  </si>
  <si>
    <t>DY2</t>
  </si>
  <si>
    <t>from Steffen and Box 2001</t>
  </si>
  <si>
    <t>66.481</t>
  </si>
  <si>
    <t>-46.2799</t>
  </si>
  <si>
    <t>JAR1</t>
  </si>
  <si>
    <t>JR1</t>
  </si>
  <si>
    <t>handhled</t>
  </si>
  <si>
    <t>2005 Jason Box.pdf</t>
  </si>
  <si>
    <t>69.4984</t>
  </si>
  <si>
    <t>-49.6816</t>
  </si>
  <si>
    <t>Saddle</t>
  </si>
  <si>
    <t>SDL</t>
  </si>
  <si>
    <t>66.0006</t>
  </si>
  <si>
    <t>-44.5014</t>
  </si>
  <si>
    <t>South Dome</t>
  </si>
  <si>
    <t>SDM</t>
  </si>
  <si>
    <t>63.1489</t>
  </si>
  <si>
    <t>-44.81718</t>
  </si>
  <si>
    <t>-44.8167</t>
  </si>
  <si>
    <t>NASA-E</t>
  </si>
  <si>
    <t>NAE</t>
  </si>
  <si>
    <t>75.0</t>
  </si>
  <si>
    <t>-29.9997</t>
  </si>
  <si>
    <t>Crawford Pt. 2</t>
  </si>
  <si>
    <t>CP2</t>
  </si>
  <si>
    <t>69.879733521</t>
  </si>
  <si>
    <t>-46.986549141</t>
  </si>
  <si>
    <t>69.913333</t>
  </si>
  <si>
    <t>-46.854722</t>
  </si>
  <si>
    <t>NGRIP</t>
  </si>
  <si>
    <t>NGP</t>
  </si>
  <si>
    <t>75.0998</t>
  </si>
  <si>
    <t>-42.3326</t>
  </si>
  <si>
    <t>NASA-SE</t>
  </si>
  <si>
    <t>NSE</t>
  </si>
  <si>
    <t>66.47977468</t>
  </si>
  <si>
    <t>-42.500371733</t>
  </si>
  <si>
    <t>66.4794</t>
  </si>
  <si>
    <t>-42.5003</t>
  </si>
  <si>
    <t>KAR</t>
  </si>
  <si>
    <t>69.699483688</t>
  </si>
  <si>
    <t>-33.000102125</t>
  </si>
  <si>
    <t>69.699444</t>
  </si>
  <si>
    <t>-33.005833</t>
  </si>
  <si>
    <t>JAR2</t>
  </si>
  <si>
    <t>JR2</t>
  </si>
  <si>
    <t>69.42</t>
  </si>
  <si>
    <t>-50.0575</t>
  </si>
  <si>
    <t>KULU</t>
  </si>
  <si>
    <t>KUL</t>
  </si>
  <si>
    <t>65.758504156</t>
  </si>
  <si>
    <t>-39.601725774</t>
  </si>
  <si>
    <t>65.758333</t>
  </si>
  <si>
    <t>-39.601667</t>
  </si>
  <si>
    <t>JAR3</t>
  </si>
  <si>
    <t>JR3</t>
  </si>
  <si>
    <t>69.3951</t>
  </si>
  <si>
    <t>-50.31</t>
  </si>
  <si>
    <t>Petermann Gl.</t>
  </si>
  <si>
    <t>PTG</t>
  </si>
  <si>
    <t>80.5897</t>
  </si>
  <si>
    <t>-59.9622</t>
  </si>
  <si>
    <t>Petermann ELA</t>
  </si>
  <si>
    <t>PET</t>
  </si>
  <si>
    <t>80.0839</t>
  </si>
  <si>
    <t>-58.0672</t>
  </si>
  <si>
    <t>NEEM</t>
  </si>
  <si>
    <t>NEM</t>
  </si>
  <si>
    <t>77.45</t>
  </si>
  <si>
    <t>-51.06</t>
  </si>
  <si>
    <t>East Grip</t>
  </si>
  <si>
    <t>EGP</t>
  </si>
  <si>
    <t>75.6248</t>
  </si>
  <si>
    <t>-35.9729</t>
  </si>
  <si>
    <t>Petermann SMS</t>
  </si>
  <si>
    <t xml:space="preserve"> 2003-2004 Steffen.pdf</t>
  </si>
  <si>
    <t>SMS1</t>
  </si>
  <si>
    <t>2005 Jason Box-pdf</t>
  </si>
  <si>
    <t>SMS2</t>
  </si>
  <si>
    <t>SMS3</t>
  </si>
  <si>
    <t>Zwally et al 2002 Science</t>
  </si>
  <si>
    <t>EGM96 at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</si>
</sst>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0" borderId="0" xfId="0" applyNumberFormat="1" applyFont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1" fillId="3" borderId="0" xfId="0" applyFont="1" applyFill="1"/>
    <xf numFmtId="0" fontId="2" fillId="3" borderId="0" xfId="0" applyFont="1" applyFill="1"/>
    <xf numFmtId="164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164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4" fillId="4" borderId="0" xfId="0" applyFont="1" applyFill="1"/>
    <xf numFmtId="0" fontId="1" fillId="5" borderId="0" xfId="0" applyFont="1" applyFill="1"/>
    <xf numFmtId="0" fontId="2" fillId="5" borderId="0" xfId="0" applyFont="1" applyFill="1"/>
    <xf numFmtId="164" fontId="1" fillId="5" borderId="0" xfId="0" applyNumberFormat="1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0" fontId="2" fillId="6" borderId="0" xfId="0" applyFont="1" applyFill="1"/>
    <xf numFmtId="164" fontId="1" fillId="6" borderId="0" xfId="0" applyNumberFormat="1" applyFont="1" applyFill="1"/>
    <xf numFmtId="0" fontId="1" fillId="6" borderId="0" xfId="0" applyFont="1" applyFill="1" applyAlignment="1">
      <alignment horizontal="left"/>
    </xf>
    <xf numFmtId="0" fontId="1" fillId="7" borderId="0" xfId="0" applyFont="1" applyFill="1"/>
    <xf numFmtId="0" fontId="2" fillId="7" borderId="0" xfId="0" applyFont="1" applyFill="1"/>
    <xf numFmtId="164" fontId="1" fillId="7" borderId="0" xfId="0" applyNumberFormat="1" applyFont="1" applyFill="1"/>
    <xf numFmtId="0" fontId="1" fillId="7" borderId="0" xfId="0" applyFont="1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164" fontId="1" fillId="8" borderId="0" xfId="0" applyNumberFormat="1" applyFont="1" applyFill="1"/>
    <xf numFmtId="0" fontId="1" fillId="8" borderId="0" xfId="0" applyFont="1" applyFill="1" applyAlignment="1">
      <alignment horizontal="left"/>
    </xf>
    <xf numFmtId="0" fontId="1" fillId="9" borderId="0" xfId="0" applyFont="1" applyFill="1"/>
    <xf numFmtId="0" fontId="2" fillId="9" borderId="0" xfId="0" applyFont="1" applyFill="1"/>
    <xf numFmtId="164" fontId="1" fillId="9" borderId="0" xfId="0" applyNumberFormat="1" applyFont="1" applyFill="1"/>
    <xf numFmtId="0" fontId="1" fillId="9" borderId="0" xfId="0" applyFont="1" applyFill="1" applyAlignment="1">
      <alignment horizontal="left"/>
    </xf>
    <xf numFmtId="0" fontId="1" fillId="10" borderId="0" xfId="0" applyFont="1" applyFill="1"/>
    <xf numFmtId="0" fontId="2" fillId="10" borderId="0" xfId="0" applyFont="1" applyFill="1"/>
    <xf numFmtId="164" fontId="1" fillId="10" borderId="0" xfId="0" applyNumberFormat="1" applyFont="1" applyFill="1"/>
    <xf numFmtId="0" fontId="1" fillId="10" borderId="0" xfId="0" applyFont="1" applyFill="1" applyAlignment="1">
      <alignment horizontal="left"/>
    </xf>
    <xf numFmtId="0" fontId="1" fillId="11" borderId="0" xfId="0" applyFont="1" applyFill="1"/>
    <xf numFmtId="0" fontId="2" fillId="11" borderId="0" xfId="0" applyFont="1" applyFill="1"/>
    <xf numFmtId="164" fontId="1" fillId="11" borderId="0" xfId="0" applyNumberFormat="1" applyFont="1" applyFill="1"/>
    <xf numFmtId="0" fontId="1" fillId="11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164" fontId="1" fillId="12" borderId="0" xfId="0" applyNumberFormat="1" applyFont="1" applyFill="1"/>
    <xf numFmtId="0" fontId="1" fillId="1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EUS-Glaciology-and-Climate/GCNet_positions/tree/main/data/GNSS%20data/2011%20GPS%20NASA-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44"/>
  <sheetViews>
    <sheetView tabSelected="1" workbookViewId="0">
      <selection activeCell="D2" sqref="D2"/>
    </sheetView>
  </sheetViews>
  <sheetFormatPr baseColWidth="10" defaultColWidth="12.6640625" defaultRowHeight="15.75" customHeight="1" x14ac:dyDescent="0.15"/>
  <cols>
    <col min="1" max="1" width="4.33203125" customWidth="1"/>
    <col min="2" max="2" width="12.83203125" customWidth="1"/>
    <col min="3" max="3" width="8.5" customWidth="1"/>
    <col min="4" max="4" width="12.6640625" customWidth="1"/>
    <col min="5" max="5" width="3.6640625" customWidth="1"/>
    <col min="6" max="6" width="3.33203125" customWidth="1"/>
    <col min="7" max="7" width="4.5" customWidth="1"/>
    <col min="8" max="8" width="13.5" customWidth="1"/>
    <col min="9" max="9" width="3.1640625" customWidth="1"/>
    <col min="10" max="10" width="3.6640625" customWidth="1"/>
    <col min="11" max="11" width="5.6640625" customWidth="1"/>
    <col min="13" max="13" width="8.1640625" customWidth="1"/>
    <col min="14" max="14" width="4.1640625" customWidth="1"/>
    <col min="15" max="15" width="9.5" customWidth="1"/>
    <col min="16" max="16" width="10.83203125" customWidth="1"/>
    <col min="17" max="17" width="27.33203125" customWidth="1"/>
  </cols>
  <sheetData>
    <row r="1" spans="1:3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2" t="s">
        <v>4</v>
      </c>
      <c r="I1" s="1"/>
      <c r="J1" s="1"/>
      <c r="K1" s="1"/>
      <c r="L1" s="2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customHeight="1" x14ac:dyDescent="0.15">
      <c r="A2" s="3">
        <v>1</v>
      </c>
      <c r="B2" s="4" t="s">
        <v>11</v>
      </c>
      <c r="C2" s="3" t="s">
        <v>12</v>
      </c>
      <c r="D2" s="5">
        <v>33067</v>
      </c>
      <c r="E2" s="3">
        <v>69</v>
      </c>
      <c r="F2" s="3">
        <v>34</v>
      </c>
      <c r="G2" s="3">
        <v>24.466999999999999</v>
      </c>
      <c r="H2" s="6">
        <f>69+34/60+24.467/3600</f>
        <v>69.57346305555555</v>
      </c>
      <c r="I2" s="3">
        <v>49</v>
      </c>
      <c r="J2" s="3">
        <v>17</v>
      </c>
      <c r="K2" s="3">
        <v>43.899000000000001</v>
      </c>
      <c r="L2" s="6">
        <f>-(49+17/60+43.899/60/60)</f>
        <v>-49.295527499999999</v>
      </c>
      <c r="M2" s="3">
        <v>1155.25</v>
      </c>
      <c r="N2" s="3"/>
      <c r="O2" s="3" t="s">
        <v>13</v>
      </c>
      <c r="P2" s="3" t="s">
        <v>14</v>
      </c>
      <c r="Q2" s="3" t="s">
        <v>15</v>
      </c>
      <c r="R2" s="1" t="s">
        <v>16</v>
      </c>
      <c r="S2" s="1" t="s">
        <v>16</v>
      </c>
      <c r="T2" s="1" t="s">
        <v>16</v>
      </c>
      <c r="U2" s="1" t="s">
        <v>16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 x14ac:dyDescent="0.15">
      <c r="A3" s="3">
        <v>1</v>
      </c>
      <c r="B3" s="4" t="s">
        <v>11</v>
      </c>
      <c r="C3" s="3" t="s">
        <v>12</v>
      </c>
      <c r="D3" s="5">
        <v>33444</v>
      </c>
      <c r="E3" s="3">
        <v>69</v>
      </c>
      <c r="F3" s="3">
        <v>34</v>
      </c>
      <c r="G3" s="3">
        <v>22.271999999999998</v>
      </c>
      <c r="H3" s="6">
        <f>69+34/60+22.272/60/60</f>
        <v>69.572853333333327</v>
      </c>
      <c r="I3" s="3">
        <v>49</v>
      </c>
      <c r="J3" s="3">
        <v>17</v>
      </c>
      <c r="K3" s="3">
        <v>53.223999999999997</v>
      </c>
      <c r="L3" s="6">
        <f>-(49+17/60+53.224/60/60)</f>
        <v>-49.298117777777776</v>
      </c>
      <c r="M3" s="3">
        <v>1152.42</v>
      </c>
      <c r="N3" s="3"/>
      <c r="O3" s="3" t="s">
        <v>13</v>
      </c>
      <c r="P3" s="3" t="s">
        <v>14</v>
      </c>
      <c r="Q3" s="3" t="s">
        <v>15</v>
      </c>
      <c r="R3" s="1"/>
      <c r="S3" s="1"/>
      <c r="T3" s="1"/>
      <c r="U3" s="1"/>
      <c r="V3" s="7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75" customHeight="1" x14ac:dyDescent="0.15">
      <c r="A4" s="3">
        <v>1</v>
      </c>
      <c r="B4" s="4" t="s">
        <v>11</v>
      </c>
      <c r="C4" s="3" t="s">
        <v>12</v>
      </c>
      <c r="D4" s="5">
        <v>33470</v>
      </c>
      <c r="E4" s="3">
        <v>69</v>
      </c>
      <c r="F4" s="3">
        <v>34</v>
      </c>
      <c r="G4" s="3">
        <v>22.114999999999998</v>
      </c>
      <c r="H4" s="6">
        <f>69+34/60+22.115/60/60</f>
        <v>69.572809722222217</v>
      </c>
      <c r="I4" s="3">
        <v>49</v>
      </c>
      <c r="J4" s="3">
        <v>17</v>
      </c>
      <c r="K4" s="3">
        <v>53.805999999999997</v>
      </c>
      <c r="L4" s="6">
        <f>-(49+17/60+53.806/60/60)</f>
        <v>-49.298279444444439</v>
      </c>
      <c r="M4" s="3">
        <v>1151.31</v>
      </c>
      <c r="N4" s="3"/>
      <c r="O4" s="3" t="s">
        <v>13</v>
      </c>
      <c r="P4" s="3" t="s">
        <v>14</v>
      </c>
      <c r="Q4" s="3" t="s">
        <v>15</v>
      </c>
      <c r="R4" s="1"/>
      <c r="S4" s="1"/>
      <c r="T4" s="1"/>
      <c r="U4" s="1"/>
      <c r="V4" s="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customHeight="1" x14ac:dyDescent="0.15">
      <c r="A5" s="3">
        <v>1</v>
      </c>
      <c r="B5" s="4" t="s">
        <v>11</v>
      </c>
      <c r="C5" s="3" t="s">
        <v>12</v>
      </c>
      <c r="D5" s="5">
        <v>34135</v>
      </c>
      <c r="E5" s="3">
        <v>69</v>
      </c>
      <c r="F5" s="3">
        <v>34</v>
      </c>
      <c r="G5" s="3">
        <v>20</v>
      </c>
      <c r="H5" s="6">
        <f t="shared" ref="H5:H7" si="0">E5+F5/60+G5/3600</f>
        <v>69.572222222222223</v>
      </c>
      <c r="I5" s="3">
        <v>49</v>
      </c>
      <c r="J5" s="3">
        <v>18</v>
      </c>
      <c r="K5" s="3">
        <v>7</v>
      </c>
      <c r="L5" s="6">
        <f t="shared" ref="L5:L7" si="1">-(I5+J5/60+K5/3600)</f>
        <v>-49.301944444444445</v>
      </c>
      <c r="M5" s="3"/>
      <c r="N5" s="3"/>
      <c r="O5" s="3"/>
      <c r="P5" s="3"/>
      <c r="Q5" s="3" t="s">
        <v>17</v>
      </c>
      <c r="R5" s="1"/>
      <c r="S5" s="1"/>
      <c r="T5" s="1"/>
      <c r="U5" s="1"/>
      <c r="V5" s="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75" customHeight="1" x14ac:dyDescent="0.15">
      <c r="A6" s="3">
        <v>1</v>
      </c>
      <c r="B6" s="4" t="s">
        <v>11</v>
      </c>
      <c r="C6" s="3" t="s">
        <v>12</v>
      </c>
      <c r="D6" s="5">
        <v>34500</v>
      </c>
      <c r="E6" s="3">
        <v>69</v>
      </c>
      <c r="F6" s="3">
        <v>34</v>
      </c>
      <c r="G6" s="3">
        <v>17.3</v>
      </c>
      <c r="H6" s="6">
        <f t="shared" si="0"/>
        <v>69.571472222222212</v>
      </c>
      <c r="I6" s="3">
        <v>49</v>
      </c>
      <c r="J6" s="3">
        <v>18</v>
      </c>
      <c r="K6" s="3">
        <v>12</v>
      </c>
      <c r="L6" s="6">
        <f t="shared" si="1"/>
        <v>-49.303333333333327</v>
      </c>
      <c r="M6" s="3"/>
      <c r="N6" s="3"/>
      <c r="O6" s="3"/>
      <c r="P6" s="3"/>
      <c r="Q6" s="3" t="s">
        <v>17</v>
      </c>
      <c r="R6" s="1"/>
      <c r="S6" s="1"/>
      <c r="T6" s="1"/>
      <c r="U6" s="1"/>
      <c r="V6" s="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 customHeight="1" x14ac:dyDescent="0.15">
      <c r="A7" s="3">
        <v>1</v>
      </c>
      <c r="B7" s="4" t="s">
        <v>11</v>
      </c>
      <c r="C7" s="3" t="s">
        <v>12</v>
      </c>
      <c r="D7" s="5">
        <v>35961</v>
      </c>
      <c r="E7" s="3">
        <v>69</v>
      </c>
      <c r="F7" s="3">
        <v>34</v>
      </c>
      <c r="G7" s="3">
        <v>10</v>
      </c>
      <c r="H7" s="6">
        <f t="shared" si="0"/>
        <v>69.569444444444443</v>
      </c>
      <c r="I7" s="3">
        <v>49</v>
      </c>
      <c r="J7" s="3">
        <v>18</v>
      </c>
      <c r="K7" s="3">
        <v>47</v>
      </c>
      <c r="L7" s="6">
        <f t="shared" si="1"/>
        <v>-49.31305555555555</v>
      </c>
      <c r="M7" s="3"/>
      <c r="N7" s="3"/>
      <c r="O7" s="3"/>
      <c r="P7" s="3"/>
      <c r="Q7" s="3" t="s">
        <v>17</v>
      </c>
      <c r="R7" s="1"/>
      <c r="S7" s="1"/>
      <c r="T7" s="1"/>
      <c r="U7" s="1"/>
      <c r="V7" s="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 customHeight="1" x14ac:dyDescent="0.15">
      <c r="A8" s="3">
        <v>1</v>
      </c>
      <c r="B8" s="4" t="s">
        <v>11</v>
      </c>
      <c r="C8" s="3" t="s">
        <v>12</v>
      </c>
      <c r="D8" s="5">
        <v>36692</v>
      </c>
      <c r="E8" s="3"/>
      <c r="F8" s="3"/>
      <c r="G8" s="3"/>
      <c r="H8" s="6">
        <v>69.567198811209096</v>
      </c>
      <c r="I8" s="3"/>
      <c r="J8" s="3"/>
      <c r="K8" s="3"/>
      <c r="L8" s="6">
        <v>-49.320138151135097</v>
      </c>
      <c r="M8" s="3"/>
      <c r="N8" s="3"/>
      <c r="O8" s="3"/>
      <c r="P8" s="3"/>
      <c r="Q8" s="3" t="s">
        <v>18</v>
      </c>
      <c r="R8" s="1"/>
      <c r="S8" s="1"/>
      <c r="T8" s="1"/>
      <c r="U8" s="1"/>
      <c r="V8" s="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75" customHeight="1" x14ac:dyDescent="0.15">
      <c r="A9" s="3">
        <v>1</v>
      </c>
      <c r="B9" s="4" t="s">
        <v>11</v>
      </c>
      <c r="C9" s="3" t="s">
        <v>12</v>
      </c>
      <c r="D9" s="5">
        <v>38518</v>
      </c>
      <c r="E9" s="3">
        <v>69</v>
      </c>
      <c r="F9" s="3">
        <v>33</v>
      </c>
      <c r="G9" s="3">
        <v>53</v>
      </c>
      <c r="H9" s="6">
        <f t="shared" ref="H9:H20" si="2">E9+F9/60+G9/3600</f>
        <v>69.564722222222215</v>
      </c>
      <c r="I9" s="3">
        <v>49</v>
      </c>
      <c r="J9" s="3">
        <v>19</v>
      </c>
      <c r="K9" s="3">
        <v>57</v>
      </c>
      <c r="L9" s="6">
        <f t="shared" ref="L9:L20" si="3">-(I9+J9/60+K9/3600)</f>
        <v>-49.332500000000003</v>
      </c>
      <c r="M9" s="3"/>
      <c r="N9" s="3"/>
      <c r="O9" s="3"/>
      <c r="P9" s="3"/>
      <c r="Q9" s="3" t="s">
        <v>17</v>
      </c>
      <c r="R9" s="1"/>
      <c r="S9" s="1"/>
      <c r="T9" s="1"/>
      <c r="U9" s="1"/>
      <c r="V9" s="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75" customHeight="1" x14ac:dyDescent="0.15">
      <c r="A10" s="3">
        <v>1</v>
      </c>
      <c r="B10" s="4" t="s">
        <v>11</v>
      </c>
      <c r="C10" s="3" t="s">
        <v>12</v>
      </c>
      <c r="D10" s="5">
        <v>38883</v>
      </c>
      <c r="E10" s="3">
        <v>69</v>
      </c>
      <c r="F10" s="3">
        <v>33</v>
      </c>
      <c r="G10" s="3">
        <v>57</v>
      </c>
      <c r="H10" s="6">
        <f t="shared" si="2"/>
        <v>69.56583333333333</v>
      </c>
      <c r="I10" s="3">
        <v>49</v>
      </c>
      <c r="J10" s="3">
        <v>19</v>
      </c>
      <c r="K10" s="3">
        <v>47</v>
      </c>
      <c r="L10" s="6">
        <f t="shared" si="3"/>
        <v>-49.329722222222223</v>
      </c>
      <c r="M10" s="3"/>
      <c r="N10" s="3"/>
      <c r="O10" s="3"/>
      <c r="P10" s="3"/>
      <c r="Q10" s="3" t="s">
        <v>17</v>
      </c>
      <c r="R10" s="1"/>
      <c r="S10" s="1"/>
      <c r="T10" s="1"/>
      <c r="U10" s="1"/>
      <c r="V10" s="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">
        <v>1</v>
      </c>
      <c r="B11" s="4" t="s">
        <v>11</v>
      </c>
      <c r="C11" s="3" t="s">
        <v>12</v>
      </c>
      <c r="D11" s="5">
        <v>39614</v>
      </c>
      <c r="E11" s="3">
        <v>69</v>
      </c>
      <c r="F11" s="3">
        <v>33</v>
      </c>
      <c r="G11" s="3">
        <v>47</v>
      </c>
      <c r="H11" s="6">
        <f t="shared" si="2"/>
        <v>69.56305555555555</v>
      </c>
      <c r="I11" s="3">
        <v>49</v>
      </c>
      <c r="J11" s="3">
        <v>20</v>
      </c>
      <c r="K11" s="3">
        <v>17</v>
      </c>
      <c r="L11" s="6">
        <f t="shared" si="3"/>
        <v>-49.338055555555556</v>
      </c>
      <c r="M11" s="3"/>
      <c r="N11" s="3"/>
      <c r="O11" s="3"/>
      <c r="P11" s="3"/>
      <c r="Q11" s="3" t="s">
        <v>17</v>
      </c>
      <c r="R11" s="1"/>
      <c r="S11" s="1"/>
      <c r="T11" s="1"/>
      <c r="U11" s="1"/>
      <c r="V11" s="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x14ac:dyDescent="0.15">
      <c r="A12" s="3">
        <v>1</v>
      </c>
      <c r="B12" s="4" t="s">
        <v>11</v>
      </c>
      <c r="C12" s="3" t="s">
        <v>12</v>
      </c>
      <c r="D12" s="5">
        <v>39979</v>
      </c>
      <c r="E12" s="3">
        <v>69</v>
      </c>
      <c r="F12" s="3">
        <v>33</v>
      </c>
      <c r="G12" s="3">
        <v>46</v>
      </c>
      <c r="H12" s="6">
        <f t="shared" si="2"/>
        <v>69.562777777777768</v>
      </c>
      <c r="I12" s="3">
        <v>49</v>
      </c>
      <c r="J12" s="3">
        <v>20</v>
      </c>
      <c r="K12" s="3">
        <v>34</v>
      </c>
      <c r="L12" s="6">
        <f t="shared" si="3"/>
        <v>-49.342777777777783</v>
      </c>
      <c r="M12" s="3"/>
      <c r="N12" s="3"/>
      <c r="O12" s="3"/>
      <c r="P12" s="3"/>
      <c r="Q12" s="3" t="s">
        <v>17</v>
      </c>
      <c r="R12" s="1"/>
      <c r="S12" s="1"/>
      <c r="T12" s="1"/>
      <c r="U12" s="1"/>
      <c r="V12" s="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75" customHeight="1" x14ac:dyDescent="0.15">
      <c r="A13" s="3">
        <v>1</v>
      </c>
      <c r="B13" s="4" t="s">
        <v>11</v>
      </c>
      <c r="C13" s="3" t="s">
        <v>12</v>
      </c>
      <c r="D13" s="5">
        <v>40344</v>
      </c>
      <c r="E13" s="3">
        <v>69</v>
      </c>
      <c r="F13" s="3">
        <v>33</v>
      </c>
      <c r="G13" s="3">
        <v>48</v>
      </c>
      <c r="H13" s="6">
        <f t="shared" si="2"/>
        <v>69.563333333333333</v>
      </c>
      <c r="I13" s="3">
        <v>49</v>
      </c>
      <c r="J13" s="3">
        <v>20</v>
      </c>
      <c r="K13" s="3">
        <v>34</v>
      </c>
      <c r="L13" s="6">
        <f t="shared" si="3"/>
        <v>-49.342777777777783</v>
      </c>
      <c r="M13" s="3"/>
      <c r="N13" s="3"/>
      <c r="O13" s="3"/>
      <c r="P13" s="3"/>
      <c r="Q13" s="3" t="s">
        <v>17</v>
      </c>
      <c r="R13" s="1"/>
      <c r="S13" s="1"/>
      <c r="T13" s="1"/>
      <c r="U13" s="1"/>
      <c r="V13" s="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 x14ac:dyDescent="0.15">
      <c r="A14" s="3">
        <v>1</v>
      </c>
      <c r="B14" s="4" t="s">
        <v>11</v>
      </c>
      <c r="C14" s="3" t="s">
        <v>12</v>
      </c>
      <c r="D14" s="5">
        <v>40709</v>
      </c>
      <c r="E14" s="3">
        <v>69</v>
      </c>
      <c r="F14" s="3">
        <v>33</v>
      </c>
      <c r="G14" s="3">
        <v>41</v>
      </c>
      <c r="H14" s="6">
        <f t="shared" si="2"/>
        <v>69.561388888888885</v>
      </c>
      <c r="I14" s="3">
        <v>49</v>
      </c>
      <c r="J14" s="3">
        <v>20</v>
      </c>
      <c r="K14" s="3">
        <v>44</v>
      </c>
      <c r="L14" s="6">
        <f t="shared" si="3"/>
        <v>-49.345555555555556</v>
      </c>
      <c r="M14" s="3"/>
      <c r="N14" s="3"/>
      <c r="O14" s="3"/>
      <c r="P14" s="3"/>
      <c r="Q14" s="3" t="s">
        <v>17</v>
      </c>
      <c r="R14" s="1"/>
      <c r="S14" s="1"/>
      <c r="T14" s="1"/>
      <c r="U14" s="1"/>
      <c r="V14" s="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 x14ac:dyDescent="0.15">
      <c r="A15" s="3">
        <v>1</v>
      </c>
      <c r="B15" s="4" t="s">
        <v>11</v>
      </c>
      <c r="C15" s="3" t="s">
        <v>12</v>
      </c>
      <c r="D15" s="5">
        <v>41413</v>
      </c>
      <c r="E15" s="3">
        <v>69</v>
      </c>
      <c r="F15" s="3">
        <v>33</v>
      </c>
      <c r="G15" s="3">
        <v>32</v>
      </c>
      <c r="H15" s="6">
        <f t="shared" si="2"/>
        <v>69.558888888888887</v>
      </c>
      <c r="I15" s="3">
        <v>49</v>
      </c>
      <c r="J15" s="3">
        <v>21</v>
      </c>
      <c r="K15" s="3">
        <v>10</v>
      </c>
      <c r="L15" s="6">
        <f t="shared" si="3"/>
        <v>-49.352777777777781</v>
      </c>
      <c r="M15" s="3">
        <v>1121</v>
      </c>
      <c r="N15" s="3"/>
      <c r="O15" s="3"/>
      <c r="P15" s="3" t="s">
        <v>19</v>
      </c>
      <c r="Q15" s="3" t="s">
        <v>20</v>
      </c>
      <c r="R15" s="1"/>
      <c r="S15" s="1"/>
      <c r="T15" s="1"/>
      <c r="U15" s="1"/>
      <c r="V15" s="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 x14ac:dyDescent="0.15">
      <c r="A16" s="3">
        <v>1</v>
      </c>
      <c r="B16" s="4" t="s">
        <v>11</v>
      </c>
      <c r="C16" s="3" t="s">
        <v>12</v>
      </c>
      <c r="D16" s="5">
        <v>42132</v>
      </c>
      <c r="E16" s="3">
        <v>69</v>
      </c>
      <c r="F16" s="3">
        <v>33</v>
      </c>
      <c r="G16" s="3">
        <v>27</v>
      </c>
      <c r="H16" s="6">
        <f t="shared" si="2"/>
        <v>69.55749999999999</v>
      </c>
      <c r="I16" s="3">
        <v>49</v>
      </c>
      <c r="J16" s="3">
        <v>21</v>
      </c>
      <c r="K16" s="3">
        <v>27</v>
      </c>
      <c r="L16" s="6">
        <f t="shared" si="3"/>
        <v>-49.357500000000002</v>
      </c>
      <c r="M16" s="3">
        <v>1082</v>
      </c>
      <c r="N16" s="3"/>
      <c r="O16" s="3"/>
      <c r="P16" s="3" t="s">
        <v>19</v>
      </c>
      <c r="Q16" s="3" t="s">
        <v>21</v>
      </c>
      <c r="R16" s="1"/>
      <c r="S16" s="1"/>
      <c r="T16" s="1"/>
      <c r="U16" s="1"/>
      <c r="V16" s="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 x14ac:dyDescent="0.15">
      <c r="A17" s="3">
        <v>1</v>
      </c>
      <c r="B17" s="4" t="s">
        <v>11</v>
      </c>
      <c r="C17" s="3" t="s">
        <v>12</v>
      </c>
      <c r="D17" s="5">
        <v>42495</v>
      </c>
      <c r="E17" s="3">
        <v>69</v>
      </c>
      <c r="F17" s="3">
        <v>33</v>
      </c>
      <c r="G17" s="3">
        <v>25.1</v>
      </c>
      <c r="H17" s="6">
        <f t="shared" si="2"/>
        <v>69.556972222222214</v>
      </c>
      <c r="I17" s="3">
        <v>49</v>
      </c>
      <c r="J17" s="3">
        <v>21</v>
      </c>
      <c r="K17" s="3">
        <v>34.200000000000003</v>
      </c>
      <c r="L17" s="6">
        <f t="shared" si="3"/>
        <v>-49.359500000000004</v>
      </c>
      <c r="M17" s="3">
        <v>1144</v>
      </c>
      <c r="N17" s="3"/>
      <c r="O17" s="3"/>
      <c r="P17" s="3" t="s">
        <v>19</v>
      </c>
      <c r="Q17" s="3" t="s">
        <v>22</v>
      </c>
      <c r="R17" s="1"/>
      <c r="S17" s="1"/>
      <c r="T17" s="1"/>
      <c r="U17" s="1"/>
      <c r="V17" s="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 x14ac:dyDescent="0.15">
      <c r="A18" s="3">
        <v>1</v>
      </c>
      <c r="B18" s="4" t="s">
        <v>11</v>
      </c>
      <c r="C18" s="3" t="s">
        <v>12</v>
      </c>
      <c r="D18" s="5">
        <v>42500</v>
      </c>
      <c r="E18" s="3">
        <v>69</v>
      </c>
      <c r="F18" s="3">
        <v>33</v>
      </c>
      <c r="G18" s="3">
        <v>24.899000000000001</v>
      </c>
      <c r="H18" s="6">
        <f t="shared" si="2"/>
        <v>69.55691638888888</v>
      </c>
      <c r="I18" s="3">
        <v>49</v>
      </c>
      <c r="J18" s="3">
        <v>21</v>
      </c>
      <c r="K18" s="3">
        <v>34.531999999999996</v>
      </c>
      <c r="L18" s="6">
        <f t="shared" si="3"/>
        <v>-49.359592222222226</v>
      </c>
      <c r="M18" s="3">
        <v>1163</v>
      </c>
      <c r="N18" s="3"/>
      <c r="O18" s="3"/>
      <c r="P18" s="3" t="s">
        <v>23</v>
      </c>
      <c r="Q18" s="3" t="s">
        <v>22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 x14ac:dyDescent="0.15">
      <c r="A19" s="3">
        <v>1</v>
      </c>
      <c r="B19" s="4" t="s">
        <v>11</v>
      </c>
      <c r="C19" s="3" t="s">
        <v>12</v>
      </c>
      <c r="D19" s="5">
        <v>42862</v>
      </c>
      <c r="E19" s="3">
        <v>69</v>
      </c>
      <c r="F19" s="3">
        <v>33</v>
      </c>
      <c r="G19" s="3">
        <v>27</v>
      </c>
      <c r="H19" s="6">
        <f t="shared" si="2"/>
        <v>69.55749999999999</v>
      </c>
      <c r="I19" s="3">
        <v>49</v>
      </c>
      <c r="J19" s="3">
        <v>21</v>
      </c>
      <c r="K19" s="3">
        <v>27</v>
      </c>
      <c r="L19" s="6">
        <f t="shared" si="3"/>
        <v>-49.357500000000002</v>
      </c>
      <c r="M19" s="3" t="s">
        <v>24</v>
      </c>
      <c r="N19" s="3"/>
      <c r="O19" s="3"/>
      <c r="P19" s="3" t="s">
        <v>19</v>
      </c>
      <c r="Q19" s="3" t="s">
        <v>25</v>
      </c>
      <c r="R19" s="1"/>
      <c r="S19" s="1"/>
      <c r="T19" s="1"/>
      <c r="U19" s="1"/>
      <c r="V19" s="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 x14ac:dyDescent="0.15">
      <c r="A20" s="3">
        <v>1</v>
      </c>
      <c r="B20" s="4" t="s">
        <v>11</v>
      </c>
      <c r="C20" s="3" t="s">
        <v>12</v>
      </c>
      <c r="D20" s="5">
        <v>43227</v>
      </c>
      <c r="E20" s="3">
        <v>69</v>
      </c>
      <c r="F20" s="3">
        <v>33</v>
      </c>
      <c r="G20" s="3">
        <v>20</v>
      </c>
      <c r="H20" s="6">
        <f t="shared" si="2"/>
        <v>69.555555555555557</v>
      </c>
      <c r="I20" s="3">
        <v>49</v>
      </c>
      <c r="J20" s="3">
        <v>21</v>
      </c>
      <c r="K20" s="3">
        <v>53</v>
      </c>
      <c r="L20" s="6">
        <f t="shared" si="3"/>
        <v>-49.364722222222227</v>
      </c>
      <c r="M20" s="3">
        <v>1135</v>
      </c>
      <c r="N20" s="3"/>
      <c r="O20" s="3"/>
      <c r="P20" s="3" t="s">
        <v>19</v>
      </c>
      <c r="Q20" s="3" t="s">
        <v>17</v>
      </c>
      <c r="R20" s="1"/>
      <c r="S20" s="1"/>
      <c r="T20" s="1"/>
      <c r="U20" s="1"/>
      <c r="V20" s="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 x14ac:dyDescent="0.15">
      <c r="A21" s="3">
        <v>1</v>
      </c>
      <c r="B21" s="4" t="s">
        <v>11</v>
      </c>
      <c r="C21" s="3" t="s">
        <v>12</v>
      </c>
      <c r="D21" s="5">
        <v>44439</v>
      </c>
      <c r="E21" s="3"/>
      <c r="F21" s="3"/>
      <c r="G21" s="3"/>
      <c r="H21" s="6">
        <v>69.553799999999995</v>
      </c>
      <c r="I21" s="3"/>
      <c r="J21" s="3"/>
      <c r="K21" s="3"/>
      <c r="L21" s="6">
        <v>-49.370699999999999</v>
      </c>
      <c r="M21" s="3"/>
      <c r="N21" s="3"/>
      <c r="O21" s="3"/>
      <c r="P21" s="3" t="s">
        <v>26</v>
      </c>
      <c r="Q21" s="3" t="s">
        <v>18</v>
      </c>
      <c r="R21" s="1"/>
      <c r="S21" s="1"/>
      <c r="T21" s="1"/>
      <c r="U21" s="1"/>
      <c r="V21" s="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 x14ac:dyDescent="0.15">
      <c r="A22" s="3">
        <v>1</v>
      </c>
      <c r="B22" s="4" t="s">
        <v>11</v>
      </c>
      <c r="C22" s="3" t="s">
        <v>12</v>
      </c>
      <c r="D22" s="8" t="s">
        <v>27</v>
      </c>
      <c r="E22" s="9"/>
      <c r="F22" s="9"/>
      <c r="G22" s="9"/>
      <c r="H22" s="9">
        <v>69.568330000000003</v>
      </c>
      <c r="I22" s="9"/>
      <c r="J22" s="9"/>
      <c r="K22" s="9"/>
      <c r="L22" s="9">
        <v>-49.315820000000002</v>
      </c>
      <c r="M22" s="9">
        <v>1149</v>
      </c>
      <c r="N22" s="9"/>
      <c r="O22" s="9"/>
      <c r="P22" s="9"/>
      <c r="Q22" s="9" t="s">
        <v>28</v>
      </c>
      <c r="R22" s="1"/>
      <c r="S22" s="1"/>
      <c r="T22" s="1"/>
      <c r="U22" s="1"/>
      <c r="V22" s="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 x14ac:dyDescent="0.15">
      <c r="A23" s="3">
        <v>1</v>
      </c>
      <c r="B23" s="4" t="s">
        <v>11</v>
      </c>
      <c r="C23" s="3" t="s">
        <v>12</v>
      </c>
      <c r="D23" s="3" t="s">
        <v>29</v>
      </c>
      <c r="E23" s="3"/>
      <c r="F23" s="3"/>
      <c r="G23" s="3"/>
      <c r="H23" s="6" t="s">
        <v>30</v>
      </c>
      <c r="I23" s="3"/>
      <c r="J23" s="3"/>
      <c r="K23" s="3"/>
      <c r="L23" s="6" t="s">
        <v>31</v>
      </c>
      <c r="M23" s="3">
        <v>1149</v>
      </c>
      <c r="N23" s="3"/>
      <c r="O23" s="3"/>
      <c r="P23" s="3"/>
      <c r="Q23" s="3"/>
      <c r="R23" s="1"/>
      <c r="S23" s="1"/>
      <c r="T23" s="1"/>
      <c r="U23" s="1"/>
      <c r="V23" s="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 x14ac:dyDescent="0.15">
      <c r="A24" s="3">
        <v>1</v>
      </c>
      <c r="B24" s="4" t="s">
        <v>11</v>
      </c>
      <c r="C24" s="3" t="s">
        <v>12</v>
      </c>
      <c r="D24" s="8" t="s">
        <v>32</v>
      </c>
      <c r="E24" s="9">
        <v>69</v>
      </c>
      <c r="F24" s="9">
        <v>33</v>
      </c>
      <c r="G24" s="9">
        <v>53</v>
      </c>
      <c r="H24" s="9">
        <f>E24+F24/60+G24/3600</f>
        <v>69.564722222222215</v>
      </c>
      <c r="I24" s="9">
        <v>49</v>
      </c>
      <c r="J24" s="9">
        <v>19</v>
      </c>
      <c r="K24" s="9">
        <v>51</v>
      </c>
      <c r="L24" s="9">
        <f>-(I24+J24/60+K24/3600)</f>
        <v>-49.330833333333338</v>
      </c>
      <c r="M24" s="9">
        <v>1092</v>
      </c>
      <c r="N24" s="9"/>
      <c r="O24" s="9"/>
      <c r="P24" s="9" t="s">
        <v>33</v>
      </c>
      <c r="Q24" s="9" t="s">
        <v>32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15">
      <c r="A25" s="10">
        <v>2</v>
      </c>
      <c r="B25" s="11" t="s">
        <v>34</v>
      </c>
      <c r="C25" s="10" t="s">
        <v>35</v>
      </c>
      <c r="D25" s="12">
        <v>36305</v>
      </c>
      <c r="E25" s="10"/>
      <c r="F25" s="10"/>
      <c r="G25" s="10"/>
      <c r="H25" s="13" t="s">
        <v>36</v>
      </c>
      <c r="I25" s="10"/>
      <c r="J25" s="10"/>
      <c r="K25" s="10"/>
      <c r="L25" s="13" t="s">
        <v>37</v>
      </c>
      <c r="M25" s="10">
        <v>1994</v>
      </c>
      <c r="N25" s="10">
        <v>27</v>
      </c>
      <c r="O25" s="10"/>
      <c r="P25" s="10"/>
      <c r="Q25" s="10" t="s">
        <v>18</v>
      </c>
      <c r="R25" s="1"/>
      <c r="S25" s="1"/>
      <c r="T25" s="1"/>
      <c r="U25" s="1"/>
      <c r="V25" s="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 x14ac:dyDescent="0.15">
      <c r="A26" s="10">
        <v>2</v>
      </c>
      <c r="B26" s="11" t="s">
        <v>34</v>
      </c>
      <c r="C26" s="10" t="s">
        <v>35</v>
      </c>
      <c r="D26" s="12">
        <v>36326</v>
      </c>
      <c r="E26" s="10"/>
      <c r="F26" s="10"/>
      <c r="G26" s="10"/>
      <c r="H26" s="13">
        <v>69.879750000000001</v>
      </c>
      <c r="I26" s="10"/>
      <c r="J26" s="10"/>
      <c r="K26" s="10"/>
      <c r="L26" s="13">
        <v>-46.986669999999997</v>
      </c>
      <c r="M26" s="10">
        <v>2022</v>
      </c>
      <c r="N26" s="10"/>
      <c r="O26" s="10"/>
      <c r="P26" s="10" t="s">
        <v>38</v>
      </c>
      <c r="Q26" s="10" t="s">
        <v>28</v>
      </c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 x14ac:dyDescent="0.15">
      <c r="A27" s="10">
        <v>2</v>
      </c>
      <c r="B27" s="11" t="s">
        <v>34</v>
      </c>
      <c r="C27" s="10" t="s">
        <v>35</v>
      </c>
      <c r="D27" s="12">
        <v>41030</v>
      </c>
      <c r="E27" s="10">
        <v>69</v>
      </c>
      <c r="F27" s="10">
        <v>52</v>
      </c>
      <c r="G27" s="10">
        <v>33.200000000000003</v>
      </c>
      <c r="H27" s="13">
        <f>69+52/60+33.2/60/60</f>
        <v>69.875888888888881</v>
      </c>
      <c r="I27" s="10">
        <v>47</v>
      </c>
      <c r="J27" s="10"/>
      <c r="K27" s="10">
        <v>53.1</v>
      </c>
      <c r="L27" s="13">
        <f t="shared" ref="L27:L32" si="4">-(I27+J27/60+K27/3600)</f>
        <v>-47.014749999999999</v>
      </c>
      <c r="M27" s="10" t="s">
        <v>24</v>
      </c>
      <c r="N27" s="10"/>
      <c r="O27" s="10"/>
      <c r="P27" s="10" t="s">
        <v>19</v>
      </c>
      <c r="Q27" s="10" t="s">
        <v>39</v>
      </c>
      <c r="R27" s="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 x14ac:dyDescent="0.15">
      <c r="A28" s="10">
        <v>2</v>
      </c>
      <c r="B28" s="11" t="s">
        <v>34</v>
      </c>
      <c r="C28" s="10" t="s">
        <v>35</v>
      </c>
      <c r="D28" s="12">
        <v>41414</v>
      </c>
      <c r="E28" s="10">
        <v>69</v>
      </c>
      <c r="F28" s="10">
        <v>52</v>
      </c>
      <c r="G28" s="10">
        <v>31.7</v>
      </c>
      <c r="H28" s="13">
        <f>69+52/60+31.7/3600</f>
        <v>69.875472222222214</v>
      </c>
      <c r="I28" s="10">
        <v>47</v>
      </c>
      <c r="J28" s="10">
        <v>1</v>
      </c>
      <c r="K28" s="10">
        <v>1.9</v>
      </c>
      <c r="L28" s="13">
        <f t="shared" si="4"/>
        <v>-47.017194444444442</v>
      </c>
      <c r="M28" s="10" t="s">
        <v>24</v>
      </c>
      <c r="N28" s="10"/>
      <c r="O28" s="10"/>
      <c r="P28" s="10" t="s">
        <v>19</v>
      </c>
      <c r="Q28" s="10" t="s">
        <v>20</v>
      </c>
      <c r="R28" s="7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 x14ac:dyDescent="0.15">
      <c r="A29" s="10">
        <v>2</v>
      </c>
      <c r="B29" s="11" t="s">
        <v>34</v>
      </c>
      <c r="C29" s="10" t="s">
        <v>35</v>
      </c>
      <c r="D29" s="12">
        <v>41761</v>
      </c>
      <c r="E29" s="10">
        <v>69</v>
      </c>
      <c r="F29" s="10">
        <v>52</v>
      </c>
      <c r="G29" s="10">
        <v>30.2</v>
      </c>
      <c r="H29" s="13">
        <f t="shared" ref="H29:H32" si="5">E29+F29/60+G29/3600</f>
        <v>69.875055555555548</v>
      </c>
      <c r="I29" s="10">
        <v>47</v>
      </c>
      <c r="J29" s="10">
        <v>1</v>
      </c>
      <c r="K29" s="10">
        <v>9.8000000000000007</v>
      </c>
      <c r="L29" s="13">
        <f t="shared" si="4"/>
        <v>-47.019388888888891</v>
      </c>
      <c r="M29" s="10">
        <v>1943</v>
      </c>
      <c r="N29" s="10"/>
      <c r="O29" s="10"/>
      <c r="P29" s="10" t="s">
        <v>19</v>
      </c>
      <c r="Q29" s="10" t="s">
        <v>40</v>
      </c>
      <c r="R29" s="7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 x14ac:dyDescent="0.15">
      <c r="A30" s="10">
        <v>2</v>
      </c>
      <c r="B30" s="11" t="s">
        <v>34</v>
      </c>
      <c r="C30" s="10" t="s">
        <v>35</v>
      </c>
      <c r="D30" s="12">
        <v>42149</v>
      </c>
      <c r="E30" s="10">
        <v>69</v>
      </c>
      <c r="F30" s="10">
        <v>52</v>
      </c>
      <c r="G30" s="10">
        <v>28.5</v>
      </c>
      <c r="H30" s="13">
        <f t="shared" si="5"/>
        <v>69.874583333333334</v>
      </c>
      <c r="I30" s="10">
        <v>47</v>
      </c>
      <c r="J30" s="10">
        <v>1</v>
      </c>
      <c r="K30" s="10">
        <v>21</v>
      </c>
      <c r="L30" s="13">
        <f t="shared" si="4"/>
        <v>-47.022500000000001</v>
      </c>
      <c r="M30" s="10">
        <v>1931</v>
      </c>
      <c r="N30" s="10"/>
      <c r="O30" s="10"/>
      <c r="P30" s="10" t="s">
        <v>19</v>
      </c>
      <c r="Q30" s="10" t="s">
        <v>21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 x14ac:dyDescent="0.15">
      <c r="A31" s="10">
        <v>2</v>
      </c>
      <c r="B31" s="11" t="s">
        <v>34</v>
      </c>
      <c r="C31" s="10" t="s">
        <v>35</v>
      </c>
      <c r="D31" s="12">
        <v>42495</v>
      </c>
      <c r="E31" s="10">
        <v>69</v>
      </c>
      <c r="F31" s="10">
        <v>52</v>
      </c>
      <c r="G31" s="10">
        <v>27.9</v>
      </c>
      <c r="H31" s="13">
        <f t="shared" si="5"/>
        <v>69.874416666666662</v>
      </c>
      <c r="I31" s="10">
        <v>47</v>
      </c>
      <c r="J31" s="10">
        <v>1</v>
      </c>
      <c r="K31" s="10">
        <v>21.7</v>
      </c>
      <c r="L31" s="13">
        <f t="shared" si="4"/>
        <v>-47.022694444444447</v>
      </c>
      <c r="M31" s="10">
        <v>1945</v>
      </c>
      <c r="N31" s="10"/>
      <c r="O31" s="10"/>
      <c r="P31" s="10" t="s">
        <v>19</v>
      </c>
      <c r="Q31" s="10" t="s">
        <v>22</v>
      </c>
      <c r="R31" s="1" t="s">
        <v>16</v>
      </c>
      <c r="S31" s="1" t="s">
        <v>16</v>
      </c>
      <c r="T31" s="1" t="s">
        <v>16</v>
      </c>
      <c r="U31" s="1" t="s">
        <v>16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 x14ac:dyDescent="0.15">
      <c r="A32" s="10">
        <v>2</v>
      </c>
      <c r="B32" s="11" t="s">
        <v>34</v>
      </c>
      <c r="C32" s="10" t="s">
        <v>35</v>
      </c>
      <c r="D32" s="12">
        <v>42874</v>
      </c>
      <c r="E32" s="10">
        <v>69</v>
      </c>
      <c r="F32" s="10">
        <v>52</v>
      </c>
      <c r="G32" s="10">
        <v>27</v>
      </c>
      <c r="H32" s="13">
        <f t="shared" si="5"/>
        <v>69.874166666666653</v>
      </c>
      <c r="I32" s="10">
        <v>47</v>
      </c>
      <c r="J32" s="10">
        <v>1</v>
      </c>
      <c r="K32" s="10">
        <v>27</v>
      </c>
      <c r="L32" s="13">
        <f t="shared" si="4"/>
        <v>-47.024166666666666</v>
      </c>
      <c r="M32" s="10" t="s">
        <v>24</v>
      </c>
      <c r="N32" s="10"/>
      <c r="O32" s="10"/>
      <c r="P32" s="10" t="s">
        <v>19</v>
      </c>
      <c r="Q32" s="10" t="s">
        <v>25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 x14ac:dyDescent="0.15">
      <c r="A33" s="10">
        <v>2</v>
      </c>
      <c r="B33" s="11" t="s">
        <v>34</v>
      </c>
      <c r="C33" s="10" t="s">
        <v>35</v>
      </c>
      <c r="D33" s="10" t="s">
        <v>29</v>
      </c>
      <c r="E33" s="10"/>
      <c r="F33" s="10"/>
      <c r="G33" s="10"/>
      <c r="H33" s="13" t="s">
        <v>41</v>
      </c>
      <c r="I33" s="10"/>
      <c r="J33" s="10"/>
      <c r="K33" s="10"/>
      <c r="L33" s="13" t="s">
        <v>42</v>
      </c>
      <c r="M33" s="10">
        <v>2022</v>
      </c>
      <c r="N33" s="10"/>
      <c r="O33" s="10"/>
      <c r="P33" s="10"/>
      <c r="Q33" s="1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 x14ac:dyDescent="0.15">
      <c r="A34" s="10">
        <v>2</v>
      </c>
      <c r="B34" s="11" t="s">
        <v>34</v>
      </c>
      <c r="C34" s="10" t="s">
        <v>35</v>
      </c>
      <c r="D34" s="12" t="s">
        <v>32</v>
      </c>
      <c r="E34" s="10">
        <v>69</v>
      </c>
      <c r="F34" s="10">
        <v>52</v>
      </c>
      <c r="G34" s="10">
        <v>42</v>
      </c>
      <c r="H34" s="13">
        <f>E34+F34/60+G34/3600</f>
        <v>69.87833333333333</v>
      </c>
      <c r="I34" s="10">
        <v>46</v>
      </c>
      <c r="J34" s="10">
        <v>59</v>
      </c>
      <c r="K34" s="10">
        <v>48</v>
      </c>
      <c r="L34" s="13">
        <f>-(I34+J34/60+K34/3600)</f>
        <v>-46.99666666666667</v>
      </c>
      <c r="M34" s="10">
        <v>2022</v>
      </c>
      <c r="N34" s="10"/>
      <c r="O34" s="10"/>
      <c r="P34" s="10" t="s">
        <v>33</v>
      </c>
      <c r="Q34" s="10" t="s">
        <v>32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 x14ac:dyDescent="0.15">
      <c r="A35" s="14">
        <v>3</v>
      </c>
      <c r="B35" s="15" t="s">
        <v>43</v>
      </c>
      <c r="C35" s="14" t="s">
        <v>44</v>
      </c>
      <c r="D35" s="16">
        <v>36293</v>
      </c>
      <c r="E35" s="14"/>
      <c r="F35" s="14"/>
      <c r="G35" s="14"/>
      <c r="H35" s="17" t="s">
        <v>45</v>
      </c>
      <c r="I35" s="14"/>
      <c r="J35" s="14"/>
      <c r="K35" s="14"/>
      <c r="L35" s="17" t="s">
        <v>46</v>
      </c>
      <c r="M35" s="14">
        <v>2382</v>
      </c>
      <c r="N35" s="14">
        <v>96</v>
      </c>
      <c r="O35" s="14"/>
      <c r="P35" s="14"/>
      <c r="Q35" s="14" t="s">
        <v>18</v>
      </c>
      <c r="R35" s="1" t="s">
        <v>16</v>
      </c>
      <c r="S35" s="1" t="s">
        <v>16</v>
      </c>
      <c r="T35" s="1" t="s">
        <v>16</v>
      </c>
      <c r="U35" s="1" t="s">
        <v>16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 x14ac:dyDescent="0.15">
      <c r="A36" s="14">
        <v>3</v>
      </c>
      <c r="B36" s="15" t="s">
        <v>43</v>
      </c>
      <c r="C36" s="14" t="s">
        <v>44</v>
      </c>
      <c r="D36" s="16">
        <v>36326</v>
      </c>
      <c r="E36" s="14"/>
      <c r="F36" s="14"/>
      <c r="G36" s="14"/>
      <c r="H36" s="17">
        <v>73.841890000000006</v>
      </c>
      <c r="I36" s="14"/>
      <c r="J36" s="14"/>
      <c r="K36" s="14"/>
      <c r="L36" s="17">
        <v>-49.498309999999996</v>
      </c>
      <c r="M36" s="14">
        <v>2369</v>
      </c>
      <c r="N36" s="14"/>
      <c r="O36" s="14"/>
      <c r="P36" s="14" t="s">
        <v>38</v>
      </c>
      <c r="Q36" s="14" t="s">
        <v>28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 x14ac:dyDescent="0.15">
      <c r="A37" s="14">
        <v>3</v>
      </c>
      <c r="B37" s="15" t="s">
        <v>43</v>
      </c>
      <c r="C37" s="14" t="s">
        <v>44</v>
      </c>
      <c r="D37" s="16">
        <v>40693</v>
      </c>
      <c r="E37" s="14">
        <v>73</v>
      </c>
      <c r="F37" s="14">
        <v>50</v>
      </c>
      <c r="G37" s="14">
        <v>27.863610000000001</v>
      </c>
      <c r="H37" s="17">
        <f t="shared" ref="H37:H42" si="6">E37+F37/60+G37/3600</f>
        <v>73.841073225000002</v>
      </c>
      <c r="I37" s="14">
        <v>49</v>
      </c>
      <c r="J37" s="14">
        <v>30</v>
      </c>
      <c r="K37" s="14">
        <v>56.536268880000002</v>
      </c>
      <c r="L37" s="17">
        <f t="shared" ref="L37:L42" si="7">-(I37+J37/60+K37/3600)</f>
        <v>-49.515704519133337</v>
      </c>
      <c r="M37" s="14">
        <v>2307.723</v>
      </c>
      <c r="N37" s="14">
        <v>0.4</v>
      </c>
      <c r="O37" s="14"/>
      <c r="P37" s="14" t="s">
        <v>47</v>
      </c>
      <c r="Q37" s="18" t="s">
        <v>48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 x14ac:dyDescent="0.15">
      <c r="A38" s="14">
        <v>3</v>
      </c>
      <c r="B38" s="15" t="s">
        <v>43</v>
      </c>
      <c r="C38" s="14" t="s">
        <v>44</v>
      </c>
      <c r="D38" s="16">
        <v>41419</v>
      </c>
      <c r="E38" s="14">
        <v>73</v>
      </c>
      <c r="F38" s="14">
        <v>50</v>
      </c>
      <c r="G38" s="14">
        <v>27.3</v>
      </c>
      <c r="H38" s="17">
        <f t="shared" si="6"/>
        <v>73.840916666666658</v>
      </c>
      <c r="I38" s="14">
        <v>49</v>
      </c>
      <c r="J38" s="14">
        <v>31</v>
      </c>
      <c r="K38" s="14">
        <v>9.1999999999999993</v>
      </c>
      <c r="L38" s="17">
        <f t="shared" si="7"/>
        <v>-49.519222222222218</v>
      </c>
      <c r="M38" s="14">
        <v>2460</v>
      </c>
      <c r="N38" s="14"/>
      <c r="O38" s="14"/>
      <c r="P38" s="14" t="s">
        <v>19</v>
      </c>
      <c r="Q38" s="14" t="s">
        <v>20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 x14ac:dyDescent="0.15">
      <c r="A39" s="14">
        <v>3</v>
      </c>
      <c r="B39" s="15" t="s">
        <v>43</v>
      </c>
      <c r="C39" s="14" t="s">
        <v>44</v>
      </c>
      <c r="D39" s="16">
        <v>41782</v>
      </c>
      <c r="E39" s="14">
        <v>73</v>
      </c>
      <c r="F39" s="14">
        <v>50</v>
      </c>
      <c r="G39" s="14">
        <v>27.1</v>
      </c>
      <c r="H39" s="17">
        <f t="shared" si="6"/>
        <v>73.84086111111111</v>
      </c>
      <c r="I39" s="14">
        <v>49</v>
      </c>
      <c r="J39" s="14">
        <v>31</v>
      </c>
      <c r="K39" s="14">
        <v>14.2</v>
      </c>
      <c r="L39" s="17">
        <f t="shared" si="7"/>
        <v>-49.520611111111108</v>
      </c>
      <c r="M39" s="14">
        <v>2461</v>
      </c>
      <c r="N39" s="14"/>
      <c r="O39" s="14"/>
      <c r="P39" s="14" t="s">
        <v>19</v>
      </c>
      <c r="Q39" s="14" t="s">
        <v>40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 x14ac:dyDescent="0.15">
      <c r="A40" s="14">
        <v>3</v>
      </c>
      <c r="B40" s="15" t="s">
        <v>43</v>
      </c>
      <c r="C40" s="14" t="s">
        <v>44</v>
      </c>
      <c r="D40" s="16">
        <v>42132</v>
      </c>
      <c r="E40" s="14">
        <v>73</v>
      </c>
      <c r="F40" s="14">
        <v>50</v>
      </c>
      <c r="G40" s="14">
        <v>26.5</v>
      </c>
      <c r="H40" s="17">
        <f t="shared" si="6"/>
        <v>73.840694444444438</v>
      </c>
      <c r="I40" s="14">
        <v>49</v>
      </c>
      <c r="J40" s="14">
        <v>31</v>
      </c>
      <c r="K40" s="14">
        <v>19.899999999999999</v>
      </c>
      <c r="L40" s="17">
        <f t="shared" si="7"/>
        <v>-49.522194444444445</v>
      </c>
      <c r="M40" s="14">
        <v>2420</v>
      </c>
      <c r="N40" s="14"/>
      <c r="O40" s="14"/>
      <c r="P40" s="14" t="s">
        <v>19</v>
      </c>
      <c r="Q40" s="14" t="s">
        <v>21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 x14ac:dyDescent="0.15">
      <c r="A41" s="14">
        <v>3</v>
      </c>
      <c r="B41" s="15" t="s">
        <v>43</v>
      </c>
      <c r="C41" s="14" t="s">
        <v>44</v>
      </c>
      <c r="D41" s="16">
        <v>42514</v>
      </c>
      <c r="E41" s="14">
        <v>73</v>
      </c>
      <c r="F41" s="14">
        <v>50</v>
      </c>
      <c r="G41" s="14">
        <v>27</v>
      </c>
      <c r="H41" s="17">
        <f t="shared" si="6"/>
        <v>73.840833333333322</v>
      </c>
      <c r="I41" s="14">
        <v>49</v>
      </c>
      <c r="J41" s="14">
        <v>31</v>
      </c>
      <c r="K41" s="14">
        <v>23.5</v>
      </c>
      <c r="L41" s="17">
        <f t="shared" si="7"/>
        <v>-49.523194444444442</v>
      </c>
      <c r="M41" s="14">
        <v>2333</v>
      </c>
      <c r="N41" s="14"/>
      <c r="O41" s="14"/>
      <c r="P41" s="14" t="s">
        <v>19</v>
      </c>
      <c r="Q41" s="14" t="s">
        <v>22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 x14ac:dyDescent="0.15">
      <c r="A42" s="14">
        <v>3</v>
      </c>
      <c r="B42" s="15" t="s">
        <v>43</v>
      </c>
      <c r="C42" s="14" t="s">
        <v>44</v>
      </c>
      <c r="D42" s="16">
        <v>43243</v>
      </c>
      <c r="E42" s="14">
        <v>73</v>
      </c>
      <c r="F42" s="14">
        <v>50</v>
      </c>
      <c r="G42" s="14">
        <v>26.6</v>
      </c>
      <c r="H42" s="17">
        <f t="shared" si="6"/>
        <v>73.840722222222212</v>
      </c>
      <c r="I42" s="14">
        <v>49</v>
      </c>
      <c r="J42" s="14">
        <v>31</v>
      </c>
      <c r="K42" s="14">
        <v>35.5</v>
      </c>
      <c r="L42" s="17">
        <f t="shared" si="7"/>
        <v>-49.52652777777778</v>
      </c>
      <c r="M42" s="14" t="s">
        <v>24</v>
      </c>
      <c r="N42" s="14"/>
      <c r="O42" s="14"/>
      <c r="P42" s="14" t="s">
        <v>19</v>
      </c>
      <c r="Q42" s="14" t="s">
        <v>17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 x14ac:dyDescent="0.15">
      <c r="A43" s="14">
        <v>3</v>
      </c>
      <c r="B43" s="15" t="s">
        <v>43</v>
      </c>
      <c r="C43" s="14" t="s">
        <v>44</v>
      </c>
      <c r="D43" s="16" t="s">
        <v>29</v>
      </c>
      <c r="E43" s="14"/>
      <c r="F43" s="14"/>
      <c r="G43" s="14"/>
      <c r="H43" s="17" t="s">
        <v>49</v>
      </c>
      <c r="I43" s="14"/>
      <c r="J43" s="14"/>
      <c r="K43" s="14"/>
      <c r="L43" s="17" t="s">
        <v>50</v>
      </c>
      <c r="M43" s="14">
        <v>2368</v>
      </c>
      <c r="N43" s="14"/>
      <c r="O43" s="14"/>
      <c r="P43" s="14"/>
      <c r="Q43" s="14"/>
      <c r="R43" s="1" t="s">
        <v>16</v>
      </c>
      <c r="S43" s="1" t="s">
        <v>16</v>
      </c>
      <c r="T43" s="1" t="s">
        <v>16</v>
      </c>
      <c r="U43" s="1" t="s">
        <v>16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 x14ac:dyDescent="0.15">
      <c r="A44" s="14">
        <v>3</v>
      </c>
      <c r="B44" s="15" t="s">
        <v>43</v>
      </c>
      <c r="C44" s="14" t="s">
        <v>44</v>
      </c>
      <c r="D44" s="16" t="s">
        <v>32</v>
      </c>
      <c r="E44" s="14">
        <v>73</v>
      </c>
      <c r="F44" s="14">
        <v>50</v>
      </c>
      <c r="G44" s="14">
        <v>29</v>
      </c>
      <c r="H44" s="17">
        <f>E44+F44/60+G44/3600</f>
        <v>73.841388888888886</v>
      </c>
      <c r="I44" s="14">
        <v>49</v>
      </c>
      <c r="J44" s="14">
        <v>30</v>
      </c>
      <c r="K44" s="14">
        <v>25</v>
      </c>
      <c r="L44" s="17">
        <f>-(I44+J44/60+K44/3600)</f>
        <v>-49.506944444444443</v>
      </c>
      <c r="M44" s="14">
        <v>2334</v>
      </c>
      <c r="N44" s="14"/>
      <c r="O44" s="14"/>
      <c r="P44" s="14" t="s">
        <v>33</v>
      </c>
      <c r="Q44" s="14" t="s">
        <v>32</v>
      </c>
      <c r="R44" s="1" t="s">
        <v>16</v>
      </c>
      <c r="S44" s="1" t="s">
        <v>16</v>
      </c>
      <c r="T44" s="1" t="s">
        <v>16</v>
      </c>
      <c r="U44" s="1" t="s">
        <v>16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 x14ac:dyDescent="0.15">
      <c r="A45" s="19">
        <v>4</v>
      </c>
      <c r="B45" s="20" t="s">
        <v>51</v>
      </c>
      <c r="C45" s="19" t="s">
        <v>52</v>
      </c>
      <c r="D45" s="21">
        <v>36280</v>
      </c>
      <c r="E45" s="19"/>
      <c r="F45" s="19"/>
      <c r="G45" s="19"/>
      <c r="H45" s="22" t="s">
        <v>53</v>
      </c>
      <c r="I45" s="19"/>
      <c r="J45" s="19"/>
      <c r="K45" s="19"/>
      <c r="L45" s="22" t="s">
        <v>54</v>
      </c>
      <c r="M45" s="19">
        <v>1889</v>
      </c>
      <c r="N45" s="19">
        <v>54</v>
      </c>
      <c r="O45" s="19"/>
      <c r="P45" s="19"/>
      <c r="Q45" s="19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 x14ac:dyDescent="0.15">
      <c r="A46" s="19">
        <v>4</v>
      </c>
      <c r="B46" s="20" t="s">
        <v>51</v>
      </c>
      <c r="C46" s="19" t="s">
        <v>52</v>
      </c>
      <c r="D46" s="21">
        <v>36326</v>
      </c>
      <c r="E46" s="19"/>
      <c r="F46" s="19"/>
      <c r="G46" s="19"/>
      <c r="H46" s="22">
        <v>77.137810000000002</v>
      </c>
      <c r="I46" s="19"/>
      <c r="J46" s="19"/>
      <c r="K46" s="19"/>
      <c r="L46" s="22">
        <v>-61.041130000000003</v>
      </c>
      <c r="M46" s="19">
        <v>1887</v>
      </c>
      <c r="N46" s="19"/>
      <c r="O46" s="19"/>
      <c r="P46" s="19" t="s">
        <v>38</v>
      </c>
      <c r="Q46" s="19" t="s">
        <v>28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 x14ac:dyDescent="0.15">
      <c r="A47" s="19">
        <v>4</v>
      </c>
      <c r="B47" s="20" t="s">
        <v>51</v>
      </c>
      <c r="C47" s="19" t="s">
        <v>52</v>
      </c>
      <c r="D47" s="21">
        <v>41422</v>
      </c>
      <c r="E47" s="19">
        <v>77</v>
      </c>
      <c r="F47" s="19">
        <v>8</v>
      </c>
      <c r="G47" s="19">
        <v>13.4</v>
      </c>
      <c r="H47" s="22">
        <f t="shared" ref="H47:H49" si="8">E47+F47/60+G47/3600</f>
        <v>77.137055555555563</v>
      </c>
      <c r="I47" s="19">
        <v>61</v>
      </c>
      <c r="J47" s="19">
        <v>2</v>
      </c>
      <c r="K47" s="19">
        <v>29.4</v>
      </c>
      <c r="L47" s="22">
        <f t="shared" ref="L47:L49" si="9">-(I47+J47/60+K47/3600)</f>
        <v>-61.041499999999999</v>
      </c>
      <c r="M47" s="19">
        <v>1990</v>
      </c>
      <c r="N47" s="19"/>
      <c r="O47" s="19"/>
      <c r="P47" s="19" t="s">
        <v>19</v>
      </c>
      <c r="Q47" s="19" t="s">
        <v>20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 x14ac:dyDescent="0.15">
      <c r="A48" s="19">
        <v>4</v>
      </c>
      <c r="B48" s="20" t="s">
        <v>51</v>
      </c>
      <c r="C48" s="19" t="s">
        <v>52</v>
      </c>
      <c r="D48" s="21">
        <v>41780</v>
      </c>
      <c r="E48" s="19">
        <v>77</v>
      </c>
      <c r="F48" s="19">
        <v>8</v>
      </c>
      <c r="G48" s="19">
        <v>13.3</v>
      </c>
      <c r="H48" s="22">
        <f t="shared" si="8"/>
        <v>77.137027777777789</v>
      </c>
      <c r="I48" s="19">
        <v>61</v>
      </c>
      <c r="J48" s="19">
        <v>3</v>
      </c>
      <c r="K48" s="19">
        <v>30.4</v>
      </c>
      <c r="L48" s="22">
        <f t="shared" si="9"/>
        <v>-61.05844444444444</v>
      </c>
      <c r="M48" s="19">
        <v>2004</v>
      </c>
      <c r="N48" s="19"/>
      <c r="O48" s="19"/>
      <c r="P48" s="19" t="s">
        <v>19</v>
      </c>
      <c r="Q48" s="19" t="s">
        <v>40</v>
      </c>
      <c r="R48" s="1" t="s">
        <v>16</v>
      </c>
      <c r="S48" s="1" t="s">
        <v>16</v>
      </c>
      <c r="T48" s="1" t="s">
        <v>16</v>
      </c>
      <c r="U48" s="1" t="s">
        <v>16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 x14ac:dyDescent="0.15">
      <c r="A49" s="19">
        <v>4</v>
      </c>
      <c r="B49" s="20" t="s">
        <v>51</v>
      </c>
      <c r="C49" s="19" t="s">
        <v>52</v>
      </c>
      <c r="D49" s="21">
        <v>42145</v>
      </c>
      <c r="E49" s="19">
        <v>77</v>
      </c>
      <c r="F49" s="19">
        <v>8</v>
      </c>
      <c r="G49" s="19">
        <v>13.6</v>
      </c>
      <c r="H49" s="22">
        <f t="shared" si="8"/>
        <v>77.137111111111125</v>
      </c>
      <c r="I49" s="19">
        <v>61</v>
      </c>
      <c r="J49" s="19">
        <v>2</v>
      </c>
      <c r="K49" s="19">
        <v>31.6</v>
      </c>
      <c r="L49" s="22">
        <f t="shared" si="9"/>
        <v>-61.042111111111112</v>
      </c>
      <c r="M49" s="19">
        <v>1881</v>
      </c>
      <c r="N49" s="19"/>
      <c r="O49" s="19"/>
      <c r="P49" s="19" t="s">
        <v>19</v>
      </c>
      <c r="Q49" s="19" t="s">
        <v>21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 x14ac:dyDescent="0.15">
      <c r="A50" s="19">
        <v>4</v>
      </c>
      <c r="B50" s="20" t="s">
        <v>51</v>
      </c>
      <c r="C50" s="19" t="s">
        <v>52</v>
      </c>
      <c r="D50" s="21" t="s">
        <v>29</v>
      </c>
      <c r="E50" s="19"/>
      <c r="F50" s="19"/>
      <c r="G50" s="19"/>
      <c r="H50" s="22" t="s">
        <v>55</v>
      </c>
      <c r="I50" s="19"/>
      <c r="J50" s="19"/>
      <c r="K50" s="19"/>
      <c r="L50" s="22" t="s">
        <v>56</v>
      </c>
      <c r="M50" s="19">
        <v>1925</v>
      </c>
      <c r="N50" s="19"/>
      <c r="O50" s="19"/>
      <c r="P50" s="19"/>
      <c r="Q50" s="19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 x14ac:dyDescent="0.15">
      <c r="A51" s="19">
        <v>4</v>
      </c>
      <c r="B51" s="20" t="s">
        <v>51</v>
      </c>
      <c r="C51" s="19" t="s">
        <v>52</v>
      </c>
      <c r="D51" s="21" t="s">
        <v>32</v>
      </c>
      <c r="E51" s="19">
        <v>77</v>
      </c>
      <c r="F51" s="19">
        <v>8</v>
      </c>
      <c r="G51" s="19">
        <v>16</v>
      </c>
      <c r="H51" s="22">
        <f>E51+F51/60+G51/3600</f>
        <v>77.137777777777785</v>
      </c>
      <c r="I51" s="19">
        <v>61</v>
      </c>
      <c r="J51" s="19">
        <v>2</v>
      </c>
      <c r="K51" s="19">
        <v>24</v>
      </c>
      <c r="L51" s="22">
        <f>-(I51+J51/60+K51/3600)</f>
        <v>-61.04</v>
      </c>
      <c r="M51" s="19">
        <v>1869</v>
      </c>
      <c r="N51" s="19"/>
      <c r="O51" s="19"/>
      <c r="P51" s="19" t="s">
        <v>33</v>
      </c>
      <c r="Q51" s="19" t="s">
        <v>32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 x14ac:dyDescent="0.15">
      <c r="A52" s="23">
        <v>5</v>
      </c>
      <c r="B52" s="24" t="s">
        <v>57</v>
      </c>
      <c r="C52" s="23" t="s">
        <v>58</v>
      </c>
      <c r="D52" s="25">
        <v>34865</v>
      </c>
      <c r="E52" s="23"/>
      <c r="F52" s="23"/>
      <c r="G52" s="23"/>
      <c r="H52" s="26">
        <v>78.526600000000002</v>
      </c>
      <c r="I52" s="23"/>
      <c r="J52" s="23"/>
      <c r="K52" s="23"/>
      <c r="L52" s="26">
        <v>-56.830500000000001</v>
      </c>
      <c r="M52" s="23">
        <v>1995</v>
      </c>
      <c r="N52" s="23"/>
      <c r="O52" s="23"/>
      <c r="P52" s="23"/>
      <c r="Q52" s="23" t="s">
        <v>28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 x14ac:dyDescent="0.15">
      <c r="A53" s="23">
        <v>5</v>
      </c>
      <c r="B53" s="24" t="s">
        <v>57</v>
      </c>
      <c r="C53" s="23" t="s">
        <v>58</v>
      </c>
      <c r="D53" s="25">
        <v>41420</v>
      </c>
      <c r="E53" s="23">
        <v>78</v>
      </c>
      <c r="F53" s="23">
        <v>31</v>
      </c>
      <c r="G53" s="23">
        <v>40</v>
      </c>
      <c r="H53" s="26">
        <f t="shared" ref="H53:H57" si="10">E53+F53/60+G53/3600</f>
        <v>78.527777777777771</v>
      </c>
      <c r="I53" s="23">
        <v>56</v>
      </c>
      <c r="J53" s="23">
        <v>50</v>
      </c>
      <c r="K53" s="23">
        <v>26</v>
      </c>
      <c r="L53" s="26">
        <f t="shared" ref="L53:L57" si="11">-(I53+J53/60+K53/3600)</f>
        <v>-56.840555555555561</v>
      </c>
      <c r="M53" s="23">
        <v>1962</v>
      </c>
      <c r="N53" s="23"/>
      <c r="O53" s="23"/>
      <c r="P53" s="23" t="s">
        <v>19</v>
      </c>
      <c r="Q53" s="23" t="s">
        <v>20</v>
      </c>
      <c r="R53" s="1" t="s">
        <v>16</v>
      </c>
      <c r="S53" s="1" t="s">
        <v>16</v>
      </c>
      <c r="T53" s="1" t="s">
        <v>16</v>
      </c>
      <c r="U53" s="1" t="s">
        <v>16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 x14ac:dyDescent="0.15">
      <c r="A54" s="23">
        <v>5</v>
      </c>
      <c r="B54" s="24" t="s">
        <v>57</v>
      </c>
      <c r="C54" s="23" t="s">
        <v>58</v>
      </c>
      <c r="D54" s="25">
        <v>41779</v>
      </c>
      <c r="E54" s="23">
        <v>78</v>
      </c>
      <c r="F54" s="23">
        <v>31</v>
      </c>
      <c r="G54" s="23">
        <v>40.200000000000003</v>
      </c>
      <c r="H54" s="26">
        <f t="shared" si="10"/>
        <v>78.527833333333334</v>
      </c>
      <c r="I54" s="23">
        <v>56</v>
      </c>
      <c r="J54" s="23">
        <v>50</v>
      </c>
      <c r="K54" s="23">
        <v>24</v>
      </c>
      <c r="L54" s="26">
        <f t="shared" si="11"/>
        <v>-56.84</v>
      </c>
      <c r="M54" s="23">
        <v>1963</v>
      </c>
      <c r="N54" s="23"/>
      <c r="O54" s="23"/>
      <c r="P54" s="23" t="s">
        <v>19</v>
      </c>
      <c r="Q54" s="23" t="s">
        <v>40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 x14ac:dyDescent="0.15">
      <c r="A55" s="23">
        <v>5</v>
      </c>
      <c r="B55" s="24" t="s">
        <v>57</v>
      </c>
      <c r="C55" s="23" t="s">
        <v>58</v>
      </c>
      <c r="D55" s="25">
        <v>42144</v>
      </c>
      <c r="E55" s="23">
        <v>78</v>
      </c>
      <c r="F55" s="23">
        <v>31</v>
      </c>
      <c r="G55" s="23">
        <v>40.200000000000003</v>
      </c>
      <c r="H55" s="26">
        <f t="shared" si="10"/>
        <v>78.527833333333334</v>
      </c>
      <c r="I55" s="23">
        <v>56</v>
      </c>
      <c r="J55" s="23">
        <v>50</v>
      </c>
      <c r="K55" s="23">
        <v>29.1</v>
      </c>
      <c r="L55" s="26">
        <f t="shared" si="11"/>
        <v>-56.841416666666667</v>
      </c>
      <c r="M55" s="23">
        <v>2123</v>
      </c>
      <c r="N55" s="23"/>
      <c r="O55" s="23"/>
      <c r="P55" s="23" t="s">
        <v>19</v>
      </c>
      <c r="Q55" s="23" t="s">
        <v>21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 x14ac:dyDescent="0.15">
      <c r="A56" s="23">
        <v>5</v>
      </c>
      <c r="B56" s="24" t="s">
        <v>57</v>
      </c>
      <c r="C56" s="23" t="s">
        <v>58</v>
      </c>
      <c r="D56" s="25">
        <v>42517</v>
      </c>
      <c r="E56" s="23">
        <v>78</v>
      </c>
      <c r="F56" s="23">
        <v>31</v>
      </c>
      <c r="G56" s="23">
        <v>40.700000000000003</v>
      </c>
      <c r="H56" s="26">
        <f t="shared" si="10"/>
        <v>78.527972222222218</v>
      </c>
      <c r="I56" s="23">
        <v>56</v>
      </c>
      <c r="J56" s="23">
        <v>50</v>
      </c>
      <c r="K56" s="23">
        <v>29.5</v>
      </c>
      <c r="L56" s="26">
        <f t="shared" si="11"/>
        <v>-56.841527777777777</v>
      </c>
      <c r="M56" s="23">
        <v>1989</v>
      </c>
      <c r="N56" s="23"/>
      <c r="O56" s="23"/>
      <c r="P56" s="23" t="s">
        <v>19</v>
      </c>
      <c r="Q56" s="23" t="s">
        <v>22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 x14ac:dyDescent="0.15">
      <c r="A57" s="23">
        <v>5</v>
      </c>
      <c r="B57" s="24" t="s">
        <v>57</v>
      </c>
      <c r="C57" s="23" t="s">
        <v>58</v>
      </c>
      <c r="D57" s="25">
        <v>43244</v>
      </c>
      <c r="E57" s="23">
        <v>78</v>
      </c>
      <c r="F57" s="23">
        <v>31</v>
      </c>
      <c r="G57" s="23">
        <v>42</v>
      </c>
      <c r="H57" s="26">
        <f t="shared" si="10"/>
        <v>78.528333333333336</v>
      </c>
      <c r="I57" s="23">
        <v>56</v>
      </c>
      <c r="J57" s="23">
        <v>50</v>
      </c>
      <c r="K57" s="23">
        <v>32.4</v>
      </c>
      <c r="L57" s="26">
        <f t="shared" si="11"/>
        <v>-56.842333333333336</v>
      </c>
      <c r="M57" s="23">
        <v>1950</v>
      </c>
      <c r="N57" s="23"/>
      <c r="O57" s="23"/>
      <c r="P57" s="23" t="s">
        <v>19</v>
      </c>
      <c r="Q57" s="23" t="s">
        <v>17</v>
      </c>
      <c r="R57" s="1" t="s">
        <v>16</v>
      </c>
      <c r="S57" s="1" t="s">
        <v>16</v>
      </c>
      <c r="T57" s="1" t="s">
        <v>16</v>
      </c>
      <c r="U57" s="1" t="s">
        <v>16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 x14ac:dyDescent="0.15">
      <c r="A58" s="23">
        <v>5</v>
      </c>
      <c r="B58" s="24" t="s">
        <v>57</v>
      </c>
      <c r="C58" s="23" t="s">
        <v>58</v>
      </c>
      <c r="D58" s="23" t="s">
        <v>29</v>
      </c>
      <c r="E58" s="23"/>
      <c r="F58" s="23"/>
      <c r="G58" s="23"/>
      <c r="H58" s="26" t="s">
        <v>59</v>
      </c>
      <c r="I58" s="23"/>
      <c r="J58" s="23"/>
      <c r="K58" s="23"/>
      <c r="L58" s="26" t="s">
        <v>60</v>
      </c>
      <c r="M58" s="23">
        <v>1995</v>
      </c>
      <c r="N58" s="23"/>
      <c r="O58" s="23"/>
      <c r="P58" s="23"/>
      <c r="Q58" s="2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 x14ac:dyDescent="0.15">
      <c r="A59" s="23">
        <v>5</v>
      </c>
      <c r="B59" s="24" t="s">
        <v>57</v>
      </c>
      <c r="C59" s="23" t="s">
        <v>58</v>
      </c>
      <c r="D59" s="25" t="s">
        <v>32</v>
      </c>
      <c r="E59" s="23">
        <v>78</v>
      </c>
      <c r="F59" s="23">
        <v>31</v>
      </c>
      <c r="G59" s="23">
        <v>36</v>
      </c>
      <c r="H59" s="26">
        <f>E59+F59/60+G59/3600</f>
        <v>78.526666666666671</v>
      </c>
      <c r="I59" s="23">
        <v>56</v>
      </c>
      <c r="J59" s="23">
        <v>49</v>
      </c>
      <c r="K59" s="23">
        <v>50</v>
      </c>
      <c r="L59" s="26">
        <f>-(I59+J59/60+K59/3600)</f>
        <v>-56.830555555555556</v>
      </c>
      <c r="M59" s="23">
        <v>1992.6</v>
      </c>
      <c r="N59" s="23"/>
      <c r="O59" s="23"/>
      <c r="P59" s="23" t="s">
        <v>33</v>
      </c>
      <c r="Q59" s="23" t="s">
        <v>32</v>
      </c>
      <c r="R59" s="1"/>
      <c r="S59" s="1"/>
      <c r="T59" s="1"/>
      <c r="U59" s="1"/>
      <c r="V59" s="7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 x14ac:dyDescent="0.15">
      <c r="A60" s="27">
        <v>6</v>
      </c>
      <c r="B60" s="28" t="s">
        <v>61</v>
      </c>
      <c r="C60" s="27" t="s">
        <v>62</v>
      </c>
      <c r="D60" s="29">
        <v>36289</v>
      </c>
      <c r="E60" s="27"/>
      <c r="F60" s="27"/>
      <c r="G60" s="27"/>
      <c r="H60" s="30" t="s">
        <v>63</v>
      </c>
      <c r="I60" s="27"/>
      <c r="J60" s="27"/>
      <c r="K60" s="27"/>
      <c r="L60" s="30" t="s">
        <v>64</v>
      </c>
      <c r="M60" s="27">
        <v>3256</v>
      </c>
      <c r="N60" s="27">
        <v>40</v>
      </c>
      <c r="O60" s="27"/>
      <c r="P60" s="27"/>
      <c r="Q60" s="27" t="s">
        <v>18</v>
      </c>
      <c r="R60" s="1"/>
      <c r="S60" s="1"/>
      <c r="T60" s="1"/>
      <c r="U60" s="1"/>
      <c r="V60" s="7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 x14ac:dyDescent="0.15">
      <c r="A61" s="27">
        <v>6</v>
      </c>
      <c r="B61" s="28" t="s">
        <v>61</v>
      </c>
      <c r="C61" s="27" t="s">
        <v>62</v>
      </c>
      <c r="D61" s="29">
        <v>36326</v>
      </c>
      <c r="E61" s="27"/>
      <c r="F61" s="27"/>
      <c r="G61" s="27"/>
      <c r="H61" s="30">
        <v>72.579719999999995</v>
      </c>
      <c r="I61" s="27"/>
      <c r="J61" s="27"/>
      <c r="K61" s="27"/>
      <c r="L61" s="30">
        <v>-38.504539999999999</v>
      </c>
      <c r="M61" s="27">
        <v>3254</v>
      </c>
      <c r="N61" s="27"/>
      <c r="O61" s="27"/>
      <c r="P61" s="27" t="s">
        <v>38</v>
      </c>
      <c r="Q61" s="27" t="s">
        <v>28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 x14ac:dyDescent="0.15">
      <c r="A62" s="27">
        <v>6</v>
      </c>
      <c r="B62" s="28" t="s">
        <v>61</v>
      </c>
      <c r="C62" s="27" t="s">
        <v>62</v>
      </c>
      <c r="D62" s="29">
        <v>41423</v>
      </c>
      <c r="E62" s="27">
        <v>72</v>
      </c>
      <c r="F62" s="27">
        <v>34</v>
      </c>
      <c r="G62" s="27">
        <v>46.6</v>
      </c>
      <c r="H62" s="30">
        <f>E62+F62/60+G62/3600</f>
        <v>72.579611111111106</v>
      </c>
      <c r="I62" s="27">
        <v>38</v>
      </c>
      <c r="J62" s="27">
        <v>30</v>
      </c>
      <c r="K62" s="27">
        <v>20.8</v>
      </c>
      <c r="L62" s="30">
        <f>-(I62+J62/60+K62/3600)</f>
        <v>-38.50577777777778</v>
      </c>
      <c r="M62" s="27">
        <v>3215</v>
      </c>
      <c r="N62" s="27"/>
      <c r="O62" s="27"/>
      <c r="P62" s="27" t="s">
        <v>19</v>
      </c>
      <c r="Q62" s="27" t="s">
        <v>20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 x14ac:dyDescent="0.15">
      <c r="A63" s="27">
        <v>6</v>
      </c>
      <c r="B63" s="28" t="s">
        <v>61</v>
      </c>
      <c r="C63" s="27" t="s">
        <v>62</v>
      </c>
      <c r="D63" s="27" t="s">
        <v>29</v>
      </c>
      <c r="E63" s="27"/>
      <c r="F63" s="27"/>
      <c r="G63" s="27"/>
      <c r="H63" s="30" t="s">
        <v>65</v>
      </c>
      <c r="I63" s="27"/>
      <c r="J63" s="27"/>
      <c r="K63" s="27"/>
      <c r="L63" s="30" t="s">
        <v>66</v>
      </c>
      <c r="M63" s="27">
        <v>3254</v>
      </c>
      <c r="N63" s="27"/>
      <c r="O63" s="27"/>
      <c r="P63" s="27"/>
      <c r="Q63" s="2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 x14ac:dyDescent="0.15">
      <c r="A64" s="27">
        <v>6</v>
      </c>
      <c r="B64" s="28" t="s">
        <v>61</v>
      </c>
      <c r="C64" s="27" t="s">
        <v>62</v>
      </c>
      <c r="D64" s="29" t="s">
        <v>32</v>
      </c>
      <c r="E64" s="27">
        <v>72</v>
      </c>
      <c r="F64" s="27">
        <v>34</v>
      </c>
      <c r="G64" s="27">
        <v>46</v>
      </c>
      <c r="H64" s="30">
        <f>E64+F64/60+G64/3600</f>
        <v>72.579444444444434</v>
      </c>
      <c r="I64" s="27">
        <v>38</v>
      </c>
      <c r="J64" s="27">
        <v>30</v>
      </c>
      <c r="K64" s="27">
        <v>19</v>
      </c>
      <c r="L64" s="30">
        <f t="shared" ref="L64:L67" si="12">-(I64+J64/60+K64/3600)</f>
        <v>-38.505277777777778</v>
      </c>
      <c r="M64" s="27">
        <v>3198</v>
      </c>
      <c r="N64" s="27"/>
      <c r="O64" s="27"/>
      <c r="P64" s="27" t="s">
        <v>33</v>
      </c>
      <c r="Q64" s="27" t="s">
        <v>32</v>
      </c>
      <c r="R64" s="1" t="s">
        <v>16</v>
      </c>
      <c r="S64" s="1" t="s">
        <v>16</v>
      </c>
      <c r="T64" s="1" t="s">
        <v>16</v>
      </c>
      <c r="U64" s="1" t="s">
        <v>16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 x14ac:dyDescent="0.15">
      <c r="A65" s="31">
        <v>7</v>
      </c>
      <c r="B65" s="32" t="s">
        <v>67</v>
      </c>
      <c r="C65" s="31" t="s">
        <v>68</v>
      </c>
      <c r="D65" s="33">
        <v>41422</v>
      </c>
      <c r="E65" s="31">
        <v>78</v>
      </c>
      <c r="F65" s="31">
        <v>1</v>
      </c>
      <c r="G65" s="31">
        <v>5.0999999999999996</v>
      </c>
      <c r="H65" s="34">
        <f>78+1/60+5.1/3600</f>
        <v>78.018083333333337</v>
      </c>
      <c r="I65" s="31">
        <v>33</v>
      </c>
      <c r="J65" s="31">
        <v>58</v>
      </c>
      <c r="K65" s="31">
        <v>19.600000000000001</v>
      </c>
      <c r="L65" s="34">
        <f t="shared" si="12"/>
        <v>-33.972111111111111</v>
      </c>
      <c r="M65" s="31">
        <v>1990</v>
      </c>
      <c r="N65" s="31"/>
      <c r="O65" s="31"/>
      <c r="P65" s="31"/>
      <c r="Q65" s="31" t="s">
        <v>20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 x14ac:dyDescent="0.15">
      <c r="A66" s="31">
        <v>7</v>
      </c>
      <c r="B66" s="32" t="s">
        <v>67</v>
      </c>
      <c r="C66" s="31" t="s">
        <v>68</v>
      </c>
      <c r="D66" s="33">
        <v>42145</v>
      </c>
      <c r="E66" s="31">
        <v>78</v>
      </c>
      <c r="F66" s="31">
        <v>1</v>
      </c>
      <c r="G66" s="31">
        <v>6.5</v>
      </c>
      <c r="H66" s="34">
        <f t="shared" ref="H66:H67" si="13">E66+F66/60+G66/3600</f>
        <v>78.018472222222215</v>
      </c>
      <c r="I66" s="31">
        <v>33</v>
      </c>
      <c r="J66" s="31">
        <v>58</v>
      </c>
      <c r="K66" s="31">
        <v>10.3</v>
      </c>
      <c r="L66" s="34">
        <f t="shared" si="12"/>
        <v>-33.969527777777778</v>
      </c>
      <c r="M66" s="31">
        <v>2067</v>
      </c>
      <c r="N66" s="31"/>
      <c r="O66" s="31"/>
      <c r="P66" s="31" t="s">
        <v>19</v>
      </c>
      <c r="Q66" s="31" t="s">
        <v>21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 x14ac:dyDescent="0.15">
      <c r="A67" s="31">
        <v>7</v>
      </c>
      <c r="B67" s="32" t="s">
        <v>67</v>
      </c>
      <c r="C67" s="31" t="s">
        <v>68</v>
      </c>
      <c r="D67" s="33">
        <v>43244</v>
      </c>
      <c r="E67" s="31">
        <v>78</v>
      </c>
      <c r="F67" s="31">
        <v>1</v>
      </c>
      <c r="G67" s="31">
        <v>7.5</v>
      </c>
      <c r="H67" s="34">
        <f t="shared" si="13"/>
        <v>78.018749999999997</v>
      </c>
      <c r="I67" s="31">
        <v>33</v>
      </c>
      <c r="J67" s="31">
        <v>58</v>
      </c>
      <c r="K67" s="31">
        <v>0.6</v>
      </c>
      <c r="L67" s="34">
        <f t="shared" si="12"/>
        <v>-33.966833333333334</v>
      </c>
      <c r="M67" s="31" t="s">
        <v>24</v>
      </c>
      <c r="N67" s="31"/>
      <c r="O67" s="31"/>
      <c r="P67" s="31" t="s">
        <v>19</v>
      </c>
      <c r="Q67" s="31" t="s">
        <v>17</v>
      </c>
      <c r="R67" s="1" t="s">
        <v>16</v>
      </c>
      <c r="S67" s="1" t="s">
        <v>16</v>
      </c>
      <c r="T67" s="1" t="s">
        <v>16</v>
      </c>
      <c r="U67" s="1" t="s">
        <v>16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 x14ac:dyDescent="0.15">
      <c r="A68" s="31">
        <v>7</v>
      </c>
      <c r="B68" s="32" t="s">
        <v>67</v>
      </c>
      <c r="C68" s="31" t="s">
        <v>68</v>
      </c>
      <c r="D68" s="33" t="s">
        <v>27</v>
      </c>
      <c r="E68" s="31"/>
      <c r="F68" s="31"/>
      <c r="G68" s="31"/>
      <c r="H68" s="34">
        <v>78.016769999999994</v>
      </c>
      <c r="I68" s="31"/>
      <c r="J68" s="31"/>
      <c r="K68" s="31"/>
      <c r="L68" s="34">
        <v>-33.993870000000001</v>
      </c>
      <c r="M68" s="31">
        <v>2113</v>
      </c>
      <c r="N68" s="31"/>
      <c r="O68" s="31"/>
      <c r="P68" s="31"/>
      <c r="Q68" s="31" t="s">
        <v>28</v>
      </c>
      <c r="R68" s="1" t="s">
        <v>16</v>
      </c>
      <c r="S68" s="1" t="s">
        <v>16</v>
      </c>
      <c r="T68" s="1" t="s">
        <v>16</v>
      </c>
      <c r="U68" s="1" t="s">
        <v>16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 x14ac:dyDescent="0.15">
      <c r="A69" s="31">
        <v>7</v>
      </c>
      <c r="B69" s="32" t="s">
        <v>67</v>
      </c>
      <c r="C69" s="31" t="s">
        <v>68</v>
      </c>
      <c r="D69" s="31" t="s">
        <v>29</v>
      </c>
      <c r="E69" s="31"/>
      <c r="F69" s="31"/>
      <c r="G69" s="31"/>
      <c r="H69" s="34" t="s">
        <v>69</v>
      </c>
      <c r="I69" s="31"/>
      <c r="J69" s="31"/>
      <c r="K69" s="31"/>
      <c r="L69" s="34" t="s">
        <v>70</v>
      </c>
      <c r="M69" s="31">
        <v>2300</v>
      </c>
      <c r="N69" s="31"/>
      <c r="O69" s="31"/>
      <c r="P69" s="31"/>
      <c r="Q69" s="3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 x14ac:dyDescent="0.15">
      <c r="A70" s="31">
        <v>7</v>
      </c>
      <c r="B70" s="32" t="s">
        <v>67</v>
      </c>
      <c r="C70" s="31" t="s">
        <v>68</v>
      </c>
      <c r="D70" s="33" t="s">
        <v>32</v>
      </c>
      <c r="E70" s="31">
        <v>78</v>
      </c>
      <c r="F70" s="31">
        <v>0</v>
      </c>
      <c r="G70" s="31">
        <v>59</v>
      </c>
      <c r="H70" s="34">
        <f>E70+F70/60+G70/3600</f>
        <v>78.016388888888883</v>
      </c>
      <c r="I70" s="31">
        <v>33</v>
      </c>
      <c r="J70" s="31">
        <v>59</v>
      </c>
      <c r="K70" s="31">
        <v>0</v>
      </c>
      <c r="L70" s="34">
        <f>-(I70+J70/60+K70/3600)</f>
        <v>-33.983333333333334</v>
      </c>
      <c r="M70" s="31">
        <v>2009</v>
      </c>
      <c r="N70" s="31"/>
      <c r="O70" s="31"/>
      <c r="P70" s="31" t="s">
        <v>33</v>
      </c>
      <c r="Q70" s="31" t="s">
        <v>32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 x14ac:dyDescent="0.15">
      <c r="A71" s="35">
        <v>8</v>
      </c>
      <c r="B71" s="36" t="s">
        <v>71</v>
      </c>
      <c r="C71" s="35" t="s">
        <v>72</v>
      </c>
      <c r="D71" s="37">
        <v>35180</v>
      </c>
      <c r="E71" s="35"/>
      <c r="F71" s="35"/>
      <c r="G71" s="35"/>
      <c r="H71" s="38">
        <v>66.48</v>
      </c>
      <c r="I71" s="35"/>
      <c r="J71" s="35"/>
      <c r="K71" s="35"/>
      <c r="L71" s="38">
        <v>-46.278880000000001</v>
      </c>
      <c r="M71" s="35">
        <v>2165</v>
      </c>
      <c r="N71" s="35"/>
      <c r="O71" s="35"/>
      <c r="P71" s="35"/>
      <c r="Q71" s="35" t="s">
        <v>73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 x14ac:dyDescent="0.15">
      <c r="A72" s="35">
        <v>8</v>
      </c>
      <c r="B72" s="36" t="s">
        <v>71</v>
      </c>
      <c r="C72" s="35" t="s">
        <v>72</v>
      </c>
      <c r="D72" s="37">
        <v>36326</v>
      </c>
      <c r="E72" s="35"/>
      <c r="F72" s="35"/>
      <c r="G72" s="35"/>
      <c r="H72" s="38">
        <v>66.480009999999993</v>
      </c>
      <c r="I72" s="35"/>
      <c r="J72" s="35"/>
      <c r="K72" s="35"/>
      <c r="L72" s="38">
        <v>-46.278889999999997</v>
      </c>
      <c r="M72" s="35">
        <v>2165</v>
      </c>
      <c r="N72" s="35"/>
      <c r="O72" s="35"/>
      <c r="P72" s="35" t="s">
        <v>38</v>
      </c>
      <c r="Q72" s="35" t="s">
        <v>28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 x14ac:dyDescent="0.15">
      <c r="A73" s="35">
        <v>8</v>
      </c>
      <c r="B73" s="36" t="s">
        <v>71</v>
      </c>
      <c r="C73" s="35" t="s">
        <v>72</v>
      </c>
      <c r="D73" s="37">
        <v>41416</v>
      </c>
      <c r="E73" s="35">
        <v>66</v>
      </c>
      <c r="F73" s="35">
        <v>28</v>
      </c>
      <c r="G73" s="35">
        <v>54</v>
      </c>
      <c r="H73" s="38">
        <f>66+28/60+54/3600</f>
        <v>66.481666666666669</v>
      </c>
      <c r="I73" s="35">
        <v>46</v>
      </c>
      <c r="J73" s="35">
        <v>17</v>
      </c>
      <c r="K73" s="35">
        <v>18</v>
      </c>
      <c r="L73" s="38">
        <f>-(I73+J73/60+K73/3600)</f>
        <v>-46.288333333333334</v>
      </c>
      <c r="M73" s="35">
        <v>2111</v>
      </c>
      <c r="N73" s="35"/>
      <c r="O73" s="35"/>
      <c r="P73" s="35" t="s">
        <v>19</v>
      </c>
      <c r="Q73" s="35" t="s">
        <v>20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 x14ac:dyDescent="0.15">
      <c r="A74" s="35">
        <v>8</v>
      </c>
      <c r="B74" s="36" t="s">
        <v>71</v>
      </c>
      <c r="C74" s="35" t="s">
        <v>72</v>
      </c>
      <c r="D74" s="37">
        <v>41784</v>
      </c>
      <c r="E74" s="35"/>
      <c r="F74" s="35"/>
      <c r="G74" s="35"/>
      <c r="H74" s="38">
        <v>66.4812222222222</v>
      </c>
      <c r="I74" s="35"/>
      <c r="J74" s="35"/>
      <c r="K74" s="35"/>
      <c r="L74" s="38">
        <v>-46.288333333333298</v>
      </c>
      <c r="M74" s="35">
        <v>2251</v>
      </c>
      <c r="N74" s="35"/>
      <c r="O74" s="35"/>
      <c r="P74" s="35"/>
      <c r="Q74" s="35" t="s">
        <v>18</v>
      </c>
      <c r="R74" s="1" t="s">
        <v>16</v>
      </c>
      <c r="S74" s="1" t="s">
        <v>16</v>
      </c>
      <c r="T74" s="1" t="s">
        <v>16</v>
      </c>
      <c r="U74" s="1" t="s">
        <v>16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 x14ac:dyDescent="0.15">
      <c r="A75" s="35">
        <v>8</v>
      </c>
      <c r="B75" s="36" t="s">
        <v>71</v>
      </c>
      <c r="C75" s="35" t="s">
        <v>72</v>
      </c>
      <c r="D75" s="37">
        <v>41784</v>
      </c>
      <c r="E75" s="35">
        <v>66</v>
      </c>
      <c r="F75" s="35">
        <v>28</v>
      </c>
      <c r="G75" s="35">
        <v>54.4</v>
      </c>
      <c r="H75" s="38">
        <f>E75+F75/60+G75/3600</f>
        <v>66.481777777777779</v>
      </c>
      <c r="I75" s="35">
        <v>46</v>
      </c>
      <c r="J75" s="35">
        <v>17</v>
      </c>
      <c r="K75" s="35">
        <v>18</v>
      </c>
      <c r="L75" s="38">
        <f>-(I75+J75/60+K75/3600)</f>
        <v>-46.288333333333334</v>
      </c>
      <c r="M75" s="35">
        <v>2251</v>
      </c>
      <c r="N75" s="35"/>
      <c r="O75" s="35"/>
      <c r="P75" s="35" t="s">
        <v>19</v>
      </c>
      <c r="Q75" s="35" t="s">
        <v>40</v>
      </c>
      <c r="R75" s="1" t="s">
        <v>16</v>
      </c>
      <c r="S75" s="1" t="s">
        <v>16</v>
      </c>
      <c r="T75" s="1" t="s">
        <v>16</v>
      </c>
      <c r="U75" s="1" t="s">
        <v>16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 x14ac:dyDescent="0.15">
      <c r="A76" s="35">
        <v>8</v>
      </c>
      <c r="B76" s="36" t="s">
        <v>71</v>
      </c>
      <c r="C76" s="35" t="s">
        <v>72</v>
      </c>
      <c r="D76" s="37">
        <v>42150</v>
      </c>
      <c r="E76" s="35"/>
      <c r="F76" s="35"/>
      <c r="G76" s="35"/>
      <c r="H76" s="38">
        <v>66.481555555555502</v>
      </c>
      <c r="I76" s="35"/>
      <c r="J76" s="35"/>
      <c r="K76" s="35"/>
      <c r="L76" s="38">
        <v>-46.289666666666598</v>
      </c>
      <c r="M76" s="35">
        <v>2080</v>
      </c>
      <c r="N76" s="35"/>
      <c r="O76" s="35"/>
      <c r="P76" s="35"/>
      <c r="Q76" s="35" t="s">
        <v>18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 x14ac:dyDescent="0.15">
      <c r="A77" s="35">
        <v>8</v>
      </c>
      <c r="B77" s="36" t="s">
        <v>71</v>
      </c>
      <c r="C77" s="35" t="s">
        <v>72</v>
      </c>
      <c r="D77" s="37">
        <v>42150</v>
      </c>
      <c r="E77" s="35">
        <v>66</v>
      </c>
      <c r="F77" s="35">
        <v>28</v>
      </c>
      <c r="G77" s="35">
        <v>53.6</v>
      </c>
      <c r="H77" s="38">
        <f>E77+F77/60+G77/3600</f>
        <v>66.481555555555559</v>
      </c>
      <c r="I77" s="35">
        <v>46</v>
      </c>
      <c r="J77" s="35">
        <v>17</v>
      </c>
      <c r="K77" s="35">
        <v>22.8</v>
      </c>
      <c r="L77" s="38">
        <f>-(I77+J77/60+K77/3600)</f>
        <v>-46.289666666666662</v>
      </c>
      <c r="M77" s="35">
        <v>2080</v>
      </c>
      <c r="N77" s="35"/>
      <c r="O77" s="35"/>
      <c r="P77" s="35" t="s">
        <v>19</v>
      </c>
      <c r="Q77" s="35" t="s">
        <v>21</v>
      </c>
      <c r="R77" s="1" t="s">
        <v>16</v>
      </c>
      <c r="S77" s="1" t="s">
        <v>16</v>
      </c>
      <c r="T77" s="1" t="s">
        <v>16</v>
      </c>
      <c r="U77" s="1" t="s">
        <v>16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 x14ac:dyDescent="0.15">
      <c r="A78" s="35">
        <v>8</v>
      </c>
      <c r="B78" s="36" t="s">
        <v>71</v>
      </c>
      <c r="C78" s="35" t="s">
        <v>72</v>
      </c>
      <c r="D78" s="37">
        <v>43240</v>
      </c>
      <c r="E78" s="35"/>
      <c r="F78" s="35"/>
      <c r="G78" s="35"/>
      <c r="H78" s="38">
        <v>66.481972222222197</v>
      </c>
      <c r="I78" s="35"/>
      <c r="J78" s="35"/>
      <c r="K78" s="35"/>
      <c r="L78" s="38">
        <v>-46.290694444444398</v>
      </c>
      <c r="M78" s="35">
        <v>2046</v>
      </c>
      <c r="N78" s="35"/>
      <c r="O78" s="35"/>
      <c r="P78" s="35"/>
      <c r="Q78" s="35" t="s">
        <v>18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 x14ac:dyDescent="0.15">
      <c r="A79" s="35">
        <v>8</v>
      </c>
      <c r="B79" s="36" t="s">
        <v>71</v>
      </c>
      <c r="C79" s="35" t="s">
        <v>72</v>
      </c>
      <c r="D79" s="37">
        <v>43240</v>
      </c>
      <c r="E79" s="35">
        <v>66</v>
      </c>
      <c r="F79" s="35">
        <v>28</v>
      </c>
      <c r="G79" s="35">
        <v>55.1</v>
      </c>
      <c r="H79" s="38">
        <f>E79+F79/60+G79/3600</f>
        <v>66.481972222222225</v>
      </c>
      <c r="I79" s="35">
        <v>46</v>
      </c>
      <c r="J79" s="35">
        <v>17</v>
      </c>
      <c r="K79" s="35">
        <v>26.5</v>
      </c>
      <c r="L79" s="38">
        <f>-(I79+J79/60+K79/3600)</f>
        <v>-46.290694444444441</v>
      </c>
      <c r="M79" s="35" t="s">
        <v>24</v>
      </c>
      <c r="N79" s="35"/>
      <c r="O79" s="35"/>
      <c r="P79" s="35" t="s">
        <v>19</v>
      </c>
      <c r="Q79" s="35" t="s">
        <v>17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 x14ac:dyDescent="0.15">
      <c r="A80" s="35">
        <v>8</v>
      </c>
      <c r="B80" s="36" t="s">
        <v>71</v>
      </c>
      <c r="C80" s="35" t="s">
        <v>72</v>
      </c>
      <c r="D80" s="35" t="s">
        <v>29</v>
      </c>
      <c r="E80" s="35"/>
      <c r="F80" s="35"/>
      <c r="G80" s="35"/>
      <c r="H80" s="38" t="s">
        <v>74</v>
      </c>
      <c r="I80" s="35"/>
      <c r="J80" s="35"/>
      <c r="K80" s="35"/>
      <c r="L80" s="38" t="s">
        <v>75</v>
      </c>
      <c r="M80" s="35">
        <v>2100</v>
      </c>
      <c r="N80" s="35"/>
      <c r="O80" s="35"/>
      <c r="P80" s="35"/>
      <c r="Q80" s="3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 x14ac:dyDescent="0.15">
      <c r="A81" s="35">
        <v>8</v>
      </c>
      <c r="B81" s="36" t="s">
        <v>71</v>
      </c>
      <c r="C81" s="35" t="s">
        <v>72</v>
      </c>
      <c r="D81" s="37" t="s">
        <v>32</v>
      </c>
      <c r="E81" s="35">
        <v>66</v>
      </c>
      <c r="F81" s="35">
        <v>28</v>
      </c>
      <c r="G81" s="35">
        <v>50</v>
      </c>
      <c r="H81" s="38">
        <f>E81+F81/60+G81/3600</f>
        <v>66.480555555555554</v>
      </c>
      <c r="I81" s="35">
        <v>46</v>
      </c>
      <c r="J81" s="35">
        <v>16</v>
      </c>
      <c r="K81" s="35">
        <v>59</v>
      </c>
      <c r="L81" s="38">
        <f>-(I81+J81/60+K81/3600)</f>
        <v>-46.283055555555556</v>
      </c>
      <c r="M81" s="35">
        <v>2098</v>
      </c>
      <c r="N81" s="35"/>
      <c r="O81" s="35"/>
      <c r="P81" s="35" t="s">
        <v>33</v>
      </c>
      <c r="Q81" s="35" t="s">
        <v>32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 x14ac:dyDescent="0.15">
      <c r="A82" s="39">
        <v>9</v>
      </c>
      <c r="B82" s="40" t="s">
        <v>76</v>
      </c>
      <c r="C82" s="39" t="s">
        <v>77</v>
      </c>
      <c r="D82" s="41">
        <v>35961</v>
      </c>
      <c r="E82" s="39"/>
      <c r="F82" s="39"/>
      <c r="G82" s="39"/>
      <c r="H82" s="42">
        <v>69.498360000000005</v>
      </c>
      <c r="I82" s="39"/>
      <c r="J82" s="39"/>
      <c r="K82" s="39"/>
      <c r="L82" s="42">
        <v>-49.681559999999998</v>
      </c>
      <c r="M82">
        <f>U82+S83</f>
        <v>930.4330005645752</v>
      </c>
      <c r="N82" s="39"/>
      <c r="O82" s="39"/>
      <c r="P82" s="39" t="s">
        <v>78</v>
      </c>
      <c r="Q82" s="39" t="s">
        <v>152</v>
      </c>
      <c r="R82" s="1"/>
      <c r="S82" s="1" t="s">
        <v>153</v>
      </c>
      <c r="T82" s="1"/>
      <c r="U82" s="39">
        <v>960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3" x14ac:dyDescent="0.15">
      <c r="A83" s="39">
        <v>9</v>
      </c>
      <c r="B83" s="40" t="s">
        <v>76</v>
      </c>
      <c r="C83" s="39" t="s">
        <v>77</v>
      </c>
      <c r="D83" s="41">
        <v>35231</v>
      </c>
      <c r="E83" s="39"/>
      <c r="F83" s="39"/>
      <c r="G83" s="39"/>
      <c r="H83" s="42">
        <v>69.498360000000005</v>
      </c>
      <c r="I83" s="39"/>
      <c r="J83" s="39"/>
      <c r="K83" s="39"/>
      <c r="L83" s="42">
        <v>-49.681559999999998</v>
      </c>
      <c r="M83">
        <f>U83+S83</f>
        <v>932.4330005645752</v>
      </c>
      <c r="N83" s="39"/>
      <c r="O83" s="39"/>
      <c r="P83" s="39" t="s">
        <v>78</v>
      </c>
      <c r="Q83" s="39" t="s">
        <v>28</v>
      </c>
      <c r="R83" s="1"/>
      <c r="S83" s="1">
        <v>-29.566999435424801</v>
      </c>
      <c r="T83" s="1"/>
      <c r="U83" s="39">
        <v>962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3" x14ac:dyDescent="0.15">
      <c r="A84" s="39">
        <v>9</v>
      </c>
      <c r="B84" s="40" t="s">
        <v>76</v>
      </c>
      <c r="C84" s="39" t="s">
        <v>77</v>
      </c>
      <c r="D84" s="41">
        <v>38479</v>
      </c>
      <c r="E84" s="39">
        <v>69</v>
      </c>
      <c r="F84" s="39">
        <v>29</v>
      </c>
      <c r="G84" s="39">
        <v>47</v>
      </c>
      <c r="H84" s="42">
        <f t="shared" ref="H84:H91" si="14">E84+F84/60+G84/3600</f>
        <v>69.496388888888887</v>
      </c>
      <c r="I84" s="39">
        <v>49</v>
      </c>
      <c r="J84" s="39">
        <v>41</v>
      </c>
      <c r="K84" s="39">
        <v>39</v>
      </c>
      <c r="L84" s="42">
        <f t="shared" ref="L84:L91" si="15">-(I84+J84/60+K84/3600)</f>
        <v>-49.694166666666661</v>
      </c>
      <c r="M84" s="39">
        <v>929</v>
      </c>
      <c r="N84" s="39"/>
      <c r="O84" s="39"/>
      <c r="P84" s="39" t="s">
        <v>19</v>
      </c>
      <c r="Q84" s="39" t="s">
        <v>79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3" x14ac:dyDescent="0.15">
      <c r="A85" s="39">
        <v>9</v>
      </c>
      <c r="B85" s="40" t="s">
        <v>76</v>
      </c>
      <c r="C85" s="39" t="s">
        <v>77</v>
      </c>
      <c r="D85" s="41">
        <v>38480</v>
      </c>
      <c r="E85" s="39">
        <v>69</v>
      </c>
      <c r="F85" s="39">
        <v>29</v>
      </c>
      <c r="G85" s="39">
        <v>47</v>
      </c>
      <c r="H85" s="42">
        <f t="shared" si="14"/>
        <v>69.496388888888887</v>
      </c>
      <c r="I85" s="39">
        <v>49</v>
      </c>
      <c r="J85" s="39">
        <v>41</v>
      </c>
      <c r="K85" s="39">
        <v>40</v>
      </c>
      <c r="L85" s="42">
        <f t="shared" si="15"/>
        <v>-49.694444444444443</v>
      </c>
      <c r="M85" s="39"/>
      <c r="N85" s="39"/>
      <c r="O85" s="39"/>
      <c r="P85" s="39" t="s">
        <v>19</v>
      </c>
      <c r="Q85" s="39" t="s">
        <v>79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3" x14ac:dyDescent="0.15">
      <c r="A86" s="39">
        <v>9</v>
      </c>
      <c r="B86" s="40" t="s">
        <v>76</v>
      </c>
      <c r="C86" s="39" t="s">
        <v>77</v>
      </c>
      <c r="D86" s="41">
        <v>41038</v>
      </c>
      <c r="E86" s="39">
        <v>69</v>
      </c>
      <c r="F86" s="39">
        <v>29</v>
      </c>
      <c r="G86" s="39">
        <v>40.700000000000003</v>
      </c>
      <c r="H86" s="42">
        <f t="shared" si="14"/>
        <v>69.494638888888886</v>
      </c>
      <c r="I86" s="39">
        <v>49</v>
      </c>
      <c r="J86" s="39">
        <v>42</v>
      </c>
      <c r="K86" s="39">
        <v>22.6</v>
      </c>
      <c r="L86" s="42">
        <f t="shared" si="15"/>
        <v>-49.706277777777778</v>
      </c>
      <c r="M86" s="39"/>
      <c r="N86" s="39"/>
      <c r="O86" s="39"/>
      <c r="P86" s="39" t="s">
        <v>19</v>
      </c>
      <c r="Q86" s="39" t="s">
        <v>39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3" x14ac:dyDescent="0.15">
      <c r="A87" s="39">
        <v>9</v>
      </c>
      <c r="B87" s="40" t="s">
        <v>76</v>
      </c>
      <c r="C87" s="39" t="s">
        <v>77</v>
      </c>
      <c r="D87" s="41">
        <v>41413</v>
      </c>
      <c r="E87" s="39">
        <v>69</v>
      </c>
      <c r="F87" s="39">
        <v>29</v>
      </c>
      <c r="G87" s="39">
        <v>40</v>
      </c>
      <c r="H87" s="42">
        <f t="shared" si="14"/>
        <v>69.49444444444444</v>
      </c>
      <c r="I87" s="39">
        <v>49</v>
      </c>
      <c r="J87" s="39">
        <v>42</v>
      </c>
      <c r="K87" s="39">
        <v>26</v>
      </c>
      <c r="L87" s="42">
        <f t="shared" si="15"/>
        <v>-49.707222222222228</v>
      </c>
      <c r="M87" s="39">
        <v>907</v>
      </c>
      <c r="N87" s="39"/>
      <c r="O87" s="39"/>
      <c r="P87" s="39" t="s">
        <v>19</v>
      </c>
      <c r="Q87" s="39" t="s">
        <v>20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3" x14ac:dyDescent="0.15">
      <c r="A88" s="39">
        <v>9</v>
      </c>
      <c r="B88" s="40" t="s">
        <v>76</v>
      </c>
      <c r="C88" s="39" t="s">
        <v>77</v>
      </c>
      <c r="D88" s="41">
        <v>42130</v>
      </c>
      <c r="E88" s="39">
        <v>69</v>
      </c>
      <c r="F88" s="39">
        <v>29</v>
      </c>
      <c r="G88" s="39">
        <v>38</v>
      </c>
      <c r="H88" s="42">
        <f t="shared" si="14"/>
        <v>69.49388888888889</v>
      </c>
      <c r="I88" s="39">
        <v>49</v>
      </c>
      <c r="J88" s="39">
        <v>42</v>
      </c>
      <c r="K88" s="39">
        <v>35</v>
      </c>
      <c r="L88" s="42">
        <f t="shared" si="15"/>
        <v>-49.709722222222226</v>
      </c>
      <c r="M88" s="39">
        <v>897</v>
      </c>
      <c r="N88" s="39"/>
      <c r="O88" s="39"/>
      <c r="P88" s="39" t="s">
        <v>19</v>
      </c>
      <c r="Q88" s="39" t="s">
        <v>21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3" x14ac:dyDescent="0.15">
      <c r="A89" s="39">
        <v>9</v>
      </c>
      <c r="B89" s="40" t="s">
        <v>76</v>
      </c>
      <c r="C89" s="39" t="s">
        <v>77</v>
      </c>
      <c r="D89" s="41">
        <v>42496</v>
      </c>
      <c r="E89" s="39">
        <v>69</v>
      </c>
      <c r="F89" s="39">
        <v>29</v>
      </c>
      <c r="G89" s="39">
        <v>37</v>
      </c>
      <c r="H89" s="42">
        <f t="shared" si="14"/>
        <v>69.493611111111107</v>
      </c>
      <c r="I89" s="39">
        <v>49</v>
      </c>
      <c r="J89" s="39">
        <v>42</v>
      </c>
      <c r="K89" s="39">
        <v>41</v>
      </c>
      <c r="L89" s="42">
        <f t="shared" si="15"/>
        <v>-49.711388888888891</v>
      </c>
      <c r="M89" s="39">
        <v>893</v>
      </c>
      <c r="N89" s="39"/>
      <c r="O89" s="39"/>
      <c r="P89" s="39" t="s">
        <v>19</v>
      </c>
      <c r="Q89" s="39" t="s">
        <v>22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3" x14ac:dyDescent="0.15">
      <c r="A90" s="39">
        <v>9</v>
      </c>
      <c r="B90" s="40" t="s">
        <v>76</v>
      </c>
      <c r="C90" s="39" t="s">
        <v>77</v>
      </c>
      <c r="D90" s="41">
        <v>42862</v>
      </c>
      <c r="E90" s="39">
        <v>69</v>
      </c>
      <c r="F90" s="39">
        <v>29</v>
      </c>
      <c r="G90" s="39">
        <v>37</v>
      </c>
      <c r="H90" s="42">
        <f t="shared" si="14"/>
        <v>69.493611111111107</v>
      </c>
      <c r="I90" s="39">
        <v>49</v>
      </c>
      <c r="J90" s="39">
        <v>42</v>
      </c>
      <c r="K90" s="39">
        <v>46</v>
      </c>
      <c r="L90" s="42">
        <f t="shared" si="15"/>
        <v>-49.712777777777781</v>
      </c>
      <c r="M90" s="39">
        <v>903</v>
      </c>
      <c r="N90" s="39"/>
      <c r="O90" s="39"/>
      <c r="P90" s="39" t="s">
        <v>19</v>
      </c>
      <c r="Q90" s="39" t="s">
        <v>25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3" x14ac:dyDescent="0.15">
      <c r="A91" s="39">
        <v>9</v>
      </c>
      <c r="B91" s="40" t="s">
        <v>76</v>
      </c>
      <c r="C91" s="39" t="s">
        <v>77</v>
      </c>
      <c r="D91" s="41">
        <v>43223</v>
      </c>
      <c r="E91" s="39">
        <v>69</v>
      </c>
      <c r="F91" s="39">
        <v>29</v>
      </c>
      <c r="G91" s="39">
        <v>36</v>
      </c>
      <c r="H91" s="42">
        <f t="shared" si="14"/>
        <v>69.493333333333339</v>
      </c>
      <c r="I91" s="39">
        <v>49</v>
      </c>
      <c r="J91" s="39">
        <v>42</v>
      </c>
      <c r="K91" s="39">
        <v>51</v>
      </c>
      <c r="L91" s="42">
        <f t="shared" si="15"/>
        <v>-49.714166666666671</v>
      </c>
      <c r="M91" s="39">
        <v>900</v>
      </c>
      <c r="N91" s="39"/>
      <c r="O91" s="39"/>
      <c r="P91" s="39" t="s">
        <v>19</v>
      </c>
      <c r="Q91" s="39" t="s">
        <v>17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3" x14ac:dyDescent="0.15">
      <c r="A92" s="39">
        <v>9</v>
      </c>
      <c r="B92" s="40" t="s">
        <v>76</v>
      </c>
      <c r="C92" s="39" t="s">
        <v>77</v>
      </c>
      <c r="D92" s="39" t="s">
        <v>29</v>
      </c>
      <c r="E92" s="39"/>
      <c r="F92" s="39"/>
      <c r="G92" s="39"/>
      <c r="H92" s="42" t="s">
        <v>80</v>
      </c>
      <c r="I92" s="39"/>
      <c r="J92" s="39"/>
      <c r="K92" s="39"/>
      <c r="L92" s="42" t="s">
        <v>81</v>
      </c>
      <c r="M92" s="39">
        <v>962</v>
      </c>
      <c r="N92" s="39"/>
      <c r="O92" s="39"/>
      <c r="P92" s="39"/>
      <c r="Q92" s="3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3" x14ac:dyDescent="0.15">
      <c r="A93" s="39">
        <v>9</v>
      </c>
      <c r="B93" s="40" t="s">
        <v>76</v>
      </c>
      <c r="C93" s="39" t="s">
        <v>77</v>
      </c>
      <c r="D93" s="41" t="s">
        <v>32</v>
      </c>
      <c r="E93" s="39">
        <v>69</v>
      </c>
      <c r="F93" s="39">
        <v>29</v>
      </c>
      <c r="G93" s="39">
        <v>47</v>
      </c>
      <c r="H93" s="42">
        <f>E93+F93/60+G93/3600</f>
        <v>69.496388888888887</v>
      </c>
      <c r="I93" s="39">
        <v>49</v>
      </c>
      <c r="J93" s="39">
        <v>41</v>
      </c>
      <c r="K93" s="39">
        <v>39</v>
      </c>
      <c r="L93" s="42">
        <f>-(I93+J93/60+K93/3600)</f>
        <v>-49.694166666666661</v>
      </c>
      <c r="M93" s="39">
        <v>904</v>
      </c>
      <c r="N93" s="39"/>
      <c r="O93" s="39"/>
      <c r="P93" s="39" t="s">
        <v>33</v>
      </c>
      <c r="Q93" s="39" t="s">
        <v>32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3" x14ac:dyDescent="0.15">
      <c r="A94" s="43">
        <v>10</v>
      </c>
      <c r="B94" s="44" t="s">
        <v>82</v>
      </c>
      <c r="C94" s="43" t="s">
        <v>83</v>
      </c>
      <c r="D94" s="45">
        <v>36326</v>
      </c>
      <c r="E94" s="43"/>
      <c r="F94" s="43"/>
      <c r="G94" s="43"/>
      <c r="H94" s="46">
        <v>65.999470000000002</v>
      </c>
      <c r="I94" s="43"/>
      <c r="J94" s="43"/>
      <c r="K94" s="43"/>
      <c r="L94" s="46">
        <v>-44.500160000000001</v>
      </c>
      <c r="M94" s="43">
        <v>2559</v>
      </c>
      <c r="N94" s="43"/>
      <c r="O94" s="43"/>
      <c r="P94" s="43" t="s">
        <v>38</v>
      </c>
      <c r="Q94" s="43" t="s">
        <v>28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3" x14ac:dyDescent="0.15">
      <c r="A95" s="43">
        <v>10</v>
      </c>
      <c r="B95" s="44" t="s">
        <v>82</v>
      </c>
      <c r="C95" s="43" t="s">
        <v>83</v>
      </c>
      <c r="D95" s="45">
        <v>41416</v>
      </c>
      <c r="E95" s="43">
        <v>65</v>
      </c>
      <c r="F95" s="43">
        <v>59</v>
      </c>
      <c r="G95" s="43">
        <v>58.9</v>
      </c>
      <c r="H95" s="46">
        <f t="shared" ref="H95:H99" si="16">E95+F95/60+G95/3600</f>
        <v>65.999694444444444</v>
      </c>
      <c r="I95" s="43">
        <v>44</v>
      </c>
      <c r="J95" s="43">
        <v>30</v>
      </c>
      <c r="K95" s="43">
        <v>7.6</v>
      </c>
      <c r="L95" s="46">
        <f t="shared" ref="L95:L99" si="17">-(I95+J95/60+K95/3600)</f>
        <v>-44.502111111111113</v>
      </c>
      <c r="M95" s="43">
        <v>2498</v>
      </c>
      <c r="N95" s="43"/>
      <c r="O95" s="43"/>
      <c r="P95" s="43" t="s">
        <v>19</v>
      </c>
      <c r="Q95" s="43" t="s">
        <v>20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3" x14ac:dyDescent="0.15">
      <c r="A96" s="43">
        <v>10</v>
      </c>
      <c r="B96" s="44" t="s">
        <v>82</v>
      </c>
      <c r="C96" s="43" t="s">
        <v>83</v>
      </c>
      <c r="D96" s="45">
        <v>41784</v>
      </c>
      <c r="E96" s="43">
        <v>66</v>
      </c>
      <c r="F96" s="43">
        <v>0</v>
      </c>
      <c r="G96" s="43">
        <v>0.1</v>
      </c>
      <c r="H96" s="46">
        <f t="shared" si="16"/>
        <v>66.000027777777774</v>
      </c>
      <c r="I96" s="43">
        <v>44</v>
      </c>
      <c r="J96" s="43">
        <v>30</v>
      </c>
      <c r="K96" s="43">
        <v>5.0999999999999996</v>
      </c>
      <c r="L96" s="46">
        <f t="shared" si="17"/>
        <v>-44.501416666666664</v>
      </c>
      <c r="M96" s="43">
        <v>2480</v>
      </c>
      <c r="N96" s="43"/>
      <c r="O96" s="43"/>
      <c r="P96" s="43" t="s">
        <v>19</v>
      </c>
      <c r="Q96" s="43" t="s">
        <v>40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3" x14ac:dyDescent="0.15">
      <c r="A97" s="43">
        <v>10</v>
      </c>
      <c r="B97" s="44" t="s">
        <v>82</v>
      </c>
      <c r="C97" s="43" t="s">
        <v>83</v>
      </c>
      <c r="D97" s="45">
        <v>42149</v>
      </c>
      <c r="E97" s="43">
        <v>65</v>
      </c>
      <c r="F97" s="43">
        <v>59</v>
      </c>
      <c r="G97" s="43">
        <v>58.6</v>
      </c>
      <c r="H97" s="46">
        <f t="shared" si="16"/>
        <v>65.999611111111108</v>
      </c>
      <c r="I97" s="43">
        <v>44</v>
      </c>
      <c r="J97" s="43">
        <v>30</v>
      </c>
      <c r="K97" s="43">
        <v>6.1</v>
      </c>
      <c r="L97" s="46">
        <f t="shared" si="17"/>
        <v>-44.501694444444446</v>
      </c>
      <c r="M97" s="43">
        <v>2435</v>
      </c>
      <c r="N97" s="43"/>
      <c r="O97" s="43"/>
      <c r="P97" s="43" t="s">
        <v>19</v>
      </c>
      <c r="Q97" s="43" t="s">
        <v>21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3" x14ac:dyDescent="0.15">
      <c r="A98" s="43">
        <v>10</v>
      </c>
      <c r="B98" s="44" t="s">
        <v>82</v>
      </c>
      <c r="C98" s="43" t="s">
        <v>83</v>
      </c>
      <c r="D98" s="45">
        <v>42510</v>
      </c>
      <c r="E98" s="43">
        <v>65</v>
      </c>
      <c r="F98" s="43">
        <v>59</v>
      </c>
      <c r="G98" s="43">
        <v>59.6</v>
      </c>
      <c r="H98" s="46">
        <f t="shared" si="16"/>
        <v>65.99988888888889</v>
      </c>
      <c r="I98" s="43">
        <v>44</v>
      </c>
      <c r="J98" s="43">
        <v>30</v>
      </c>
      <c r="K98" s="43">
        <v>9.1999999999999993</v>
      </c>
      <c r="L98" s="46">
        <f t="shared" si="17"/>
        <v>-44.502555555555553</v>
      </c>
      <c r="M98" s="43">
        <v>2451</v>
      </c>
      <c r="N98" s="43"/>
      <c r="O98" s="43"/>
      <c r="P98" s="43" t="s">
        <v>19</v>
      </c>
      <c r="Q98" s="43" t="s">
        <v>22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3" x14ac:dyDescent="0.15">
      <c r="A99" s="43">
        <v>10</v>
      </c>
      <c r="B99" s="44" t="s">
        <v>82</v>
      </c>
      <c r="C99" s="43" t="s">
        <v>83</v>
      </c>
      <c r="D99" s="45">
        <v>43249</v>
      </c>
      <c r="E99" s="43">
        <v>65</v>
      </c>
      <c r="F99" s="43">
        <v>59</v>
      </c>
      <c r="G99" s="43">
        <v>59.1</v>
      </c>
      <c r="H99" s="46">
        <f t="shared" si="16"/>
        <v>65.999750000000006</v>
      </c>
      <c r="I99" s="43">
        <v>44</v>
      </c>
      <c r="J99" s="43">
        <v>30</v>
      </c>
      <c r="K99" s="43">
        <v>10.1</v>
      </c>
      <c r="L99" s="46">
        <f t="shared" si="17"/>
        <v>-44.502805555555554</v>
      </c>
      <c r="M99" s="43">
        <v>2447</v>
      </c>
      <c r="N99" s="43"/>
      <c r="O99" s="43"/>
      <c r="P99" s="43" t="s">
        <v>19</v>
      </c>
      <c r="Q99" s="43" t="s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3" x14ac:dyDescent="0.15">
      <c r="A100" s="43">
        <v>10</v>
      </c>
      <c r="B100" s="44" t="s">
        <v>82</v>
      </c>
      <c r="C100" s="43" t="s">
        <v>83</v>
      </c>
      <c r="D100" s="45" t="s">
        <v>27</v>
      </c>
      <c r="E100" s="43"/>
      <c r="F100" s="43"/>
      <c r="G100" s="43"/>
      <c r="H100" s="46" t="s">
        <v>84</v>
      </c>
      <c r="I100" s="43"/>
      <c r="J100" s="43"/>
      <c r="K100" s="43"/>
      <c r="L100" s="46" t="s">
        <v>85</v>
      </c>
      <c r="M100" s="43">
        <v>2460</v>
      </c>
      <c r="N100" s="43"/>
      <c r="O100" s="43"/>
      <c r="P100" s="43"/>
      <c r="Q100" s="4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3" x14ac:dyDescent="0.15">
      <c r="A101" s="43">
        <v>10</v>
      </c>
      <c r="B101" s="44" t="s">
        <v>82</v>
      </c>
      <c r="C101" s="43" t="s">
        <v>83</v>
      </c>
      <c r="D101" s="45" t="s">
        <v>32</v>
      </c>
      <c r="E101" s="43">
        <v>65</v>
      </c>
      <c r="F101" s="43">
        <v>59</v>
      </c>
      <c r="G101" s="43">
        <v>58</v>
      </c>
      <c r="H101" s="46">
        <f>E101+F101/60+G101/3600</f>
        <v>65.99944444444445</v>
      </c>
      <c r="I101" s="43">
        <v>44</v>
      </c>
      <c r="J101" s="43">
        <v>30</v>
      </c>
      <c r="K101" s="43">
        <v>3</v>
      </c>
      <c r="L101" s="46">
        <f>-(I101+J101/60+K101/3600)</f>
        <v>-44.500833333333333</v>
      </c>
      <c r="M101" s="43">
        <v>2466.3000000000002</v>
      </c>
      <c r="N101" s="43"/>
      <c r="O101" s="43"/>
      <c r="P101" s="43" t="s">
        <v>33</v>
      </c>
      <c r="Q101" s="43" t="s">
        <v>32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3" x14ac:dyDescent="0.15">
      <c r="A102" s="10">
        <v>11</v>
      </c>
      <c r="B102" s="11" t="s">
        <v>86</v>
      </c>
      <c r="C102" s="10" t="s">
        <v>87</v>
      </c>
      <c r="D102" s="12">
        <v>36273</v>
      </c>
      <c r="E102" s="10"/>
      <c r="F102" s="10"/>
      <c r="G102" s="10"/>
      <c r="H102" s="13" t="s">
        <v>88</v>
      </c>
      <c r="I102" s="10"/>
      <c r="J102" s="10"/>
      <c r="K102" s="10"/>
      <c r="L102" s="13" t="s">
        <v>89</v>
      </c>
      <c r="M102" s="10">
        <v>2934</v>
      </c>
      <c r="N102" s="10">
        <v>51</v>
      </c>
      <c r="O102" s="10"/>
      <c r="P102" s="10"/>
      <c r="Q102" s="10" t="s">
        <v>18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3" x14ac:dyDescent="0.15">
      <c r="A103" s="10">
        <v>11</v>
      </c>
      <c r="B103" s="11" t="s">
        <v>86</v>
      </c>
      <c r="C103" s="10" t="s">
        <v>87</v>
      </c>
      <c r="D103" s="12">
        <v>36326</v>
      </c>
      <c r="E103" s="10"/>
      <c r="F103" s="10"/>
      <c r="G103" s="10"/>
      <c r="H103" s="13">
        <v>63.148890000000002</v>
      </c>
      <c r="I103" s="10"/>
      <c r="J103" s="10"/>
      <c r="K103" s="10"/>
      <c r="L103" s="13">
        <v>-44.817169999999997</v>
      </c>
      <c r="M103" s="10">
        <v>2922</v>
      </c>
      <c r="N103" s="10"/>
      <c r="O103" s="10"/>
      <c r="P103" s="10" t="s">
        <v>38</v>
      </c>
      <c r="Q103" s="10" t="s">
        <v>28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3" x14ac:dyDescent="0.15">
      <c r="A104" s="10">
        <v>11</v>
      </c>
      <c r="B104" s="11" t="s">
        <v>86</v>
      </c>
      <c r="C104" s="10" t="s">
        <v>87</v>
      </c>
      <c r="D104" s="12">
        <v>41415</v>
      </c>
      <c r="E104" s="10">
        <v>63</v>
      </c>
      <c r="F104" s="10">
        <v>8</v>
      </c>
      <c r="G104" s="10">
        <v>56.67</v>
      </c>
      <c r="H104" s="13">
        <f t="shared" ref="H104:H108" si="18">E104+F104/60+G104/3600</f>
        <v>63.149074999999996</v>
      </c>
      <c r="I104" s="10">
        <v>44</v>
      </c>
      <c r="J104" s="10">
        <v>49</v>
      </c>
      <c r="K104" s="10">
        <v>3.7</v>
      </c>
      <c r="L104" s="13">
        <f t="shared" ref="L104:L108" si="19">-(I104+J104/60+K104/3600)</f>
        <v>-44.817694444444449</v>
      </c>
      <c r="M104" s="10">
        <v>2957</v>
      </c>
      <c r="N104" s="10"/>
      <c r="O104" s="10"/>
      <c r="P104" s="10" t="s">
        <v>19</v>
      </c>
      <c r="Q104" s="10" t="s">
        <v>20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3" x14ac:dyDescent="0.15">
      <c r="A105" s="10">
        <v>11</v>
      </c>
      <c r="B105" s="11" t="s">
        <v>86</v>
      </c>
      <c r="C105" s="10" t="s">
        <v>87</v>
      </c>
      <c r="D105" s="12">
        <v>41783</v>
      </c>
      <c r="E105" s="10">
        <v>63</v>
      </c>
      <c r="F105" s="10">
        <v>8</v>
      </c>
      <c r="G105" s="10">
        <v>56.6</v>
      </c>
      <c r="H105" s="13">
        <f t="shared" si="18"/>
        <v>63.149055555555556</v>
      </c>
      <c r="I105" s="10">
        <v>44</v>
      </c>
      <c r="J105" s="10">
        <v>49</v>
      </c>
      <c r="K105" s="10">
        <v>0.4</v>
      </c>
      <c r="L105" s="13">
        <f t="shared" si="19"/>
        <v>-44.81677777777778</v>
      </c>
      <c r="M105" s="10">
        <v>3070</v>
      </c>
      <c r="N105" s="10"/>
      <c r="O105" s="10"/>
      <c r="P105" s="10" t="s">
        <v>19</v>
      </c>
      <c r="Q105" s="10" t="s">
        <v>40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3" x14ac:dyDescent="0.15">
      <c r="A106" s="10">
        <v>11</v>
      </c>
      <c r="B106" s="11" t="s">
        <v>86</v>
      </c>
      <c r="C106" s="10" t="s">
        <v>87</v>
      </c>
      <c r="D106" s="12">
        <v>42150</v>
      </c>
      <c r="E106" s="10">
        <v>63</v>
      </c>
      <c r="F106" s="10">
        <v>8</v>
      </c>
      <c r="G106" s="10">
        <v>56.6</v>
      </c>
      <c r="H106" s="13">
        <f t="shared" si="18"/>
        <v>63.149055555555556</v>
      </c>
      <c r="I106" s="10">
        <v>44</v>
      </c>
      <c r="J106" s="10">
        <v>49</v>
      </c>
      <c r="K106" s="10">
        <v>0.9</v>
      </c>
      <c r="L106" s="13">
        <f t="shared" si="19"/>
        <v>-44.816916666666671</v>
      </c>
      <c r="M106" s="10">
        <v>2901</v>
      </c>
      <c r="N106" s="10"/>
      <c r="O106" s="10"/>
      <c r="P106" s="10" t="s">
        <v>19</v>
      </c>
      <c r="Q106" s="10" t="s">
        <v>21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3" x14ac:dyDescent="0.15">
      <c r="A107" s="10">
        <v>11</v>
      </c>
      <c r="B107" s="11" t="s">
        <v>86</v>
      </c>
      <c r="C107" s="10" t="s">
        <v>87</v>
      </c>
      <c r="D107" s="12">
        <v>42509</v>
      </c>
      <c r="E107" s="10">
        <v>63</v>
      </c>
      <c r="F107" s="10">
        <v>8.9390000000000001</v>
      </c>
      <c r="G107" s="10">
        <v>0</v>
      </c>
      <c r="H107" s="13">
        <f t="shared" si="18"/>
        <v>63.148983333333334</v>
      </c>
      <c r="I107" s="10">
        <v>44</v>
      </c>
      <c r="J107" s="10">
        <v>49</v>
      </c>
      <c r="K107" s="10">
        <v>0.3</v>
      </c>
      <c r="L107" s="13">
        <f t="shared" si="19"/>
        <v>-44.816750000000006</v>
      </c>
      <c r="M107" s="10" t="s">
        <v>24</v>
      </c>
      <c r="N107" s="10"/>
      <c r="O107" s="10"/>
      <c r="P107" s="10" t="s">
        <v>19</v>
      </c>
      <c r="Q107" s="10" t="s">
        <v>22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3" x14ac:dyDescent="0.15">
      <c r="A108" s="10">
        <v>11</v>
      </c>
      <c r="B108" s="11" t="s">
        <v>86</v>
      </c>
      <c r="C108" s="10" t="s">
        <v>87</v>
      </c>
      <c r="D108" s="12">
        <v>43240</v>
      </c>
      <c r="E108" s="10">
        <v>63</v>
      </c>
      <c r="F108" s="10">
        <v>8</v>
      </c>
      <c r="G108" s="10">
        <v>56</v>
      </c>
      <c r="H108" s="13">
        <f t="shared" si="18"/>
        <v>63.148888888888891</v>
      </c>
      <c r="I108" s="10">
        <v>44</v>
      </c>
      <c r="J108" s="10">
        <v>49</v>
      </c>
      <c r="K108" s="10">
        <v>3</v>
      </c>
      <c r="L108" s="13">
        <f t="shared" si="19"/>
        <v>-44.817500000000003</v>
      </c>
      <c r="M108" s="10">
        <v>2878</v>
      </c>
      <c r="N108" s="10"/>
      <c r="O108" s="10"/>
      <c r="P108" s="10" t="s">
        <v>19</v>
      </c>
      <c r="Q108" s="10" t="s">
        <v>17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3" x14ac:dyDescent="0.15">
      <c r="A109" s="10">
        <v>11</v>
      </c>
      <c r="B109" s="11" t="s">
        <v>86</v>
      </c>
      <c r="C109" s="10" t="s">
        <v>87</v>
      </c>
      <c r="D109" s="10" t="s">
        <v>29</v>
      </c>
      <c r="E109" s="10"/>
      <c r="F109" s="10"/>
      <c r="G109" s="10"/>
      <c r="H109" s="13" t="s">
        <v>88</v>
      </c>
      <c r="I109" s="10"/>
      <c r="J109" s="10"/>
      <c r="K109" s="10"/>
      <c r="L109" s="13" t="s">
        <v>90</v>
      </c>
      <c r="M109" s="10">
        <v>2850</v>
      </c>
      <c r="N109" s="10"/>
      <c r="O109" s="10"/>
      <c r="P109" s="10"/>
      <c r="Q109" s="10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3" x14ac:dyDescent="0.15">
      <c r="A110" s="10">
        <v>11</v>
      </c>
      <c r="B110" s="11" t="s">
        <v>86</v>
      </c>
      <c r="C110" s="10" t="s">
        <v>87</v>
      </c>
      <c r="D110" s="12" t="s">
        <v>32</v>
      </c>
      <c r="E110" s="10">
        <v>63</v>
      </c>
      <c r="F110" s="10">
        <v>8</v>
      </c>
      <c r="G110" s="10">
        <v>56</v>
      </c>
      <c r="H110" s="13">
        <f t="shared" ref="H110:H114" si="20">E110+F110/60+G110/3600</f>
        <v>63.148888888888891</v>
      </c>
      <c r="I110" s="10">
        <v>44</v>
      </c>
      <c r="J110" s="10">
        <v>49</v>
      </c>
      <c r="K110" s="10">
        <v>2</v>
      </c>
      <c r="L110" s="13">
        <f t="shared" ref="L110:L114" si="21">-(I110+J110/60+K110/3600)</f>
        <v>-44.817222222222227</v>
      </c>
      <c r="M110" s="10">
        <v>2901</v>
      </c>
      <c r="N110" s="10"/>
      <c r="O110" s="10"/>
      <c r="P110" s="10" t="s">
        <v>33</v>
      </c>
      <c r="Q110" s="10" t="s">
        <v>32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3" x14ac:dyDescent="0.15">
      <c r="A111" s="14">
        <v>12</v>
      </c>
      <c r="B111" s="15" t="s">
        <v>91</v>
      </c>
      <c r="C111" s="14" t="s">
        <v>92</v>
      </c>
      <c r="D111" s="16">
        <v>41423</v>
      </c>
      <c r="E111" s="14">
        <v>75</v>
      </c>
      <c r="F111" s="14">
        <v>0</v>
      </c>
      <c r="G111" s="14">
        <v>5.2</v>
      </c>
      <c r="H111" s="17">
        <f t="shared" si="20"/>
        <v>75.001444444444445</v>
      </c>
      <c r="I111" s="14">
        <v>29</v>
      </c>
      <c r="J111" s="14">
        <v>59</v>
      </c>
      <c r="K111" s="14">
        <v>13</v>
      </c>
      <c r="L111" s="17">
        <f t="shared" si="21"/>
        <v>-29.986944444444447</v>
      </c>
      <c r="M111" s="14">
        <v>2660</v>
      </c>
      <c r="N111" s="14"/>
      <c r="O111" s="14"/>
      <c r="P111" s="14" t="s">
        <v>19</v>
      </c>
      <c r="Q111" s="14" t="s">
        <v>20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3" x14ac:dyDescent="0.15">
      <c r="A112" s="14">
        <v>12</v>
      </c>
      <c r="B112" s="15" t="s">
        <v>91</v>
      </c>
      <c r="C112" s="14" t="s">
        <v>92</v>
      </c>
      <c r="D112" s="16">
        <v>41776</v>
      </c>
      <c r="E112" s="14">
        <v>75</v>
      </c>
      <c r="F112" s="14">
        <v>0</v>
      </c>
      <c r="G112" s="14">
        <v>5.9</v>
      </c>
      <c r="H112" s="17">
        <f t="shared" si="20"/>
        <v>75.001638888888891</v>
      </c>
      <c r="I112" s="14">
        <v>29</v>
      </c>
      <c r="J112" s="14">
        <v>59</v>
      </c>
      <c r="K112" s="14">
        <v>13.3</v>
      </c>
      <c r="L112" s="17">
        <f t="shared" si="21"/>
        <v>-29.987027777777779</v>
      </c>
      <c r="M112" s="14">
        <v>2642</v>
      </c>
      <c r="N112" s="14"/>
      <c r="O112" s="14"/>
      <c r="P112" s="14" t="s">
        <v>19</v>
      </c>
      <c r="Q112" s="14" t="s">
        <v>40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3" x14ac:dyDescent="0.15">
      <c r="A113" s="14">
        <v>12</v>
      </c>
      <c r="B113" s="15" t="s">
        <v>91</v>
      </c>
      <c r="C113" s="14" t="s">
        <v>92</v>
      </c>
      <c r="D113" s="16">
        <v>42513</v>
      </c>
      <c r="E113" s="14">
        <v>75</v>
      </c>
      <c r="F113" s="14">
        <v>0.11799999999999999</v>
      </c>
      <c r="G113" s="14">
        <v>0</v>
      </c>
      <c r="H113" s="17">
        <f t="shared" si="20"/>
        <v>75.001966666666661</v>
      </c>
      <c r="I113" s="14">
        <v>29</v>
      </c>
      <c r="J113" s="14">
        <v>59.125999999999998</v>
      </c>
      <c r="K113" s="14">
        <v>0</v>
      </c>
      <c r="L113" s="17">
        <f t="shared" si="21"/>
        <v>-29.985433333333333</v>
      </c>
      <c r="M113" s="14" t="s">
        <v>24</v>
      </c>
      <c r="N113" s="14"/>
      <c r="O113" s="14"/>
      <c r="P113" s="14" t="s">
        <v>19</v>
      </c>
      <c r="Q113" s="14" t="s">
        <v>22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3" x14ac:dyDescent="0.15">
      <c r="A114" s="14">
        <v>12</v>
      </c>
      <c r="B114" s="15" t="s">
        <v>91</v>
      </c>
      <c r="C114" s="14" t="s">
        <v>92</v>
      </c>
      <c r="D114" s="16">
        <v>43243</v>
      </c>
      <c r="E114" s="14">
        <v>75</v>
      </c>
      <c r="F114" s="14">
        <v>0</v>
      </c>
      <c r="G114" s="14">
        <v>8.1999999999999993</v>
      </c>
      <c r="H114" s="17">
        <f t="shared" si="20"/>
        <v>75.002277777777778</v>
      </c>
      <c r="I114" s="14">
        <v>29</v>
      </c>
      <c r="J114" s="14">
        <v>59</v>
      </c>
      <c r="K114" s="14">
        <v>1.8</v>
      </c>
      <c r="L114" s="17">
        <f t="shared" si="21"/>
        <v>-29.983833333333333</v>
      </c>
      <c r="M114" s="14">
        <v>2610</v>
      </c>
      <c r="N114" s="14"/>
      <c r="O114" s="14"/>
      <c r="P114" s="14" t="s">
        <v>19</v>
      </c>
      <c r="Q114" s="14" t="s">
        <v>17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3" x14ac:dyDescent="0.15">
      <c r="A115" s="14">
        <v>12</v>
      </c>
      <c r="B115" s="15" t="s">
        <v>91</v>
      </c>
      <c r="C115" s="14" t="s">
        <v>92</v>
      </c>
      <c r="D115" s="16" t="s">
        <v>27</v>
      </c>
      <c r="E115" s="14"/>
      <c r="F115" s="14"/>
      <c r="G115" s="14"/>
      <c r="H115" s="17">
        <v>75</v>
      </c>
      <c r="I115" s="14"/>
      <c r="J115" s="14"/>
      <c r="K115" s="14"/>
      <c r="L115" s="17">
        <v>-29.99972</v>
      </c>
      <c r="M115" s="14">
        <v>2631</v>
      </c>
      <c r="N115" s="14"/>
      <c r="O115" s="14"/>
      <c r="P115" s="14"/>
      <c r="Q115" s="14" t="s">
        <v>28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3" x14ac:dyDescent="0.15">
      <c r="A116" s="14">
        <v>12</v>
      </c>
      <c r="B116" s="15" t="s">
        <v>91</v>
      </c>
      <c r="C116" s="14" t="s">
        <v>92</v>
      </c>
      <c r="D116" s="16" t="s">
        <v>29</v>
      </c>
      <c r="E116" s="14"/>
      <c r="F116" s="14"/>
      <c r="G116" s="14"/>
      <c r="H116" s="17" t="s">
        <v>93</v>
      </c>
      <c r="I116" s="14"/>
      <c r="J116" s="14"/>
      <c r="K116" s="14"/>
      <c r="L116" s="17" t="s">
        <v>94</v>
      </c>
      <c r="M116" s="14">
        <v>2631</v>
      </c>
      <c r="N116" s="14"/>
      <c r="O116" s="14"/>
      <c r="P116" s="14"/>
      <c r="Q116" s="1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3" x14ac:dyDescent="0.15">
      <c r="A117" s="14">
        <v>12</v>
      </c>
      <c r="B117" s="15" t="s">
        <v>91</v>
      </c>
      <c r="C117" s="14" t="s">
        <v>92</v>
      </c>
      <c r="D117" s="16" t="s">
        <v>32</v>
      </c>
      <c r="E117" s="14">
        <v>75</v>
      </c>
      <c r="F117" s="14">
        <v>0</v>
      </c>
      <c r="G117" s="14">
        <v>2</v>
      </c>
      <c r="H117" s="17">
        <f>E117+F117/60+G117/3600</f>
        <v>75.00055555555555</v>
      </c>
      <c r="I117" s="14">
        <v>29</v>
      </c>
      <c r="J117" s="14">
        <v>59</v>
      </c>
      <c r="K117" s="14">
        <v>50</v>
      </c>
      <c r="L117" s="17">
        <f>-(I117+J117/60+K117/3600)</f>
        <v>-29.997222222222224</v>
      </c>
      <c r="M117" s="14">
        <v>2614</v>
      </c>
      <c r="N117" s="14"/>
      <c r="O117" s="14"/>
      <c r="P117" s="14" t="s">
        <v>33</v>
      </c>
      <c r="Q117" s="14" t="s">
        <v>32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3" x14ac:dyDescent="0.15">
      <c r="A118" s="23">
        <v>13</v>
      </c>
      <c r="B118" s="24" t="s">
        <v>95</v>
      </c>
      <c r="C118" s="23" t="s">
        <v>96</v>
      </c>
      <c r="D118" s="25">
        <v>36306</v>
      </c>
      <c r="E118" s="23"/>
      <c r="F118" s="23"/>
      <c r="G118" s="23"/>
      <c r="H118" s="26" t="s">
        <v>97</v>
      </c>
      <c r="I118" s="23"/>
      <c r="J118" s="23"/>
      <c r="K118" s="23"/>
      <c r="L118" s="26" t="s">
        <v>98</v>
      </c>
      <c r="M118" s="23">
        <v>2023</v>
      </c>
      <c r="N118" s="23">
        <v>35</v>
      </c>
      <c r="O118" s="23"/>
      <c r="P118" s="23"/>
      <c r="Q118" s="23" t="s">
        <v>18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3" x14ac:dyDescent="0.15">
      <c r="A119" s="23">
        <v>13</v>
      </c>
      <c r="B119" s="24" t="s">
        <v>95</v>
      </c>
      <c r="C119" s="23" t="s">
        <v>96</v>
      </c>
      <c r="D119" s="25">
        <v>36326</v>
      </c>
      <c r="E119" s="23"/>
      <c r="F119" s="23"/>
      <c r="G119" s="23"/>
      <c r="H119" s="26">
        <v>69.879679999999993</v>
      </c>
      <c r="I119" s="23"/>
      <c r="J119" s="23"/>
      <c r="K119" s="23"/>
      <c r="L119" s="26">
        <v>-46.986919999999998</v>
      </c>
      <c r="M119" s="23">
        <v>1990</v>
      </c>
      <c r="N119" s="23"/>
      <c r="O119" s="23"/>
      <c r="P119" s="23" t="s">
        <v>38</v>
      </c>
      <c r="Q119" s="23" t="s">
        <v>28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3" x14ac:dyDescent="0.15">
      <c r="A120" s="23">
        <v>13</v>
      </c>
      <c r="B120" s="24" t="s">
        <v>95</v>
      </c>
      <c r="C120" s="23" t="s">
        <v>96</v>
      </c>
      <c r="D120" s="25" t="s">
        <v>29</v>
      </c>
      <c r="E120" s="23"/>
      <c r="F120" s="23"/>
      <c r="G120" s="23"/>
      <c r="H120" s="26" t="s">
        <v>99</v>
      </c>
      <c r="I120" s="23"/>
      <c r="J120" s="23"/>
      <c r="K120" s="23"/>
      <c r="L120" s="26" t="s">
        <v>100</v>
      </c>
      <c r="M120" s="23">
        <v>1990</v>
      </c>
      <c r="N120" s="23"/>
      <c r="O120" s="23"/>
      <c r="P120" s="23"/>
      <c r="Q120" s="2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3" x14ac:dyDescent="0.15">
      <c r="A121" s="23">
        <v>13</v>
      </c>
      <c r="B121" s="24" t="s">
        <v>95</v>
      </c>
      <c r="C121" s="23" t="s">
        <v>96</v>
      </c>
      <c r="D121" s="25" t="s">
        <v>32</v>
      </c>
      <c r="E121" s="23">
        <v>69</v>
      </c>
      <c r="F121" s="23">
        <v>54</v>
      </c>
      <c r="G121" s="23">
        <v>48</v>
      </c>
      <c r="H121" s="26">
        <f>E121+F121/60+G121/3600</f>
        <v>69.913333333333341</v>
      </c>
      <c r="I121" s="23">
        <v>46</v>
      </c>
      <c r="J121" s="23">
        <v>51</v>
      </c>
      <c r="K121" s="23">
        <v>17</v>
      </c>
      <c r="L121" s="26">
        <f>-(I121+J121/60+K121/3600)</f>
        <v>-46.854722222222222</v>
      </c>
      <c r="M121" s="23">
        <v>1990</v>
      </c>
      <c r="N121" s="23"/>
      <c r="O121" s="23"/>
      <c r="P121" s="23" t="s">
        <v>33</v>
      </c>
      <c r="Q121" s="23" t="s">
        <v>32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3" x14ac:dyDescent="0.15">
      <c r="A122" s="35">
        <v>14</v>
      </c>
      <c r="B122" s="36" t="s">
        <v>101</v>
      </c>
      <c r="C122" s="35" t="s">
        <v>102</v>
      </c>
      <c r="D122" s="35">
        <v>35596</v>
      </c>
      <c r="E122" s="35"/>
      <c r="F122" s="35"/>
      <c r="G122" s="35"/>
      <c r="H122" s="38">
        <v>75.09975</v>
      </c>
      <c r="I122" s="35"/>
      <c r="J122" s="35"/>
      <c r="K122" s="35"/>
      <c r="L122" s="38">
        <v>-42.332560000000001</v>
      </c>
      <c r="M122" s="35">
        <v>2950</v>
      </c>
      <c r="N122" s="35"/>
      <c r="O122" s="35"/>
      <c r="P122" s="35" t="s">
        <v>78</v>
      </c>
      <c r="Q122" s="35" t="s">
        <v>28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3" x14ac:dyDescent="0.15">
      <c r="A123" s="35">
        <v>14</v>
      </c>
      <c r="B123" s="36" t="s">
        <v>101</v>
      </c>
      <c r="C123" s="35" t="s">
        <v>102</v>
      </c>
      <c r="D123" s="35" t="s">
        <v>29</v>
      </c>
      <c r="E123" s="35"/>
      <c r="F123" s="35"/>
      <c r="G123" s="35"/>
      <c r="H123" s="38" t="s">
        <v>103</v>
      </c>
      <c r="I123" s="35"/>
      <c r="J123" s="35"/>
      <c r="K123" s="35"/>
      <c r="L123" s="38" t="s">
        <v>104</v>
      </c>
      <c r="M123" s="35">
        <v>2918</v>
      </c>
      <c r="N123" s="35"/>
      <c r="O123" s="35"/>
      <c r="P123" s="35"/>
      <c r="Q123" s="35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3" x14ac:dyDescent="0.15">
      <c r="A124" s="35">
        <v>14</v>
      </c>
      <c r="B124" s="36" t="s">
        <v>101</v>
      </c>
      <c r="C124" s="35" t="s">
        <v>102</v>
      </c>
      <c r="D124" s="35" t="s">
        <v>32</v>
      </c>
      <c r="E124" s="35">
        <v>75</v>
      </c>
      <c r="F124" s="35">
        <v>5</v>
      </c>
      <c r="G124" s="35">
        <v>58</v>
      </c>
      <c r="H124" s="38">
        <f>E124+F124/60+G124/3600</f>
        <v>75.099444444444444</v>
      </c>
      <c r="I124" s="35">
        <v>42</v>
      </c>
      <c r="J124" s="35">
        <v>19</v>
      </c>
      <c r="K124" s="35">
        <v>59</v>
      </c>
      <c r="L124" s="38">
        <f>-(I124+J124/60+K124/3600)</f>
        <v>-42.333055555555561</v>
      </c>
      <c r="M124" s="35">
        <v>2941</v>
      </c>
      <c r="N124" s="35"/>
      <c r="O124" s="35"/>
      <c r="P124" s="35" t="s">
        <v>33</v>
      </c>
      <c r="Q124" s="35" t="s">
        <v>32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3" x14ac:dyDescent="0.15">
      <c r="A125" s="31">
        <v>15</v>
      </c>
      <c r="B125" s="32" t="s">
        <v>105</v>
      </c>
      <c r="C125" s="31" t="s">
        <v>106</v>
      </c>
      <c r="D125" s="33">
        <v>36267</v>
      </c>
      <c r="E125" s="31"/>
      <c r="F125" s="31"/>
      <c r="G125" s="31"/>
      <c r="H125" s="34" t="s">
        <v>107</v>
      </c>
      <c r="I125" s="31"/>
      <c r="J125" s="31"/>
      <c r="K125" s="31"/>
      <c r="L125" s="34" t="s">
        <v>108</v>
      </c>
      <c r="M125" s="31">
        <v>2410</v>
      </c>
      <c r="N125" s="31">
        <v>134</v>
      </c>
      <c r="O125" s="31"/>
      <c r="P125" s="31"/>
      <c r="Q125" s="31" t="s">
        <v>18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3" x14ac:dyDescent="0.15">
      <c r="A126" s="31">
        <v>15</v>
      </c>
      <c r="B126" s="32" t="s">
        <v>105</v>
      </c>
      <c r="C126" s="31" t="s">
        <v>106</v>
      </c>
      <c r="D126" s="33">
        <v>36326</v>
      </c>
      <c r="E126" s="31"/>
      <c r="F126" s="31"/>
      <c r="G126" s="31"/>
      <c r="H126" s="34">
        <v>66.479699999999994</v>
      </c>
      <c r="I126" s="31"/>
      <c r="J126" s="31"/>
      <c r="K126" s="31"/>
      <c r="L126" s="34">
        <v>-42.5002</v>
      </c>
      <c r="M126" s="31">
        <v>2425</v>
      </c>
      <c r="N126" s="31"/>
      <c r="O126" s="31"/>
      <c r="P126" s="31" t="s">
        <v>38</v>
      </c>
      <c r="Q126" s="31" t="s">
        <v>28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3" x14ac:dyDescent="0.15">
      <c r="A127" s="31">
        <v>15</v>
      </c>
      <c r="B127" s="32" t="s">
        <v>105</v>
      </c>
      <c r="C127" s="31" t="s">
        <v>106</v>
      </c>
      <c r="D127" s="33">
        <v>41416</v>
      </c>
      <c r="E127" s="31">
        <v>66</v>
      </c>
      <c r="F127" s="31">
        <v>28</v>
      </c>
      <c r="G127" s="31">
        <v>42.3</v>
      </c>
      <c r="H127" s="34">
        <f t="shared" ref="H127:H131" si="22">E127+F127/60+G127/3600</f>
        <v>66.478416666666675</v>
      </c>
      <c r="I127" s="31">
        <v>42</v>
      </c>
      <c r="J127" s="31">
        <v>29</v>
      </c>
      <c r="K127" s="31">
        <v>46</v>
      </c>
      <c r="L127" s="34">
        <f t="shared" ref="L127:L131" si="23">-(I127+J127/60+K127/3600)</f>
        <v>-42.496111111111112</v>
      </c>
      <c r="M127" s="31">
        <v>2383</v>
      </c>
      <c r="N127" s="31"/>
      <c r="O127" s="31"/>
      <c r="P127" s="31"/>
      <c r="Q127" s="31" t="s">
        <v>20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3" x14ac:dyDescent="0.15">
      <c r="A128" s="31">
        <v>15</v>
      </c>
      <c r="B128" s="32" t="s">
        <v>105</v>
      </c>
      <c r="C128" s="31" t="s">
        <v>106</v>
      </c>
      <c r="D128" s="33">
        <v>41784</v>
      </c>
      <c r="E128" s="31">
        <v>66</v>
      </c>
      <c r="F128" s="31">
        <v>28</v>
      </c>
      <c r="G128" s="31">
        <v>41.7</v>
      </c>
      <c r="H128" s="34">
        <f t="shared" si="22"/>
        <v>66.478250000000003</v>
      </c>
      <c r="I128" s="31">
        <v>42</v>
      </c>
      <c r="J128" s="31">
        <v>29</v>
      </c>
      <c r="K128" s="31">
        <v>47</v>
      </c>
      <c r="L128" s="34">
        <f t="shared" si="23"/>
        <v>-42.496388888888887</v>
      </c>
      <c r="M128" s="31">
        <v>2389</v>
      </c>
      <c r="N128" s="31"/>
      <c r="O128" s="31"/>
      <c r="P128" s="31" t="s">
        <v>19</v>
      </c>
      <c r="Q128" s="31" t="s">
        <v>40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3" x14ac:dyDescent="0.15">
      <c r="A129" s="31">
        <v>15</v>
      </c>
      <c r="B129" s="32" t="s">
        <v>105</v>
      </c>
      <c r="C129" s="31" t="s">
        <v>106</v>
      </c>
      <c r="D129" s="33">
        <v>42149</v>
      </c>
      <c r="E129" s="31">
        <v>66</v>
      </c>
      <c r="F129" s="31">
        <v>28</v>
      </c>
      <c r="G129" s="31">
        <v>41.1</v>
      </c>
      <c r="H129" s="34">
        <f t="shared" si="22"/>
        <v>66.478083333333331</v>
      </c>
      <c r="I129" s="31">
        <v>42</v>
      </c>
      <c r="J129" s="31">
        <v>29</v>
      </c>
      <c r="K129" s="31">
        <v>46.1</v>
      </c>
      <c r="L129" s="34">
        <f t="shared" si="23"/>
        <v>-42.496138888888893</v>
      </c>
      <c r="M129" s="31">
        <v>2388</v>
      </c>
      <c r="N129" s="31"/>
      <c r="O129" s="31"/>
      <c r="P129" s="31" t="s">
        <v>19</v>
      </c>
      <c r="Q129" s="31" t="s">
        <v>21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3" x14ac:dyDescent="0.15">
      <c r="A130" s="31">
        <v>15</v>
      </c>
      <c r="B130" s="32" t="s">
        <v>105</v>
      </c>
      <c r="C130" s="31" t="s">
        <v>106</v>
      </c>
      <c r="D130" s="33">
        <v>42510</v>
      </c>
      <c r="E130" s="31">
        <v>66</v>
      </c>
      <c r="F130" s="31">
        <v>28</v>
      </c>
      <c r="G130" s="31">
        <v>41.6</v>
      </c>
      <c r="H130" s="34">
        <f t="shared" si="22"/>
        <v>66.478222222222229</v>
      </c>
      <c r="I130" s="31">
        <v>42</v>
      </c>
      <c r="J130" s="31">
        <v>29</v>
      </c>
      <c r="K130" s="31">
        <v>43.5</v>
      </c>
      <c r="L130" s="34">
        <f t="shared" si="23"/>
        <v>-42.495416666666671</v>
      </c>
      <c r="M130" s="31">
        <v>2382</v>
      </c>
      <c r="N130" s="31"/>
      <c r="O130" s="31"/>
      <c r="P130" s="31" t="s">
        <v>19</v>
      </c>
      <c r="Q130" s="31" t="s">
        <v>22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3" x14ac:dyDescent="0.15">
      <c r="A131" s="31">
        <v>15</v>
      </c>
      <c r="B131" s="32" t="s">
        <v>105</v>
      </c>
      <c r="C131" s="31" t="s">
        <v>106</v>
      </c>
      <c r="D131" s="33">
        <v>43249</v>
      </c>
      <c r="E131" s="31">
        <v>66</v>
      </c>
      <c r="F131" s="31">
        <v>28</v>
      </c>
      <c r="G131" s="31">
        <v>40.6</v>
      </c>
      <c r="H131" s="34">
        <f t="shared" si="22"/>
        <v>66.477944444444447</v>
      </c>
      <c r="I131" s="31">
        <v>42</v>
      </c>
      <c r="J131" s="31">
        <v>29</v>
      </c>
      <c r="K131" s="31">
        <v>42.2</v>
      </c>
      <c r="L131" s="34">
        <f t="shared" si="23"/>
        <v>-42.49505555555556</v>
      </c>
      <c r="M131" s="31">
        <v>2360</v>
      </c>
      <c r="N131" s="31"/>
      <c r="O131" s="31"/>
      <c r="P131" s="31" t="s">
        <v>19</v>
      </c>
      <c r="Q131" s="31" t="s">
        <v>17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3" x14ac:dyDescent="0.15">
      <c r="A132" s="31">
        <v>15</v>
      </c>
      <c r="B132" s="32" t="s">
        <v>105</v>
      </c>
      <c r="C132" s="31" t="s">
        <v>106</v>
      </c>
      <c r="D132" s="33" t="s">
        <v>29</v>
      </c>
      <c r="E132" s="31"/>
      <c r="F132" s="31"/>
      <c r="G132" s="31"/>
      <c r="H132" s="34" t="s">
        <v>109</v>
      </c>
      <c r="I132" s="31"/>
      <c r="J132" s="31"/>
      <c r="K132" s="31"/>
      <c r="L132" s="34" t="s">
        <v>110</v>
      </c>
      <c r="M132" s="31">
        <v>2360</v>
      </c>
      <c r="N132" s="31"/>
      <c r="O132" s="31"/>
      <c r="P132" s="31"/>
      <c r="Q132" s="3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3" x14ac:dyDescent="0.15">
      <c r="A133" s="31">
        <v>15</v>
      </c>
      <c r="B133" s="32" t="s">
        <v>105</v>
      </c>
      <c r="C133" s="31" t="s">
        <v>106</v>
      </c>
      <c r="D133" s="33" t="s">
        <v>32</v>
      </c>
      <c r="E133" s="31">
        <v>66</v>
      </c>
      <c r="F133" s="31">
        <v>28</v>
      </c>
      <c r="G133" s="31">
        <v>30</v>
      </c>
      <c r="H133" s="34">
        <f>E133+F133/60+G133/3600</f>
        <v>66.475000000000009</v>
      </c>
      <c r="I133" s="31">
        <v>42</v>
      </c>
      <c r="J133" s="31">
        <v>29</v>
      </c>
      <c r="K133" s="31">
        <v>55</v>
      </c>
      <c r="L133" s="34">
        <f>-(I133+J133/60+K133/3600)</f>
        <v>-42.49861111111111</v>
      </c>
      <c r="M133" s="31">
        <v>2405.6999999999998</v>
      </c>
      <c r="N133" s="31"/>
      <c r="O133" s="31"/>
      <c r="P133" s="31" t="s">
        <v>33</v>
      </c>
      <c r="Q133" s="31" t="s">
        <v>32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3" x14ac:dyDescent="0.15">
      <c r="A134" s="14">
        <v>16</v>
      </c>
      <c r="B134" s="15" t="s">
        <v>111</v>
      </c>
      <c r="C134" s="14" t="s">
        <v>111</v>
      </c>
      <c r="D134" s="16">
        <v>36297</v>
      </c>
      <c r="E134" s="14"/>
      <c r="F134" s="14"/>
      <c r="G134" s="14"/>
      <c r="H134" s="17" t="s">
        <v>112</v>
      </c>
      <c r="I134" s="14"/>
      <c r="J134" s="14"/>
      <c r="K134" s="14"/>
      <c r="L134" s="17" t="s">
        <v>113</v>
      </c>
      <c r="M134" s="14">
        <v>2511</v>
      </c>
      <c r="N134" s="14">
        <v>33</v>
      </c>
      <c r="O134" s="14"/>
      <c r="P134" s="14"/>
      <c r="Q134" s="14" t="s">
        <v>18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3" x14ac:dyDescent="0.15">
      <c r="A135" s="14">
        <v>16</v>
      </c>
      <c r="B135" s="15" t="s">
        <v>111</v>
      </c>
      <c r="C135" s="14" t="s">
        <v>111</v>
      </c>
      <c r="D135" s="16">
        <v>36326</v>
      </c>
      <c r="E135" s="14"/>
      <c r="F135" s="14"/>
      <c r="G135" s="14"/>
      <c r="H135" s="17">
        <v>69.699420000000003</v>
      </c>
      <c r="I135" s="14"/>
      <c r="J135" s="14"/>
      <c r="K135" s="14"/>
      <c r="L135" s="17">
        <v>-33.000579999999999</v>
      </c>
      <c r="M135" s="14">
        <v>2579</v>
      </c>
      <c r="N135" s="14"/>
      <c r="O135" s="14"/>
      <c r="P135" s="14" t="s">
        <v>38</v>
      </c>
      <c r="Q135" s="14" t="s">
        <v>28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3" x14ac:dyDescent="0.15">
      <c r="A136" s="14">
        <v>16</v>
      </c>
      <c r="B136" s="15" t="s">
        <v>111</v>
      </c>
      <c r="C136" s="14" t="s">
        <v>111</v>
      </c>
      <c r="D136" s="14" t="s">
        <v>29</v>
      </c>
      <c r="E136" s="14"/>
      <c r="F136" s="14"/>
      <c r="G136" s="14"/>
      <c r="H136" s="17" t="s">
        <v>114</v>
      </c>
      <c r="I136" s="14"/>
      <c r="J136" s="14"/>
      <c r="K136" s="14"/>
      <c r="L136" s="17" t="s">
        <v>115</v>
      </c>
      <c r="M136" s="14">
        <v>2579</v>
      </c>
      <c r="N136" s="14"/>
      <c r="O136" s="14"/>
      <c r="P136" s="14"/>
      <c r="Q136" s="1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3" x14ac:dyDescent="0.15">
      <c r="A137" s="3">
        <v>17</v>
      </c>
      <c r="B137" s="4" t="s">
        <v>116</v>
      </c>
      <c r="C137" s="3" t="s">
        <v>117</v>
      </c>
      <c r="D137" s="5">
        <v>38479</v>
      </c>
      <c r="E137" s="3">
        <v>69</v>
      </c>
      <c r="F137" s="3">
        <v>25</v>
      </c>
      <c r="G137" s="3">
        <v>3</v>
      </c>
      <c r="H137" s="6">
        <f>E137+F137/60+G137/3600</f>
        <v>69.417500000000004</v>
      </c>
      <c r="I137" s="3">
        <v>50</v>
      </c>
      <c r="J137" s="3">
        <v>4</v>
      </c>
      <c r="K137" s="3">
        <v>30</v>
      </c>
      <c r="L137" s="6">
        <f>-(I137+J137/60+K137/3600)</f>
        <v>-50.075000000000003</v>
      </c>
      <c r="M137" s="3">
        <v>508</v>
      </c>
      <c r="N137" s="3"/>
      <c r="O137" s="3"/>
      <c r="P137" s="3" t="s">
        <v>19</v>
      </c>
      <c r="Q137" s="3" t="s">
        <v>79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3" x14ac:dyDescent="0.15">
      <c r="A138" s="3">
        <v>17</v>
      </c>
      <c r="B138" s="4" t="s">
        <v>116</v>
      </c>
      <c r="C138" s="3" t="s">
        <v>117</v>
      </c>
      <c r="D138" s="5" t="s">
        <v>27</v>
      </c>
      <c r="E138" s="3"/>
      <c r="F138" s="3"/>
      <c r="G138" s="3"/>
      <c r="H138" s="6">
        <v>69.42</v>
      </c>
      <c r="I138" s="3"/>
      <c r="J138" s="3"/>
      <c r="K138" s="3"/>
      <c r="L138" s="6">
        <v>-50.057499999999997</v>
      </c>
      <c r="M138" s="3">
        <v>568</v>
      </c>
      <c r="N138" s="3"/>
      <c r="O138" s="3"/>
      <c r="P138" s="3"/>
      <c r="Q138" s="3" t="s">
        <v>28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3" x14ac:dyDescent="0.15">
      <c r="A139" s="3">
        <v>17</v>
      </c>
      <c r="B139" s="4" t="s">
        <v>116</v>
      </c>
      <c r="C139" s="3" t="s">
        <v>117</v>
      </c>
      <c r="D139" s="5" t="s">
        <v>29</v>
      </c>
      <c r="E139" s="3"/>
      <c r="F139" s="3"/>
      <c r="G139" s="3"/>
      <c r="H139" s="6" t="s">
        <v>118</v>
      </c>
      <c r="I139" s="3"/>
      <c r="J139" s="3"/>
      <c r="K139" s="3"/>
      <c r="L139" s="6" t="s">
        <v>119</v>
      </c>
      <c r="M139" s="3">
        <v>568</v>
      </c>
      <c r="N139" s="3"/>
      <c r="O139" s="3"/>
      <c r="P139" s="3"/>
      <c r="Q139" s="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3" x14ac:dyDescent="0.15">
      <c r="A140" s="3">
        <v>17</v>
      </c>
      <c r="B140" s="4" t="s">
        <v>116</v>
      </c>
      <c r="C140" s="3" t="s">
        <v>117</v>
      </c>
      <c r="D140" s="5" t="s">
        <v>32</v>
      </c>
      <c r="E140" s="3">
        <v>69</v>
      </c>
      <c r="F140" s="3">
        <v>25</v>
      </c>
      <c r="G140" s="3">
        <v>3</v>
      </c>
      <c r="H140" s="6">
        <f>E140+F140/60+G140/3600</f>
        <v>69.417500000000004</v>
      </c>
      <c r="I140" s="3">
        <v>50</v>
      </c>
      <c r="J140" s="3">
        <v>4</v>
      </c>
      <c r="K140" s="3">
        <v>30</v>
      </c>
      <c r="L140" s="6">
        <f>-(I140+J140/60+K140/3600)</f>
        <v>-50.075000000000003</v>
      </c>
      <c r="M140" s="3">
        <v>507</v>
      </c>
      <c r="N140" s="3"/>
      <c r="O140" s="3"/>
      <c r="P140" s="3" t="s">
        <v>33</v>
      </c>
      <c r="Q140" s="3" t="s">
        <v>32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3" x14ac:dyDescent="0.15">
      <c r="A141" s="35">
        <v>18</v>
      </c>
      <c r="B141" s="36" t="s">
        <v>120</v>
      </c>
      <c r="C141" s="35" t="s">
        <v>121</v>
      </c>
      <c r="D141" s="37">
        <v>36326</v>
      </c>
      <c r="E141" s="35"/>
      <c r="F141" s="35"/>
      <c r="G141" s="35"/>
      <c r="H141" s="38">
        <v>65.758449999999996</v>
      </c>
      <c r="I141" s="35"/>
      <c r="J141" s="35"/>
      <c r="K141" s="35"/>
      <c r="L141" s="38">
        <v>-39.601770000000002</v>
      </c>
      <c r="M141" s="35">
        <v>878</v>
      </c>
      <c r="N141" s="35"/>
      <c r="O141" s="35"/>
      <c r="P141" s="35" t="s">
        <v>38</v>
      </c>
      <c r="Q141" s="35" t="s">
        <v>28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3" x14ac:dyDescent="0.15">
      <c r="A142" s="35">
        <v>18</v>
      </c>
      <c r="B142" s="36" t="s">
        <v>120</v>
      </c>
      <c r="C142" s="35" t="s">
        <v>121</v>
      </c>
      <c r="D142" s="37">
        <v>36330</v>
      </c>
      <c r="E142" s="35"/>
      <c r="F142" s="35"/>
      <c r="G142" s="35"/>
      <c r="H142" s="38" t="s">
        <v>122</v>
      </c>
      <c r="I142" s="35"/>
      <c r="J142" s="35"/>
      <c r="K142" s="35"/>
      <c r="L142" s="38" t="s">
        <v>123</v>
      </c>
      <c r="M142" s="35">
        <v>982</v>
      </c>
      <c r="N142" s="35">
        <v>91</v>
      </c>
      <c r="O142" s="35"/>
      <c r="P142" s="35"/>
      <c r="Q142" s="35" t="s">
        <v>18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3" x14ac:dyDescent="0.15">
      <c r="A143" s="35">
        <v>18</v>
      </c>
      <c r="B143" s="36" t="s">
        <v>120</v>
      </c>
      <c r="C143" s="35" t="s">
        <v>121</v>
      </c>
      <c r="D143" s="35" t="s">
        <v>29</v>
      </c>
      <c r="E143" s="35"/>
      <c r="F143" s="35"/>
      <c r="G143" s="35"/>
      <c r="H143" s="38" t="s">
        <v>124</v>
      </c>
      <c r="I143" s="35"/>
      <c r="J143" s="35"/>
      <c r="K143" s="35"/>
      <c r="L143" s="38" t="s">
        <v>125</v>
      </c>
      <c r="M143" s="35">
        <v>878</v>
      </c>
      <c r="N143" s="35"/>
      <c r="O143" s="35"/>
      <c r="P143" s="35"/>
      <c r="Q143" s="35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3" x14ac:dyDescent="0.15">
      <c r="A144" s="43">
        <v>19</v>
      </c>
      <c r="B144" s="44" t="s">
        <v>126</v>
      </c>
      <c r="C144" s="43" t="s">
        <v>127</v>
      </c>
      <c r="D144" s="43" t="s">
        <v>29</v>
      </c>
      <c r="E144" s="43"/>
      <c r="F144" s="43"/>
      <c r="G144" s="43"/>
      <c r="H144" s="46" t="s">
        <v>128</v>
      </c>
      <c r="I144" s="43"/>
      <c r="J144" s="43"/>
      <c r="K144" s="43"/>
      <c r="L144" s="46" t="s">
        <v>129</v>
      </c>
      <c r="M144" s="43">
        <v>323</v>
      </c>
      <c r="N144" s="43"/>
      <c r="O144" s="43"/>
      <c r="P144" s="43"/>
      <c r="Q144" s="4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3" x14ac:dyDescent="0.15">
      <c r="A145" s="31">
        <v>21</v>
      </c>
      <c r="B145" s="32" t="s">
        <v>130</v>
      </c>
      <c r="C145" s="31" t="s">
        <v>131</v>
      </c>
      <c r="D145" s="31" t="s">
        <v>29</v>
      </c>
      <c r="E145" s="31"/>
      <c r="F145" s="31"/>
      <c r="G145" s="31"/>
      <c r="H145" s="34" t="s">
        <v>132</v>
      </c>
      <c r="I145" s="31"/>
      <c r="J145" s="31"/>
      <c r="K145" s="31"/>
      <c r="L145" s="34" t="s">
        <v>133</v>
      </c>
      <c r="M145" s="31">
        <v>825</v>
      </c>
      <c r="N145" s="31"/>
      <c r="O145" s="31"/>
      <c r="P145" s="31"/>
      <c r="Q145" s="3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3" x14ac:dyDescent="0.15">
      <c r="A146" s="31">
        <v>21</v>
      </c>
      <c r="B146" s="32" t="s">
        <v>130</v>
      </c>
      <c r="C146" s="31" t="s">
        <v>131</v>
      </c>
      <c r="D146" s="31" t="s">
        <v>32</v>
      </c>
      <c r="E146" s="31">
        <v>80</v>
      </c>
      <c r="F146" s="31">
        <v>41</v>
      </c>
      <c r="G146" s="31">
        <v>1</v>
      </c>
      <c r="H146" s="34">
        <f>E146+F146/60+G146/3600</f>
        <v>80.683611111111119</v>
      </c>
      <c r="I146" s="31">
        <v>60</v>
      </c>
      <c r="J146" s="31">
        <v>17</v>
      </c>
      <c r="K146" s="31">
        <v>35</v>
      </c>
      <c r="L146" s="34">
        <f>-(I146+J146/60+K146/3600)</f>
        <v>-60.293055555555554</v>
      </c>
      <c r="M146" s="31">
        <v>37</v>
      </c>
      <c r="N146" s="31"/>
      <c r="O146" s="31"/>
      <c r="P146" s="31" t="s">
        <v>33</v>
      </c>
      <c r="Q146" s="31" t="s">
        <v>32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3" x14ac:dyDescent="0.15">
      <c r="A147" s="47">
        <v>22</v>
      </c>
      <c r="B147" s="48" t="s">
        <v>134</v>
      </c>
      <c r="C147" s="47" t="s">
        <v>135</v>
      </c>
      <c r="D147" s="49">
        <v>41420</v>
      </c>
      <c r="E147" s="47"/>
      <c r="F147" s="47"/>
      <c r="G147" s="47"/>
      <c r="H147" s="50">
        <v>80.094055555555499</v>
      </c>
      <c r="I147" s="47"/>
      <c r="J147" s="47"/>
      <c r="K147" s="47"/>
      <c r="L147" s="50">
        <v>-58.121111111111098</v>
      </c>
      <c r="M147" s="47">
        <v>902</v>
      </c>
      <c r="N147" s="47"/>
      <c r="O147" s="47"/>
      <c r="P147" s="47"/>
      <c r="Q147" s="47" t="s">
        <v>20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3" x14ac:dyDescent="0.15">
      <c r="A148" s="47">
        <v>22</v>
      </c>
      <c r="B148" s="48" t="s">
        <v>134</v>
      </c>
      <c r="C148" s="47" t="s">
        <v>135</v>
      </c>
      <c r="D148" s="49">
        <v>41779</v>
      </c>
      <c r="E148" s="47"/>
      <c r="F148" s="47"/>
      <c r="G148" s="47"/>
      <c r="H148" s="50">
        <v>80.094999999999999</v>
      </c>
      <c r="I148" s="47"/>
      <c r="J148" s="47"/>
      <c r="K148" s="47"/>
      <c r="L148" s="50">
        <v>-58.127222222222201</v>
      </c>
      <c r="M148" s="47">
        <v>915</v>
      </c>
      <c r="N148" s="47"/>
      <c r="O148" s="47"/>
      <c r="P148" s="47"/>
      <c r="Q148" s="47" t="s">
        <v>40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3" x14ac:dyDescent="0.15">
      <c r="A149" s="47">
        <v>22</v>
      </c>
      <c r="B149" s="48" t="s">
        <v>134</v>
      </c>
      <c r="C149" s="47" t="s">
        <v>135</v>
      </c>
      <c r="D149" s="49">
        <v>42144</v>
      </c>
      <c r="E149" s="47"/>
      <c r="F149" s="47"/>
      <c r="G149" s="47"/>
      <c r="H149" s="50">
        <v>80.095805555555501</v>
      </c>
      <c r="I149" s="47"/>
      <c r="J149" s="47"/>
      <c r="K149" s="47"/>
      <c r="L149" s="50">
        <v>-58.1323333333333</v>
      </c>
      <c r="M149" s="47">
        <v>924</v>
      </c>
      <c r="N149" s="47"/>
      <c r="O149" s="47"/>
      <c r="P149" s="47"/>
      <c r="Q149" s="47" t="s">
        <v>18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3" x14ac:dyDescent="0.15">
      <c r="A150" s="47">
        <v>22</v>
      </c>
      <c r="B150" s="48" t="s">
        <v>134</v>
      </c>
      <c r="C150" s="47" t="s">
        <v>135</v>
      </c>
      <c r="D150" s="49">
        <v>42144</v>
      </c>
      <c r="E150" s="47">
        <v>80</v>
      </c>
      <c r="F150" s="47">
        <v>5</v>
      </c>
      <c r="G150" s="47">
        <v>44.9</v>
      </c>
      <c r="H150" s="50">
        <f>E150+F150/60+G150/3600</f>
        <v>80.095805555555557</v>
      </c>
      <c r="I150" s="47">
        <v>58</v>
      </c>
      <c r="J150" s="47">
        <v>7</v>
      </c>
      <c r="K150" s="47">
        <v>56.4</v>
      </c>
      <c r="L150" s="50">
        <f>-(I150+J150/60+K150/3600)</f>
        <v>-58.132333333333335</v>
      </c>
      <c r="M150" s="47">
        <v>924</v>
      </c>
      <c r="N150" s="47"/>
      <c r="O150" s="47"/>
      <c r="P150" s="47" t="s">
        <v>19</v>
      </c>
      <c r="Q150" s="47" t="s">
        <v>21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3" x14ac:dyDescent="0.15">
      <c r="A151" s="47">
        <v>22</v>
      </c>
      <c r="B151" s="48" t="s">
        <v>134</v>
      </c>
      <c r="C151" s="47" t="s">
        <v>135</v>
      </c>
      <c r="D151" s="49">
        <v>42516</v>
      </c>
      <c r="E151" s="47"/>
      <c r="F151" s="47"/>
      <c r="G151" s="47"/>
      <c r="H151" s="50">
        <v>80.097083333333302</v>
      </c>
      <c r="I151" s="47"/>
      <c r="J151" s="47"/>
      <c r="K151" s="47"/>
      <c r="L151" s="50">
        <v>-58.138361111111102</v>
      </c>
      <c r="M151" s="47">
        <v>944</v>
      </c>
      <c r="N151" s="47"/>
      <c r="O151" s="47"/>
      <c r="P151" s="47"/>
      <c r="Q151" s="4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3" x14ac:dyDescent="0.15">
      <c r="A152" s="47">
        <v>22</v>
      </c>
      <c r="B152" s="48" t="s">
        <v>134</v>
      </c>
      <c r="C152" s="47" t="s">
        <v>135</v>
      </c>
      <c r="D152" s="49">
        <v>42516</v>
      </c>
      <c r="E152" s="47">
        <v>80</v>
      </c>
      <c r="F152" s="47">
        <v>5</v>
      </c>
      <c r="G152" s="47">
        <v>49.5</v>
      </c>
      <c r="H152" s="50">
        <f>E152+F152/60+G152/3600</f>
        <v>80.09708333333333</v>
      </c>
      <c r="I152" s="47">
        <v>58</v>
      </c>
      <c r="J152" s="47">
        <v>8</v>
      </c>
      <c r="K152" s="47">
        <v>18.100000000000001</v>
      </c>
      <c r="L152" s="50">
        <f>-(I152+J152/60+K152/3600)</f>
        <v>-58.138361111111109</v>
      </c>
      <c r="M152" s="47">
        <v>944</v>
      </c>
      <c r="N152" s="47"/>
      <c r="O152" s="47"/>
      <c r="P152" s="47" t="s">
        <v>19</v>
      </c>
      <c r="Q152" s="47" t="s">
        <v>22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3" x14ac:dyDescent="0.15">
      <c r="A153" s="47">
        <v>22</v>
      </c>
      <c r="B153" s="48" t="s">
        <v>134</v>
      </c>
      <c r="C153" s="47" t="s">
        <v>135</v>
      </c>
      <c r="D153" s="49">
        <v>43244</v>
      </c>
      <c r="E153" s="47"/>
      <c r="F153" s="47"/>
      <c r="G153" s="47"/>
      <c r="H153" s="50">
        <v>80.099249999999998</v>
      </c>
      <c r="I153" s="47"/>
      <c r="J153" s="47"/>
      <c r="K153" s="47"/>
      <c r="L153" s="50">
        <v>-58.1496944444444</v>
      </c>
      <c r="M153" s="47">
        <v>907</v>
      </c>
      <c r="N153" s="47"/>
      <c r="O153" s="47"/>
      <c r="P153" s="47"/>
      <c r="Q153" s="47" t="s">
        <v>18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3" x14ac:dyDescent="0.15">
      <c r="A154" s="47">
        <v>22</v>
      </c>
      <c r="B154" s="48" t="s">
        <v>134</v>
      </c>
      <c r="C154" s="47" t="s">
        <v>135</v>
      </c>
      <c r="D154" s="49">
        <v>43244</v>
      </c>
      <c r="E154" s="47">
        <v>80</v>
      </c>
      <c r="F154" s="47">
        <v>5</v>
      </c>
      <c r="G154" s="47">
        <v>57.3</v>
      </c>
      <c r="H154" s="50">
        <f>E154+F154/60+G154/3600</f>
        <v>80.099249999999998</v>
      </c>
      <c r="I154" s="47">
        <v>58</v>
      </c>
      <c r="J154" s="47">
        <v>8</v>
      </c>
      <c r="K154" s="47">
        <v>59.9</v>
      </c>
      <c r="L154" s="50">
        <f>-(I154+J154/60+K154/3600)</f>
        <v>-58.149972222222225</v>
      </c>
      <c r="M154" s="47">
        <v>907</v>
      </c>
      <c r="N154" s="47"/>
      <c r="O154" s="47"/>
      <c r="P154" s="47" t="s">
        <v>19</v>
      </c>
      <c r="Q154" s="47" t="s">
        <v>17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3" x14ac:dyDescent="0.15">
      <c r="A155" s="47">
        <v>22</v>
      </c>
      <c r="B155" s="48" t="s">
        <v>134</v>
      </c>
      <c r="C155" s="47" t="s">
        <v>135</v>
      </c>
      <c r="D155" s="47" t="s">
        <v>29</v>
      </c>
      <c r="E155" s="47"/>
      <c r="F155" s="47"/>
      <c r="G155" s="47"/>
      <c r="H155" s="50" t="s">
        <v>136</v>
      </c>
      <c r="I155" s="47"/>
      <c r="J155" s="47"/>
      <c r="K155" s="47"/>
      <c r="L155" s="50" t="s">
        <v>137</v>
      </c>
      <c r="M155" s="47">
        <v>741</v>
      </c>
      <c r="N155" s="47"/>
      <c r="O155" s="47"/>
      <c r="P155" s="47"/>
      <c r="Q155" s="4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3" x14ac:dyDescent="0.15">
      <c r="A156" s="35">
        <v>23</v>
      </c>
      <c r="B156" s="36" t="s">
        <v>138</v>
      </c>
      <c r="C156" s="35" t="s">
        <v>139</v>
      </c>
      <c r="D156" s="37">
        <v>41420</v>
      </c>
      <c r="E156" s="35">
        <v>77</v>
      </c>
      <c r="F156" s="35">
        <v>26</v>
      </c>
      <c r="G156" s="35">
        <v>28.2</v>
      </c>
      <c r="H156" s="38">
        <f t="shared" ref="H156:H159" si="24">E156+F156/60+G156/3600</f>
        <v>77.441166666666675</v>
      </c>
      <c r="I156" s="35">
        <v>51</v>
      </c>
      <c r="J156" s="35">
        <v>4</v>
      </c>
      <c r="K156" s="35">
        <v>54.1</v>
      </c>
      <c r="L156" s="38">
        <f t="shared" ref="L156:L159" si="25">-(I156+J156/60+K156/3600)</f>
        <v>-51.081694444444445</v>
      </c>
      <c r="M156" s="35">
        <v>2518</v>
      </c>
      <c r="N156" s="35"/>
      <c r="O156" s="35"/>
      <c r="P156" s="35"/>
      <c r="Q156" s="35" t="s">
        <v>20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3" x14ac:dyDescent="0.15">
      <c r="A157" s="35">
        <v>23</v>
      </c>
      <c r="B157" s="36" t="s">
        <v>138</v>
      </c>
      <c r="C157" s="35" t="s">
        <v>139</v>
      </c>
      <c r="D157" s="37">
        <v>42144</v>
      </c>
      <c r="E157" s="35">
        <v>77</v>
      </c>
      <c r="F157" s="35">
        <v>26</v>
      </c>
      <c r="G157" s="35">
        <v>31.4</v>
      </c>
      <c r="H157" s="38">
        <f t="shared" si="24"/>
        <v>77.442055555555555</v>
      </c>
      <c r="I157" s="35">
        <v>51</v>
      </c>
      <c r="J157" s="35">
        <v>4</v>
      </c>
      <c r="K157" s="35">
        <v>55.8</v>
      </c>
      <c r="L157" s="38">
        <f t="shared" si="25"/>
        <v>-51.082166666666673</v>
      </c>
      <c r="M157" s="35">
        <v>2461</v>
      </c>
      <c r="N157" s="35"/>
      <c r="O157" s="35"/>
      <c r="P157" s="35" t="s">
        <v>19</v>
      </c>
      <c r="Q157" s="35" t="s">
        <v>21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3" x14ac:dyDescent="0.15">
      <c r="A158" s="35">
        <v>23</v>
      </c>
      <c r="B158" s="36" t="s">
        <v>138</v>
      </c>
      <c r="C158" s="35" t="s">
        <v>139</v>
      </c>
      <c r="D158" s="37">
        <v>42515</v>
      </c>
      <c r="E158" s="35">
        <v>77</v>
      </c>
      <c r="F158" s="35">
        <v>26</v>
      </c>
      <c r="G158" s="35">
        <v>28.2</v>
      </c>
      <c r="H158" s="38">
        <f t="shared" si="24"/>
        <v>77.441166666666675</v>
      </c>
      <c r="I158" s="35">
        <v>51</v>
      </c>
      <c r="J158" s="35">
        <v>4</v>
      </c>
      <c r="K158" s="35">
        <v>57</v>
      </c>
      <c r="L158" s="38">
        <f t="shared" si="25"/>
        <v>-51.082500000000003</v>
      </c>
      <c r="M158" s="35">
        <v>2453</v>
      </c>
      <c r="N158" s="35"/>
      <c r="O158" s="35"/>
      <c r="P158" s="35" t="s">
        <v>19</v>
      </c>
      <c r="Q158" s="35" t="s">
        <v>22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3" x14ac:dyDescent="0.15">
      <c r="A159" s="35">
        <v>23</v>
      </c>
      <c r="B159" s="36" t="s">
        <v>138</v>
      </c>
      <c r="C159" s="35" t="s">
        <v>139</v>
      </c>
      <c r="D159" s="37">
        <v>43244</v>
      </c>
      <c r="E159" s="35">
        <v>77</v>
      </c>
      <c r="F159" s="35">
        <v>26</v>
      </c>
      <c r="G159" s="35">
        <v>28.6</v>
      </c>
      <c r="H159" s="38">
        <f t="shared" si="24"/>
        <v>77.441277777777785</v>
      </c>
      <c r="I159" s="35">
        <v>51</v>
      </c>
      <c r="J159" s="35">
        <v>5</v>
      </c>
      <c r="K159" s="35">
        <v>59.8</v>
      </c>
      <c r="L159" s="38">
        <f t="shared" si="25"/>
        <v>-51.099944444444446</v>
      </c>
      <c r="M159" s="35">
        <v>2460</v>
      </c>
      <c r="N159" s="35"/>
      <c r="O159" s="35"/>
      <c r="P159" s="35" t="s">
        <v>19</v>
      </c>
      <c r="Q159" s="35" t="s">
        <v>17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3" x14ac:dyDescent="0.15">
      <c r="A160" s="35">
        <v>23</v>
      </c>
      <c r="B160" s="36" t="s">
        <v>138</v>
      </c>
      <c r="C160" s="35" t="s">
        <v>139</v>
      </c>
      <c r="D160" s="35" t="s">
        <v>29</v>
      </c>
      <c r="E160" s="35"/>
      <c r="F160" s="35"/>
      <c r="G160" s="35"/>
      <c r="H160" s="38" t="s">
        <v>140</v>
      </c>
      <c r="I160" s="35"/>
      <c r="J160" s="35"/>
      <c r="K160" s="35"/>
      <c r="L160" s="38" t="s">
        <v>141</v>
      </c>
      <c r="M160" s="35">
        <v>2450</v>
      </c>
      <c r="N160" s="35"/>
      <c r="O160" s="35"/>
      <c r="P160" s="35"/>
      <c r="Q160" s="35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3" x14ac:dyDescent="0.15">
      <c r="A161" s="35">
        <v>23</v>
      </c>
      <c r="B161" s="36" t="s">
        <v>138</v>
      </c>
      <c r="C161" s="35" t="s">
        <v>139</v>
      </c>
      <c r="D161" s="37" t="s">
        <v>32</v>
      </c>
      <c r="E161" s="35">
        <v>77</v>
      </c>
      <c r="F161" s="35">
        <v>30</v>
      </c>
      <c r="G161" s="35">
        <v>8</v>
      </c>
      <c r="H161" s="38">
        <f t="shared" ref="H161:H165" si="26">E161+F161/60+G161/3600</f>
        <v>77.502222222222215</v>
      </c>
      <c r="I161" s="35">
        <v>50</v>
      </c>
      <c r="J161" s="35">
        <v>52</v>
      </c>
      <c r="K161" s="35">
        <v>28</v>
      </c>
      <c r="L161" s="38">
        <f t="shared" ref="L161:L165" si="27">-(I161+J161/60+K161/3600)</f>
        <v>-50.874444444444443</v>
      </c>
      <c r="M161" s="35">
        <v>2449</v>
      </c>
      <c r="N161" s="35"/>
      <c r="O161" s="35"/>
      <c r="P161" s="35" t="s">
        <v>33</v>
      </c>
      <c r="Q161" s="35" t="s">
        <v>32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3" x14ac:dyDescent="0.15">
      <c r="A162" s="23">
        <v>24</v>
      </c>
      <c r="B162" s="24" t="s">
        <v>142</v>
      </c>
      <c r="C162" s="23" t="s">
        <v>143</v>
      </c>
      <c r="D162" s="25">
        <v>41776</v>
      </c>
      <c r="E162" s="23">
        <v>75</v>
      </c>
      <c r="F162" s="23">
        <v>35</v>
      </c>
      <c r="G162" s="23">
        <v>35</v>
      </c>
      <c r="H162" s="26">
        <f t="shared" si="26"/>
        <v>75.593055555555551</v>
      </c>
      <c r="I162" s="23">
        <v>35</v>
      </c>
      <c r="J162" s="23">
        <v>59</v>
      </c>
      <c r="K162" s="23">
        <v>27</v>
      </c>
      <c r="L162" s="26">
        <f t="shared" si="27"/>
        <v>-35.990833333333335</v>
      </c>
      <c r="M162" s="23">
        <v>2797</v>
      </c>
      <c r="N162" s="23"/>
      <c r="O162" s="23"/>
      <c r="P162" s="23" t="s">
        <v>19</v>
      </c>
      <c r="Q162" s="23" t="s">
        <v>40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3" x14ac:dyDescent="0.15">
      <c r="A163" s="23">
        <v>24</v>
      </c>
      <c r="B163" s="24" t="s">
        <v>142</v>
      </c>
      <c r="C163" s="23" t="s">
        <v>143</v>
      </c>
      <c r="D163" s="25">
        <v>42146</v>
      </c>
      <c r="E163" s="23">
        <v>75</v>
      </c>
      <c r="F163" s="23">
        <v>35</v>
      </c>
      <c r="G163" s="23">
        <v>56.3</v>
      </c>
      <c r="H163" s="26">
        <f t="shared" si="26"/>
        <v>75.598972222222216</v>
      </c>
      <c r="I163" s="23">
        <v>35</v>
      </c>
      <c r="J163" s="23">
        <v>59</v>
      </c>
      <c r="K163" s="23">
        <v>19.7</v>
      </c>
      <c r="L163" s="26">
        <f t="shared" si="27"/>
        <v>-35.988805555555558</v>
      </c>
      <c r="M163" s="23">
        <v>2686</v>
      </c>
      <c r="N163" s="23"/>
      <c r="O163" s="23"/>
      <c r="P163" s="23" t="s">
        <v>19</v>
      </c>
      <c r="Q163" s="23" t="s">
        <v>21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3" x14ac:dyDescent="0.15">
      <c r="A164" s="23">
        <v>24</v>
      </c>
      <c r="B164" s="24" t="s">
        <v>142</v>
      </c>
      <c r="C164" s="23" t="s">
        <v>143</v>
      </c>
      <c r="D164" s="25">
        <v>42514</v>
      </c>
      <c r="E164" s="23">
        <v>75</v>
      </c>
      <c r="F164" s="23">
        <v>35</v>
      </c>
      <c r="G164" s="23">
        <v>37.9</v>
      </c>
      <c r="H164" s="26">
        <f t="shared" si="26"/>
        <v>75.59386111111111</v>
      </c>
      <c r="I164" s="23">
        <v>35</v>
      </c>
      <c r="J164" s="23">
        <v>59</v>
      </c>
      <c r="K164" s="23">
        <v>19.100000000000001</v>
      </c>
      <c r="L164" s="26">
        <f t="shared" si="27"/>
        <v>-35.988638888888893</v>
      </c>
      <c r="M164" s="23">
        <v>2693</v>
      </c>
      <c r="N164" s="23"/>
      <c r="O164" s="23"/>
      <c r="P164" s="23" t="s">
        <v>19</v>
      </c>
      <c r="Q164" s="23" t="s">
        <v>22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3" x14ac:dyDescent="0.15">
      <c r="A165" s="23">
        <v>24</v>
      </c>
      <c r="B165" s="24" t="s">
        <v>142</v>
      </c>
      <c r="C165" s="23" t="s">
        <v>143</v>
      </c>
      <c r="D165" s="25">
        <v>43242</v>
      </c>
      <c r="E165" s="23">
        <v>75</v>
      </c>
      <c r="F165" s="23">
        <v>37</v>
      </c>
      <c r="G165" s="23">
        <v>36.4</v>
      </c>
      <c r="H165" s="26">
        <f t="shared" si="26"/>
        <v>75.626777777777775</v>
      </c>
      <c r="I165" s="23">
        <v>35</v>
      </c>
      <c r="J165" s="23">
        <v>58</v>
      </c>
      <c r="K165" s="23">
        <v>48.2</v>
      </c>
      <c r="L165" s="26">
        <f t="shared" si="27"/>
        <v>-35.980055555555559</v>
      </c>
      <c r="M165" s="23">
        <v>2653</v>
      </c>
      <c r="N165" s="23"/>
      <c r="O165" s="23"/>
      <c r="P165" s="23" t="s">
        <v>19</v>
      </c>
      <c r="Q165" s="23" t="s">
        <v>17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3" x14ac:dyDescent="0.15">
      <c r="A166" s="23">
        <v>24</v>
      </c>
      <c r="B166" s="24" t="s">
        <v>142</v>
      </c>
      <c r="C166" s="23" t="s">
        <v>143</v>
      </c>
      <c r="D166" s="23" t="s">
        <v>29</v>
      </c>
      <c r="E166" s="23"/>
      <c r="F166" s="23"/>
      <c r="G166" s="23"/>
      <c r="H166" s="26" t="s">
        <v>144</v>
      </c>
      <c r="I166" s="23"/>
      <c r="J166" s="23"/>
      <c r="K166" s="23"/>
      <c r="L166" s="26" t="s">
        <v>145</v>
      </c>
      <c r="M166" s="23">
        <v>2661</v>
      </c>
      <c r="N166" s="23"/>
      <c r="O166" s="23"/>
      <c r="P166" s="23"/>
      <c r="Q166" s="2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3" x14ac:dyDescent="0.15">
      <c r="A167" s="1">
        <v>28</v>
      </c>
      <c r="B167" s="51" t="s">
        <v>146</v>
      </c>
      <c r="C167" s="1"/>
      <c r="D167" s="7">
        <v>38121</v>
      </c>
      <c r="E167" s="1">
        <v>80</v>
      </c>
      <c r="F167" s="1">
        <v>36</v>
      </c>
      <c r="G167" s="1">
        <v>12</v>
      </c>
      <c r="H167" s="2">
        <f t="shared" ref="H167:H170" si="28">E167+F167/60+G167/3600</f>
        <v>80.603333333333325</v>
      </c>
      <c r="I167" s="1">
        <v>60</v>
      </c>
      <c r="J167" s="1">
        <v>3</v>
      </c>
      <c r="K167" s="1">
        <v>13</v>
      </c>
      <c r="L167" s="2">
        <f t="shared" ref="L167:L170" si="29">-(I167+J167/60+K167/3600)</f>
        <v>-60.05361111111111</v>
      </c>
      <c r="M167" s="1">
        <v>54</v>
      </c>
      <c r="N167" s="1"/>
      <c r="O167" s="1"/>
      <c r="P167" s="1" t="s">
        <v>19</v>
      </c>
      <c r="Q167" s="1" t="s">
        <v>147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3" x14ac:dyDescent="0.15">
      <c r="A168" s="1">
        <v>25</v>
      </c>
      <c r="B168" s="51" t="s">
        <v>148</v>
      </c>
      <c r="C168" s="1"/>
      <c r="D168" s="7">
        <v>38479</v>
      </c>
      <c r="E168" s="1">
        <v>69</v>
      </c>
      <c r="F168" s="1">
        <v>28</v>
      </c>
      <c r="G168" s="1">
        <v>56</v>
      </c>
      <c r="H168" s="2">
        <f t="shared" si="28"/>
        <v>69.482222222222219</v>
      </c>
      <c r="I168" s="1">
        <v>49</v>
      </c>
      <c r="J168" s="1">
        <v>48</v>
      </c>
      <c r="K168" s="1">
        <v>6</v>
      </c>
      <c r="L168" s="2">
        <f t="shared" si="29"/>
        <v>-49.801666666666662</v>
      </c>
      <c r="M168" s="1">
        <v>822</v>
      </c>
      <c r="N168" s="1"/>
      <c r="O168" s="1"/>
      <c r="P168" s="1" t="s">
        <v>19</v>
      </c>
      <c r="Q168" s="1" t="s">
        <v>149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3" x14ac:dyDescent="0.15">
      <c r="A169" s="1">
        <v>26</v>
      </c>
      <c r="B169" s="51" t="s">
        <v>150</v>
      </c>
      <c r="C169" s="1"/>
      <c r="D169" s="7">
        <v>38479</v>
      </c>
      <c r="E169" s="1">
        <v>69</v>
      </c>
      <c r="F169" s="1">
        <v>28</v>
      </c>
      <c r="G169" s="1">
        <v>40</v>
      </c>
      <c r="H169" s="2">
        <f t="shared" si="28"/>
        <v>69.477777777777774</v>
      </c>
      <c r="I169" s="1">
        <v>49</v>
      </c>
      <c r="J169" s="1">
        <v>52</v>
      </c>
      <c r="K169" s="1">
        <v>58</v>
      </c>
      <c r="L169" s="2">
        <f t="shared" si="29"/>
        <v>-49.882777777777775</v>
      </c>
      <c r="M169" s="1">
        <v>727</v>
      </c>
      <c r="N169" s="1"/>
      <c r="O169" s="1"/>
      <c r="P169" s="1" t="s">
        <v>19</v>
      </c>
      <c r="Q169" s="1" t="s">
        <v>149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3" x14ac:dyDescent="0.15">
      <c r="A170" s="1">
        <v>27</v>
      </c>
      <c r="B170" s="51" t="s">
        <v>151</v>
      </c>
      <c r="C170" s="1"/>
      <c r="D170" s="7">
        <v>38479</v>
      </c>
      <c r="E170" s="1">
        <v>69</v>
      </c>
      <c r="F170" s="1">
        <v>26</v>
      </c>
      <c r="G170" s="1">
        <v>25</v>
      </c>
      <c r="H170" s="2">
        <f t="shared" si="28"/>
        <v>69.44027777777778</v>
      </c>
      <c r="I170" s="1">
        <v>49</v>
      </c>
      <c r="J170" s="1">
        <v>58</v>
      </c>
      <c r="K170" s="1">
        <v>13</v>
      </c>
      <c r="L170" s="2">
        <f t="shared" si="29"/>
        <v>-49.970277777777781</v>
      </c>
      <c r="M170" s="1">
        <v>605</v>
      </c>
      <c r="N170" s="1"/>
      <c r="O170" s="1"/>
      <c r="P170" s="1" t="s">
        <v>19</v>
      </c>
      <c r="Q170" s="1" t="s">
        <v>149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3" x14ac:dyDescent="0.15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3" x14ac:dyDescent="0.15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3" x14ac:dyDescent="0.15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3" x14ac:dyDescent="0.15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3" x14ac:dyDescent="0.15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3" x14ac:dyDescent="0.15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3" x14ac:dyDescent="0.15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3" x14ac:dyDescent="0.15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3" x14ac:dyDescent="0.15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3" x14ac:dyDescent="0.15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3" x14ac:dyDescent="0.15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3" x14ac:dyDescent="0.15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3" x14ac:dyDescent="0.15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3" x14ac:dyDescent="0.15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3" x14ac:dyDescent="0.15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3" x14ac:dyDescent="0.15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3" x14ac:dyDescent="0.15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3" x14ac:dyDescent="0.15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3" x14ac:dyDescent="0.15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3" x14ac:dyDescent="0.15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3" x14ac:dyDescent="0.15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3" x14ac:dyDescent="0.15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3" x14ac:dyDescent="0.15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3" x14ac:dyDescent="0.15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3" x14ac:dyDescent="0.15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3" x14ac:dyDescent="0.15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3" x14ac:dyDescent="0.15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3" x14ac:dyDescent="0.15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3" x14ac:dyDescent="0.15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3" x14ac:dyDescent="0.15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3" x14ac:dyDescent="0.15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3" x14ac:dyDescent="0.15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3" x14ac:dyDescent="0.15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3" x14ac:dyDescent="0.15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3" x14ac:dyDescent="0.15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3" x14ac:dyDescent="0.15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3" x14ac:dyDescent="0.15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3" x14ac:dyDescent="0.15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3" x14ac:dyDescent="0.15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3" x14ac:dyDescent="0.15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3" x14ac:dyDescent="0.15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3" x14ac:dyDescent="0.1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3" x14ac:dyDescent="0.15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3" x14ac:dyDescent="0.15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3" x14ac:dyDescent="0.15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3" x14ac:dyDescent="0.15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3" x14ac:dyDescent="0.15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3" x14ac:dyDescent="0.15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3" x14ac:dyDescent="0.15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3" x14ac:dyDescent="0.15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3" x14ac:dyDescent="0.15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3" x14ac:dyDescent="0.15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3" x14ac:dyDescent="0.15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3" x14ac:dyDescent="0.15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3" x14ac:dyDescent="0.15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3" x14ac:dyDescent="0.15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3" x14ac:dyDescent="0.15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3" x14ac:dyDescent="0.15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3" x14ac:dyDescent="0.15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3" x14ac:dyDescent="0.15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3" x14ac:dyDescent="0.15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3" x14ac:dyDescent="0.15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3" x14ac:dyDescent="0.15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3" x14ac:dyDescent="0.15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3" x14ac:dyDescent="0.15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3" x14ac:dyDescent="0.15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3" x14ac:dyDescent="0.15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3" x14ac:dyDescent="0.15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3" x14ac:dyDescent="0.15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3" x14ac:dyDescent="0.15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3" x14ac:dyDescent="0.15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3" x14ac:dyDescent="0.15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3" x14ac:dyDescent="0.15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3" x14ac:dyDescent="0.15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3" x14ac:dyDescent="0.15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3" x14ac:dyDescent="0.1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3" x14ac:dyDescent="0.15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3" x14ac:dyDescent="0.15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3" x14ac:dyDescent="0.15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3" x14ac:dyDescent="0.15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3" x14ac:dyDescent="0.15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3" x14ac:dyDescent="0.15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3" x14ac:dyDescent="0.15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3" x14ac:dyDescent="0.15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3" x14ac:dyDescent="0.15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3" x14ac:dyDescent="0.15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3" x14ac:dyDescent="0.15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3" x14ac:dyDescent="0.15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3" x14ac:dyDescent="0.15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3" x14ac:dyDescent="0.15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3" x14ac:dyDescent="0.15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3" x14ac:dyDescent="0.15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3" x14ac:dyDescent="0.15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3" x14ac:dyDescent="0.15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3" x14ac:dyDescent="0.15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3" x14ac:dyDescent="0.15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3" x14ac:dyDescent="0.15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3" x14ac:dyDescent="0.15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3" x14ac:dyDescent="0.15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3" x14ac:dyDescent="0.15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3" x14ac:dyDescent="0.15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3" x14ac:dyDescent="0.15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3" x14ac:dyDescent="0.15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3" x14ac:dyDescent="0.15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3" x14ac:dyDescent="0.15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3" x14ac:dyDescent="0.15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3" x14ac:dyDescent="0.15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3" x14ac:dyDescent="0.15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3" x14ac:dyDescent="0.15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3" x14ac:dyDescent="0.15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3" x14ac:dyDescent="0.15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" x14ac:dyDescent="0.15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" x14ac:dyDescent="0.15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3" x14ac:dyDescent="0.15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3" x14ac:dyDescent="0.15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3" x14ac:dyDescent="0.15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3" x14ac:dyDescent="0.15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3" x14ac:dyDescent="0.15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3" x14ac:dyDescent="0.15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3" x14ac:dyDescent="0.15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3" x14ac:dyDescent="0.15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3" x14ac:dyDescent="0.15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3" x14ac:dyDescent="0.15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3" x14ac:dyDescent="0.15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3" x14ac:dyDescent="0.15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3" x14ac:dyDescent="0.15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3" x14ac:dyDescent="0.15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3" x14ac:dyDescent="0.15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3" x14ac:dyDescent="0.15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3" x14ac:dyDescent="0.15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3" x14ac:dyDescent="0.15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3" x14ac:dyDescent="0.15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3" x14ac:dyDescent="0.15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3" x14ac:dyDescent="0.15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3" x14ac:dyDescent="0.15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3" x14ac:dyDescent="0.15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3" x14ac:dyDescent="0.15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3" x14ac:dyDescent="0.15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3" x14ac:dyDescent="0.15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3" x14ac:dyDescent="0.15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3" x14ac:dyDescent="0.15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3" x14ac:dyDescent="0.15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3" x14ac:dyDescent="0.15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3" x14ac:dyDescent="0.15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3" x14ac:dyDescent="0.15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3" x14ac:dyDescent="0.15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3" x14ac:dyDescent="0.15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3" x14ac:dyDescent="0.15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3" x14ac:dyDescent="0.15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3" x14ac:dyDescent="0.15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3" x14ac:dyDescent="0.15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3" x14ac:dyDescent="0.15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3" x14ac:dyDescent="0.15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3" x14ac:dyDescent="0.15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3" x14ac:dyDescent="0.15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3" x14ac:dyDescent="0.15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3" x14ac:dyDescent="0.15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3" x14ac:dyDescent="0.15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3" x14ac:dyDescent="0.15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3" x14ac:dyDescent="0.15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3" x14ac:dyDescent="0.15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3" x14ac:dyDescent="0.15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3" x14ac:dyDescent="0.15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3" x14ac:dyDescent="0.15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3" x14ac:dyDescent="0.15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3" x14ac:dyDescent="0.15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3" x14ac:dyDescent="0.15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3" x14ac:dyDescent="0.15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3" x14ac:dyDescent="0.15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3" x14ac:dyDescent="0.15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3" x14ac:dyDescent="0.15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3" x14ac:dyDescent="0.15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3" x14ac:dyDescent="0.15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3" x14ac:dyDescent="0.15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3" x14ac:dyDescent="0.15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3" x14ac:dyDescent="0.15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3" x14ac:dyDescent="0.15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3" x14ac:dyDescent="0.15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3" x14ac:dyDescent="0.15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3" x14ac:dyDescent="0.15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3" x14ac:dyDescent="0.15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3" x14ac:dyDescent="0.15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3" x14ac:dyDescent="0.15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3" x14ac:dyDescent="0.15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3" x14ac:dyDescent="0.15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3" x14ac:dyDescent="0.15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3" x14ac:dyDescent="0.15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3" x14ac:dyDescent="0.15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3" x14ac:dyDescent="0.15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3" x14ac:dyDescent="0.15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3" x14ac:dyDescent="0.15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3" x14ac:dyDescent="0.15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3" x14ac:dyDescent="0.15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3" x14ac:dyDescent="0.15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3" x14ac:dyDescent="0.15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3" x14ac:dyDescent="0.15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3" x14ac:dyDescent="0.15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3" x14ac:dyDescent="0.15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3" x14ac:dyDescent="0.15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3" x14ac:dyDescent="0.15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3" x14ac:dyDescent="0.15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3" x14ac:dyDescent="0.15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3" x14ac:dyDescent="0.15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3" x14ac:dyDescent="0.15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3" x14ac:dyDescent="0.15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3" x14ac:dyDescent="0.15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3" x14ac:dyDescent="0.15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3" x14ac:dyDescent="0.15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3" x14ac:dyDescent="0.15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3" x14ac:dyDescent="0.15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3" x14ac:dyDescent="0.15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3" x14ac:dyDescent="0.15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3" x14ac:dyDescent="0.15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3" x14ac:dyDescent="0.15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3" x14ac:dyDescent="0.15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3" x14ac:dyDescent="0.15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3" x14ac:dyDescent="0.15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3" x14ac:dyDescent="0.15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3" x14ac:dyDescent="0.15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3" x14ac:dyDescent="0.15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3" x14ac:dyDescent="0.15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3" x14ac:dyDescent="0.15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3" x14ac:dyDescent="0.15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3" x14ac:dyDescent="0.15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3" x14ac:dyDescent="0.15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3" x14ac:dyDescent="0.15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3" x14ac:dyDescent="0.15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3" x14ac:dyDescent="0.15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3" x14ac:dyDescent="0.15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3" x14ac:dyDescent="0.15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3" x14ac:dyDescent="0.15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3" x14ac:dyDescent="0.15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3" x14ac:dyDescent="0.15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3" x14ac:dyDescent="0.15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3" x14ac:dyDescent="0.15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3" x14ac:dyDescent="0.15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3" x14ac:dyDescent="0.15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3" x14ac:dyDescent="0.15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3" x14ac:dyDescent="0.15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3" x14ac:dyDescent="0.15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3" x14ac:dyDescent="0.15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3" x14ac:dyDescent="0.15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3" x14ac:dyDescent="0.15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3" x14ac:dyDescent="0.15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3" x14ac:dyDescent="0.15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3" x14ac:dyDescent="0.15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3" x14ac:dyDescent="0.15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3" x14ac:dyDescent="0.15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3" x14ac:dyDescent="0.15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3" x14ac:dyDescent="0.15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3" x14ac:dyDescent="0.15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3" x14ac:dyDescent="0.15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3" x14ac:dyDescent="0.15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3" x14ac:dyDescent="0.15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3" x14ac:dyDescent="0.15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3" x14ac:dyDescent="0.15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3" x14ac:dyDescent="0.15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3" x14ac:dyDescent="0.15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3" x14ac:dyDescent="0.15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3" x14ac:dyDescent="0.15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3" x14ac:dyDescent="0.15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3" x14ac:dyDescent="0.15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3" x14ac:dyDescent="0.15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3" x14ac:dyDescent="0.15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3" x14ac:dyDescent="0.15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3" x14ac:dyDescent="0.15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3" x14ac:dyDescent="0.15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3" x14ac:dyDescent="0.15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3" x14ac:dyDescent="0.15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3" x14ac:dyDescent="0.15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3" x14ac:dyDescent="0.15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3" x14ac:dyDescent="0.15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3" x14ac:dyDescent="0.15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3" x14ac:dyDescent="0.15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3" x14ac:dyDescent="0.15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3" x14ac:dyDescent="0.15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3" x14ac:dyDescent="0.15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3" x14ac:dyDescent="0.15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3" x14ac:dyDescent="0.15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3" x14ac:dyDescent="0.15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3" x14ac:dyDescent="0.15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3" x14ac:dyDescent="0.15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3" x14ac:dyDescent="0.15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3" x14ac:dyDescent="0.15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3" x14ac:dyDescent="0.15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3" x14ac:dyDescent="0.15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3" x14ac:dyDescent="0.15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3" x14ac:dyDescent="0.15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3" x14ac:dyDescent="0.15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3" x14ac:dyDescent="0.15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3" x14ac:dyDescent="0.15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3" x14ac:dyDescent="0.15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3" x14ac:dyDescent="0.15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3" x14ac:dyDescent="0.15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3" x14ac:dyDescent="0.15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3" x14ac:dyDescent="0.15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3" x14ac:dyDescent="0.15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3" x14ac:dyDescent="0.15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3" x14ac:dyDescent="0.15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3" x14ac:dyDescent="0.15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3" x14ac:dyDescent="0.15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3" x14ac:dyDescent="0.15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3" x14ac:dyDescent="0.15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3" x14ac:dyDescent="0.15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3" x14ac:dyDescent="0.15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3" x14ac:dyDescent="0.15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3" x14ac:dyDescent="0.15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3" x14ac:dyDescent="0.15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3" x14ac:dyDescent="0.15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3" x14ac:dyDescent="0.15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3" x14ac:dyDescent="0.15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3" x14ac:dyDescent="0.15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3" x14ac:dyDescent="0.15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3" x14ac:dyDescent="0.15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3" x14ac:dyDescent="0.15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3" x14ac:dyDescent="0.15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3" x14ac:dyDescent="0.15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3" x14ac:dyDescent="0.15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3" x14ac:dyDescent="0.15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3" x14ac:dyDescent="0.15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3" x14ac:dyDescent="0.15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3" x14ac:dyDescent="0.15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3" x14ac:dyDescent="0.15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3" x14ac:dyDescent="0.15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3" x14ac:dyDescent="0.15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3" x14ac:dyDescent="0.15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3" x14ac:dyDescent="0.15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3" x14ac:dyDescent="0.15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3" x14ac:dyDescent="0.15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3" x14ac:dyDescent="0.15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3" x14ac:dyDescent="0.15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3" x14ac:dyDescent="0.15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3" x14ac:dyDescent="0.15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3" x14ac:dyDescent="0.15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3" x14ac:dyDescent="0.15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3" x14ac:dyDescent="0.15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3" x14ac:dyDescent="0.15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3" x14ac:dyDescent="0.15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3" x14ac:dyDescent="0.1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3" x14ac:dyDescent="0.15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3" x14ac:dyDescent="0.15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3" x14ac:dyDescent="0.15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3" x14ac:dyDescent="0.15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3" x14ac:dyDescent="0.15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3" x14ac:dyDescent="0.1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3" x14ac:dyDescent="0.1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3" x14ac:dyDescent="0.15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3" x14ac:dyDescent="0.15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3" x14ac:dyDescent="0.15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3" x14ac:dyDescent="0.15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3" x14ac:dyDescent="0.1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3" x14ac:dyDescent="0.1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3" x14ac:dyDescent="0.15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3" x14ac:dyDescent="0.15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3" x14ac:dyDescent="0.15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3" x14ac:dyDescent="0.15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3" x14ac:dyDescent="0.15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3" x14ac:dyDescent="0.15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3" x14ac:dyDescent="0.15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3" x14ac:dyDescent="0.15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3" x14ac:dyDescent="0.15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3" x14ac:dyDescent="0.15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3" x14ac:dyDescent="0.15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3" x14ac:dyDescent="0.15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3" x14ac:dyDescent="0.15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3" x14ac:dyDescent="0.15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3" x14ac:dyDescent="0.15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3" x14ac:dyDescent="0.15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3" x14ac:dyDescent="0.15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3" x14ac:dyDescent="0.15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3" x14ac:dyDescent="0.15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3" x14ac:dyDescent="0.15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3" x14ac:dyDescent="0.15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3" x14ac:dyDescent="0.15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3" x14ac:dyDescent="0.15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3" x14ac:dyDescent="0.15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3" x14ac:dyDescent="0.15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3" x14ac:dyDescent="0.15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3" x14ac:dyDescent="0.15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3" x14ac:dyDescent="0.15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3" x14ac:dyDescent="0.15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3" x14ac:dyDescent="0.15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3" x14ac:dyDescent="0.15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3" x14ac:dyDescent="0.15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3" x14ac:dyDescent="0.1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3" x14ac:dyDescent="0.1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3" x14ac:dyDescent="0.1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3" x14ac:dyDescent="0.1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3" x14ac:dyDescent="0.15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3" x14ac:dyDescent="0.15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3" x14ac:dyDescent="0.1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3" x14ac:dyDescent="0.1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3" x14ac:dyDescent="0.1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3" x14ac:dyDescent="0.1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3" x14ac:dyDescent="0.1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3" x14ac:dyDescent="0.15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3" x14ac:dyDescent="0.15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3" x14ac:dyDescent="0.15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3" x14ac:dyDescent="0.15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3" x14ac:dyDescent="0.15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3" x14ac:dyDescent="0.15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3" x14ac:dyDescent="0.15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3" x14ac:dyDescent="0.15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3" x14ac:dyDescent="0.15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3" x14ac:dyDescent="0.1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3" x14ac:dyDescent="0.1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3" x14ac:dyDescent="0.1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3" x14ac:dyDescent="0.1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3" x14ac:dyDescent="0.1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3" x14ac:dyDescent="0.15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3" x14ac:dyDescent="0.15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3" x14ac:dyDescent="0.15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3" x14ac:dyDescent="0.15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3" x14ac:dyDescent="0.15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3" x14ac:dyDescent="0.15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3" x14ac:dyDescent="0.15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3" x14ac:dyDescent="0.15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3" x14ac:dyDescent="0.15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3" x14ac:dyDescent="0.1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3" x14ac:dyDescent="0.1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3" x14ac:dyDescent="0.1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3" x14ac:dyDescent="0.1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3" x14ac:dyDescent="0.1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3" x14ac:dyDescent="0.15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3" x14ac:dyDescent="0.15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3" x14ac:dyDescent="0.15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3" x14ac:dyDescent="0.15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3" x14ac:dyDescent="0.15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3" x14ac:dyDescent="0.15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3" x14ac:dyDescent="0.15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3" x14ac:dyDescent="0.15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3" x14ac:dyDescent="0.15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3" x14ac:dyDescent="0.15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3" x14ac:dyDescent="0.15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3" x14ac:dyDescent="0.15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3" x14ac:dyDescent="0.15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3" x14ac:dyDescent="0.15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3" x14ac:dyDescent="0.15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3" x14ac:dyDescent="0.15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3" x14ac:dyDescent="0.15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3" x14ac:dyDescent="0.15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3" x14ac:dyDescent="0.15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3" x14ac:dyDescent="0.15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3" x14ac:dyDescent="0.15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3" x14ac:dyDescent="0.15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3" x14ac:dyDescent="0.15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3" x14ac:dyDescent="0.15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3" x14ac:dyDescent="0.15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3" x14ac:dyDescent="0.15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3" x14ac:dyDescent="0.15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3" x14ac:dyDescent="0.15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3" x14ac:dyDescent="0.15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3" x14ac:dyDescent="0.15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3" x14ac:dyDescent="0.15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3" x14ac:dyDescent="0.15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3" x14ac:dyDescent="0.15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3" x14ac:dyDescent="0.15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3" x14ac:dyDescent="0.15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3" x14ac:dyDescent="0.15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3" x14ac:dyDescent="0.15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3" x14ac:dyDescent="0.15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3" x14ac:dyDescent="0.15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3" x14ac:dyDescent="0.15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3" x14ac:dyDescent="0.15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3" x14ac:dyDescent="0.15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3" x14ac:dyDescent="0.15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3" x14ac:dyDescent="0.15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3" x14ac:dyDescent="0.15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3" x14ac:dyDescent="0.15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3" x14ac:dyDescent="0.15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3" x14ac:dyDescent="0.15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3" x14ac:dyDescent="0.15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3" x14ac:dyDescent="0.15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3" x14ac:dyDescent="0.15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3" x14ac:dyDescent="0.15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3" x14ac:dyDescent="0.15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3" x14ac:dyDescent="0.15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3" x14ac:dyDescent="0.15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3" x14ac:dyDescent="0.15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3" x14ac:dyDescent="0.15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3" x14ac:dyDescent="0.15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3" x14ac:dyDescent="0.15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3" x14ac:dyDescent="0.15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3" x14ac:dyDescent="0.15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3" x14ac:dyDescent="0.15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3" x14ac:dyDescent="0.15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3" x14ac:dyDescent="0.15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3" x14ac:dyDescent="0.15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3" x14ac:dyDescent="0.15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3" x14ac:dyDescent="0.15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3" x14ac:dyDescent="0.15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3" x14ac:dyDescent="0.15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3" x14ac:dyDescent="0.15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3" x14ac:dyDescent="0.15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3" x14ac:dyDescent="0.15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3" x14ac:dyDescent="0.15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3" x14ac:dyDescent="0.15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3" x14ac:dyDescent="0.15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3" x14ac:dyDescent="0.15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3" x14ac:dyDescent="0.15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3" x14ac:dyDescent="0.15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3" x14ac:dyDescent="0.15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3" x14ac:dyDescent="0.15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3" x14ac:dyDescent="0.15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3" x14ac:dyDescent="0.15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3" x14ac:dyDescent="0.15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3" x14ac:dyDescent="0.15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3" x14ac:dyDescent="0.15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3" x14ac:dyDescent="0.15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3" x14ac:dyDescent="0.15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3" x14ac:dyDescent="0.15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3" x14ac:dyDescent="0.15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3" x14ac:dyDescent="0.15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3" x14ac:dyDescent="0.15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3" x14ac:dyDescent="0.15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3" x14ac:dyDescent="0.15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3" x14ac:dyDescent="0.15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3" x14ac:dyDescent="0.15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3" x14ac:dyDescent="0.15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3" x14ac:dyDescent="0.15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3" x14ac:dyDescent="0.15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3" x14ac:dyDescent="0.15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3" x14ac:dyDescent="0.15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3" x14ac:dyDescent="0.15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3" x14ac:dyDescent="0.15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3" x14ac:dyDescent="0.15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3" x14ac:dyDescent="0.15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3" x14ac:dyDescent="0.15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3" x14ac:dyDescent="0.15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3" x14ac:dyDescent="0.15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3" x14ac:dyDescent="0.15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3" x14ac:dyDescent="0.15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3" x14ac:dyDescent="0.15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3" x14ac:dyDescent="0.15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3" x14ac:dyDescent="0.15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3" x14ac:dyDescent="0.15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3" x14ac:dyDescent="0.15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3" x14ac:dyDescent="0.15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3" x14ac:dyDescent="0.15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3" x14ac:dyDescent="0.15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3" x14ac:dyDescent="0.15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3" x14ac:dyDescent="0.15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3" x14ac:dyDescent="0.15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3" x14ac:dyDescent="0.15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3" x14ac:dyDescent="0.15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3" x14ac:dyDescent="0.15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3" x14ac:dyDescent="0.15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3" x14ac:dyDescent="0.15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3" x14ac:dyDescent="0.15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3" x14ac:dyDescent="0.15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3" x14ac:dyDescent="0.15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3" x14ac:dyDescent="0.15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3" x14ac:dyDescent="0.15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3" x14ac:dyDescent="0.15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3" x14ac:dyDescent="0.15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3" x14ac:dyDescent="0.15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3" x14ac:dyDescent="0.15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3" x14ac:dyDescent="0.15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3" x14ac:dyDescent="0.15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3" x14ac:dyDescent="0.15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3" x14ac:dyDescent="0.15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3" x14ac:dyDescent="0.15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3" x14ac:dyDescent="0.15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3" x14ac:dyDescent="0.15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3" x14ac:dyDescent="0.15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3" x14ac:dyDescent="0.15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3" x14ac:dyDescent="0.15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3" x14ac:dyDescent="0.15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3" x14ac:dyDescent="0.15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3" x14ac:dyDescent="0.15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3" x14ac:dyDescent="0.15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3" x14ac:dyDescent="0.15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3" x14ac:dyDescent="0.15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3" x14ac:dyDescent="0.15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3" x14ac:dyDescent="0.15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3" x14ac:dyDescent="0.15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3" x14ac:dyDescent="0.15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3" x14ac:dyDescent="0.15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3" x14ac:dyDescent="0.15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3" x14ac:dyDescent="0.15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3" x14ac:dyDescent="0.15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3" x14ac:dyDescent="0.15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3" x14ac:dyDescent="0.15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3" x14ac:dyDescent="0.15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3" x14ac:dyDescent="0.15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3" x14ac:dyDescent="0.15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3" x14ac:dyDescent="0.15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3" x14ac:dyDescent="0.15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3" x14ac:dyDescent="0.15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3" x14ac:dyDescent="0.15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3" x14ac:dyDescent="0.15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3" x14ac:dyDescent="0.15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3" x14ac:dyDescent="0.15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3" x14ac:dyDescent="0.15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3" x14ac:dyDescent="0.15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3" x14ac:dyDescent="0.15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3" x14ac:dyDescent="0.15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3" x14ac:dyDescent="0.15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3" x14ac:dyDescent="0.15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3" x14ac:dyDescent="0.15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3" x14ac:dyDescent="0.15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3" x14ac:dyDescent="0.15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3" x14ac:dyDescent="0.15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3" x14ac:dyDescent="0.15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3" x14ac:dyDescent="0.15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3" x14ac:dyDescent="0.15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3" x14ac:dyDescent="0.15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3" x14ac:dyDescent="0.15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3" x14ac:dyDescent="0.15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3" x14ac:dyDescent="0.15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3" x14ac:dyDescent="0.15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3" x14ac:dyDescent="0.15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3" x14ac:dyDescent="0.15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3" x14ac:dyDescent="0.15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3" x14ac:dyDescent="0.15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3" x14ac:dyDescent="0.15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3" x14ac:dyDescent="0.15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3" x14ac:dyDescent="0.15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3" x14ac:dyDescent="0.15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3" x14ac:dyDescent="0.15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3" x14ac:dyDescent="0.15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3" x14ac:dyDescent="0.15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3" x14ac:dyDescent="0.15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3" x14ac:dyDescent="0.15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3" x14ac:dyDescent="0.15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3" x14ac:dyDescent="0.15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3" x14ac:dyDescent="0.15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3" x14ac:dyDescent="0.15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3" x14ac:dyDescent="0.15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3" x14ac:dyDescent="0.15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3" x14ac:dyDescent="0.15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3" x14ac:dyDescent="0.15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3" x14ac:dyDescent="0.15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3" x14ac:dyDescent="0.15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3" x14ac:dyDescent="0.15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3" x14ac:dyDescent="0.15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3" x14ac:dyDescent="0.15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3" x14ac:dyDescent="0.15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3" x14ac:dyDescent="0.15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3" x14ac:dyDescent="0.15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3" x14ac:dyDescent="0.15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3" x14ac:dyDescent="0.15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3" x14ac:dyDescent="0.15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3" x14ac:dyDescent="0.15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3" x14ac:dyDescent="0.15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3" x14ac:dyDescent="0.15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3" x14ac:dyDescent="0.15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3" x14ac:dyDescent="0.15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3" x14ac:dyDescent="0.15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3" x14ac:dyDescent="0.15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3" x14ac:dyDescent="0.15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3" x14ac:dyDescent="0.15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3" x14ac:dyDescent="0.15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3" x14ac:dyDescent="0.15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3" x14ac:dyDescent="0.15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3" x14ac:dyDescent="0.15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3" x14ac:dyDescent="0.15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3" x14ac:dyDescent="0.15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3" x14ac:dyDescent="0.15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3" x14ac:dyDescent="0.15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3" x14ac:dyDescent="0.15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3" x14ac:dyDescent="0.15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3" x14ac:dyDescent="0.15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3" x14ac:dyDescent="0.15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3" x14ac:dyDescent="0.15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3" x14ac:dyDescent="0.15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3" x14ac:dyDescent="0.15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3" x14ac:dyDescent="0.15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3" x14ac:dyDescent="0.15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3" x14ac:dyDescent="0.15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3" x14ac:dyDescent="0.15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3" x14ac:dyDescent="0.15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3" x14ac:dyDescent="0.15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3" x14ac:dyDescent="0.15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3" x14ac:dyDescent="0.15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3" x14ac:dyDescent="0.15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3" x14ac:dyDescent="0.15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3" x14ac:dyDescent="0.15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3" x14ac:dyDescent="0.15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3" x14ac:dyDescent="0.15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3" x14ac:dyDescent="0.15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3" x14ac:dyDescent="0.15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3" x14ac:dyDescent="0.15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3" x14ac:dyDescent="0.15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3" x14ac:dyDescent="0.15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3" x14ac:dyDescent="0.15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3" x14ac:dyDescent="0.15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3" x14ac:dyDescent="0.15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3" x14ac:dyDescent="0.15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3" x14ac:dyDescent="0.15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3" x14ac:dyDescent="0.15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3" x14ac:dyDescent="0.15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3" x14ac:dyDescent="0.15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3" x14ac:dyDescent="0.15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3" x14ac:dyDescent="0.15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3" x14ac:dyDescent="0.15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3" x14ac:dyDescent="0.15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3" x14ac:dyDescent="0.15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3" x14ac:dyDescent="0.15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3" x14ac:dyDescent="0.15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3" x14ac:dyDescent="0.15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3" x14ac:dyDescent="0.15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3" x14ac:dyDescent="0.15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3" x14ac:dyDescent="0.15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3" x14ac:dyDescent="0.15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3" x14ac:dyDescent="0.15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3" x14ac:dyDescent="0.15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3" x14ac:dyDescent="0.15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3" x14ac:dyDescent="0.15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3" x14ac:dyDescent="0.15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3" x14ac:dyDescent="0.15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3" x14ac:dyDescent="0.15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3" x14ac:dyDescent="0.15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3" x14ac:dyDescent="0.15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3" x14ac:dyDescent="0.15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3" x14ac:dyDescent="0.15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3" x14ac:dyDescent="0.15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3" x14ac:dyDescent="0.15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3" x14ac:dyDescent="0.15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3" x14ac:dyDescent="0.15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3" x14ac:dyDescent="0.15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3" x14ac:dyDescent="0.15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3" x14ac:dyDescent="0.15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3" x14ac:dyDescent="0.15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3" x14ac:dyDescent="0.15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3" x14ac:dyDescent="0.15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3" x14ac:dyDescent="0.15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3" x14ac:dyDescent="0.15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3" x14ac:dyDescent="0.15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3" x14ac:dyDescent="0.15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3" x14ac:dyDescent="0.15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3" x14ac:dyDescent="0.15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3" x14ac:dyDescent="0.15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3" x14ac:dyDescent="0.15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3" x14ac:dyDescent="0.15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3" x14ac:dyDescent="0.15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3" x14ac:dyDescent="0.15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3" x14ac:dyDescent="0.15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3" x14ac:dyDescent="0.15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3" x14ac:dyDescent="0.15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3" x14ac:dyDescent="0.15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3" x14ac:dyDescent="0.15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3" x14ac:dyDescent="0.15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3" x14ac:dyDescent="0.15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3" x14ac:dyDescent="0.15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3" x14ac:dyDescent="0.15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3" x14ac:dyDescent="0.15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3" x14ac:dyDescent="0.15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3" x14ac:dyDescent="0.15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3" x14ac:dyDescent="0.15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3" x14ac:dyDescent="0.15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3" x14ac:dyDescent="0.15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3" x14ac:dyDescent="0.15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3" x14ac:dyDescent="0.15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3" x14ac:dyDescent="0.15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3" x14ac:dyDescent="0.15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3" x14ac:dyDescent="0.15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3" x14ac:dyDescent="0.15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3" x14ac:dyDescent="0.15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3" x14ac:dyDescent="0.15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3" x14ac:dyDescent="0.15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3" x14ac:dyDescent="0.15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3" x14ac:dyDescent="0.15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3" x14ac:dyDescent="0.15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3" x14ac:dyDescent="0.15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3" x14ac:dyDescent="0.15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3" x14ac:dyDescent="0.15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3" x14ac:dyDescent="0.15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3" x14ac:dyDescent="0.15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3" x14ac:dyDescent="0.15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3" x14ac:dyDescent="0.15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3" x14ac:dyDescent="0.15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3" x14ac:dyDescent="0.15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3" x14ac:dyDescent="0.15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3" x14ac:dyDescent="0.15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3" x14ac:dyDescent="0.15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3" x14ac:dyDescent="0.15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3" x14ac:dyDescent="0.15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3" x14ac:dyDescent="0.15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3" x14ac:dyDescent="0.15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3" x14ac:dyDescent="0.15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3" x14ac:dyDescent="0.15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3" x14ac:dyDescent="0.15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3" x14ac:dyDescent="0.15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3" x14ac:dyDescent="0.15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3" x14ac:dyDescent="0.15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3" x14ac:dyDescent="0.15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3" x14ac:dyDescent="0.15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3" x14ac:dyDescent="0.15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3" x14ac:dyDescent="0.15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3" x14ac:dyDescent="0.15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3" x14ac:dyDescent="0.15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3" x14ac:dyDescent="0.15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3" x14ac:dyDescent="0.15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3" x14ac:dyDescent="0.15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3" x14ac:dyDescent="0.15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3" x14ac:dyDescent="0.15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3" x14ac:dyDescent="0.15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3" x14ac:dyDescent="0.15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3" x14ac:dyDescent="0.15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3" x14ac:dyDescent="0.15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3" x14ac:dyDescent="0.15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3" x14ac:dyDescent="0.15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3" x14ac:dyDescent="0.15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3" x14ac:dyDescent="0.15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3" x14ac:dyDescent="0.15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3" x14ac:dyDescent="0.15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3" x14ac:dyDescent="0.15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3" x14ac:dyDescent="0.15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3" x14ac:dyDescent="0.15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3" x14ac:dyDescent="0.15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3" x14ac:dyDescent="0.15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3" x14ac:dyDescent="0.15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3" x14ac:dyDescent="0.15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3" x14ac:dyDescent="0.15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3" x14ac:dyDescent="0.15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3" x14ac:dyDescent="0.15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3" x14ac:dyDescent="0.15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3" x14ac:dyDescent="0.15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3" x14ac:dyDescent="0.15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3" x14ac:dyDescent="0.15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3" x14ac:dyDescent="0.15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3" x14ac:dyDescent="0.15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3" x14ac:dyDescent="0.15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3" x14ac:dyDescent="0.15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3" x14ac:dyDescent="0.15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3" x14ac:dyDescent="0.15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3" x14ac:dyDescent="0.15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3" x14ac:dyDescent="0.15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3" x14ac:dyDescent="0.15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3" x14ac:dyDescent="0.15">
      <c r="A1001" s="1"/>
      <c r="B1001" s="1"/>
      <c r="C1001" s="1"/>
      <c r="D1001" s="1"/>
      <c r="E1001" s="1"/>
      <c r="F1001" s="1"/>
      <c r="G1001" s="1"/>
      <c r="H1001" s="2"/>
      <c r="I1001" s="1"/>
      <c r="J1001" s="1"/>
      <c r="K1001" s="1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3" x14ac:dyDescent="0.15">
      <c r="A1002" s="1"/>
      <c r="B1002" s="1"/>
      <c r="C1002" s="1"/>
      <c r="D1002" s="1"/>
      <c r="E1002" s="1"/>
      <c r="F1002" s="1"/>
      <c r="G1002" s="1"/>
      <c r="H1002" s="2"/>
      <c r="I1002" s="1"/>
      <c r="J1002" s="1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3" x14ac:dyDescent="0.15">
      <c r="A1003" s="1"/>
      <c r="B1003" s="1"/>
      <c r="C1003" s="1"/>
      <c r="D1003" s="1"/>
      <c r="E1003" s="1"/>
      <c r="F1003" s="1"/>
      <c r="G1003" s="1"/>
      <c r="H1003" s="2"/>
      <c r="I1003" s="1"/>
      <c r="J1003" s="1"/>
      <c r="K1003" s="1"/>
      <c r="L1003" s="2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3" x14ac:dyDescent="0.15">
      <c r="A1004" s="1"/>
      <c r="B1004" s="1"/>
      <c r="C1004" s="1"/>
      <c r="D1004" s="1"/>
      <c r="E1004" s="1"/>
      <c r="F1004" s="1"/>
      <c r="G1004" s="1"/>
      <c r="H1004" s="2"/>
      <c r="I1004" s="1"/>
      <c r="J1004" s="1"/>
      <c r="K1004" s="1"/>
      <c r="L1004" s="2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3" x14ac:dyDescent="0.15">
      <c r="A1005" s="1"/>
      <c r="B1005" s="1"/>
      <c r="C1005" s="1"/>
      <c r="D1005" s="1"/>
      <c r="E1005" s="1"/>
      <c r="F1005" s="1"/>
      <c r="G1005" s="1"/>
      <c r="H1005" s="2"/>
      <c r="I1005" s="1"/>
      <c r="J1005" s="1"/>
      <c r="K1005" s="1"/>
      <c r="L1005" s="2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3" x14ac:dyDescent="0.15">
      <c r="A1006" s="1"/>
      <c r="B1006" s="1"/>
      <c r="C1006" s="1"/>
      <c r="D1006" s="1"/>
      <c r="E1006" s="1"/>
      <c r="F1006" s="1"/>
      <c r="G1006" s="1"/>
      <c r="H1006" s="2"/>
      <c r="I1006" s="1"/>
      <c r="J1006" s="1"/>
      <c r="K1006" s="1"/>
      <c r="L1006" s="2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3" x14ac:dyDescent="0.15">
      <c r="A1007" s="1"/>
      <c r="B1007" s="1"/>
      <c r="C1007" s="1"/>
      <c r="D1007" s="1"/>
      <c r="E1007" s="1"/>
      <c r="F1007" s="1"/>
      <c r="G1007" s="1"/>
      <c r="H1007" s="2"/>
      <c r="I1007" s="1"/>
      <c r="J1007" s="1"/>
      <c r="K1007" s="1"/>
      <c r="L1007" s="2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3" x14ac:dyDescent="0.15">
      <c r="A1008" s="1"/>
      <c r="B1008" s="1"/>
      <c r="C1008" s="1"/>
      <c r="D1008" s="1"/>
      <c r="E1008" s="1"/>
      <c r="F1008" s="1"/>
      <c r="G1008" s="1"/>
      <c r="H1008" s="2"/>
      <c r="I1008" s="1"/>
      <c r="J1008" s="1"/>
      <c r="K1008" s="1"/>
      <c r="L1008" s="2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3" x14ac:dyDescent="0.15">
      <c r="A1009" s="1"/>
      <c r="B1009" s="1"/>
      <c r="C1009" s="1"/>
      <c r="D1009" s="1"/>
      <c r="E1009" s="1"/>
      <c r="F1009" s="1"/>
      <c r="G1009" s="1"/>
      <c r="H1009" s="2"/>
      <c r="I1009" s="1"/>
      <c r="J1009" s="1"/>
      <c r="K1009" s="1"/>
      <c r="L1009" s="2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3" x14ac:dyDescent="0.15">
      <c r="A1010" s="1"/>
      <c r="B1010" s="1"/>
      <c r="C1010" s="1"/>
      <c r="D1010" s="1"/>
      <c r="E1010" s="1"/>
      <c r="F1010" s="1"/>
      <c r="G1010" s="1"/>
      <c r="H1010" s="2"/>
      <c r="I1010" s="1"/>
      <c r="J1010" s="1"/>
      <c r="K1010" s="1"/>
      <c r="L1010" s="2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3" x14ac:dyDescent="0.15">
      <c r="A1011" s="1"/>
      <c r="B1011" s="1"/>
      <c r="C1011" s="1"/>
      <c r="D1011" s="1"/>
      <c r="E1011" s="1"/>
      <c r="F1011" s="1"/>
      <c r="G1011" s="1"/>
      <c r="H1011" s="2"/>
      <c r="I1011" s="1"/>
      <c r="J1011" s="1"/>
      <c r="K1011" s="1"/>
      <c r="L1011" s="2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3" x14ac:dyDescent="0.15">
      <c r="A1012" s="1"/>
      <c r="B1012" s="1"/>
      <c r="C1012" s="1"/>
      <c r="D1012" s="1"/>
      <c r="E1012" s="1"/>
      <c r="F1012" s="1"/>
      <c r="G1012" s="1"/>
      <c r="H1012" s="2"/>
      <c r="I1012" s="1"/>
      <c r="J1012" s="1"/>
      <c r="K1012" s="1"/>
      <c r="L1012" s="2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3" x14ac:dyDescent="0.15">
      <c r="A1013" s="1"/>
      <c r="B1013" s="1"/>
      <c r="C1013" s="1"/>
      <c r="D1013" s="1"/>
      <c r="E1013" s="1"/>
      <c r="F1013" s="1"/>
      <c r="G1013" s="1"/>
      <c r="H1013" s="2"/>
      <c r="I1013" s="1"/>
      <c r="J1013" s="1"/>
      <c r="K1013" s="1"/>
      <c r="L1013" s="2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3" x14ac:dyDescent="0.15">
      <c r="A1014" s="1"/>
      <c r="B1014" s="1"/>
      <c r="C1014" s="1"/>
      <c r="D1014" s="1"/>
      <c r="E1014" s="1"/>
      <c r="F1014" s="1"/>
      <c r="G1014" s="1"/>
      <c r="H1014" s="2"/>
      <c r="I1014" s="1"/>
      <c r="J1014" s="1"/>
      <c r="K1014" s="1"/>
      <c r="L1014" s="2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3" x14ac:dyDescent="0.15">
      <c r="A1015" s="1"/>
      <c r="B1015" s="1"/>
      <c r="C1015" s="1"/>
      <c r="D1015" s="1"/>
      <c r="E1015" s="1"/>
      <c r="F1015" s="1"/>
      <c r="G1015" s="1"/>
      <c r="H1015" s="2"/>
      <c r="I1015" s="1"/>
      <c r="J1015" s="1"/>
      <c r="K1015" s="1"/>
      <c r="L1015" s="2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3" x14ac:dyDescent="0.15">
      <c r="A1016" s="1"/>
      <c r="B1016" s="1"/>
      <c r="C1016" s="1"/>
      <c r="D1016" s="1"/>
      <c r="E1016" s="1"/>
      <c r="F1016" s="1"/>
      <c r="G1016" s="1"/>
      <c r="H1016" s="2"/>
      <c r="I1016" s="1"/>
      <c r="J1016" s="1"/>
      <c r="K1016" s="1"/>
      <c r="L1016" s="2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3" x14ac:dyDescent="0.15">
      <c r="A1017" s="1"/>
      <c r="B1017" s="1"/>
      <c r="C1017" s="1"/>
      <c r="D1017" s="1"/>
      <c r="E1017" s="1"/>
      <c r="F1017" s="1"/>
      <c r="G1017" s="1"/>
      <c r="H1017" s="2"/>
      <c r="I1017" s="1"/>
      <c r="J1017" s="1"/>
      <c r="K1017" s="1"/>
      <c r="L1017" s="2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3" x14ac:dyDescent="0.15">
      <c r="A1018" s="1"/>
      <c r="B1018" s="1"/>
      <c r="C1018" s="1"/>
      <c r="D1018" s="1"/>
      <c r="E1018" s="1"/>
      <c r="F1018" s="1"/>
      <c r="G1018" s="1"/>
      <c r="H1018" s="2"/>
      <c r="I1018" s="1"/>
      <c r="J1018" s="1"/>
      <c r="K1018" s="1"/>
      <c r="L1018" s="2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3" x14ac:dyDescent="0.15">
      <c r="A1019" s="1"/>
      <c r="B1019" s="1"/>
      <c r="C1019" s="1"/>
      <c r="D1019" s="1"/>
      <c r="E1019" s="1"/>
      <c r="F1019" s="1"/>
      <c r="G1019" s="1"/>
      <c r="H1019" s="2"/>
      <c r="I1019" s="1"/>
      <c r="J1019" s="1"/>
      <c r="K1019" s="1"/>
      <c r="L1019" s="2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3" x14ac:dyDescent="0.15">
      <c r="A1020" s="1"/>
      <c r="B1020" s="1"/>
      <c r="C1020" s="1"/>
      <c r="D1020" s="1"/>
      <c r="E1020" s="1"/>
      <c r="F1020" s="1"/>
      <c r="G1020" s="1"/>
      <c r="H1020" s="2"/>
      <c r="I1020" s="1"/>
      <c r="J1020" s="1"/>
      <c r="K1020" s="1"/>
      <c r="L1020" s="2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3" x14ac:dyDescent="0.15">
      <c r="A1021" s="1"/>
      <c r="B1021" s="1"/>
      <c r="C1021" s="1"/>
      <c r="D1021" s="1"/>
      <c r="E1021" s="1"/>
      <c r="F1021" s="1"/>
      <c r="G1021" s="1"/>
      <c r="H1021" s="2"/>
      <c r="I1021" s="1"/>
      <c r="J1021" s="1"/>
      <c r="K1021" s="1"/>
      <c r="L1021" s="2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3" x14ac:dyDescent="0.15">
      <c r="A1022" s="1"/>
      <c r="B1022" s="1"/>
      <c r="C1022" s="1"/>
      <c r="D1022" s="1"/>
      <c r="E1022" s="1"/>
      <c r="F1022" s="1"/>
      <c r="G1022" s="1"/>
      <c r="H1022" s="2"/>
      <c r="I1022" s="1"/>
      <c r="J1022" s="1"/>
      <c r="K1022" s="1"/>
      <c r="L1022" s="2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3" x14ac:dyDescent="0.15">
      <c r="A1023" s="1"/>
      <c r="B1023" s="1"/>
      <c r="C1023" s="1"/>
      <c r="D1023" s="1"/>
      <c r="E1023" s="1"/>
      <c r="F1023" s="1"/>
      <c r="G1023" s="1"/>
      <c r="H1023" s="2"/>
      <c r="I1023" s="1"/>
      <c r="J1023" s="1"/>
      <c r="K1023" s="1"/>
      <c r="L1023" s="2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3" x14ac:dyDescent="0.15">
      <c r="A1024" s="1"/>
      <c r="B1024" s="1"/>
      <c r="C1024" s="1"/>
      <c r="D1024" s="1"/>
      <c r="E1024" s="1"/>
      <c r="F1024" s="1"/>
      <c r="G1024" s="1"/>
      <c r="H1024" s="2"/>
      <c r="I1024" s="1"/>
      <c r="J1024" s="1"/>
      <c r="K1024" s="1"/>
      <c r="L1024" s="2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3" x14ac:dyDescent="0.15">
      <c r="A1025" s="1"/>
      <c r="B1025" s="1"/>
      <c r="C1025" s="1"/>
      <c r="D1025" s="1"/>
      <c r="E1025" s="1"/>
      <c r="F1025" s="1"/>
      <c r="G1025" s="1"/>
      <c r="H1025" s="2"/>
      <c r="I1025" s="1"/>
      <c r="J1025" s="1"/>
      <c r="K1025" s="1"/>
      <c r="L1025" s="2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3" x14ac:dyDescent="0.15">
      <c r="A1026" s="1"/>
      <c r="B1026" s="1"/>
      <c r="C1026" s="1"/>
      <c r="D1026" s="1"/>
      <c r="E1026" s="1"/>
      <c r="F1026" s="1"/>
      <c r="G1026" s="1"/>
      <c r="H1026" s="2"/>
      <c r="I1026" s="1"/>
      <c r="J1026" s="1"/>
      <c r="K1026" s="1"/>
      <c r="L1026" s="2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3" x14ac:dyDescent="0.15">
      <c r="A1027" s="1"/>
      <c r="B1027" s="1"/>
      <c r="C1027" s="1"/>
      <c r="D1027" s="1"/>
      <c r="E1027" s="1"/>
      <c r="F1027" s="1"/>
      <c r="G1027" s="1"/>
      <c r="H1027" s="2"/>
      <c r="I1027" s="1"/>
      <c r="J1027" s="1"/>
      <c r="K1027" s="1"/>
      <c r="L1027" s="2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3" x14ac:dyDescent="0.15">
      <c r="A1028" s="1"/>
      <c r="B1028" s="1"/>
      <c r="C1028" s="1"/>
      <c r="D1028" s="1"/>
      <c r="E1028" s="1"/>
      <c r="F1028" s="1"/>
      <c r="G1028" s="1"/>
      <c r="H1028" s="2"/>
      <c r="I1028" s="1"/>
      <c r="J1028" s="1"/>
      <c r="K1028" s="1"/>
      <c r="L1028" s="2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3" x14ac:dyDescent="0.15">
      <c r="A1029" s="1"/>
      <c r="B1029" s="1"/>
      <c r="C1029" s="1"/>
      <c r="D1029" s="1"/>
      <c r="E1029" s="1"/>
      <c r="F1029" s="1"/>
      <c r="G1029" s="1"/>
      <c r="H1029" s="2"/>
      <c r="I1029" s="1"/>
      <c r="J1029" s="1"/>
      <c r="K1029" s="1"/>
      <c r="L1029" s="2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3" x14ac:dyDescent="0.15">
      <c r="A1030" s="1"/>
      <c r="B1030" s="1"/>
      <c r="C1030" s="1"/>
      <c r="D1030" s="1"/>
      <c r="E1030" s="1"/>
      <c r="F1030" s="1"/>
      <c r="G1030" s="1"/>
      <c r="H1030" s="2"/>
      <c r="I1030" s="1"/>
      <c r="J1030" s="1"/>
      <c r="K1030" s="1"/>
      <c r="L1030" s="2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3" x14ac:dyDescent="0.15">
      <c r="A1031" s="1"/>
      <c r="B1031" s="1"/>
      <c r="C1031" s="1"/>
      <c r="D1031" s="1"/>
      <c r="E1031" s="1"/>
      <c r="F1031" s="1"/>
      <c r="G1031" s="1"/>
      <c r="H1031" s="2"/>
      <c r="I1031" s="1"/>
      <c r="J1031" s="1"/>
      <c r="K1031" s="1"/>
      <c r="L1031" s="2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3" x14ac:dyDescent="0.15">
      <c r="A1032" s="1"/>
      <c r="B1032" s="1"/>
      <c r="C1032" s="1"/>
      <c r="D1032" s="1"/>
      <c r="E1032" s="1"/>
      <c r="F1032" s="1"/>
      <c r="G1032" s="1"/>
      <c r="H1032" s="2"/>
      <c r="I1032" s="1"/>
      <c r="J1032" s="1"/>
      <c r="K1032" s="1"/>
      <c r="L1032" s="2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t="13" x14ac:dyDescent="0.15">
      <c r="A1033" s="1"/>
      <c r="B1033" s="1"/>
      <c r="C1033" s="1"/>
      <c r="D1033" s="1"/>
      <c r="E1033" s="1"/>
      <c r="F1033" s="1"/>
      <c r="G1033" s="1"/>
      <c r="H1033" s="2"/>
      <c r="I1033" s="1"/>
      <c r="J1033" s="1"/>
      <c r="K1033" s="1"/>
      <c r="L1033" s="2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t="13" x14ac:dyDescent="0.15">
      <c r="A1034" s="1"/>
      <c r="B1034" s="1"/>
      <c r="C1034" s="1"/>
      <c r="D1034" s="1"/>
      <c r="E1034" s="1"/>
      <c r="F1034" s="1"/>
      <c r="G1034" s="1"/>
      <c r="H1034" s="2"/>
      <c r="I1034" s="1"/>
      <c r="J1034" s="1"/>
      <c r="K1034" s="1"/>
      <c r="L1034" s="2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t="13" x14ac:dyDescent="0.15">
      <c r="A1035" s="1"/>
      <c r="B1035" s="1"/>
      <c r="C1035" s="1"/>
      <c r="D1035" s="1"/>
      <c r="E1035" s="1"/>
      <c r="F1035" s="1"/>
      <c r="G1035" s="1"/>
      <c r="H1035" s="2"/>
      <c r="I1035" s="1"/>
      <c r="J1035" s="1"/>
      <c r="K1035" s="1"/>
      <c r="L1035" s="2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t="13" x14ac:dyDescent="0.15">
      <c r="A1036" s="1"/>
      <c r="B1036" s="1"/>
      <c r="C1036" s="1"/>
      <c r="D1036" s="1"/>
      <c r="E1036" s="1"/>
      <c r="F1036" s="1"/>
      <c r="G1036" s="1"/>
      <c r="H1036" s="2"/>
      <c r="I1036" s="1"/>
      <c r="J1036" s="1"/>
      <c r="K1036" s="1"/>
      <c r="L1036" s="2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t="13" x14ac:dyDescent="0.15">
      <c r="A1037" s="1"/>
      <c r="B1037" s="1"/>
      <c r="C1037" s="1"/>
      <c r="D1037" s="1"/>
      <c r="E1037" s="1"/>
      <c r="F1037" s="1"/>
      <c r="G1037" s="1"/>
      <c r="H1037" s="2"/>
      <c r="I1037" s="1"/>
      <c r="J1037" s="1"/>
      <c r="K1037" s="1"/>
      <c r="L1037" s="2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t="13" x14ac:dyDescent="0.15">
      <c r="A1038" s="1"/>
      <c r="B1038" s="1"/>
      <c r="C1038" s="1"/>
      <c r="D1038" s="1"/>
      <c r="E1038" s="1"/>
      <c r="F1038" s="1"/>
      <c r="G1038" s="1"/>
      <c r="H1038" s="2"/>
      <c r="I1038" s="1"/>
      <c r="J1038" s="1"/>
      <c r="K1038" s="1"/>
      <c r="L1038" s="2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t="13" x14ac:dyDescent="0.15">
      <c r="A1039" s="1"/>
      <c r="B1039" s="1"/>
      <c r="C1039" s="1"/>
      <c r="D1039" s="1"/>
      <c r="E1039" s="1"/>
      <c r="F1039" s="1"/>
      <c r="G1039" s="1"/>
      <c r="H1039" s="2"/>
      <c r="I1039" s="1"/>
      <c r="J1039" s="1"/>
      <c r="K1039" s="1"/>
      <c r="L1039" s="2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t="13" x14ac:dyDescent="0.15">
      <c r="A1040" s="1"/>
      <c r="B1040" s="1"/>
      <c r="C1040" s="1"/>
      <c r="D1040" s="1"/>
      <c r="E1040" s="1"/>
      <c r="F1040" s="1"/>
      <c r="G1040" s="1"/>
      <c r="H1040" s="2"/>
      <c r="I1040" s="1"/>
      <c r="J1040" s="1"/>
      <c r="K1040" s="1"/>
      <c r="L1040" s="2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t="13" x14ac:dyDescent="0.15">
      <c r="A1041" s="1"/>
      <c r="B1041" s="1"/>
      <c r="C1041" s="1"/>
      <c r="D1041" s="1"/>
      <c r="E1041" s="1"/>
      <c r="F1041" s="1"/>
      <c r="G1041" s="1"/>
      <c r="H1041" s="2"/>
      <c r="I1041" s="1"/>
      <c r="J1041" s="1"/>
      <c r="K1041" s="1"/>
      <c r="L1041" s="2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t="13" x14ac:dyDescent="0.15">
      <c r="A1042" s="1"/>
      <c r="B1042" s="1"/>
      <c r="C1042" s="1"/>
      <c r="D1042" s="1"/>
      <c r="E1042" s="1"/>
      <c r="F1042" s="1"/>
      <c r="G1042" s="1"/>
      <c r="H1042" s="2"/>
      <c r="I1042" s="1"/>
      <c r="J1042" s="1"/>
      <c r="K1042" s="1"/>
      <c r="L1042" s="2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t="13" x14ac:dyDescent="0.15">
      <c r="A1043" s="1"/>
      <c r="B1043" s="1"/>
      <c r="C1043" s="1"/>
      <c r="D1043" s="1"/>
      <c r="E1043" s="1"/>
      <c r="F1043" s="1"/>
      <c r="G1043" s="1"/>
      <c r="H1043" s="2"/>
      <c r="I1043" s="1"/>
      <c r="J1043" s="1"/>
      <c r="K1043" s="1"/>
      <c r="L1043" s="2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t="13" x14ac:dyDescent="0.15">
      <c r="A1044" s="1"/>
      <c r="B1044" s="1"/>
      <c r="C1044" s="1"/>
      <c r="D1044" s="1"/>
      <c r="E1044" s="1"/>
      <c r="F1044" s="1"/>
      <c r="G1044" s="1"/>
      <c r="H1044" s="2"/>
      <c r="I1044" s="1"/>
      <c r="J1044" s="1"/>
      <c r="K1044" s="1"/>
      <c r="L1044" s="2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</sheetData>
  <autoFilter ref="A1:Q1044" xr:uid="{00000000-0009-0000-0000-000000000000}"/>
  <hyperlinks>
    <hyperlink ref="Q3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Eric Box</cp:lastModifiedBy>
  <dcterms:modified xsi:type="dcterms:W3CDTF">2024-01-25T09:36:46Z</dcterms:modified>
</cp:coreProperties>
</file>