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/>
  <mc:AlternateContent xmlns:mc="http://schemas.openxmlformats.org/markup-compatibility/2006">
    <mc:Choice Requires="x15">
      <x15ac:absPath xmlns:x15ac="http://schemas.microsoft.com/office/spreadsheetml/2010/11/ac" url="/Users/jason/Dropbox/AWS/AWS_maintenance_flight_planner/planning_info/"/>
    </mc:Choice>
  </mc:AlternateContent>
  <xr:revisionPtr revIDLastSave="0" documentId="13_ncr:1_{5A4937A4-4DFE-0E43-BD01-590BC8F02090}" xr6:coauthVersionLast="46" xr6:coauthVersionMax="46" xr10:uidLastSave="{00000000-0000-0000-0000-000000000000}"/>
  <bookViews>
    <workbookView xWindow="0" yWindow="460" windowWidth="51200" windowHeight="28340" activeTab="2" xr2:uid="{00000000-000D-0000-FFFF-FFFF00000000}"/>
  </bookViews>
  <sheets>
    <sheet name="S" sheetId="4" r:id="rId1"/>
    <sheet name="NE" sheetId="1" r:id="rId2"/>
    <sheet name="NW" sheetId="5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44" i="5" l="1"/>
  <c r="AC21" i="5"/>
  <c r="AC20" i="5"/>
  <c r="AB20" i="5"/>
  <c r="AC21" i="4"/>
  <c r="AC44" i="1"/>
  <c r="AC44" i="4"/>
  <c r="AC20" i="4"/>
  <c r="AB20" i="4"/>
  <c r="AC20" i="1"/>
  <c r="AC21" i="1" s="1"/>
  <c r="AB20" i="1"/>
</calcChain>
</file>

<file path=xl/sharedStrings.xml><?xml version="1.0" encoding="utf-8"?>
<sst xmlns="http://schemas.openxmlformats.org/spreadsheetml/2006/main" count="1109" uniqueCount="232">
  <si>
    <t>date (YYYY-MM-DD)</t>
  </si>
  <si>
    <t>day</t>
  </si>
  <si>
    <t>day in a row count</t>
  </si>
  <si>
    <t>start time (first of day)</t>
  </si>
  <si>
    <t>from</t>
  </si>
  <si>
    <t>to</t>
  </si>
  <si>
    <t>freight (kg)</t>
  </si>
  <si>
    <t>N PAX</t>
  </si>
  <si>
    <t>distance (nm)</t>
  </si>
  <si>
    <t>fly+taxi+circle time (h)</t>
  </si>
  <si>
    <t>fuel consumption litres</t>
  </si>
  <si>
    <t>fuel consumption cost kDKK</t>
  </si>
  <si>
    <t>fuel_remaining(liters)</t>
  </si>
  <si>
    <t>arrival time (local time)</t>
  </si>
  <si>
    <t>stoppage time (h)</t>
  </si>
  <si>
    <t>from lat</t>
  </si>
  <si>
    <t>from lon</t>
  </si>
  <si>
    <t>destination lat</t>
  </si>
  <si>
    <t>destination lon</t>
  </si>
  <si>
    <t>start location name</t>
  </si>
  <si>
    <t>landing location name</t>
  </si>
  <si>
    <t>air speed kt</t>
  </si>
  <si>
    <t>description of work</t>
  </si>
  <si>
    <t>2021-06-16</t>
  </si>
  <si>
    <t>Wednesday</t>
  </si>
  <si>
    <t>1</t>
  </si>
  <si>
    <t>IKA</t>
  </si>
  <si>
    <t>GOH</t>
  </si>
  <si>
    <t>446</t>
  </si>
  <si>
    <t>end of flying</t>
  </si>
  <si>
    <t>Iqaluit</t>
  </si>
  <si>
    <t>Nuuk</t>
  </si>
  <si>
    <t>transit to Greenland.</t>
  </si>
  <si>
    <t>total fly time no taxi or circling</t>
  </si>
  <si>
    <t>2021-06-17</t>
  </si>
  <si>
    <t>Thursday</t>
  </si>
  <si>
    <t>2 weather delay</t>
  </si>
  <si>
    <t>organize AWS</t>
  </si>
  <si>
    <t>2021-06-18</t>
  </si>
  <si>
    <t>Friday</t>
  </si>
  <si>
    <t>3</t>
  </si>
  <si>
    <t>SFJ</t>
  </si>
  <si>
    <t>171</t>
  </si>
  <si>
    <t>Kangerlussuaq</t>
  </si>
  <si>
    <t>transit to SFJ with 4 x AWS. leave 3 in SFJ at refueling</t>
  </si>
  <si>
    <t>DY2</t>
  </si>
  <si>
    <t>110</t>
  </si>
  <si>
    <t>4.5</t>
  </si>
  <si>
    <t>DYE-II</t>
  </si>
  <si>
    <t>first AWS maintenance. new AWS installation at DY2. no refueling</t>
  </si>
  <si>
    <t>return to SFJ to overnight</t>
  </si>
  <si>
    <t>2021-06-19</t>
  </si>
  <si>
    <t>Saturday</t>
  </si>
  <si>
    <t>4</t>
  </si>
  <si>
    <t>SDL</t>
  </si>
  <si>
    <t>161</t>
  </si>
  <si>
    <t>0.7</t>
  </si>
  <si>
    <t>Saddle</t>
  </si>
  <si>
    <t>AWS maintenance using crane at SDL</t>
  </si>
  <si>
    <t>2021-06-20</t>
  </si>
  <si>
    <t>Sunday</t>
  </si>
  <si>
    <t>5</t>
  </si>
  <si>
    <t>CP1</t>
  </si>
  <si>
    <t>191</t>
  </si>
  <si>
    <t>Crawford Point</t>
  </si>
  <si>
    <t>new AWS install at CP1. bring back whatever we can</t>
  </si>
  <si>
    <t>JAV</t>
  </si>
  <si>
    <t>94</t>
  </si>
  <si>
    <t>Ilulissat</t>
  </si>
  <si>
    <t>return to JAV to overnight</t>
  </si>
  <si>
    <t>2021-06-21</t>
  </si>
  <si>
    <t>Monday</t>
  </si>
  <si>
    <t>6 weather delay</t>
  </si>
  <si>
    <t>relax</t>
  </si>
  <si>
    <t>2021-06-22</t>
  </si>
  <si>
    <t>Tuesday</t>
  </si>
  <si>
    <t>7</t>
  </si>
  <si>
    <t>199</t>
  </si>
  <si>
    <t>0.6</t>
  </si>
  <si>
    <t>long day. bring fuel drum with. refuel 200 liters at Raven/DYE-2. proceed to SDM</t>
  </si>
  <si>
    <t>SDM</t>
  </si>
  <si>
    <t>204</t>
  </si>
  <si>
    <t>South Dome</t>
  </si>
  <si>
    <t>to SDM. 2950 m ASL</t>
  </si>
  <si>
    <t>UAK</t>
  </si>
  <si>
    <t>121</t>
  </si>
  <si>
    <t>Narsarsuaq</t>
  </si>
  <si>
    <t>to UAK to overnight</t>
  </si>
  <si>
    <t>2021-06-23</t>
  </si>
  <si>
    <t>8</t>
  </si>
  <si>
    <t>251</t>
  </si>
  <si>
    <t>transit</t>
  </si>
  <si>
    <t>2021-06-24</t>
  </si>
  <si>
    <t>9</t>
  </si>
  <si>
    <t>NSE</t>
  </si>
  <si>
    <t>268</t>
  </si>
  <si>
    <t>NASA-SE</t>
  </si>
  <si>
    <t>new AWS install at NSE</t>
  </si>
  <si>
    <t>91</t>
  </si>
  <si>
    <t>0.5</t>
  </si>
  <si>
    <t>transit to DY2 to refuel. bring fuel drum with.</t>
  </si>
  <si>
    <t>transit to SFJ</t>
  </si>
  <si>
    <t>2021-06-25</t>
  </si>
  <si>
    <t>10</t>
  </si>
  <si>
    <t>487</t>
  </si>
  <si>
    <t>transit back to Canada</t>
  </si>
  <si>
    <t>fly_time</t>
  </si>
  <si>
    <t>fly_cost</t>
  </si>
  <si>
    <t>day cost per all people</t>
  </si>
  <si>
    <t>last activity</t>
  </si>
  <si>
    <t>wx delay day</t>
  </si>
  <si>
    <t>total</t>
  </si>
  <si>
    <t>grand total (MDKK)</t>
  </si>
  <si>
    <t>grand total incl. quarantine (MDKK)</t>
  </si>
  <si>
    <t>Borek Quote</t>
  </si>
  <si>
    <t>USD</t>
  </si>
  <si>
    <t>M DKK</t>
  </si>
  <si>
    <t>Nordland</t>
  </si>
  <si>
    <t>transit to Greenland. bring any cargo from Iceland?</t>
  </si>
  <si>
    <t>transit to KUS</t>
  </si>
  <si>
    <t>transit to AEY</t>
  </si>
  <si>
    <t>Nordland/Borek</t>
  </si>
  <si>
    <t>AEY</t>
  </si>
  <si>
    <t>KUS</t>
  </si>
  <si>
    <t>473</t>
  </si>
  <si>
    <t>Akureyri</t>
  </si>
  <si>
    <t>Kulusuk</t>
  </si>
  <si>
    <t>380</t>
  </si>
  <si>
    <t>2</t>
  </si>
  <si>
    <t>first AWS maintenance. new AWS installation at DY2</t>
  </si>
  <si>
    <t>52</t>
  </si>
  <si>
    <t>refuel at Raven/DYE-2 on return</t>
  </si>
  <si>
    <t>5 weather delay</t>
  </si>
  <si>
    <t>6</t>
  </si>
  <si>
    <t>long day. refuel at Raven/DYE-2. proceed to SDM</t>
  </si>
  <si>
    <t>142</t>
  </si>
  <si>
    <t>2021-08-07</t>
  </si>
  <si>
    <t>transit from Iceland with some cargo</t>
  </si>
  <si>
    <t>2021-08-08</t>
  </si>
  <si>
    <t>EGP new AWS install. Twin Otter overnights</t>
  </si>
  <si>
    <t>2021-08-10</t>
  </si>
  <si>
    <t>return to EGP for overnight 2</t>
  </si>
  <si>
    <t>2021-08-11</t>
  </si>
  <si>
    <t>return to coast. Upernavik</t>
  </si>
  <si>
    <t>2021-08-12</t>
  </si>
  <si>
    <t>return toward Iceland via Nuuk</t>
  </si>
  <si>
    <t>2021-08-13</t>
  </si>
  <si>
    <t>return toward Iceland</t>
  </si>
  <si>
    <t>CNP</t>
  </si>
  <si>
    <t>323</t>
  </si>
  <si>
    <t>Nerlerit Inaat</t>
  </si>
  <si>
    <t>SUM</t>
  </si>
  <si>
    <t>319</t>
  </si>
  <si>
    <t>Summit</t>
  </si>
  <si>
    <t>refuel at Summit. basic maintanance at Summit</t>
  </si>
  <si>
    <t>EGP</t>
  </si>
  <si>
    <t>188</t>
  </si>
  <si>
    <t>NAE</t>
  </si>
  <si>
    <t>99</t>
  </si>
  <si>
    <t>4.0</t>
  </si>
  <si>
    <t>NASA-E</t>
  </si>
  <si>
    <t>maintanance at Summit</t>
  </si>
  <si>
    <t>NAU</t>
  </si>
  <si>
    <t>239</t>
  </si>
  <si>
    <t>NASA-U</t>
  </si>
  <si>
    <t>crane maintanance at NASA-U</t>
  </si>
  <si>
    <t>JUV</t>
  </si>
  <si>
    <t>131</t>
  </si>
  <si>
    <t>Upernavik</t>
  </si>
  <si>
    <t>527</t>
  </si>
  <si>
    <t>852</t>
  </si>
  <si>
    <t>2021-08-09</t>
  </si>
  <si>
    <t>3 weather delay</t>
  </si>
  <si>
    <t>transit from Iqaluit with no cargo</t>
  </si>
  <si>
    <t>419</t>
  </si>
  <si>
    <t>refuel at Summit 2 x 200 liters. basic maintanance at Summit</t>
  </si>
  <si>
    <t>maintanance at NASA-E</t>
  </si>
  <si>
    <t>236</t>
  </si>
  <si>
    <t>flight to SFJ via JUV</t>
  </si>
  <si>
    <t>135</t>
  </si>
  <si>
    <t>refuel in JAV then end day in SFJ</t>
  </si>
  <si>
    <t>2021-08-14</t>
  </si>
  <si>
    <t>return to Canada</t>
  </si>
  <si>
    <t>ratio Borek Quote / calculation excl. crew costs</t>
  </si>
  <si>
    <t>2021-08-19</t>
  </si>
  <si>
    <t>transit to W Greenland.</t>
  </si>
  <si>
    <t>2021-08-20</t>
  </si>
  <si>
    <t>pick people and cargo. move people and cargo to QAN airport</t>
  </si>
  <si>
    <t>2021-08-21</t>
  </si>
  <si>
    <t>return to QAN to overnight</t>
  </si>
  <si>
    <t>2021-08-22</t>
  </si>
  <si>
    <t>return to QAAN to overnight</t>
  </si>
  <si>
    <t>2021-08-23</t>
  </si>
  <si>
    <t>2021-08-24</t>
  </si>
  <si>
    <t>return to YRB with no PAX</t>
  </si>
  <si>
    <t>2021-08-25</t>
  </si>
  <si>
    <t>to Icelamd</t>
  </si>
  <si>
    <t>2021-08-26</t>
  </si>
  <si>
    <t>2021-08-27</t>
  </si>
  <si>
    <t>2021-08-28</t>
  </si>
  <si>
    <t>785</t>
  </si>
  <si>
    <t>THU</t>
  </si>
  <si>
    <t>660</t>
  </si>
  <si>
    <t>Thule Air Base</t>
  </si>
  <si>
    <t>transit to Thule</t>
  </si>
  <si>
    <t>QAN</t>
  </si>
  <si>
    <t>58</t>
  </si>
  <si>
    <t>Qaanaaq</t>
  </si>
  <si>
    <t>PET</t>
  </si>
  <si>
    <t>205</t>
  </si>
  <si>
    <t>Petermann ELA</t>
  </si>
  <si>
    <t>new AWS install at Petermann ELA</t>
  </si>
  <si>
    <t>NEM</t>
  </si>
  <si>
    <t>241</t>
  </si>
  <si>
    <t>NEEM</t>
  </si>
  <si>
    <t>long day. new AWS install at Neem and visit Humboldt after NEEM landing and ground stop. no crane?</t>
  </si>
  <si>
    <t>HUM</t>
  </si>
  <si>
    <t>97</t>
  </si>
  <si>
    <t>2.0</t>
  </si>
  <si>
    <t>Humboldt</t>
  </si>
  <si>
    <t xml:space="preserve">new AWS install at Neem. recover some Neem kit? 4.5 h ground stop. after this and visit Humboldt after NEEM landing and </t>
  </si>
  <si>
    <t>169</t>
  </si>
  <si>
    <t>CEN</t>
  </si>
  <si>
    <t>113</t>
  </si>
  <si>
    <t>service 1 existing AWS. 3 other towers. no crane?</t>
  </si>
  <si>
    <t>return PAX to THU then return plane to soutward</t>
  </si>
  <si>
    <t>move people and cargo to QAN airport</t>
  </si>
  <si>
    <t>YRB</t>
  </si>
  <si>
    <t>405</t>
  </si>
  <si>
    <t>Resolute Bay</t>
  </si>
  <si>
    <t>long day. bring 1 x 200 l fuel barrel with. new AWS install at Neem and visit Humboldt after NEEM landing and ground stop. no crane?</t>
  </si>
  <si>
    <t>return PAX to THU then return plane to YRB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</si>
</sst>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9" fontId="0" fillId="2" borderId="0" xfId="1" applyFont="1" applyFill="1"/>
    <xf numFmtId="0" fontId="0" fillId="0" borderId="0" xfId="0" applyFill="1"/>
  </cellXfs>
  <cellStyles count="2">
    <cellStyle name="Normal" xfId="0" builtinId="0"/>
    <cellStyle name="Per 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93898-9EB0-6C46-B5D4-B4965D26A04F}">
  <dimension ref="A1:AH56"/>
  <sheetViews>
    <sheetView workbookViewId="0">
      <selection activeCell="AB21" sqref="AB21"/>
    </sheetView>
  </sheetViews>
  <sheetFormatPr baseColWidth="10" defaultColWidth="8.83203125" defaultRowHeight="15" x14ac:dyDescent="0.2"/>
  <cols>
    <col min="1" max="1" width="16.83203125" bestFit="1" customWidth="1"/>
    <col min="28" max="28" width="28.33203125" bestFit="1" customWidth="1"/>
  </cols>
  <sheetData>
    <row r="1" spans="1:3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AB1" s="1" t="s">
        <v>0</v>
      </c>
      <c r="AC1" s="1" t="s">
        <v>106</v>
      </c>
      <c r="AD1" s="1" t="s">
        <v>107</v>
      </c>
      <c r="AE1" s="1" t="s">
        <v>10</v>
      </c>
      <c r="AF1" s="1" t="s">
        <v>11</v>
      </c>
      <c r="AG1" s="1" t="s">
        <v>108</v>
      </c>
      <c r="AH1" s="1" t="s">
        <v>109</v>
      </c>
    </row>
    <row r="2" spans="1:34" x14ac:dyDescent="0.2">
      <c r="A2" t="s">
        <v>23</v>
      </c>
      <c r="B2" t="s">
        <v>24</v>
      </c>
      <c r="C2" t="s">
        <v>25</v>
      </c>
      <c r="D2">
        <v>8.5</v>
      </c>
      <c r="E2" t="s">
        <v>26</v>
      </c>
      <c r="F2" t="s">
        <v>27</v>
      </c>
      <c r="G2">
        <v>0</v>
      </c>
      <c r="H2">
        <v>0</v>
      </c>
      <c r="I2" t="s">
        <v>28</v>
      </c>
      <c r="J2">
        <v>3.6</v>
      </c>
      <c r="K2">
        <v>1274</v>
      </c>
      <c r="L2">
        <v>13</v>
      </c>
      <c r="M2">
        <v>126</v>
      </c>
      <c r="N2">
        <v>12.1</v>
      </c>
      <c r="O2" t="s">
        <v>29</v>
      </c>
      <c r="P2">
        <v>63.755299999999998</v>
      </c>
      <c r="Q2">
        <v>-68.550600000000003</v>
      </c>
      <c r="R2">
        <v>64.191699999999997</v>
      </c>
      <c r="S2">
        <v>-51.674199999999999</v>
      </c>
      <c r="T2" t="s">
        <v>30</v>
      </c>
      <c r="U2" t="s">
        <v>31</v>
      </c>
      <c r="V2">
        <v>140</v>
      </c>
      <c r="W2" t="s">
        <v>32</v>
      </c>
      <c r="AB2" t="s">
        <v>23</v>
      </c>
      <c r="AC2">
        <v>3.2</v>
      </c>
      <c r="AD2">
        <v>42.6</v>
      </c>
      <c r="AE2">
        <v>1274</v>
      </c>
      <c r="AF2">
        <v>12.9</v>
      </c>
      <c r="AG2">
        <v>7.5</v>
      </c>
      <c r="AH2" t="s">
        <v>32</v>
      </c>
    </row>
    <row r="3" spans="1:34" x14ac:dyDescent="0.2">
      <c r="I3" t="s">
        <v>33</v>
      </c>
      <c r="J3">
        <v>3.2</v>
      </c>
      <c r="AB3" t="s">
        <v>34</v>
      </c>
      <c r="AC3">
        <v>4</v>
      </c>
      <c r="AD3">
        <v>53.6</v>
      </c>
      <c r="AE3">
        <v>0</v>
      </c>
      <c r="AF3">
        <v>0</v>
      </c>
      <c r="AG3">
        <v>7.5</v>
      </c>
      <c r="AH3" t="s">
        <v>110</v>
      </c>
    </row>
    <row r="4" spans="1:34" x14ac:dyDescent="0.2">
      <c r="A4" t="s">
        <v>34</v>
      </c>
      <c r="B4" t="s">
        <v>35</v>
      </c>
      <c r="C4" t="s">
        <v>36</v>
      </c>
      <c r="T4" t="s">
        <v>37</v>
      </c>
      <c r="AB4" t="s">
        <v>38</v>
      </c>
      <c r="AC4">
        <v>2.8</v>
      </c>
      <c r="AD4">
        <v>37.5</v>
      </c>
      <c r="AE4">
        <v>2414</v>
      </c>
      <c r="AF4">
        <v>24.5</v>
      </c>
      <c r="AG4">
        <v>15</v>
      </c>
      <c r="AH4" t="s">
        <v>50</v>
      </c>
    </row>
    <row r="5" spans="1:34" x14ac:dyDescent="0.2">
      <c r="A5" t="s">
        <v>38</v>
      </c>
      <c r="B5" t="s">
        <v>39</v>
      </c>
      <c r="C5" t="s">
        <v>40</v>
      </c>
      <c r="D5">
        <v>8.25</v>
      </c>
      <c r="E5" t="s">
        <v>27</v>
      </c>
      <c r="F5" t="s">
        <v>41</v>
      </c>
      <c r="G5">
        <v>750</v>
      </c>
      <c r="H5">
        <v>3</v>
      </c>
      <c r="I5" t="s">
        <v>42</v>
      </c>
      <c r="J5">
        <v>1.6</v>
      </c>
      <c r="K5">
        <v>490</v>
      </c>
      <c r="L5">
        <v>5</v>
      </c>
      <c r="M5">
        <v>910</v>
      </c>
      <c r="N5">
        <v>9.9</v>
      </c>
      <c r="O5" t="s">
        <v>25</v>
      </c>
      <c r="P5">
        <v>64.191699999999997</v>
      </c>
      <c r="Q5">
        <v>-51.674199999999999</v>
      </c>
      <c r="R5">
        <v>67.010599999999997</v>
      </c>
      <c r="S5">
        <v>-50.710999999999999</v>
      </c>
      <c r="T5" t="s">
        <v>31</v>
      </c>
      <c r="U5" t="s">
        <v>43</v>
      </c>
      <c r="V5">
        <v>140</v>
      </c>
      <c r="W5" t="s">
        <v>44</v>
      </c>
      <c r="AB5" t="s">
        <v>51</v>
      </c>
      <c r="AC5">
        <v>2.2999999999999998</v>
      </c>
      <c r="AD5">
        <v>30.8</v>
      </c>
      <c r="AE5">
        <v>1381</v>
      </c>
      <c r="AF5">
        <v>14</v>
      </c>
      <c r="AG5">
        <v>15</v>
      </c>
      <c r="AH5" t="s">
        <v>50</v>
      </c>
    </row>
    <row r="6" spans="1:34" x14ac:dyDescent="0.2">
      <c r="A6" t="s">
        <v>38</v>
      </c>
      <c r="B6" t="s">
        <v>39</v>
      </c>
      <c r="C6" t="s">
        <v>40</v>
      </c>
      <c r="D6">
        <v>8.25</v>
      </c>
      <c r="E6" t="s">
        <v>41</v>
      </c>
      <c r="F6" t="s">
        <v>45</v>
      </c>
      <c r="G6">
        <v>250</v>
      </c>
      <c r="H6">
        <v>3</v>
      </c>
      <c r="I6" t="s">
        <v>46</v>
      </c>
      <c r="J6">
        <v>1.2</v>
      </c>
      <c r="K6">
        <v>1294</v>
      </c>
      <c r="L6">
        <v>13</v>
      </c>
      <c r="M6">
        <v>1085</v>
      </c>
      <c r="N6">
        <v>12.1</v>
      </c>
      <c r="O6" t="s">
        <v>47</v>
      </c>
      <c r="P6">
        <v>67.010599999999997</v>
      </c>
      <c r="Q6">
        <v>-50.710999999999999</v>
      </c>
      <c r="R6">
        <v>66.48</v>
      </c>
      <c r="S6">
        <v>-46.2789</v>
      </c>
      <c r="T6" t="s">
        <v>43</v>
      </c>
      <c r="U6" t="s">
        <v>48</v>
      </c>
      <c r="V6">
        <v>140</v>
      </c>
      <c r="W6" t="s">
        <v>49</v>
      </c>
      <c r="AB6" t="s">
        <v>59</v>
      </c>
      <c r="AC6">
        <v>2</v>
      </c>
      <c r="AD6">
        <v>27.3</v>
      </c>
      <c r="AE6">
        <v>1363</v>
      </c>
      <c r="AF6">
        <v>13.8</v>
      </c>
      <c r="AG6">
        <v>15</v>
      </c>
      <c r="AH6" t="s">
        <v>69</v>
      </c>
    </row>
    <row r="7" spans="1:34" x14ac:dyDescent="0.2">
      <c r="A7" t="s">
        <v>38</v>
      </c>
      <c r="B7" t="s">
        <v>39</v>
      </c>
      <c r="C7" t="s">
        <v>40</v>
      </c>
      <c r="D7">
        <v>8.25</v>
      </c>
      <c r="E7" t="s">
        <v>45</v>
      </c>
      <c r="F7" t="s">
        <v>41</v>
      </c>
      <c r="G7">
        <v>200</v>
      </c>
      <c r="H7">
        <v>3</v>
      </c>
      <c r="I7" t="s">
        <v>46</v>
      </c>
      <c r="J7">
        <v>1.2</v>
      </c>
      <c r="K7">
        <v>2414</v>
      </c>
      <c r="L7">
        <v>24</v>
      </c>
      <c r="M7">
        <v>770</v>
      </c>
      <c r="N7">
        <v>17.7</v>
      </c>
      <c r="O7" t="s">
        <v>29</v>
      </c>
      <c r="P7">
        <v>66.48</v>
      </c>
      <c r="Q7">
        <v>-46.2789</v>
      </c>
      <c r="R7">
        <v>67.010599999999997</v>
      </c>
      <c r="S7">
        <v>-50.710999999999999</v>
      </c>
      <c r="T7" t="s">
        <v>48</v>
      </c>
      <c r="U7" t="s">
        <v>43</v>
      </c>
      <c r="V7">
        <v>140</v>
      </c>
      <c r="W7" t="s">
        <v>50</v>
      </c>
      <c r="AB7" t="s">
        <v>70</v>
      </c>
      <c r="AC7">
        <v>4</v>
      </c>
      <c r="AD7">
        <v>53.6</v>
      </c>
      <c r="AE7">
        <v>0</v>
      </c>
      <c r="AF7">
        <v>0</v>
      </c>
      <c r="AG7">
        <v>15</v>
      </c>
      <c r="AH7" t="s">
        <v>110</v>
      </c>
    </row>
    <row r="8" spans="1:34" x14ac:dyDescent="0.2">
      <c r="I8" t="s">
        <v>33</v>
      </c>
      <c r="J8">
        <v>2.8</v>
      </c>
      <c r="AB8" t="s">
        <v>74</v>
      </c>
      <c r="AC8">
        <v>3.7</v>
      </c>
      <c r="AD8">
        <v>50.1</v>
      </c>
      <c r="AE8">
        <v>3213</v>
      </c>
      <c r="AF8">
        <v>32.6</v>
      </c>
      <c r="AG8">
        <v>15</v>
      </c>
      <c r="AH8" t="s">
        <v>87</v>
      </c>
    </row>
    <row r="9" spans="1:34" x14ac:dyDescent="0.2">
      <c r="A9" t="s">
        <v>51</v>
      </c>
      <c r="B9" t="s">
        <v>52</v>
      </c>
      <c r="C9" t="s">
        <v>53</v>
      </c>
      <c r="D9">
        <v>8.5</v>
      </c>
      <c r="E9" t="s">
        <v>41</v>
      </c>
      <c r="F9" t="s">
        <v>54</v>
      </c>
      <c r="G9">
        <v>250</v>
      </c>
      <c r="H9">
        <v>3</v>
      </c>
      <c r="I9" t="s">
        <v>55</v>
      </c>
      <c r="J9">
        <v>1.6</v>
      </c>
      <c r="K9">
        <v>460</v>
      </c>
      <c r="L9">
        <v>5</v>
      </c>
      <c r="M9">
        <v>940</v>
      </c>
      <c r="N9">
        <v>10.1</v>
      </c>
      <c r="O9" t="s">
        <v>56</v>
      </c>
      <c r="P9">
        <v>67.010599999999997</v>
      </c>
      <c r="Q9">
        <v>-50.710999999999999</v>
      </c>
      <c r="R9">
        <v>65.999499999999998</v>
      </c>
      <c r="S9">
        <v>-44.5002</v>
      </c>
      <c r="T9" t="s">
        <v>43</v>
      </c>
      <c r="U9" t="s">
        <v>57</v>
      </c>
      <c r="V9">
        <v>140</v>
      </c>
      <c r="W9" t="s">
        <v>58</v>
      </c>
      <c r="AB9" t="s">
        <v>88</v>
      </c>
      <c r="AC9">
        <v>1.8</v>
      </c>
      <c r="AD9">
        <v>24</v>
      </c>
      <c r="AE9">
        <v>718</v>
      </c>
      <c r="AF9">
        <v>7.3</v>
      </c>
      <c r="AG9">
        <v>15</v>
      </c>
      <c r="AH9" t="s">
        <v>91</v>
      </c>
    </row>
    <row r="10" spans="1:34" x14ac:dyDescent="0.2">
      <c r="A10" t="s">
        <v>51</v>
      </c>
      <c r="B10" t="s">
        <v>52</v>
      </c>
      <c r="C10" t="s">
        <v>53</v>
      </c>
      <c r="D10">
        <v>8.5</v>
      </c>
      <c r="E10" t="s">
        <v>54</v>
      </c>
      <c r="F10" t="s">
        <v>41</v>
      </c>
      <c r="G10">
        <v>200</v>
      </c>
      <c r="H10">
        <v>3</v>
      </c>
      <c r="I10" t="s">
        <v>55</v>
      </c>
      <c r="J10">
        <v>1.6</v>
      </c>
      <c r="K10">
        <v>1381</v>
      </c>
      <c r="L10">
        <v>14</v>
      </c>
      <c r="M10">
        <v>479</v>
      </c>
      <c r="N10">
        <v>12.3</v>
      </c>
      <c r="O10" t="s">
        <v>29</v>
      </c>
      <c r="P10">
        <v>65.999499999999998</v>
      </c>
      <c r="Q10">
        <v>-44.5002</v>
      </c>
      <c r="R10">
        <v>67.010599999999997</v>
      </c>
      <c r="S10">
        <v>-50.710999999999999</v>
      </c>
      <c r="T10" t="s">
        <v>57</v>
      </c>
      <c r="U10" t="s">
        <v>43</v>
      </c>
      <c r="V10">
        <v>140</v>
      </c>
      <c r="W10" t="s">
        <v>50</v>
      </c>
      <c r="AB10" t="s">
        <v>92</v>
      </c>
      <c r="AC10">
        <v>3.4</v>
      </c>
      <c r="AD10">
        <v>44.9</v>
      </c>
      <c r="AE10">
        <v>3134</v>
      </c>
      <c r="AF10">
        <v>31.8</v>
      </c>
      <c r="AG10">
        <v>15</v>
      </c>
      <c r="AH10" t="s">
        <v>101</v>
      </c>
    </row>
    <row r="11" spans="1:34" x14ac:dyDescent="0.2">
      <c r="I11" t="s">
        <v>33</v>
      </c>
      <c r="J11">
        <v>2.2999999999999998</v>
      </c>
      <c r="AB11" t="s">
        <v>102</v>
      </c>
      <c r="AC11">
        <v>3.5</v>
      </c>
      <c r="AD11">
        <v>46.6</v>
      </c>
      <c r="AE11">
        <v>1391</v>
      </c>
      <c r="AF11">
        <v>14.1</v>
      </c>
      <c r="AG11">
        <v>15</v>
      </c>
      <c r="AH11" t="s">
        <v>105</v>
      </c>
    </row>
    <row r="12" spans="1:34" x14ac:dyDescent="0.2">
      <c r="A12" t="s">
        <v>59</v>
      </c>
      <c r="B12" t="s">
        <v>60</v>
      </c>
      <c r="C12" t="s">
        <v>61</v>
      </c>
      <c r="D12">
        <v>8.5</v>
      </c>
      <c r="E12" t="s">
        <v>41</v>
      </c>
      <c r="F12" t="s">
        <v>62</v>
      </c>
      <c r="G12">
        <v>130</v>
      </c>
      <c r="H12">
        <v>3</v>
      </c>
      <c r="I12" t="s">
        <v>63</v>
      </c>
      <c r="J12">
        <v>1.8</v>
      </c>
      <c r="K12">
        <v>547</v>
      </c>
      <c r="L12">
        <v>6</v>
      </c>
      <c r="M12">
        <v>853</v>
      </c>
      <c r="N12">
        <v>10.3</v>
      </c>
      <c r="O12" t="s">
        <v>47</v>
      </c>
      <c r="P12">
        <v>67.010599999999997</v>
      </c>
      <c r="Q12">
        <v>-50.710999999999999</v>
      </c>
      <c r="R12">
        <v>69.879800000000003</v>
      </c>
      <c r="S12">
        <v>-46.986699999999999</v>
      </c>
      <c r="T12" t="s">
        <v>43</v>
      </c>
      <c r="U12" t="s">
        <v>64</v>
      </c>
      <c r="V12">
        <v>140</v>
      </c>
      <c r="W12" t="s">
        <v>65</v>
      </c>
      <c r="AB12" t="s">
        <v>111</v>
      </c>
      <c r="AC12">
        <v>30.7</v>
      </c>
      <c r="AD12">
        <v>411</v>
      </c>
      <c r="AE12">
        <v>14888</v>
      </c>
      <c r="AF12">
        <v>151</v>
      </c>
      <c r="AG12">
        <v>135</v>
      </c>
    </row>
    <row r="13" spans="1:34" x14ac:dyDescent="0.2">
      <c r="A13" t="s">
        <v>59</v>
      </c>
      <c r="B13" t="s">
        <v>60</v>
      </c>
      <c r="C13" t="s">
        <v>61</v>
      </c>
      <c r="D13">
        <v>8.5</v>
      </c>
      <c r="E13" t="s">
        <v>62</v>
      </c>
      <c r="F13" t="s">
        <v>66</v>
      </c>
      <c r="G13">
        <v>130</v>
      </c>
      <c r="H13">
        <v>3</v>
      </c>
      <c r="I13" t="s">
        <v>67</v>
      </c>
      <c r="J13">
        <v>1.1000000000000001</v>
      </c>
      <c r="K13">
        <v>1363</v>
      </c>
      <c r="L13">
        <v>14</v>
      </c>
      <c r="M13">
        <v>584</v>
      </c>
      <c r="N13">
        <v>15.8</v>
      </c>
      <c r="O13" t="s">
        <v>29</v>
      </c>
      <c r="P13">
        <v>69.879800000000003</v>
      </c>
      <c r="Q13">
        <v>-46.986699999999999</v>
      </c>
      <c r="R13">
        <v>69.240499999999997</v>
      </c>
      <c r="S13">
        <v>-51.066400000000002</v>
      </c>
      <c r="T13" t="s">
        <v>64</v>
      </c>
      <c r="U13" t="s">
        <v>68</v>
      </c>
      <c r="V13">
        <v>140</v>
      </c>
      <c r="W13" t="s">
        <v>69</v>
      </c>
      <c r="AB13" t="s">
        <v>112</v>
      </c>
      <c r="AC13">
        <v>0.69699999999999995</v>
      </c>
    </row>
    <row r="14" spans="1:34" x14ac:dyDescent="0.2">
      <c r="I14" t="s">
        <v>33</v>
      </c>
      <c r="J14">
        <v>2</v>
      </c>
      <c r="AB14" t="s">
        <v>113</v>
      </c>
      <c r="AC14">
        <v>0.77200000000000002</v>
      </c>
    </row>
    <row r="15" spans="1:34" x14ac:dyDescent="0.2">
      <c r="A15" t="s">
        <v>70</v>
      </c>
      <c r="B15" t="s">
        <v>71</v>
      </c>
      <c r="C15" t="s">
        <v>72</v>
      </c>
      <c r="T15" t="s">
        <v>73</v>
      </c>
      <c r="AB15" s="4"/>
      <c r="AC15" s="4"/>
      <c r="AD15" s="4"/>
    </row>
    <row r="16" spans="1:34" x14ac:dyDescent="0.2">
      <c r="A16" t="s">
        <v>74</v>
      </c>
      <c r="B16" t="s">
        <v>75</v>
      </c>
      <c r="C16" t="s">
        <v>76</v>
      </c>
      <c r="D16">
        <v>8</v>
      </c>
      <c r="E16" t="s">
        <v>66</v>
      </c>
      <c r="F16" t="s">
        <v>45</v>
      </c>
      <c r="G16">
        <v>250</v>
      </c>
      <c r="H16">
        <v>3</v>
      </c>
      <c r="I16" t="s">
        <v>77</v>
      </c>
      <c r="J16">
        <v>1.8</v>
      </c>
      <c r="K16">
        <v>567</v>
      </c>
      <c r="L16">
        <v>6</v>
      </c>
      <c r="M16">
        <v>833</v>
      </c>
      <c r="N16">
        <v>9.8000000000000007</v>
      </c>
      <c r="O16" t="s">
        <v>78</v>
      </c>
      <c r="P16">
        <v>69.240499999999997</v>
      </c>
      <c r="Q16">
        <v>-51.066400000000002</v>
      </c>
      <c r="R16">
        <v>66.48</v>
      </c>
      <c r="S16">
        <v>-46.2789</v>
      </c>
      <c r="T16" t="s">
        <v>68</v>
      </c>
      <c r="U16" t="s">
        <v>48</v>
      </c>
      <c r="V16">
        <v>140</v>
      </c>
      <c r="W16" t="s">
        <v>79</v>
      </c>
      <c r="AB16" s="4"/>
      <c r="AC16" s="4"/>
      <c r="AD16" s="4"/>
    </row>
    <row r="17" spans="1:34" x14ac:dyDescent="0.2">
      <c r="A17" t="s">
        <v>74</v>
      </c>
      <c r="B17" t="s">
        <v>75</v>
      </c>
      <c r="C17" t="s">
        <v>76</v>
      </c>
      <c r="D17">
        <v>8</v>
      </c>
      <c r="E17" t="s">
        <v>45</v>
      </c>
      <c r="F17" t="s">
        <v>80</v>
      </c>
      <c r="G17">
        <v>100</v>
      </c>
      <c r="H17">
        <v>3</v>
      </c>
      <c r="I17" t="s">
        <v>81</v>
      </c>
      <c r="J17">
        <v>1.9</v>
      </c>
      <c r="K17">
        <v>1717</v>
      </c>
      <c r="L17">
        <v>17</v>
      </c>
      <c r="M17">
        <v>450</v>
      </c>
      <c r="N17">
        <v>12.3</v>
      </c>
      <c r="O17" t="s">
        <v>47</v>
      </c>
      <c r="P17">
        <v>66.48</v>
      </c>
      <c r="Q17">
        <v>-46.2789</v>
      </c>
      <c r="R17">
        <v>63.148899999999998</v>
      </c>
      <c r="S17">
        <v>-44.8172</v>
      </c>
      <c r="T17" t="s">
        <v>48</v>
      </c>
      <c r="U17" t="s">
        <v>82</v>
      </c>
      <c r="V17">
        <v>140</v>
      </c>
      <c r="W17" t="s">
        <v>83</v>
      </c>
      <c r="AB17" s="4"/>
      <c r="AC17" s="4"/>
      <c r="AD17" s="4"/>
    </row>
    <row r="18" spans="1:34" x14ac:dyDescent="0.2">
      <c r="A18" t="s">
        <v>74</v>
      </c>
      <c r="B18" t="s">
        <v>75</v>
      </c>
      <c r="C18" t="s">
        <v>76</v>
      </c>
      <c r="D18">
        <v>8</v>
      </c>
      <c r="E18" t="s">
        <v>80</v>
      </c>
      <c r="F18" t="s">
        <v>84</v>
      </c>
      <c r="G18">
        <v>100</v>
      </c>
      <c r="H18">
        <v>3</v>
      </c>
      <c r="I18" t="s">
        <v>85</v>
      </c>
      <c r="J18">
        <v>1.3</v>
      </c>
      <c r="K18">
        <v>3213</v>
      </c>
      <c r="L18">
        <v>33</v>
      </c>
      <c r="M18">
        <v>105</v>
      </c>
      <c r="N18">
        <v>18</v>
      </c>
      <c r="O18" t="s">
        <v>29</v>
      </c>
      <c r="P18">
        <v>63.148899999999998</v>
      </c>
      <c r="Q18">
        <v>-44.8172</v>
      </c>
      <c r="R18">
        <v>61.1614</v>
      </c>
      <c r="S18">
        <v>-45.4178</v>
      </c>
      <c r="T18" t="s">
        <v>82</v>
      </c>
      <c r="U18" t="s">
        <v>86</v>
      </c>
      <c r="V18">
        <v>140</v>
      </c>
      <c r="W18" t="s">
        <v>87</v>
      </c>
      <c r="AB18" s="4"/>
      <c r="AC18" s="4"/>
      <c r="AD18" s="4"/>
    </row>
    <row r="19" spans="1:34" x14ac:dyDescent="0.2">
      <c r="I19" t="s">
        <v>33</v>
      </c>
      <c r="J19">
        <v>3.7</v>
      </c>
      <c r="AB19" s="2" t="s">
        <v>114</v>
      </c>
      <c r="AC19" s="2">
        <v>105.1</v>
      </c>
      <c r="AD19" t="s">
        <v>115</v>
      </c>
    </row>
    <row r="20" spans="1:34" x14ac:dyDescent="0.2">
      <c r="A20" t="s">
        <v>88</v>
      </c>
      <c r="B20" t="s">
        <v>24</v>
      </c>
      <c r="C20" t="s">
        <v>89</v>
      </c>
      <c r="D20">
        <v>8</v>
      </c>
      <c r="E20" t="s">
        <v>84</v>
      </c>
      <c r="F20" t="s">
        <v>27</v>
      </c>
      <c r="G20">
        <v>250</v>
      </c>
      <c r="H20">
        <v>3</v>
      </c>
      <c r="I20" t="s">
        <v>90</v>
      </c>
      <c r="J20">
        <v>2.2000000000000002</v>
      </c>
      <c r="K20">
        <v>718</v>
      </c>
      <c r="L20">
        <v>7</v>
      </c>
      <c r="M20">
        <v>682</v>
      </c>
      <c r="N20">
        <v>10.199999999999999</v>
      </c>
      <c r="O20" t="s">
        <v>78</v>
      </c>
      <c r="P20">
        <v>61.1614</v>
      </c>
      <c r="Q20">
        <v>-45.4178</v>
      </c>
      <c r="R20">
        <v>64.191699999999997</v>
      </c>
      <c r="S20">
        <v>-51.674199999999999</v>
      </c>
      <c r="T20" t="s">
        <v>86</v>
      </c>
      <c r="U20" t="s">
        <v>31</v>
      </c>
      <c r="V20">
        <v>140</v>
      </c>
      <c r="W20" t="s">
        <v>91</v>
      </c>
      <c r="AB20" s="2" t="str">
        <f>AB19</f>
        <v>Borek Quote</v>
      </c>
      <c r="AC20" s="2">
        <f>AC19*6.2/1000</f>
        <v>0.65161999999999998</v>
      </c>
      <c r="AD20" t="s">
        <v>116</v>
      </c>
    </row>
    <row r="21" spans="1:34" x14ac:dyDescent="0.2">
      <c r="I21" t="s">
        <v>33</v>
      </c>
      <c r="J21">
        <v>1.8</v>
      </c>
      <c r="AB21" s="2" t="s">
        <v>183</v>
      </c>
      <c r="AC21" s="3">
        <f>(AC20-AG12/1000)/AC13</f>
        <v>0.7412051649928264</v>
      </c>
    </row>
    <row r="22" spans="1:34" x14ac:dyDescent="0.2">
      <c r="A22" t="s">
        <v>92</v>
      </c>
      <c r="B22" t="s">
        <v>35</v>
      </c>
      <c r="C22" t="s">
        <v>93</v>
      </c>
      <c r="D22">
        <v>8</v>
      </c>
      <c r="E22" t="s">
        <v>27</v>
      </c>
      <c r="F22" t="s">
        <v>94</v>
      </c>
      <c r="G22">
        <v>250</v>
      </c>
      <c r="H22">
        <v>3</v>
      </c>
      <c r="I22" t="s">
        <v>95</v>
      </c>
      <c r="J22">
        <v>2.2999999999999998</v>
      </c>
      <c r="K22">
        <v>767</v>
      </c>
      <c r="L22">
        <v>8</v>
      </c>
      <c r="M22">
        <v>633</v>
      </c>
      <c r="N22">
        <v>10.3</v>
      </c>
      <c r="O22" t="s">
        <v>47</v>
      </c>
      <c r="P22">
        <v>64.191699999999997</v>
      </c>
      <c r="Q22">
        <v>-51.674199999999999</v>
      </c>
      <c r="R22">
        <v>66.479699999999994</v>
      </c>
      <c r="S22">
        <v>-42.5002</v>
      </c>
      <c r="T22" t="s">
        <v>31</v>
      </c>
      <c r="U22" t="s">
        <v>96</v>
      </c>
      <c r="V22">
        <v>140</v>
      </c>
      <c r="W22" t="s">
        <v>97</v>
      </c>
    </row>
    <row r="23" spans="1:34" x14ac:dyDescent="0.2">
      <c r="A23" t="s">
        <v>92</v>
      </c>
      <c r="B23" t="s">
        <v>35</v>
      </c>
      <c r="C23" t="s">
        <v>93</v>
      </c>
      <c r="D23">
        <v>8</v>
      </c>
      <c r="E23" t="s">
        <v>94</v>
      </c>
      <c r="F23" t="s">
        <v>45</v>
      </c>
      <c r="G23">
        <v>100</v>
      </c>
      <c r="H23">
        <v>3</v>
      </c>
      <c r="I23" t="s">
        <v>98</v>
      </c>
      <c r="J23">
        <v>1</v>
      </c>
      <c r="K23">
        <v>1793</v>
      </c>
      <c r="L23">
        <v>18</v>
      </c>
      <c r="M23">
        <v>374</v>
      </c>
      <c r="N23">
        <v>15.9</v>
      </c>
      <c r="O23" t="s">
        <v>99</v>
      </c>
      <c r="P23">
        <v>66.479699999999994</v>
      </c>
      <c r="Q23">
        <v>-42.5002</v>
      </c>
      <c r="R23">
        <v>66.48</v>
      </c>
      <c r="S23">
        <v>-46.2789</v>
      </c>
      <c r="T23" t="s">
        <v>96</v>
      </c>
      <c r="U23" t="s">
        <v>48</v>
      </c>
      <c r="V23">
        <v>140</v>
      </c>
      <c r="W23" t="s">
        <v>100</v>
      </c>
    </row>
    <row r="24" spans="1:34" x14ac:dyDescent="0.2">
      <c r="A24" t="s">
        <v>92</v>
      </c>
      <c r="B24" t="s">
        <v>35</v>
      </c>
      <c r="C24" t="s">
        <v>93</v>
      </c>
      <c r="D24">
        <v>8</v>
      </c>
      <c r="E24" t="s">
        <v>45</v>
      </c>
      <c r="F24" t="s">
        <v>41</v>
      </c>
      <c r="G24">
        <v>100</v>
      </c>
      <c r="H24">
        <v>3</v>
      </c>
      <c r="I24" t="s">
        <v>46</v>
      </c>
      <c r="J24">
        <v>1.2</v>
      </c>
      <c r="K24">
        <v>3134</v>
      </c>
      <c r="L24">
        <v>32</v>
      </c>
      <c r="M24">
        <v>259</v>
      </c>
      <c r="N24">
        <v>17.600000000000001</v>
      </c>
      <c r="O24" t="s">
        <v>99</v>
      </c>
      <c r="P24">
        <v>66.48</v>
      </c>
      <c r="Q24">
        <v>-46.2789</v>
      </c>
      <c r="R24">
        <v>67.010599999999997</v>
      </c>
      <c r="S24">
        <v>-50.710999999999999</v>
      </c>
      <c r="T24" t="s">
        <v>48</v>
      </c>
      <c r="U24" t="s">
        <v>43</v>
      </c>
      <c r="V24">
        <v>140</v>
      </c>
      <c r="W24" t="s">
        <v>101</v>
      </c>
    </row>
    <row r="25" spans="1:34" x14ac:dyDescent="0.2">
      <c r="I25" t="s">
        <v>33</v>
      </c>
      <c r="J25">
        <v>3.4</v>
      </c>
    </row>
    <row r="26" spans="1:34" x14ac:dyDescent="0.2">
      <c r="A26" t="s">
        <v>102</v>
      </c>
      <c r="B26" t="s">
        <v>39</v>
      </c>
      <c r="C26" t="s">
        <v>103</v>
      </c>
      <c r="D26">
        <v>8</v>
      </c>
      <c r="E26" t="s">
        <v>41</v>
      </c>
      <c r="F26" t="s">
        <v>26</v>
      </c>
      <c r="G26">
        <v>0</v>
      </c>
      <c r="H26">
        <v>3</v>
      </c>
      <c r="I26" t="s">
        <v>104</v>
      </c>
      <c r="J26">
        <v>3.9</v>
      </c>
      <c r="K26">
        <v>1391</v>
      </c>
      <c r="L26">
        <v>14</v>
      </c>
      <c r="M26">
        <v>9</v>
      </c>
      <c r="N26">
        <v>11.9</v>
      </c>
      <c r="O26" t="s">
        <v>47</v>
      </c>
      <c r="P26">
        <v>67.010599999999997</v>
      </c>
      <c r="Q26">
        <v>-50.710999999999999</v>
      </c>
      <c r="R26">
        <v>63.755299999999998</v>
      </c>
      <c r="S26">
        <v>-68.550600000000003</v>
      </c>
      <c r="T26" t="s">
        <v>43</v>
      </c>
      <c r="U26" t="s">
        <v>30</v>
      </c>
      <c r="V26">
        <v>140</v>
      </c>
      <c r="W26" t="s">
        <v>105</v>
      </c>
    </row>
    <row r="27" spans="1:34" x14ac:dyDescent="0.2">
      <c r="I27" t="s">
        <v>33</v>
      </c>
      <c r="J27">
        <v>3.5</v>
      </c>
    </row>
    <row r="28" spans="1:34" x14ac:dyDescent="0.2">
      <c r="AB28" t="s">
        <v>117</v>
      </c>
    </row>
    <row r="29" spans="1:34" x14ac:dyDescent="0.2">
      <c r="A29" s="1" t="s">
        <v>0</v>
      </c>
      <c r="B29" s="1" t="s">
        <v>1</v>
      </c>
      <c r="C29" s="1" t="s">
        <v>2</v>
      </c>
      <c r="D29" s="1" t="s">
        <v>3</v>
      </c>
      <c r="E29" s="1" t="s">
        <v>4</v>
      </c>
      <c r="F29" s="1" t="s">
        <v>5</v>
      </c>
      <c r="G29" s="1" t="s">
        <v>6</v>
      </c>
      <c r="H29" s="1" t="s">
        <v>7</v>
      </c>
      <c r="I29" s="1" t="s">
        <v>8</v>
      </c>
      <c r="J29" s="1" t="s">
        <v>9</v>
      </c>
      <c r="K29" s="1" t="s">
        <v>10</v>
      </c>
      <c r="L29" s="1" t="s">
        <v>11</v>
      </c>
      <c r="M29" s="1" t="s">
        <v>12</v>
      </c>
      <c r="N29" s="1" t="s">
        <v>13</v>
      </c>
      <c r="O29" s="1" t="s">
        <v>14</v>
      </c>
      <c r="P29" s="1" t="s">
        <v>15</v>
      </c>
      <c r="Q29" s="1" t="s">
        <v>16</v>
      </c>
      <c r="R29" s="1" t="s">
        <v>17</v>
      </c>
      <c r="S29" s="1" t="s">
        <v>18</v>
      </c>
      <c r="T29" s="1" t="s">
        <v>19</v>
      </c>
      <c r="U29" s="1" t="s">
        <v>20</v>
      </c>
      <c r="V29" s="1" t="s">
        <v>21</v>
      </c>
      <c r="W29" s="1" t="s">
        <v>22</v>
      </c>
      <c r="AB29" s="1" t="s">
        <v>0</v>
      </c>
      <c r="AC29" s="1" t="s">
        <v>106</v>
      </c>
      <c r="AD29" s="1" t="s">
        <v>107</v>
      </c>
      <c r="AE29" s="1" t="s">
        <v>10</v>
      </c>
      <c r="AF29" s="1" t="s">
        <v>11</v>
      </c>
      <c r="AG29" s="1" t="s">
        <v>108</v>
      </c>
      <c r="AH29" s="1" t="s">
        <v>109</v>
      </c>
    </row>
    <row r="30" spans="1:34" x14ac:dyDescent="0.2">
      <c r="A30" t="s">
        <v>23</v>
      </c>
      <c r="B30" t="s">
        <v>24</v>
      </c>
      <c r="C30" t="s">
        <v>25</v>
      </c>
      <c r="D30">
        <v>8.5</v>
      </c>
      <c r="E30" t="s">
        <v>122</v>
      </c>
      <c r="F30" t="s">
        <v>123</v>
      </c>
      <c r="G30">
        <v>0</v>
      </c>
      <c r="H30">
        <v>0</v>
      </c>
      <c r="I30" t="s">
        <v>124</v>
      </c>
      <c r="J30">
        <v>3.8</v>
      </c>
      <c r="K30">
        <v>1350</v>
      </c>
      <c r="L30">
        <v>14</v>
      </c>
      <c r="M30">
        <v>50</v>
      </c>
      <c r="N30">
        <v>12.3</v>
      </c>
      <c r="O30" t="s">
        <v>25</v>
      </c>
      <c r="P30">
        <v>65.654700000000005</v>
      </c>
      <c r="Q30">
        <v>-18.075700000000001</v>
      </c>
      <c r="R30">
        <v>65.5745</v>
      </c>
      <c r="S30">
        <v>-37.134900000000002</v>
      </c>
      <c r="T30" t="s">
        <v>125</v>
      </c>
      <c r="U30" t="s">
        <v>126</v>
      </c>
      <c r="V30">
        <v>140</v>
      </c>
      <c r="W30" t="s">
        <v>118</v>
      </c>
      <c r="AB30" t="s">
        <v>23</v>
      </c>
      <c r="AC30">
        <v>6.1</v>
      </c>
      <c r="AD30">
        <v>133.1</v>
      </c>
      <c r="AE30">
        <v>3787</v>
      </c>
      <c r="AF30">
        <v>38.4</v>
      </c>
      <c r="AG30">
        <v>7.5</v>
      </c>
      <c r="AH30" t="s">
        <v>118</v>
      </c>
    </row>
    <row r="31" spans="1:34" x14ac:dyDescent="0.2">
      <c r="A31" t="s">
        <v>23</v>
      </c>
      <c r="B31" t="s">
        <v>24</v>
      </c>
      <c r="C31" t="s">
        <v>25</v>
      </c>
      <c r="D31">
        <v>8.5</v>
      </c>
      <c r="E31" t="s">
        <v>123</v>
      </c>
      <c r="F31" t="s">
        <v>27</v>
      </c>
      <c r="G31">
        <v>0</v>
      </c>
      <c r="H31">
        <v>0</v>
      </c>
      <c r="I31" t="s">
        <v>127</v>
      </c>
      <c r="J31">
        <v>3.1</v>
      </c>
      <c r="K31">
        <v>3787</v>
      </c>
      <c r="L31">
        <v>38</v>
      </c>
      <c r="M31">
        <v>-1036</v>
      </c>
      <c r="N31">
        <v>16.399999999999999</v>
      </c>
      <c r="O31" t="s">
        <v>29</v>
      </c>
      <c r="P31">
        <v>65.5745</v>
      </c>
      <c r="Q31">
        <v>-37.134900000000002</v>
      </c>
      <c r="R31">
        <v>64.191699999999997</v>
      </c>
      <c r="S31">
        <v>-51.674199999999999</v>
      </c>
      <c r="T31" t="s">
        <v>126</v>
      </c>
      <c r="U31" t="s">
        <v>31</v>
      </c>
      <c r="V31">
        <v>140</v>
      </c>
      <c r="W31" t="s">
        <v>118</v>
      </c>
      <c r="AB31" t="s">
        <v>34</v>
      </c>
      <c r="AC31">
        <v>2</v>
      </c>
      <c r="AD31">
        <v>43.7</v>
      </c>
      <c r="AE31">
        <v>0</v>
      </c>
      <c r="AF31">
        <v>0</v>
      </c>
      <c r="AG31">
        <v>7.5</v>
      </c>
      <c r="AH31" t="s">
        <v>118</v>
      </c>
    </row>
    <row r="32" spans="1:34" x14ac:dyDescent="0.2">
      <c r="I32" t="s">
        <v>33</v>
      </c>
      <c r="J32">
        <v>6.1</v>
      </c>
      <c r="AB32" t="s">
        <v>34</v>
      </c>
      <c r="AC32">
        <v>2.8</v>
      </c>
      <c r="AD32">
        <v>61.1</v>
      </c>
      <c r="AE32">
        <v>2414</v>
      </c>
      <c r="AF32">
        <v>24.5</v>
      </c>
      <c r="AG32">
        <v>15</v>
      </c>
      <c r="AH32" t="s">
        <v>50</v>
      </c>
    </row>
    <row r="33" spans="1:34" x14ac:dyDescent="0.2">
      <c r="A33" t="s">
        <v>34</v>
      </c>
      <c r="B33" t="s">
        <v>35</v>
      </c>
      <c r="C33" t="s">
        <v>36</v>
      </c>
      <c r="T33" t="s">
        <v>37</v>
      </c>
      <c r="AB33" t="s">
        <v>38</v>
      </c>
      <c r="AC33">
        <v>2.2999999999999998</v>
      </c>
      <c r="AD33">
        <v>50.5</v>
      </c>
      <c r="AE33">
        <v>1993</v>
      </c>
      <c r="AF33">
        <v>20.2</v>
      </c>
      <c r="AG33">
        <v>15</v>
      </c>
      <c r="AH33" t="s">
        <v>50</v>
      </c>
    </row>
    <row r="34" spans="1:34" x14ac:dyDescent="0.2">
      <c r="A34" t="s">
        <v>34</v>
      </c>
      <c r="B34" t="s">
        <v>35</v>
      </c>
      <c r="C34" t="s">
        <v>128</v>
      </c>
      <c r="D34">
        <v>8.25</v>
      </c>
      <c r="E34" t="s">
        <v>27</v>
      </c>
      <c r="F34" t="s">
        <v>41</v>
      </c>
      <c r="G34">
        <v>750</v>
      </c>
      <c r="H34">
        <v>3</v>
      </c>
      <c r="I34" t="s">
        <v>42</v>
      </c>
      <c r="J34">
        <v>1.6</v>
      </c>
      <c r="K34">
        <v>490</v>
      </c>
      <c r="L34">
        <v>5</v>
      </c>
      <c r="M34">
        <v>910</v>
      </c>
      <c r="N34">
        <v>9.9</v>
      </c>
      <c r="O34" t="s">
        <v>25</v>
      </c>
      <c r="P34">
        <v>64.191699999999997</v>
      </c>
      <c r="Q34">
        <v>-51.674199999999999</v>
      </c>
      <c r="R34">
        <v>67.010599999999997</v>
      </c>
      <c r="S34">
        <v>-50.710999999999999</v>
      </c>
      <c r="T34" t="s">
        <v>31</v>
      </c>
      <c r="U34" t="s">
        <v>43</v>
      </c>
      <c r="V34">
        <v>140</v>
      </c>
      <c r="W34" t="s">
        <v>44</v>
      </c>
      <c r="AB34" t="s">
        <v>51</v>
      </c>
      <c r="AC34">
        <v>2</v>
      </c>
      <c r="AD34">
        <v>44.6</v>
      </c>
      <c r="AE34">
        <v>1363</v>
      </c>
      <c r="AF34">
        <v>13.8</v>
      </c>
      <c r="AG34">
        <v>15</v>
      </c>
      <c r="AH34" t="s">
        <v>69</v>
      </c>
    </row>
    <row r="35" spans="1:34" x14ac:dyDescent="0.2">
      <c r="A35" t="s">
        <v>34</v>
      </c>
      <c r="B35" t="s">
        <v>35</v>
      </c>
      <c r="C35" t="s">
        <v>128</v>
      </c>
      <c r="D35">
        <v>8.25</v>
      </c>
      <c r="E35" t="s">
        <v>41</v>
      </c>
      <c r="F35" t="s">
        <v>45</v>
      </c>
      <c r="G35">
        <v>250</v>
      </c>
      <c r="H35">
        <v>3</v>
      </c>
      <c r="I35" t="s">
        <v>46</v>
      </c>
      <c r="J35">
        <v>1.2</v>
      </c>
      <c r="K35">
        <v>1294</v>
      </c>
      <c r="L35">
        <v>13</v>
      </c>
      <c r="M35">
        <v>595</v>
      </c>
      <c r="N35">
        <v>12.1</v>
      </c>
      <c r="O35" t="s">
        <v>47</v>
      </c>
      <c r="P35">
        <v>67.010599999999997</v>
      </c>
      <c r="Q35">
        <v>-50.710999999999999</v>
      </c>
      <c r="R35">
        <v>66.48</v>
      </c>
      <c r="S35">
        <v>-46.2789</v>
      </c>
      <c r="T35" t="s">
        <v>43</v>
      </c>
      <c r="U35" t="s">
        <v>48</v>
      </c>
      <c r="V35">
        <v>140</v>
      </c>
      <c r="W35" t="s">
        <v>129</v>
      </c>
      <c r="AB35" t="s">
        <v>70</v>
      </c>
      <c r="AC35">
        <v>2</v>
      </c>
      <c r="AD35">
        <v>43.7</v>
      </c>
      <c r="AE35">
        <v>0</v>
      </c>
      <c r="AF35">
        <v>0</v>
      </c>
      <c r="AG35">
        <v>15</v>
      </c>
      <c r="AH35" t="s">
        <v>69</v>
      </c>
    </row>
    <row r="36" spans="1:34" x14ac:dyDescent="0.2">
      <c r="A36" t="s">
        <v>34</v>
      </c>
      <c r="B36" t="s">
        <v>35</v>
      </c>
      <c r="C36" t="s">
        <v>128</v>
      </c>
      <c r="D36">
        <v>8.25</v>
      </c>
      <c r="E36" t="s">
        <v>45</v>
      </c>
      <c r="F36" t="s">
        <v>41</v>
      </c>
      <c r="G36">
        <v>200</v>
      </c>
      <c r="H36">
        <v>3</v>
      </c>
      <c r="I36" t="s">
        <v>46</v>
      </c>
      <c r="J36">
        <v>1.2</v>
      </c>
      <c r="K36">
        <v>2414</v>
      </c>
      <c r="L36">
        <v>24</v>
      </c>
      <c r="M36">
        <v>281</v>
      </c>
      <c r="N36">
        <v>17.7</v>
      </c>
      <c r="O36" t="s">
        <v>29</v>
      </c>
      <c r="P36">
        <v>66.48</v>
      </c>
      <c r="Q36">
        <v>-46.2789</v>
      </c>
      <c r="R36">
        <v>67.010599999999997</v>
      </c>
      <c r="S36">
        <v>-50.710999999999999</v>
      </c>
      <c r="T36" t="s">
        <v>48</v>
      </c>
      <c r="U36" t="s">
        <v>43</v>
      </c>
      <c r="V36">
        <v>140</v>
      </c>
      <c r="W36" t="s">
        <v>50</v>
      </c>
      <c r="AB36" t="s">
        <v>70</v>
      </c>
      <c r="AC36">
        <v>3.7</v>
      </c>
      <c r="AD36">
        <v>81.7</v>
      </c>
      <c r="AE36">
        <v>3213</v>
      </c>
      <c r="AF36">
        <v>32.6</v>
      </c>
      <c r="AG36">
        <v>15</v>
      </c>
      <c r="AH36" t="s">
        <v>87</v>
      </c>
    </row>
    <row r="37" spans="1:34" x14ac:dyDescent="0.2">
      <c r="I37" t="s">
        <v>33</v>
      </c>
      <c r="J37">
        <v>2.8</v>
      </c>
      <c r="AB37" t="s">
        <v>74</v>
      </c>
      <c r="AC37">
        <v>1.8</v>
      </c>
      <c r="AD37">
        <v>39.200000000000003</v>
      </c>
      <c r="AE37">
        <v>718</v>
      </c>
      <c r="AF37">
        <v>7.3</v>
      </c>
      <c r="AG37">
        <v>15</v>
      </c>
      <c r="AH37" t="s">
        <v>91</v>
      </c>
    </row>
    <row r="38" spans="1:34" x14ac:dyDescent="0.2">
      <c r="A38" t="s">
        <v>38</v>
      </c>
      <c r="B38" t="s">
        <v>39</v>
      </c>
      <c r="C38" t="s">
        <v>40</v>
      </c>
      <c r="D38">
        <v>8.5</v>
      </c>
      <c r="E38" t="s">
        <v>41</v>
      </c>
      <c r="F38" t="s">
        <v>54</v>
      </c>
      <c r="G38">
        <v>250</v>
      </c>
      <c r="H38">
        <v>3</v>
      </c>
      <c r="I38" t="s">
        <v>55</v>
      </c>
      <c r="J38">
        <v>1.6</v>
      </c>
      <c r="K38">
        <v>460</v>
      </c>
      <c r="L38">
        <v>5</v>
      </c>
      <c r="M38">
        <v>940</v>
      </c>
      <c r="N38">
        <v>10.1</v>
      </c>
      <c r="O38" t="s">
        <v>56</v>
      </c>
      <c r="P38">
        <v>67.010599999999997</v>
      </c>
      <c r="Q38">
        <v>-50.710999999999999</v>
      </c>
      <c r="R38">
        <v>65.999499999999998</v>
      </c>
      <c r="S38">
        <v>-44.5002</v>
      </c>
      <c r="T38" t="s">
        <v>43</v>
      </c>
      <c r="U38" t="s">
        <v>57</v>
      </c>
      <c r="V38">
        <v>140</v>
      </c>
      <c r="W38" t="s">
        <v>58</v>
      </c>
      <c r="AB38" t="s">
        <v>88</v>
      </c>
      <c r="AC38">
        <v>2.9</v>
      </c>
      <c r="AD38">
        <v>64.099999999999994</v>
      </c>
      <c r="AE38">
        <v>1940</v>
      </c>
      <c r="AF38">
        <v>19.7</v>
      </c>
      <c r="AG38">
        <v>15</v>
      </c>
      <c r="AH38" t="s">
        <v>119</v>
      </c>
    </row>
    <row r="39" spans="1:34" x14ac:dyDescent="0.2">
      <c r="A39" t="s">
        <v>38</v>
      </c>
      <c r="B39" t="s">
        <v>39</v>
      </c>
      <c r="C39" t="s">
        <v>40</v>
      </c>
      <c r="D39">
        <v>8.5</v>
      </c>
      <c r="E39" t="s">
        <v>54</v>
      </c>
      <c r="F39" t="s">
        <v>45</v>
      </c>
      <c r="G39">
        <v>200</v>
      </c>
      <c r="H39">
        <v>3</v>
      </c>
      <c r="I39" t="s">
        <v>130</v>
      </c>
      <c r="J39">
        <v>0.8</v>
      </c>
      <c r="K39">
        <v>1069</v>
      </c>
      <c r="L39">
        <v>11</v>
      </c>
      <c r="M39">
        <v>791</v>
      </c>
      <c r="N39">
        <v>11.5</v>
      </c>
      <c r="O39" t="s">
        <v>47</v>
      </c>
      <c r="P39">
        <v>65.999499999999998</v>
      </c>
      <c r="Q39">
        <v>-44.5002</v>
      </c>
      <c r="R39">
        <v>66.48</v>
      </c>
      <c r="S39">
        <v>-46.2789</v>
      </c>
      <c r="T39" t="s">
        <v>57</v>
      </c>
      <c r="U39" t="s">
        <v>48</v>
      </c>
      <c r="V39">
        <v>140</v>
      </c>
      <c r="W39" t="s">
        <v>131</v>
      </c>
      <c r="AB39" t="s">
        <v>92</v>
      </c>
      <c r="AC39">
        <v>3.4</v>
      </c>
      <c r="AD39">
        <v>73.7</v>
      </c>
      <c r="AE39">
        <v>1350</v>
      </c>
      <c r="AF39">
        <v>13.7</v>
      </c>
      <c r="AG39">
        <v>15</v>
      </c>
      <c r="AH39" t="s">
        <v>120</v>
      </c>
    </row>
    <row r="40" spans="1:34" x14ac:dyDescent="0.2">
      <c r="A40" t="s">
        <v>38</v>
      </c>
      <c r="B40" t="s">
        <v>39</v>
      </c>
      <c r="C40" t="s">
        <v>40</v>
      </c>
      <c r="D40">
        <v>8.5</v>
      </c>
      <c r="E40" t="s">
        <v>45</v>
      </c>
      <c r="F40" t="s">
        <v>41</v>
      </c>
      <c r="G40">
        <v>200</v>
      </c>
      <c r="H40">
        <v>3</v>
      </c>
      <c r="I40" t="s">
        <v>46</v>
      </c>
      <c r="J40">
        <v>1.2</v>
      </c>
      <c r="K40">
        <v>1993</v>
      </c>
      <c r="L40">
        <v>20</v>
      </c>
      <c r="M40">
        <v>476</v>
      </c>
      <c r="N40">
        <v>17.2</v>
      </c>
      <c r="O40" t="s">
        <v>29</v>
      </c>
      <c r="P40">
        <v>66.48</v>
      </c>
      <c r="Q40">
        <v>-46.2789</v>
      </c>
      <c r="R40">
        <v>67.010599999999997</v>
      </c>
      <c r="S40">
        <v>-50.710999999999999</v>
      </c>
      <c r="T40" t="s">
        <v>48</v>
      </c>
      <c r="U40" t="s">
        <v>43</v>
      </c>
      <c r="V40">
        <v>140</v>
      </c>
      <c r="W40" t="s">
        <v>50</v>
      </c>
      <c r="AB40" t="s">
        <v>111</v>
      </c>
      <c r="AC40">
        <v>29</v>
      </c>
      <c r="AD40">
        <v>635.4</v>
      </c>
      <c r="AE40">
        <v>16778</v>
      </c>
      <c r="AF40">
        <v>170.2</v>
      </c>
      <c r="AG40">
        <v>135</v>
      </c>
    </row>
    <row r="41" spans="1:34" x14ac:dyDescent="0.2">
      <c r="I41" t="s">
        <v>33</v>
      </c>
      <c r="J41">
        <v>2.2999999999999998</v>
      </c>
      <c r="AB41" t="s">
        <v>112</v>
      </c>
      <c r="AC41">
        <v>0.94059999999999988</v>
      </c>
    </row>
    <row r="42" spans="1:34" x14ac:dyDescent="0.2">
      <c r="A42" t="s">
        <v>51</v>
      </c>
      <c r="B42" t="s">
        <v>52</v>
      </c>
      <c r="C42" t="s">
        <v>53</v>
      </c>
      <c r="D42">
        <v>8.5</v>
      </c>
      <c r="E42" t="s">
        <v>41</v>
      </c>
      <c r="F42" t="s">
        <v>62</v>
      </c>
      <c r="G42">
        <v>130</v>
      </c>
      <c r="H42">
        <v>3</v>
      </c>
      <c r="I42" t="s">
        <v>63</v>
      </c>
      <c r="J42">
        <v>1.8</v>
      </c>
      <c r="K42">
        <v>547</v>
      </c>
      <c r="L42">
        <v>6</v>
      </c>
      <c r="M42">
        <v>853</v>
      </c>
      <c r="N42">
        <v>10.3</v>
      </c>
      <c r="O42" t="s">
        <v>47</v>
      </c>
      <c r="P42">
        <v>67.010599999999997</v>
      </c>
      <c r="Q42">
        <v>-50.710999999999999</v>
      </c>
      <c r="R42">
        <v>69.879800000000003</v>
      </c>
      <c r="S42">
        <v>-46.986699999999999</v>
      </c>
      <c r="T42" t="s">
        <v>43</v>
      </c>
      <c r="U42" t="s">
        <v>64</v>
      </c>
      <c r="V42">
        <v>140</v>
      </c>
      <c r="W42" t="s">
        <v>65</v>
      </c>
      <c r="AB42" t="s">
        <v>113</v>
      </c>
      <c r="AC42">
        <v>1.0156000000000001</v>
      </c>
    </row>
    <row r="43" spans="1:34" x14ac:dyDescent="0.2">
      <c r="A43" t="s">
        <v>51</v>
      </c>
      <c r="B43" t="s">
        <v>52</v>
      </c>
      <c r="C43" t="s">
        <v>53</v>
      </c>
      <c r="D43">
        <v>8.5</v>
      </c>
      <c r="E43" t="s">
        <v>62</v>
      </c>
      <c r="F43" t="s">
        <v>66</v>
      </c>
      <c r="G43">
        <v>130</v>
      </c>
      <c r="H43">
        <v>3</v>
      </c>
      <c r="I43" t="s">
        <v>67</v>
      </c>
      <c r="J43">
        <v>1.1000000000000001</v>
      </c>
      <c r="K43">
        <v>1363</v>
      </c>
      <c r="L43">
        <v>14</v>
      </c>
      <c r="M43">
        <v>584</v>
      </c>
      <c r="N43">
        <v>15.8</v>
      </c>
      <c r="O43" t="s">
        <v>29</v>
      </c>
      <c r="P43">
        <v>69.879800000000003</v>
      </c>
      <c r="Q43">
        <v>-46.986699999999999</v>
      </c>
      <c r="R43">
        <v>69.240499999999997</v>
      </c>
      <c r="S43">
        <v>-51.066400000000002</v>
      </c>
      <c r="T43" t="s">
        <v>64</v>
      </c>
      <c r="U43" t="s">
        <v>68</v>
      </c>
      <c r="V43">
        <v>140</v>
      </c>
      <c r="W43" t="s">
        <v>69</v>
      </c>
      <c r="AB43" s="2"/>
      <c r="AC43" s="2"/>
    </row>
    <row r="44" spans="1:34" x14ac:dyDescent="0.2">
      <c r="I44" t="s">
        <v>33</v>
      </c>
      <c r="J44">
        <v>2</v>
      </c>
      <c r="AB44" s="2" t="s">
        <v>121</v>
      </c>
      <c r="AC44" s="2">
        <f>AC41/AC13</f>
        <v>1.3494978479196555</v>
      </c>
    </row>
    <row r="45" spans="1:34" x14ac:dyDescent="0.2">
      <c r="A45" t="s">
        <v>59</v>
      </c>
      <c r="B45" t="s">
        <v>60</v>
      </c>
      <c r="C45" t="s">
        <v>132</v>
      </c>
      <c r="T45" t="s">
        <v>73</v>
      </c>
    </row>
    <row r="46" spans="1:34" x14ac:dyDescent="0.2">
      <c r="A46" t="s">
        <v>70</v>
      </c>
      <c r="B46" t="s">
        <v>71</v>
      </c>
      <c r="C46" t="s">
        <v>133</v>
      </c>
      <c r="D46">
        <v>8</v>
      </c>
      <c r="E46" t="s">
        <v>66</v>
      </c>
      <c r="F46" t="s">
        <v>45</v>
      </c>
      <c r="G46">
        <v>250</v>
      </c>
      <c r="H46">
        <v>3</v>
      </c>
      <c r="I46" t="s">
        <v>77</v>
      </c>
      <c r="J46">
        <v>1.8</v>
      </c>
      <c r="K46">
        <v>567</v>
      </c>
      <c r="L46">
        <v>6</v>
      </c>
      <c r="M46">
        <v>833</v>
      </c>
      <c r="N46">
        <v>9.8000000000000007</v>
      </c>
      <c r="O46" t="s">
        <v>78</v>
      </c>
      <c r="P46">
        <v>69.240499999999997</v>
      </c>
      <c r="Q46">
        <v>-51.066400000000002</v>
      </c>
      <c r="R46">
        <v>66.48</v>
      </c>
      <c r="S46">
        <v>-46.2789</v>
      </c>
      <c r="T46" t="s">
        <v>68</v>
      </c>
      <c r="U46" t="s">
        <v>48</v>
      </c>
      <c r="V46">
        <v>140</v>
      </c>
      <c r="W46" t="s">
        <v>134</v>
      </c>
    </row>
    <row r="47" spans="1:34" x14ac:dyDescent="0.2">
      <c r="A47" t="s">
        <v>70</v>
      </c>
      <c r="B47" t="s">
        <v>71</v>
      </c>
      <c r="C47" t="s">
        <v>133</v>
      </c>
      <c r="D47">
        <v>8</v>
      </c>
      <c r="E47" t="s">
        <v>45</v>
      </c>
      <c r="F47" t="s">
        <v>80</v>
      </c>
      <c r="G47">
        <v>100</v>
      </c>
      <c r="H47">
        <v>3</v>
      </c>
      <c r="I47" t="s">
        <v>81</v>
      </c>
      <c r="J47">
        <v>1.9</v>
      </c>
      <c r="K47">
        <v>1717</v>
      </c>
      <c r="L47">
        <v>17</v>
      </c>
      <c r="M47">
        <v>250</v>
      </c>
      <c r="N47">
        <v>12.3</v>
      </c>
      <c r="O47" t="s">
        <v>47</v>
      </c>
      <c r="P47">
        <v>66.48</v>
      </c>
      <c r="Q47">
        <v>-46.2789</v>
      </c>
      <c r="R47">
        <v>63.148899999999998</v>
      </c>
      <c r="S47">
        <v>-44.8172</v>
      </c>
      <c r="T47" t="s">
        <v>48</v>
      </c>
      <c r="U47" t="s">
        <v>82</v>
      </c>
      <c r="V47">
        <v>140</v>
      </c>
      <c r="W47" t="s">
        <v>83</v>
      </c>
    </row>
    <row r="48" spans="1:34" x14ac:dyDescent="0.2">
      <c r="A48" t="s">
        <v>70</v>
      </c>
      <c r="B48" t="s">
        <v>71</v>
      </c>
      <c r="C48" t="s">
        <v>133</v>
      </c>
      <c r="D48">
        <v>8</v>
      </c>
      <c r="E48" t="s">
        <v>80</v>
      </c>
      <c r="F48" t="s">
        <v>84</v>
      </c>
      <c r="G48">
        <v>100</v>
      </c>
      <c r="H48">
        <v>3</v>
      </c>
      <c r="I48" t="s">
        <v>85</v>
      </c>
      <c r="J48">
        <v>1.3</v>
      </c>
      <c r="K48">
        <v>3213</v>
      </c>
      <c r="L48">
        <v>33</v>
      </c>
      <c r="M48">
        <v>-95</v>
      </c>
      <c r="N48">
        <v>18</v>
      </c>
      <c r="O48" t="s">
        <v>29</v>
      </c>
      <c r="P48">
        <v>63.148899999999998</v>
      </c>
      <c r="Q48">
        <v>-44.8172</v>
      </c>
      <c r="R48">
        <v>61.1614</v>
      </c>
      <c r="S48">
        <v>-45.4178</v>
      </c>
      <c r="T48" t="s">
        <v>82</v>
      </c>
      <c r="U48" t="s">
        <v>86</v>
      </c>
      <c r="V48">
        <v>140</v>
      </c>
      <c r="W48" t="s">
        <v>87</v>
      </c>
    </row>
    <row r="49" spans="1:23" x14ac:dyDescent="0.2">
      <c r="I49" t="s">
        <v>33</v>
      </c>
      <c r="J49">
        <v>3.7</v>
      </c>
    </row>
    <row r="50" spans="1:23" x14ac:dyDescent="0.2">
      <c r="A50" t="s">
        <v>74</v>
      </c>
      <c r="B50" t="s">
        <v>75</v>
      </c>
      <c r="C50" t="s">
        <v>76</v>
      </c>
      <c r="D50">
        <v>8</v>
      </c>
      <c r="E50" t="s">
        <v>84</v>
      </c>
      <c r="F50" t="s">
        <v>27</v>
      </c>
      <c r="G50">
        <v>250</v>
      </c>
      <c r="H50">
        <v>3</v>
      </c>
      <c r="I50" t="s">
        <v>90</v>
      </c>
      <c r="J50">
        <v>2.2000000000000002</v>
      </c>
      <c r="K50">
        <v>718</v>
      </c>
      <c r="L50">
        <v>7</v>
      </c>
      <c r="M50">
        <v>682</v>
      </c>
      <c r="N50">
        <v>10.199999999999999</v>
      </c>
      <c r="O50" t="s">
        <v>78</v>
      </c>
      <c r="P50">
        <v>61.1614</v>
      </c>
      <c r="Q50">
        <v>-45.4178</v>
      </c>
      <c r="R50">
        <v>64.191699999999997</v>
      </c>
      <c r="S50">
        <v>-51.674199999999999</v>
      </c>
      <c r="T50" t="s">
        <v>86</v>
      </c>
      <c r="U50" t="s">
        <v>31</v>
      </c>
      <c r="V50">
        <v>140</v>
      </c>
      <c r="W50" t="s">
        <v>91</v>
      </c>
    </row>
    <row r="51" spans="1:23" x14ac:dyDescent="0.2">
      <c r="I51" t="s">
        <v>33</v>
      </c>
      <c r="J51">
        <v>1.8</v>
      </c>
    </row>
    <row r="52" spans="1:23" x14ac:dyDescent="0.2">
      <c r="A52" t="s">
        <v>88</v>
      </c>
      <c r="B52" t="s">
        <v>24</v>
      </c>
      <c r="C52" t="s">
        <v>89</v>
      </c>
      <c r="D52">
        <v>8</v>
      </c>
      <c r="E52" t="s">
        <v>27</v>
      </c>
      <c r="F52" t="s">
        <v>94</v>
      </c>
      <c r="G52">
        <v>250</v>
      </c>
      <c r="H52">
        <v>3</v>
      </c>
      <c r="I52" t="s">
        <v>95</v>
      </c>
      <c r="J52">
        <v>2.2999999999999998</v>
      </c>
      <c r="K52">
        <v>767</v>
      </c>
      <c r="L52">
        <v>8</v>
      </c>
      <c r="M52">
        <v>633</v>
      </c>
      <c r="N52">
        <v>10.3</v>
      </c>
      <c r="O52" t="s">
        <v>47</v>
      </c>
      <c r="P52">
        <v>64.191699999999997</v>
      </c>
      <c r="Q52">
        <v>-51.674199999999999</v>
      </c>
      <c r="R52">
        <v>66.479699999999994</v>
      </c>
      <c r="S52">
        <v>-42.5002</v>
      </c>
      <c r="T52" t="s">
        <v>31</v>
      </c>
      <c r="U52" t="s">
        <v>96</v>
      </c>
      <c r="V52">
        <v>140</v>
      </c>
      <c r="W52" t="s">
        <v>97</v>
      </c>
    </row>
    <row r="53" spans="1:23" x14ac:dyDescent="0.2">
      <c r="A53" t="s">
        <v>88</v>
      </c>
      <c r="B53" t="s">
        <v>24</v>
      </c>
      <c r="C53" t="s">
        <v>89</v>
      </c>
      <c r="D53">
        <v>8</v>
      </c>
      <c r="E53" t="s">
        <v>94</v>
      </c>
      <c r="F53" t="s">
        <v>123</v>
      </c>
      <c r="G53">
        <v>100</v>
      </c>
      <c r="H53">
        <v>3</v>
      </c>
      <c r="I53" t="s">
        <v>135</v>
      </c>
      <c r="J53">
        <v>1.4</v>
      </c>
      <c r="K53">
        <v>1940</v>
      </c>
      <c r="L53">
        <v>20</v>
      </c>
      <c r="M53">
        <v>227</v>
      </c>
      <c r="N53">
        <v>16.2</v>
      </c>
      <c r="O53" t="s">
        <v>29</v>
      </c>
      <c r="P53">
        <v>66.479699999999994</v>
      </c>
      <c r="Q53">
        <v>-42.5002</v>
      </c>
      <c r="R53">
        <v>65.5745</v>
      </c>
      <c r="S53">
        <v>-37.134900000000002</v>
      </c>
      <c r="T53" t="s">
        <v>96</v>
      </c>
      <c r="U53" t="s">
        <v>126</v>
      </c>
      <c r="V53">
        <v>140</v>
      </c>
      <c r="W53" t="s">
        <v>119</v>
      </c>
    </row>
    <row r="54" spans="1:23" x14ac:dyDescent="0.2">
      <c r="I54" t="s">
        <v>33</v>
      </c>
      <c r="J54">
        <v>2.9</v>
      </c>
    </row>
    <row r="55" spans="1:23" x14ac:dyDescent="0.2">
      <c r="A55" t="s">
        <v>92</v>
      </c>
      <c r="B55" t="s">
        <v>35</v>
      </c>
      <c r="C55" t="s">
        <v>93</v>
      </c>
      <c r="D55">
        <v>8</v>
      </c>
      <c r="E55" t="s">
        <v>123</v>
      </c>
      <c r="F55" t="s">
        <v>122</v>
      </c>
      <c r="G55">
        <v>100</v>
      </c>
      <c r="H55">
        <v>3</v>
      </c>
      <c r="I55" t="s">
        <v>124</v>
      </c>
      <c r="J55">
        <v>3.8</v>
      </c>
      <c r="K55">
        <v>1350</v>
      </c>
      <c r="L55">
        <v>14</v>
      </c>
      <c r="M55">
        <v>50</v>
      </c>
      <c r="N55">
        <v>11.8</v>
      </c>
      <c r="O55" t="s">
        <v>47</v>
      </c>
      <c r="P55">
        <v>65.5745</v>
      </c>
      <c r="Q55">
        <v>-37.134900000000002</v>
      </c>
      <c r="R55">
        <v>65.654700000000005</v>
      </c>
      <c r="S55">
        <v>-18.075700000000001</v>
      </c>
      <c r="T55" t="s">
        <v>126</v>
      </c>
      <c r="U55" t="s">
        <v>125</v>
      </c>
      <c r="V55">
        <v>140</v>
      </c>
      <c r="W55" t="s">
        <v>120</v>
      </c>
    </row>
    <row r="56" spans="1:23" x14ac:dyDescent="0.2">
      <c r="I56" t="s">
        <v>33</v>
      </c>
      <c r="J56">
        <v>3.4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45"/>
  <sheetViews>
    <sheetView workbookViewId="0">
      <selection activeCell="AC19" sqref="AC19"/>
    </sheetView>
  </sheetViews>
  <sheetFormatPr baseColWidth="10" defaultColWidth="8.83203125" defaultRowHeight="15" x14ac:dyDescent="0.2"/>
  <cols>
    <col min="1" max="1" width="16.83203125" bestFit="1" customWidth="1"/>
    <col min="28" max="28" width="28.33203125" bestFit="1" customWidth="1"/>
  </cols>
  <sheetData>
    <row r="1" spans="1:3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AB1" s="1" t="s">
        <v>0</v>
      </c>
      <c r="AC1" s="1" t="s">
        <v>106</v>
      </c>
      <c r="AD1" s="1" t="s">
        <v>107</v>
      </c>
      <c r="AE1" s="1" t="s">
        <v>10</v>
      </c>
      <c r="AF1" s="1" t="s">
        <v>11</v>
      </c>
      <c r="AG1" s="1" t="s">
        <v>108</v>
      </c>
      <c r="AH1" s="1" t="s">
        <v>109</v>
      </c>
    </row>
    <row r="2" spans="1:34" x14ac:dyDescent="0.2">
      <c r="A2" t="s">
        <v>136</v>
      </c>
      <c r="B2" t="s">
        <v>52</v>
      </c>
      <c r="C2">
        <v>1</v>
      </c>
      <c r="D2">
        <v>8.25</v>
      </c>
      <c r="E2" t="s">
        <v>26</v>
      </c>
      <c r="F2" t="s">
        <v>41</v>
      </c>
      <c r="G2">
        <v>300</v>
      </c>
      <c r="H2">
        <v>0</v>
      </c>
      <c r="I2" t="s">
        <v>104</v>
      </c>
      <c r="J2">
        <v>3.9</v>
      </c>
      <c r="K2">
        <v>1391</v>
      </c>
      <c r="L2">
        <v>14</v>
      </c>
      <c r="M2">
        <v>9</v>
      </c>
      <c r="N2">
        <v>12.1</v>
      </c>
      <c r="O2" t="s">
        <v>29</v>
      </c>
      <c r="P2">
        <v>63.755299999999998</v>
      </c>
      <c r="Q2">
        <v>-68.550600000000003</v>
      </c>
      <c r="R2">
        <v>67.010599999999997</v>
      </c>
      <c r="S2">
        <v>-50.710999999999999</v>
      </c>
      <c r="T2" t="s">
        <v>30</v>
      </c>
      <c r="U2" t="s">
        <v>43</v>
      </c>
      <c r="V2">
        <v>140</v>
      </c>
      <c r="W2" t="s">
        <v>173</v>
      </c>
      <c r="AB2" t="s">
        <v>136</v>
      </c>
      <c r="AC2">
        <v>3.5</v>
      </c>
      <c r="AD2">
        <v>46.6</v>
      </c>
      <c r="AE2">
        <v>1391</v>
      </c>
      <c r="AF2">
        <v>14.1</v>
      </c>
      <c r="AG2">
        <v>7.5</v>
      </c>
      <c r="AH2" t="s">
        <v>173</v>
      </c>
    </row>
    <row r="3" spans="1:34" x14ac:dyDescent="0.2">
      <c r="I3" t="s">
        <v>33</v>
      </c>
      <c r="J3">
        <v>3.5</v>
      </c>
      <c r="AB3" t="s">
        <v>138</v>
      </c>
      <c r="AC3">
        <v>4.3</v>
      </c>
      <c r="AD3">
        <v>58.1</v>
      </c>
      <c r="AE3">
        <v>2933</v>
      </c>
      <c r="AF3">
        <v>29.7</v>
      </c>
      <c r="AG3">
        <v>15</v>
      </c>
      <c r="AH3" t="s">
        <v>139</v>
      </c>
    </row>
    <row r="4" spans="1:34" x14ac:dyDescent="0.2">
      <c r="A4" t="s">
        <v>138</v>
      </c>
      <c r="B4" t="s">
        <v>60</v>
      </c>
      <c r="C4">
        <v>2</v>
      </c>
      <c r="D4">
        <v>8</v>
      </c>
      <c r="E4" t="s">
        <v>41</v>
      </c>
      <c r="F4" t="s">
        <v>151</v>
      </c>
      <c r="G4">
        <v>300</v>
      </c>
      <c r="H4">
        <v>3</v>
      </c>
      <c r="I4" t="s">
        <v>174</v>
      </c>
      <c r="J4">
        <v>3.4</v>
      </c>
      <c r="K4">
        <v>1198</v>
      </c>
      <c r="L4">
        <v>12</v>
      </c>
      <c r="M4">
        <v>202</v>
      </c>
      <c r="N4">
        <v>11.4</v>
      </c>
      <c r="O4" t="s">
        <v>53</v>
      </c>
      <c r="P4">
        <v>67.010599999999997</v>
      </c>
      <c r="Q4">
        <v>-50.710999999999999</v>
      </c>
      <c r="R4">
        <v>72.579700000000003</v>
      </c>
      <c r="S4">
        <v>-38.5045</v>
      </c>
      <c r="T4" t="s">
        <v>43</v>
      </c>
      <c r="U4" t="s">
        <v>153</v>
      </c>
      <c r="V4">
        <v>140</v>
      </c>
      <c r="W4" t="s">
        <v>175</v>
      </c>
      <c r="AB4" t="s">
        <v>171</v>
      </c>
      <c r="AC4">
        <v>4</v>
      </c>
      <c r="AD4">
        <v>53.6</v>
      </c>
      <c r="AE4">
        <v>0</v>
      </c>
      <c r="AF4">
        <v>0</v>
      </c>
      <c r="AG4">
        <v>15</v>
      </c>
      <c r="AH4" t="s">
        <v>110</v>
      </c>
    </row>
    <row r="5" spans="1:34" x14ac:dyDescent="0.2">
      <c r="A5" t="s">
        <v>138</v>
      </c>
      <c r="B5" t="s">
        <v>60</v>
      </c>
      <c r="C5">
        <v>2</v>
      </c>
      <c r="D5">
        <v>8</v>
      </c>
      <c r="E5" t="s">
        <v>151</v>
      </c>
      <c r="F5" t="s">
        <v>155</v>
      </c>
      <c r="G5">
        <v>300</v>
      </c>
      <c r="H5">
        <v>3</v>
      </c>
      <c r="I5" t="s">
        <v>156</v>
      </c>
      <c r="J5">
        <v>1.7</v>
      </c>
      <c r="K5">
        <v>2933</v>
      </c>
      <c r="L5">
        <v>30</v>
      </c>
      <c r="M5">
        <v>65</v>
      </c>
      <c r="N5">
        <v>17.100000000000001</v>
      </c>
      <c r="O5" t="s">
        <v>29</v>
      </c>
      <c r="P5">
        <v>72.579700000000003</v>
      </c>
      <c r="Q5">
        <v>-38.5045</v>
      </c>
      <c r="R5">
        <v>75.624799999999993</v>
      </c>
      <c r="S5">
        <v>-35.972900000000003</v>
      </c>
      <c r="T5" t="s">
        <v>153</v>
      </c>
      <c r="U5" t="s">
        <v>155</v>
      </c>
      <c r="V5">
        <v>140</v>
      </c>
      <c r="W5" t="s">
        <v>139</v>
      </c>
      <c r="AB5" t="s">
        <v>140</v>
      </c>
      <c r="AC5">
        <v>1.4</v>
      </c>
      <c r="AD5">
        <v>18.899999999999999</v>
      </c>
      <c r="AE5">
        <v>846</v>
      </c>
      <c r="AF5">
        <v>8.6</v>
      </c>
      <c r="AG5">
        <v>15</v>
      </c>
      <c r="AH5" t="s">
        <v>141</v>
      </c>
    </row>
    <row r="6" spans="1:34" x14ac:dyDescent="0.2">
      <c r="I6" t="s">
        <v>33</v>
      </c>
      <c r="J6">
        <v>4.3</v>
      </c>
      <c r="AB6" t="s">
        <v>142</v>
      </c>
      <c r="AC6">
        <v>2.6</v>
      </c>
      <c r="AD6">
        <v>35.4</v>
      </c>
      <c r="AE6">
        <v>1742</v>
      </c>
      <c r="AF6">
        <v>17.7</v>
      </c>
      <c r="AG6">
        <v>15</v>
      </c>
      <c r="AH6" t="s">
        <v>143</v>
      </c>
    </row>
    <row r="7" spans="1:34" x14ac:dyDescent="0.2">
      <c r="A7" t="s">
        <v>140</v>
      </c>
      <c r="B7" t="s">
        <v>75</v>
      </c>
      <c r="C7">
        <v>4</v>
      </c>
      <c r="D7">
        <v>9</v>
      </c>
      <c r="E7" t="s">
        <v>155</v>
      </c>
      <c r="F7" t="s">
        <v>157</v>
      </c>
      <c r="G7">
        <v>150</v>
      </c>
      <c r="H7">
        <v>3</v>
      </c>
      <c r="I7" t="s">
        <v>158</v>
      </c>
      <c r="J7">
        <v>1.1000000000000001</v>
      </c>
      <c r="K7">
        <v>282</v>
      </c>
      <c r="L7">
        <v>3</v>
      </c>
      <c r="M7">
        <v>1118</v>
      </c>
      <c r="N7">
        <v>10.1</v>
      </c>
      <c r="O7" t="s">
        <v>159</v>
      </c>
      <c r="P7">
        <v>75.624799999999993</v>
      </c>
      <c r="Q7">
        <v>-35.972900000000003</v>
      </c>
      <c r="R7">
        <v>75</v>
      </c>
      <c r="S7">
        <v>-29.999700000000001</v>
      </c>
      <c r="T7" t="s">
        <v>155</v>
      </c>
      <c r="U7" t="s">
        <v>160</v>
      </c>
      <c r="V7">
        <v>140</v>
      </c>
      <c r="W7" t="s">
        <v>176</v>
      </c>
      <c r="AB7" t="s">
        <v>144</v>
      </c>
      <c r="AC7">
        <v>4</v>
      </c>
      <c r="AD7">
        <v>53.6</v>
      </c>
      <c r="AE7">
        <v>0</v>
      </c>
      <c r="AF7">
        <v>0</v>
      </c>
      <c r="AG7">
        <v>15</v>
      </c>
      <c r="AH7" t="s">
        <v>110</v>
      </c>
    </row>
    <row r="8" spans="1:34" x14ac:dyDescent="0.2">
      <c r="A8" t="s">
        <v>140</v>
      </c>
      <c r="B8" t="s">
        <v>75</v>
      </c>
      <c r="C8">
        <v>4</v>
      </c>
      <c r="D8">
        <v>9</v>
      </c>
      <c r="E8" t="s">
        <v>157</v>
      </c>
      <c r="F8" t="s">
        <v>155</v>
      </c>
      <c r="G8">
        <v>150</v>
      </c>
      <c r="H8">
        <v>3</v>
      </c>
      <c r="I8" t="s">
        <v>158</v>
      </c>
      <c r="J8">
        <v>1.1000000000000001</v>
      </c>
      <c r="K8">
        <v>846</v>
      </c>
      <c r="L8">
        <v>9</v>
      </c>
      <c r="M8">
        <v>836</v>
      </c>
      <c r="N8">
        <v>15.2</v>
      </c>
      <c r="O8" t="s">
        <v>159</v>
      </c>
      <c r="P8">
        <v>75</v>
      </c>
      <c r="Q8">
        <v>-29.999700000000001</v>
      </c>
      <c r="R8">
        <v>75.624799999999993</v>
      </c>
      <c r="S8">
        <v>-35.972900000000003</v>
      </c>
      <c r="T8" t="s">
        <v>160</v>
      </c>
      <c r="U8" t="s">
        <v>155</v>
      </c>
      <c r="V8">
        <v>140</v>
      </c>
      <c r="W8" t="s">
        <v>141</v>
      </c>
      <c r="AB8" t="s">
        <v>146</v>
      </c>
      <c r="AC8">
        <v>2.6</v>
      </c>
      <c r="AD8">
        <v>35.4</v>
      </c>
      <c r="AE8">
        <v>1731</v>
      </c>
      <c r="AF8">
        <v>17.5</v>
      </c>
      <c r="AG8">
        <v>15</v>
      </c>
      <c r="AH8" t="s">
        <v>180</v>
      </c>
    </row>
    <row r="9" spans="1:34" x14ac:dyDescent="0.2">
      <c r="I9" t="s">
        <v>33</v>
      </c>
      <c r="J9">
        <v>1.4</v>
      </c>
      <c r="AB9" t="s">
        <v>181</v>
      </c>
      <c r="AC9">
        <v>3.5</v>
      </c>
      <c r="AD9">
        <v>46.6</v>
      </c>
      <c r="AE9">
        <v>1391</v>
      </c>
      <c r="AF9">
        <v>14.1</v>
      </c>
      <c r="AG9">
        <v>15</v>
      </c>
      <c r="AH9" t="s">
        <v>182</v>
      </c>
    </row>
    <row r="10" spans="1:34" x14ac:dyDescent="0.2">
      <c r="A10" t="s">
        <v>142</v>
      </c>
      <c r="B10" t="s">
        <v>24</v>
      </c>
      <c r="C10">
        <v>5</v>
      </c>
      <c r="D10">
        <v>9</v>
      </c>
      <c r="E10" t="s">
        <v>155</v>
      </c>
      <c r="F10" t="s">
        <v>162</v>
      </c>
      <c r="G10">
        <v>150</v>
      </c>
      <c r="H10">
        <v>3</v>
      </c>
      <c r="I10" t="s">
        <v>163</v>
      </c>
      <c r="J10">
        <v>2.1</v>
      </c>
      <c r="K10">
        <v>684</v>
      </c>
      <c r="L10">
        <v>7</v>
      </c>
      <c r="M10">
        <v>716</v>
      </c>
      <c r="N10">
        <v>11.1</v>
      </c>
      <c r="O10" t="s">
        <v>159</v>
      </c>
      <c r="P10">
        <v>75.624799999999993</v>
      </c>
      <c r="Q10">
        <v>-35.972900000000003</v>
      </c>
      <c r="R10">
        <v>73.841899999999995</v>
      </c>
      <c r="S10">
        <v>-49.4983</v>
      </c>
      <c r="T10" t="s">
        <v>155</v>
      </c>
      <c r="U10" t="s">
        <v>164</v>
      </c>
      <c r="V10">
        <v>140</v>
      </c>
      <c r="W10" t="s">
        <v>165</v>
      </c>
      <c r="AB10" t="s">
        <v>111</v>
      </c>
      <c r="AC10">
        <v>25.9</v>
      </c>
      <c r="AD10">
        <v>348.2</v>
      </c>
      <c r="AE10">
        <v>10034</v>
      </c>
      <c r="AF10">
        <v>101.7</v>
      </c>
      <c r="AG10">
        <v>112.5</v>
      </c>
    </row>
    <row r="11" spans="1:34" x14ac:dyDescent="0.2">
      <c r="A11" t="s">
        <v>142</v>
      </c>
      <c r="B11" t="s">
        <v>24</v>
      </c>
      <c r="C11">
        <v>5</v>
      </c>
      <c r="D11">
        <v>9</v>
      </c>
      <c r="E11" t="s">
        <v>162</v>
      </c>
      <c r="F11" t="s">
        <v>166</v>
      </c>
      <c r="G11">
        <v>150</v>
      </c>
      <c r="H11">
        <v>3</v>
      </c>
      <c r="I11" t="s">
        <v>167</v>
      </c>
      <c r="J11">
        <v>1.3</v>
      </c>
      <c r="K11">
        <v>1742</v>
      </c>
      <c r="L11">
        <v>18</v>
      </c>
      <c r="M11">
        <v>342</v>
      </c>
      <c r="N11">
        <v>16.399999999999999</v>
      </c>
      <c r="O11" t="s">
        <v>29</v>
      </c>
      <c r="P11">
        <v>73.841899999999995</v>
      </c>
      <c r="Q11">
        <v>-49.4983</v>
      </c>
      <c r="R11">
        <v>72.790000000000006</v>
      </c>
      <c r="S11">
        <v>-56.130499999999998</v>
      </c>
      <c r="T11" t="s">
        <v>164</v>
      </c>
      <c r="U11" t="s">
        <v>168</v>
      </c>
      <c r="V11">
        <v>140</v>
      </c>
      <c r="W11" t="s">
        <v>143</v>
      </c>
      <c r="AB11" t="s">
        <v>112</v>
      </c>
      <c r="AC11">
        <v>0.56240000000000012</v>
      </c>
    </row>
    <row r="12" spans="1:34" x14ac:dyDescent="0.2">
      <c r="I12" t="s">
        <v>33</v>
      </c>
      <c r="J12">
        <v>2.6</v>
      </c>
      <c r="AB12" t="s">
        <v>113</v>
      </c>
      <c r="AC12">
        <v>0.63740000000000008</v>
      </c>
    </row>
    <row r="13" spans="1:34" x14ac:dyDescent="0.2">
      <c r="A13" t="s">
        <v>146</v>
      </c>
      <c r="B13" t="s">
        <v>39</v>
      </c>
      <c r="C13">
        <v>7</v>
      </c>
      <c r="D13">
        <v>9</v>
      </c>
      <c r="E13" t="s">
        <v>166</v>
      </c>
      <c r="F13" t="s">
        <v>66</v>
      </c>
      <c r="G13">
        <v>150</v>
      </c>
      <c r="H13">
        <v>3</v>
      </c>
      <c r="I13" t="s">
        <v>177</v>
      </c>
      <c r="J13">
        <v>2.1</v>
      </c>
      <c r="K13">
        <v>673</v>
      </c>
      <c r="L13">
        <v>7</v>
      </c>
      <c r="M13">
        <v>727</v>
      </c>
      <c r="N13">
        <v>11.1</v>
      </c>
      <c r="O13" t="s">
        <v>56</v>
      </c>
      <c r="P13">
        <v>72.790000000000006</v>
      </c>
      <c r="Q13">
        <v>-56.130499999999998</v>
      </c>
      <c r="R13">
        <v>69.240499999999997</v>
      </c>
      <c r="S13">
        <v>-51.066400000000002</v>
      </c>
      <c r="T13" t="s">
        <v>168</v>
      </c>
      <c r="U13" t="s">
        <v>68</v>
      </c>
      <c r="V13">
        <v>140</v>
      </c>
      <c r="W13" t="s">
        <v>178</v>
      </c>
      <c r="AB13" s="2"/>
      <c r="AC13" s="2"/>
    </row>
    <row r="14" spans="1:34" x14ac:dyDescent="0.2">
      <c r="A14" t="s">
        <v>146</v>
      </c>
      <c r="B14" t="s">
        <v>39</v>
      </c>
      <c r="C14">
        <v>7</v>
      </c>
      <c r="D14">
        <v>9</v>
      </c>
      <c r="E14" t="s">
        <v>66</v>
      </c>
      <c r="F14" t="s">
        <v>41</v>
      </c>
      <c r="G14">
        <v>150</v>
      </c>
      <c r="H14">
        <v>3</v>
      </c>
      <c r="I14" t="s">
        <v>179</v>
      </c>
      <c r="J14">
        <v>1.4</v>
      </c>
      <c r="K14">
        <v>1731</v>
      </c>
      <c r="L14">
        <v>18</v>
      </c>
      <c r="M14">
        <v>342</v>
      </c>
      <c r="N14">
        <v>13.1</v>
      </c>
      <c r="O14" t="s">
        <v>29</v>
      </c>
      <c r="P14">
        <v>69.240499999999997</v>
      </c>
      <c r="Q14">
        <v>-51.066400000000002</v>
      </c>
      <c r="R14">
        <v>67.010599999999997</v>
      </c>
      <c r="S14">
        <v>-50.710999999999999</v>
      </c>
      <c r="T14" t="s">
        <v>68</v>
      </c>
      <c r="U14" t="s">
        <v>43</v>
      </c>
      <c r="V14">
        <v>140</v>
      </c>
      <c r="W14" t="s">
        <v>180</v>
      </c>
      <c r="AB14" s="2"/>
      <c r="AC14" s="2"/>
    </row>
    <row r="15" spans="1:34" x14ac:dyDescent="0.2">
      <c r="I15" t="s">
        <v>33</v>
      </c>
      <c r="J15">
        <v>2.6</v>
      </c>
      <c r="AB15" s="2"/>
      <c r="AC15" s="2"/>
    </row>
    <row r="16" spans="1:34" x14ac:dyDescent="0.2">
      <c r="A16" t="s">
        <v>181</v>
      </c>
      <c r="B16" t="s">
        <v>52</v>
      </c>
      <c r="C16">
        <v>8</v>
      </c>
      <c r="D16">
        <v>8.5</v>
      </c>
      <c r="E16" t="s">
        <v>41</v>
      </c>
      <c r="F16" t="s">
        <v>26</v>
      </c>
      <c r="G16">
        <v>150</v>
      </c>
      <c r="H16">
        <v>3</v>
      </c>
      <c r="I16" t="s">
        <v>104</v>
      </c>
      <c r="J16">
        <v>3.9</v>
      </c>
      <c r="K16">
        <v>1391</v>
      </c>
      <c r="L16">
        <v>14</v>
      </c>
      <c r="M16">
        <v>9</v>
      </c>
      <c r="N16">
        <v>12.4</v>
      </c>
      <c r="O16" t="s">
        <v>29</v>
      </c>
      <c r="P16">
        <v>67.010599999999997</v>
      </c>
      <c r="Q16">
        <v>-50.710999999999999</v>
      </c>
      <c r="R16">
        <v>63.755299999999998</v>
      </c>
      <c r="S16">
        <v>-68.550600000000003</v>
      </c>
      <c r="T16" t="s">
        <v>43</v>
      </c>
      <c r="U16" t="s">
        <v>30</v>
      </c>
      <c r="V16">
        <v>140</v>
      </c>
      <c r="W16" t="s">
        <v>182</v>
      </c>
      <c r="AB16" s="2"/>
      <c r="AC16" s="2"/>
    </row>
    <row r="17" spans="1:34" x14ac:dyDescent="0.2">
      <c r="I17" t="s">
        <v>33</v>
      </c>
      <c r="J17">
        <v>3.5</v>
      </c>
      <c r="AB17" s="2"/>
      <c r="AC17" s="2"/>
    </row>
    <row r="18" spans="1:34" x14ac:dyDescent="0.2">
      <c r="AB18" s="2"/>
      <c r="AC18" s="2"/>
    </row>
    <row r="19" spans="1:34" x14ac:dyDescent="0.2">
      <c r="AB19" s="2" t="s">
        <v>114</v>
      </c>
      <c r="AC19" s="2">
        <v>64.605000000000004</v>
      </c>
      <c r="AD19" t="s">
        <v>115</v>
      </c>
    </row>
    <row r="20" spans="1:34" x14ac:dyDescent="0.2">
      <c r="AB20" s="2" t="str">
        <f>AB19</f>
        <v>Borek Quote</v>
      </c>
      <c r="AC20" s="2">
        <f>AC19*6.2/1000</f>
        <v>0.40055100000000005</v>
      </c>
      <c r="AD20" t="s">
        <v>116</v>
      </c>
    </row>
    <row r="21" spans="1:34" x14ac:dyDescent="0.2">
      <c r="AB21" s="2" t="s">
        <v>183</v>
      </c>
      <c r="AC21" s="3">
        <f>(AC20-AG10/1000)/AC11</f>
        <v>0.51218172119487904</v>
      </c>
    </row>
    <row r="28" spans="1:34" x14ac:dyDescent="0.2">
      <c r="AB28" t="s">
        <v>117</v>
      </c>
    </row>
    <row r="29" spans="1:34" x14ac:dyDescent="0.2">
      <c r="A29" s="1" t="s">
        <v>0</v>
      </c>
      <c r="B29" s="1" t="s">
        <v>1</v>
      </c>
      <c r="C29" s="1" t="s">
        <v>2</v>
      </c>
      <c r="D29" s="1" t="s">
        <v>3</v>
      </c>
      <c r="E29" s="1" t="s">
        <v>4</v>
      </c>
      <c r="F29" s="1" t="s">
        <v>5</v>
      </c>
      <c r="G29" s="1" t="s">
        <v>6</v>
      </c>
      <c r="H29" s="1" t="s">
        <v>7</v>
      </c>
      <c r="I29" s="1" t="s">
        <v>8</v>
      </c>
      <c r="J29" s="1" t="s">
        <v>9</v>
      </c>
      <c r="K29" s="1" t="s">
        <v>10</v>
      </c>
      <c r="L29" s="1" t="s">
        <v>11</v>
      </c>
      <c r="M29" s="1" t="s">
        <v>12</v>
      </c>
      <c r="N29" s="1" t="s">
        <v>13</v>
      </c>
      <c r="O29" s="1" t="s">
        <v>14</v>
      </c>
      <c r="P29" s="1" t="s">
        <v>15</v>
      </c>
      <c r="Q29" s="1" t="s">
        <v>16</v>
      </c>
      <c r="R29" s="1" t="s">
        <v>17</v>
      </c>
      <c r="S29" s="1" t="s">
        <v>18</v>
      </c>
      <c r="T29" s="1" t="s">
        <v>19</v>
      </c>
      <c r="U29" s="1" t="s">
        <v>20</v>
      </c>
      <c r="V29" s="1" t="s">
        <v>21</v>
      </c>
      <c r="W29" s="1" t="s">
        <v>22</v>
      </c>
      <c r="AB29" s="1" t="s">
        <v>0</v>
      </c>
      <c r="AC29" s="1" t="s">
        <v>106</v>
      </c>
      <c r="AD29" s="1" t="s">
        <v>107</v>
      </c>
      <c r="AE29" s="1" t="s">
        <v>10</v>
      </c>
      <c r="AF29" s="1" t="s">
        <v>11</v>
      </c>
      <c r="AG29" s="1" t="s">
        <v>108</v>
      </c>
      <c r="AH29" s="1" t="s">
        <v>109</v>
      </c>
    </row>
    <row r="30" spans="1:34" x14ac:dyDescent="0.2">
      <c r="A30" t="s">
        <v>136</v>
      </c>
      <c r="B30" t="s">
        <v>52</v>
      </c>
      <c r="C30" t="s">
        <v>25</v>
      </c>
      <c r="D30">
        <v>8.25</v>
      </c>
      <c r="E30" t="s">
        <v>122</v>
      </c>
      <c r="F30" t="s">
        <v>148</v>
      </c>
      <c r="G30">
        <v>300</v>
      </c>
      <c r="H30">
        <v>3</v>
      </c>
      <c r="I30" t="s">
        <v>149</v>
      </c>
      <c r="J30">
        <v>2.7</v>
      </c>
      <c r="K30">
        <v>922</v>
      </c>
      <c r="L30">
        <v>9</v>
      </c>
      <c r="M30">
        <v>478</v>
      </c>
      <c r="N30">
        <v>11</v>
      </c>
      <c r="O30" t="s">
        <v>29</v>
      </c>
      <c r="P30">
        <v>65.654700000000005</v>
      </c>
      <c r="Q30">
        <v>-18.075700000000001</v>
      </c>
      <c r="R30">
        <v>70.741500000000002</v>
      </c>
      <c r="S30">
        <v>-22.648800000000001</v>
      </c>
      <c r="T30" t="s">
        <v>125</v>
      </c>
      <c r="U30" t="s">
        <v>150</v>
      </c>
      <c r="V30">
        <v>140</v>
      </c>
      <c r="W30" t="s">
        <v>137</v>
      </c>
      <c r="AB30" t="s">
        <v>136</v>
      </c>
      <c r="AC30">
        <v>2.2999999999999998</v>
      </c>
      <c r="AD30">
        <v>50.4</v>
      </c>
      <c r="AE30">
        <v>922</v>
      </c>
      <c r="AF30">
        <v>9.4</v>
      </c>
      <c r="AG30">
        <v>15</v>
      </c>
      <c r="AH30" t="s">
        <v>137</v>
      </c>
    </row>
    <row r="31" spans="1:34" x14ac:dyDescent="0.2">
      <c r="I31" t="s">
        <v>33</v>
      </c>
      <c r="J31">
        <v>2.2999999999999998</v>
      </c>
      <c r="AB31" t="s">
        <v>138</v>
      </c>
      <c r="AC31">
        <v>3.6</v>
      </c>
      <c r="AD31">
        <v>79.2</v>
      </c>
      <c r="AE31">
        <v>2363</v>
      </c>
      <c r="AF31">
        <v>24</v>
      </c>
      <c r="AG31">
        <v>15</v>
      </c>
      <c r="AH31" t="s">
        <v>139</v>
      </c>
    </row>
    <row r="32" spans="1:34" x14ac:dyDescent="0.2">
      <c r="A32" t="s">
        <v>138</v>
      </c>
      <c r="B32" t="s">
        <v>60</v>
      </c>
      <c r="C32" t="s">
        <v>128</v>
      </c>
      <c r="D32">
        <v>8</v>
      </c>
      <c r="E32" t="s">
        <v>148</v>
      </c>
      <c r="F32" t="s">
        <v>151</v>
      </c>
      <c r="G32">
        <v>300</v>
      </c>
      <c r="H32">
        <v>3</v>
      </c>
      <c r="I32" t="s">
        <v>152</v>
      </c>
      <c r="J32">
        <v>2.7</v>
      </c>
      <c r="K32">
        <v>912</v>
      </c>
      <c r="L32">
        <v>9</v>
      </c>
      <c r="M32">
        <v>488</v>
      </c>
      <c r="N32">
        <v>10.7</v>
      </c>
      <c r="O32" t="s">
        <v>53</v>
      </c>
      <c r="P32">
        <v>70.741500000000002</v>
      </c>
      <c r="Q32">
        <v>-22.648800000000001</v>
      </c>
      <c r="R32">
        <v>72.579700000000003</v>
      </c>
      <c r="S32">
        <v>-38.5045</v>
      </c>
      <c r="T32" t="s">
        <v>150</v>
      </c>
      <c r="U32" t="s">
        <v>153</v>
      </c>
      <c r="V32">
        <v>140</v>
      </c>
      <c r="W32" t="s">
        <v>154</v>
      </c>
      <c r="AB32" t="s">
        <v>171</v>
      </c>
      <c r="AC32">
        <v>2</v>
      </c>
      <c r="AD32">
        <v>43.7</v>
      </c>
      <c r="AE32">
        <v>0</v>
      </c>
      <c r="AF32">
        <v>0</v>
      </c>
      <c r="AG32">
        <v>15</v>
      </c>
      <c r="AH32" t="s">
        <v>110</v>
      </c>
    </row>
    <row r="33" spans="1:34" x14ac:dyDescent="0.2">
      <c r="A33" t="s">
        <v>138</v>
      </c>
      <c r="B33" t="s">
        <v>60</v>
      </c>
      <c r="C33" t="s">
        <v>128</v>
      </c>
      <c r="D33">
        <v>8</v>
      </c>
      <c r="E33" t="s">
        <v>151</v>
      </c>
      <c r="F33" t="s">
        <v>155</v>
      </c>
      <c r="G33">
        <v>300</v>
      </c>
      <c r="H33">
        <v>3</v>
      </c>
      <c r="I33" t="s">
        <v>156</v>
      </c>
      <c r="J33">
        <v>1.7</v>
      </c>
      <c r="K33">
        <v>2363</v>
      </c>
      <c r="L33">
        <v>24</v>
      </c>
      <c r="M33">
        <v>-50</v>
      </c>
      <c r="N33">
        <v>16.399999999999999</v>
      </c>
      <c r="O33" t="s">
        <v>29</v>
      </c>
      <c r="P33">
        <v>72.579700000000003</v>
      </c>
      <c r="Q33">
        <v>-38.5045</v>
      </c>
      <c r="R33">
        <v>75.624799999999993</v>
      </c>
      <c r="S33">
        <v>-35.972900000000003</v>
      </c>
      <c r="T33" t="s">
        <v>153</v>
      </c>
      <c r="U33" t="s">
        <v>155</v>
      </c>
      <c r="V33">
        <v>140</v>
      </c>
      <c r="W33" t="s">
        <v>139</v>
      </c>
      <c r="AB33" t="s">
        <v>140</v>
      </c>
      <c r="AC33">
        <v>1.4</v>
      </c>
      <c r="AD33">
        <v>30.8</v>
      </c>
      <c r="AE33">
        <v>846</v>
      </c>
      <c r="AF33">
        <v>8.6</v>
      </c>
      <c r="AG33">
        <v>15</v>
      </c>
      <c r="AH33" t="s">
        <v>141</v>
      </c>
    </row>
    <row r="34" spans="1:34" x14ac:dyDescent="0.2">
      <c r="I34" t="s">
        <v>33</v>
      </c>
      <c r="J34">
        <v>3.6</v>
      </c>
      <c r="AB34" t="s">
        <v>142</v>
      </c>
      <c r="AC34">
        <v>2.6</v>
      </c>
      <c r="AD34">
        <v>57.8</v>
      </c>
      <c r="AE34">
        <v>1742</v>
      </c>
      <c r="AF34">
        <v>17.7</v>
      </c>
      <c r="AG34">
        <v>15</v>
      </c>
      <c r="AH34" t="s">
        <v>143</v>
      </c>
    </row>
    <row r="35" spans="1:34" x14ac:dyDescent="0.2">
      <c r="A35" t="s">
        <v>171</v>
      </c>
      <c r="B35" t="s">
        <v>71</v>
      </c>
      <c r="C35" t="s">
        <v>172</v>
      </c>
      <c r="T35" t="s">
        <v>37</v>
      </c>
      <c r="AB35" t="s">
        <v>144</v>
      </c>
      <c r="AC35">
        <v>3.8</v>
      </c>
      <c r="AD35">
        <v>82.2</v>
      </c>
      <c r="AE35">
        <v>1505</v>
      </c>
      <c r="AF35">
        <v>15.3</v>
      </c>
      <c r="AG35">
        <v>15</v>
      </c>
      <c r="AH35" t="s">
        <v>145</v>
      </c>
    </row>
    <row r="36" spans="1:34" x14ac:dyDescent="0.2">
      <c r="A36" t="s">
        <v>140</v>
      </c>
      <c r="B36" t="s">
        <v>75</v>
      </c>
      <c r="C36" t="s">
        <v>53</v>
      </c>
      <c r="D36">
        <v>9</v>
      </c>
      <c r="E36" t="s">
        <v>155</v>
      </c>
      <c r="F36" t="s">
        <v>157</v>
      </c>
      <c r="G36">
        <v>150</v>
      </c>
      <c r="H36">
        <v>3</v>
      </c>
      <c r="I36" t="s">
        <v>158</v>
      </c>
      <c r="J36">
        <v>1.1000000000000001</v>
      </c>
      <c r="K36">
        <v>282</v>
      </c>
      <c r="L36">
        <v>3</v>
      </c>
      <c r="M36">
        <v>1118</v>
      </c>
      <c r="N36">
        <v>10.1</v>
      </c>
      <c r="O36" t="s">
        <v>159</v>
      </c>
      <c r="P36">
        <v>75.624799999999993</v>
      </c>
      <c r="Q36">
        <v>-35.972900000000003</v>
      </c>
      <c r="R36">
        <v>75</v>
      </c>
      <c r="S36">
        <v>-29.999700000000001</v>
      </c>
      <c r="T36" t="s">
        <v>155</v>
      </c>
      <c r="U36" t="s">
        <v>160</v>
      </c>
      <c r="V36">
        <v>140</v>
      </c>
      <c r="W36" t="s">
        <v>161</v>
      </c>
      <c r="AB36" t="s">
        <v>146</v>
      </c>
      <c r="AC36">
        <v>6.1</v>
      </c>
      <c r="AD36">
        <v>133</v>
      </c>
      <c r="AE36">
        <v>2435</v>
      </c>
      <c r="AF36">
        <v>24.7</v>
      </c>
      <c r="AG36">
        <v>15</v>
      </c>
      <c r="AH36" t="s">
        <v>147</v>
      </c>
    </row>
    <row r="37" spans="1:34" x14ac:dyDescent="0.2">
      <c r="A37" t="s">
        <v>140</v>
      </c>
      <c r="B37" t="s">
        <v>75</v>
      </c>
      <c r="C37" t="s">
        <v>53</v>
      </c>
      <c r="D37">
        <v>9</v>
      </c>
      <c r="E37" t="s">
        <v>157</v>
      </c>
      <c r="F37" t="s">
        <v>155</v>
      </c>
      <c r="G37">
        <v>150</v>
      </c>
      <c r="H37">
        <v>3</v>
      </c>
      <c r="I37" t="s">
        <v>158</v>
      </c>
      <c r="J37">
        <v>1.1000000000000001</v>
      </c>
      <c r="K37">
        <v>846</v>
      </c>
      <c r="L37">
        <v>9</v>
      </c>
      <c r="M37">
        <v>836</v>
      </c>
      <c r="N37">
        <v>15.2</v>
      </c>
      <c r="O37" t="s">
        <v>159</v>
      </c>
      <c r="P37">
        <v>75</v>
      </c>
      <c r="Q37">
        <v>-29.999700000000001</v>
      </c>
      <c r="R37">
        <v>75.624799999999993</v>
      </c>
      <c r="S37">
        <v>-35.972900000000003</v>
      </c>
      <c r="T37" t="s">
        <v>160</v>
      </c>
      <c r="U37" t="s">
        <v>155</v>
      </c>
      <c r="V37">
        <v>140</v>
      </c>
      <c r="W37" t="s">
        <v>141</v>
      </c>
      <c r="AB37" t="s">
        <v>111</v>
      </c>
      <c r="AC37">
        <v>21.8</v>
      </c>
      <c r="AD37">
        <v>477.1</v>
      </c>
      <c r="AE37">
        <v>9813</v>
      </c>
      <c r="AF37">
        <v>99.7</v>
      </c>
      <c r="AG37">
        <v>105</v>
      </c>
    </row>
    <row r="38" spans="1:34" x14ac:dyDescent="0.2">
      <c r="I38" t="s">
        <v>33</v>
      </c>
      <c r="J38">
        <v>1.4</v>
      </c>
      <c r="AB38" t="s">
        <v>112</v>
      </c>
      <c r="AC38">
        <v>0.68180000000000007</v>
      </c>
    </row>
    <row r="39" spans="1:34" x14ac:dyDescent="0.2">
      <c r="A39" t="s">
        <v>142</v>
      </c>
      <c r="B39" t="s">
        <v>24</v>
      </c>
      <c r="C39" t="s">
        <v>61</v>
      </c>
      <c r="D39">
        <v>9</v>
      </c>
      <c r="E39" t="s">
        <v>155</v>
      </c>
      <c r="F39" t="s">
        <v>162</v>
      </c>
      <c r="G39">
        <v>150</v>
      </c>
      <c r="H39">
        <v>3</v>
      </c>
      <c r="I39" t="s">
        <v>163</v>
      </c>
      <c r="J39">
        <v>2.1</v>
      </c>
      <c r="K39">
        <v>684</v>
      </c>
      <c r="L39">
        <v>7</v>
      </c>
      <c r="M39">
        <v>716</v>
      </c>
      <c r="N39">
        <v>11.1</v>
      </c>
      <c r="O39" t="s">
        <v>159</v>
      </c>
      <c r="P39">
        <v>75.624799999999993</v>
      </c>
      <c r="Q39">
        <v>-35.972900000000003</v>
      </c>
      <c r="R39">
        <v>73.841899999999995</v>
      </c>
      <c r="S39">
        <v>-49.4983</v>
      </c>
      <c r="T39" t="s">
        <v>155</v>
      </c>
      <c r="U39" t="s">
        <v>164</v>
      </c>
      <c r="V39">
        <v>140</v>
      </c>
      <c r="W39" t="s">
        <v>165</v>
      </c>
      <c r="AB39" t="s">
        <v>113</v>
      </c>
      <c r="AC39">
        <v>0.75680000000000003</v>
      </c>
    </row>
    <row r="40" spans="1:34" x14ac:dyDescent="0.2">
      <c r="A40" t="s">
        <v>142</v>
      </c>
      <c r="B40" t="s">
        <v>24</v>
      </c>
      <c r="C40" t="s">
        <v>61</v>
      </c>
      <c r="D40">
        <v>9</v>
      </c>
      <c r="E40" t="s">
        <v>162</v>
      </c>
      <c r="F40" t="s">
        <v>166</v>
      </c>
      <c r="G40">
        <v>150</v>
      </c>
      <c r="H40">
        <v>3</v>
      </c>
      <c r="I40" t="s">
        <v>167</v>
      </c>
      <c r="J40">
        <v>1.3</v>
      </c>
      <c r="K40">
        <v>1742</v>
      </c>
      <c r="L40">
        <v>18</v>
      </c>
      <c r="M40">
        <v>342</v>
      </c>
      <c r="N40">
        <v>16.399999999999999</v>
      </c>
      <c r="O40" t="s">
        <v>29</v>
      </c>
      <c r="P40">
        <v>73.841899999999995</v>
      </c>
      <c r="Q40">
        <v>-49.4983</v>
      </c>
      <c r="R40">
        <v>72.790000000000006</v>
      </c>
      <c r="S40">
        <v>-56.130499999999998</v>
      </c>
      <c r="T40" t="s">
        <v>164</v>
      </c>
      <c r="U40" t="s">
        <v>168</v>
      </c>
      <c r="V40">
        <v>140</v>
      </c>
      <c r="W40" t="s">
        <v>143</v>
      </c>
    </row>
    <row r="41" spans="1:34" x14ac:dyDescent="0.2">
      <c r="I41" t="s">
        <v>33</v>
      </c>
      <c r="J41">
        <v>2.6</v>
      </c>
      <c r="AB41" s="2" t="s">
        <v>112</v>
      </c>
      <c r="AC41" s="2">
        <v>0.9927999999999999</v>
      </c>
    </row>
    <row r="42" spans="1:34" x14ac:dyDescent="0.2">
      <c r="A42" t="s">
        <v>144</v>
      </c>
      <c r="B42" t="s">
        <v>35</v>
      </c>
      <c r="C42" t="s">
        <v>133</v>
      </c>
      <c r="D42">
        <v>8.5</v>
      </c>
      <c r="E42" t="s">
        <v>166</v>
      </c>
      <c r="F42" t="s">
        <v>27</v>
      </c>
      <c r="G42">
        <v>150</v>
      </c>
      <c r="H42">
        <v>3</v>
      </c>
      <c r="I42" t="s">
        <v>169</v>
      </c>
      <c r="J42">
        <v>4.2</v>
      </c>
      <c r="K42">
        <v>1505</v>
      </c>
      <c r="L42">
        <v>15</v>
      </c>
      <c r="M42">
        <v>-105</v>
      </c>
      <c r="N42">
        <v>12.7</v>
      </c>
      <c r="O42" t="s">
        <v>29</v>
      </c>
      <c r="P42">
        <v>72.790000000000006</v>
      </c>
      <c r="Q42">
        <v>-56.130499999999998</v>
      </c>
      <c r="R42">
        <v>64.191699999999997</v>
      </c>
      <c r="S42">
        <v>-51.674199999999999</v>
      </c>
      <c r="T42" t="s">
        <v>168</v>
      </c>
      <c r="U42" t="s">
        <v>31</v>
      </c>
      <c r="V42">
        <v>140</v>
      </c>
      <c r="W42" t="s">
        <v>145</v>
      </c>
      <c r="AB42" s="2" t="s">
        <v>113</v>
      </c>
      <c r="AC42" s="2">
        <v>1.0678000000000001</v>
      </c>
    </row>
    <row r="43" spans="1:34" x14ac:dyDescent="0.2">
      <c r="I43" t="s">
        <v>33</v>
      </c>
      <c r="J43">
        <v>3.8</v>
      </c>
      <c r="AB43" s="2"/>
      <c r="AC43" s="2"/>
    </row>
    <row r="44" spans="1:34" x14ac:dyDescent="0.2">
      <c r="A44" t="s">
        <v>146</v>
      </c>
      <c r="B44" t="s">
        <v>39</v>
      </c>
      <c r="C44" t="s">
        <v>76</v>
      </c>
      <c r="D44">
        <v>8.5</v>
      </c>
      <c r="E44" t="s">
        <v>27</v>
      </c>
      <c r="F44" t="s">
        <v>122</v>
      </c>
      <c r="G44">
        <v>150</v>
      </c>
      <c r="H44">
        <v>3</v>
      </c>
      <c r="I44" t="s">
        <v>170</v>
      </c>
      <c r="J44">
        <v>6.5</v>
      </c>
      <c r="K44">
        <v>2435</v>
      </c>
      <c r="L44">
        <v>25</v>
      </c>
      <c r="M44">
        <v>-1035</v>
      </c>
      <c r="N44">
        <v>15</v>
      </c>
      <c r="O44" t="s">
        <v>29</v>
      </c>
      <c r="P44">
        <v>64.191699999999997</v>
      </c>
      <c r="Q44">
        <v>-51.674199999999999</v>
      </c>
      <c r="R44">
        <v>65.654700000000005</v>
      </c>
      <c r="S44">
        <v>-18.075700000000001</v>
      </c>
      <c r="T44" t="s">
        <v>31</v>
      </c>
      <c r="U44" t="s">
        <v>125</v>
      </c>
      <c r="V44">
        <v>140</v>
      </c>
      <c r="W44" t="s">
        <v>147</v>
      </c>
      <c r="AB44" s="2" t="s">
        <v>121</v>
      </c>
      <c r="AC44" s="2">
        <f>AC41/AC11</f>
        <v>1.7652916073968701</v>
      </c>
    </row>
    <row r="45" spans="1:34" x14ac:dyDescent="0.2">
      <c r="I45" t="s">
        <v>33</v>
      </c>
      <c r="J45">
        <v>6.1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EA1C8-3298-B748-8D32-C976FAC4C8C1}">
  <dimension ref="A1:AH48"/>
  <sheetViews>
    <sheetView tabSelected="1" workbookViewId="0">
      <selection activeCell="AG45" sqref="AG45"/>
    </sheetView>
  </sheetViews>
  <sheetFormatPr baseColWidth="10" defaultColWidth="8.83203125" defaultRowHeight="15" x14ac:dyDescent="0.2"/>
  <cols>
    <col min="1" max="1" width="16.83203125" bestFit="1" customWidth="1"/>
    <col min="28" max="28" width="28.33203125" bestFit="1" customWidth="1"/>
  </cols>
  <sheetData>
    <row r="1" spans="1:3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AB1" s="1" t="s">
        <v>0</v>
      </c>
      <c r="AC1" s="1" t="s">
        <v>106</v>
      </c>
      <c r="AD1" s="1" t="s">
        <v>107</v>
      </c>
      <c r="AE1" s="1" t="s">
        <v>10</v>
      </c>
      <c r="AF1" s="1" t="s">
        <v>11</v>
      </c>
      <c r="AG1" s="1" t="s">
        <v>108</v>
      </c>
      <c r="AH1" s="1" t="s">
        <v>109</v>
      </c>
    </row>
    <row r="2" spans="1:34" x14ac:dyDescent="0.2">
      <c r="A2" t="s">
        <v>186</v>
      </c>
      <c r="B2" t="s">
        <v>39</v>
      </c>
      <c r="C2">
        <v>1</v>
      </c>
      <c r="D2">
        <v>8.5</v>
      </c>
      <c r="E2" t="s">
        <v>227</v>
      </c>
      <c r="F2" t="s">
        <v>201</v>
      </c>
      <c r="G2">
        <v>0</v>
      </c>
      <c r="H2">
        <v>0</v>
      </c>
      <c r="I2" t="s">
        <v>228</v>
      </c>
      <c r="J2">
        <v>3.3</v>
      </c>
      <c r="K2">
        <v>1156</v>
      </c>
      <c r="L2">
        <v>12</v>
      </c>
      <c r="M2">
        <v>244</v>
      </c>
      <c r="N2">
        <v>11.8</v>
      </c>
      <c r="O2" t="s">
        <v>25</v>
      </c>
      <c r="P2">
        <v>74.718400000000003</v>
      </c>
      <c r="Q2">
        <v>-94.984200000000001</v>
      </c>
      <c r="R2">
        <v>76.533299999999997</v>
      </c>
      <c r="S2">
        <v>-68.6999</v>
      </c>
      <c r="T2" t="s">
        <v>229</v>
      </c>
      <c r="U2" t="s">
        <v>203</v>
      </c>
      <c r="V2">
        <v>140</v>
      </c>
      <c r="W2" t="s">
        <v>32</v>
      </c>
      <c r="AB2" t="s">
        <v>186</v>
      </c>
      <c r="AC2">
        <v>3.3</v>
      </c>
      <c r="AD2">
        <v>44.3</v>
      </c>
      <c r="AE2">
        <v>2478</v>
      </c>
      <c r="AF2">
        <v>25.1</v>
      </c>
      <c r="AG2">
        <v>15</v>
      </c>
      <c r="AH2" t="s">
        <v>226</v>
      </c>
    </row>
    <row r="3" spans="1:34" x14ac:dyDescent="0.2">
      <c r="A3" t="s">
        <v>186</v>
      </c>
      <c r="B3" t="s">
        <v>39</v>
      </c>
      <c r="C3">
        <v>1</v>
      </c>
      <c r="D3">
        <v>8.5</v>
      </c>
      <c r="E3" t="s">
        <v>201</v>
      </c>
      <c r="F3" t="s">
        <v>205</v>
      </c>
      <c r="G3">
        <v>450</v>
      </c>
      <c r="H3">
        <v>3</v>
      </c>
      <c r="I3" t="s">
        <v>206</v>
      </c>
      <c r="J3">
        <v>0.8</v>
      </c>
      <c r="K3">
        <v>2478</v>
      </c>
      <c r="L3">
        <v>25</v>
      </c>
      <c r="M3">
        <v>78</v>
      </c>
      <c r="N3">
        <v>13.6</v>
      </c>
      <c r="O3" t="s">
        <v>29</v>
      </c>
      <c r="P3">
        <v>76.533299999999997</v>
      </c>
      <c r="Q3">
        <v>-68.6999</v>
      </c>
      <c r="R3">
        <v>77.485500000000002</v>
      </c>
      <c r="S3">
        <v>-69.375</v>
      </c>
      <c r="T3" t="s">
        <v>203</v>
      </c>
      <c r="U3" t="s">
        <v>207</v>
      </c>
      <c r="V3">
        <v>140</v>
      </c>
      <c r="W3" t="s">
        <v>226</v>
      </c>
      <c r="AB3" t="s">
        <v>188</v>
      </c>
      <c r="AC3">
        <v>2.9</v>
      </c>
      <c r="AD3">
        <v>39.1</v>
      </c>
      <c r="AE3">
        <v>1754</v>
      </c>
      <c r="AF3">
        <v>17.8</v>
      </c>
      <c r="AG3">
        <v>15</v>
      </c>
      <c r="AH3" t="s">
        <v>189</v>
      </c>
    </row>
    <row r="4" spans="1:34" x14ac:dyDescent="0.2">
      <c r="I4" t="s">
        <v>33</v>
      </c>
      <c r="J4">
        <v>3.3</v>
      </c>
      <c r="AB4" t="s">
        <v>190</v>
      </c>
      <c r="AC4">
        <v>3.6</v>
      </c>
      <c r="AD4">
        <v>48.4</v>
      </c>
      <c r="AE4">
        <v>3097</v>
      </c>
      <c r="AF4">
        <v>31.4</v>
      </c>
      <c r="AG4">
        <v>15</v>
      </c>
      <c r="AH4" t="s">
        <v>191</v>
      </c>
    </row>
    <row r="5" spans="1:34" x14ac:dyDescent="0.2">
      <c r="A5" t="s">
        <v>188</v>
      </c>
      <c r="B5" t="s">
        <v>52</v>
      </c>
      <c r="C5">
        <v>2</v>
      </c>
      <c r="D5">
        <v>8.25</v>
      </c>
      <c r="E5" t="s">
        <v>205</v>
      </c>
      <c r="F5" t="s">
        <v>208</v>
      </c>
      <c r="G5">
        <v>300</v>
      </c>
      <c r="H5">
        <v>3</v>
      </c>
      <c r="I5" t="s">
        <v>209</v>
      </c>
      <c r="J5">
        <v>1.9</v>
      </c>
      <c r="K5">
        <v>585</v>
      </c>
      <c r="L5">
        <v>6</v>
      </c>
      <c r="M5">
        <v>815</v>
      </c>
      <c r="N5">
        <v>10.1</v>
      </c>
      <c r="O5" t="s">
        <v>56</v>
      </c>
      <c r="P5">
        <v>77.485500000000002</v>
      </c>
      <c r="Q5">
        <v>-69.375</v>
      </c>
      <c r="R5">
        <v>80.097099999999998</v>
      </c>
      <c r="S5">
        <v>-58.138399999999997</v>
      </c>
      <c r="T5" t="s">
        <v>207</v>
      </c>
      <c r="U5" t="s">
        <v>210</v>
      </c>
      <c r="V5">
        <v>140</v>
      </c>
      <c r="W5" t="s">
        <v>211</v>
      </c>
      <c r="AB5" t="s">
        <v>192</v>
      </c>
      <c r="AC5">
        <v>1.6</v>
      </c>
      <c r="AD5">
        <v>21.5</v>
      </c>
      <c r="AE5">
        <v>964</v>
      </c>
      <c r="AF5">
        <v>9.8000000000000007</v>
      </c>
      <c r="AG5">
        <v>15</v>
      </c>
      <c r="AH5" t="s">
        <v>189</v>
      </c>
    </row>
    <row r="6" spans="1:34" x14ac:dyDescent="0.2">
      <c r="A6" t="s">
        <v>188</v>
      </c>
      <c r="B6" t="s">
        <v>52</v>
      </c>
      <c r="C6">
        <v>2</v>
      </c>
      <c r="D6">
        <v>8.25</v>
      </c>
      <c r="E6" t="s">
        <v>208</v>
      </c>
      <c r="F6" t="s">
        <v>205</v>
      </c>
      <c r="G6">
        <v>250</v>
      </c>
      <c r="H6">
        <v>3</v>
      </c>
      <c r="I6" t="s">
        <v>209</v>
      </c>
      <c r="J6">
        <v>1.9</v>
      </c>
      <c r="K6">
        <v>1754</v>
      </c>
      <c r="L6">
        <v>18</v>
      </c>
      <c r="M6">
        <v>231</v>
      </c>
      <c r="N6">
        <v>12.7</v>
      </c>
      <c r="O6" t="s">
        <v>29</v>
      </c>
      <c r="P6">
        <v>80.097099999999998</v>
      </c>
      <c r="Q6">
        <v>-58.138399999999997</v>
      </c>
      <c r="R6">
        <v>77.485500000000002</v>
      </c>
      <c r="S6">
        <v>-69.375</v>
      </c>
      <c r="T6" t="s">
        <v>210</v>
      </c>
      <c r="U6" t="s">
        <v>207</v>
      </c>
      <c r="V6">
        <v>140</v>
      </c>
      <c r="W6" t="s">
        <v>189</v>
      </c>
      <c r="AB6" t="s">
        <v>193</v>
      </c>
      <c r="AC6">
        <v>3.3</v>
      </c>
      <c r="AD6">
        <v>44.3</v>
      </c>
      <c r="AE6">
        <v>1488</v>
      </c>
      <c r="AF6">
        <v>15.1</v>
      </c>
      <c r="AG6">
        <v>15</v>
      </c>
      <c r="AH6" t="s">
        <v>194</v>
      </c>
    </row>
    <row r="7" spans="1:34" x14ac:dyDescent="0.2">
      <c r="I7" t="s">
        <v>33</v>
      </c>
      <c r="J7">
        <v>2.9</v>
      </c>
      <c r="AB7" t="s">
        <v>197</v>
      </c>
      <c r="AC7">
        <v>4</v>
      </c>
      <c r="AD7">
        <v>53.6</v>
      </c>
      <c r="AE7">
        <v>0</v>
      </c>
      <c r="AF7">
        <v>0</v>
      </c>
      <c r="AG7">
        <v>7.5</v>
      </c>
      <c r="AH7" t="s">
        <v>110</v>
      </c>
    </row>
    <row r="8" spans="1:34" x14ac:dyDescent="0.2">
      <c r="A8" t="s">
        <v>190</v>
      </c>
      <c r="B8" t="s">
        <v>60</v>
      </c>
      <c r="C8">
        <v>3</v>
      </c>
      <c r="D8">
        <v>8</v>
      </c>
      <c r="E8" t="s">
        <v>205</v>
      </c>
      <c r="F8" t="s">
        <v>212</v>
      </c>
      <c r="G8">
        <v>250</v>
      </c>
      <c r="H8">
        <v>3</v>
      </c>
      <c r="I8" t="s">
        <v>213</v>
      </c>
      <c r="J8">
        <v>2.1</v>
      </c>
      <c r="K8">
        <v>687</v>
      </c>
      <c r="L8">
        <v>7</v>
      </c>
      <c r="M8">
        <v>713</v>
      </c>
      <c r="N8">
        <v>10.1</v>
      </c>
      <c r="O8" t="s">
        <v>159</v>
      </c>
      <c r="P8">
        <v>77.485500000000002</v>
      </c>
      <c r="Q8">
        <v>-69.375</v>
      </c>
      <c r="R8">
        <v>77.502200000000002</v>
      </c>
      <c r="S8">
        <v>-50.874400000000001</v>
      </c>
      <c r="T8" t="s">
        <v>207</v>
      </c>
      <c r="U8" t="s">
        <v>214</v>
      </c>
      <c r="V8">
        <v>140</v>
      </c>
      <c r="W8" t="s">
        <v>230</v>
      </c>
      <c r="AB8" t="s">
        <v>198</v>
      </c>
      <c r="AC8">
        <v>4</v>
      </c>
      <c r="AD8">
        <v>53.6</v>
      </c>
      <c r="AE8">
        <v>0</v>
      </c>
      <c r="AF8">
        <v>0</v>
      </c>
      <c r="AG8">
        <v>7.5</v>
      </c>
      <c r="AH8" t="s">
        <v>110</v>
      </c>
    </row>
    <row r="9" spans="1:34" x14ac:dyDescent="0.2">
      <c r="A9" t="s">
        <v>190</v>
      </c>
      <c r="B9" t="s">
        <v>60</v>
      </c>
      <c r="C9">
        <v>3</v>
      </c>
      <c r="D9">
        <v>8</v>
      </c>
      <c r="E9" t="s">
        <v>212</v>
      </c>
      <c r="F9" t="s">
        <v>216</v>
      </c>
      <c r="G9">
        <v>150</v>
      </c>
      <c r="H9">
        <v>3</v>
      </c>
      <c r="I9" t="s">
        <v>217</v>
      </c>
      <c r="J9">
        <v>1.1000000000000001</v>
      </c>
      <c r="K9">
        <v>1651</v>
      </c>
      <c r="L9">
        <v>17</v>
      </c>
      <c r="M9">
        <v>636</v>
      </c>
      <c r="N9">
        <v>15.2</v>
      </c>
      <c r="O9" t="s">
        <v>218</v>
      </c>
      <c r="P9">
        <v>77.502200000000002</v>
      </c>
      <c r="Q9">
        <v>-50.874400000000001</v>
      </c>
      <c r="R9">
        <v>78.526600000000002</v>
      </c>
      <c r="S9">
        <v>-56.830500000000001</v>
      </c>
      <c r="T9" t="s">
        <v>214</v>
      </c>
      <c r="U9" t="s">
        <v>219</v>
      </c>
      <c r="V9">
        <v>140</v>
      </c>
      <c r="W9" t="s">
        <v>220</v>
      </c>
      <c r="AB9" t="s">
        <v>199</v>
      </c>
      <c r="AC9">
        <v>4</v>
      </c>
      <c r="AD9">
        <v>53.6</v>
      </c>
      <c r="AE9">
        <v>0</v>
      </c>
      <c r="AF9">
        <v>0</v>
      </c>
      <c r="AG9">
        <v>7.5</v>
      </c>
      <c r="AH9" t="s">
        <v>110</v>
      </c>
    </row>
    <row r="10" spans="1:34" x14ac:dyDescent="0.2">
      <c r="A10" t="s">
        <v>190</v>
      </c>
      <c r="B10" t="s">
        <v>60</v>
      </c>
      <c r="C10">
        <v>3</v>
      </c>
      <c r="D10">
        <v>8</v>
      </c>
      <c r="E10" t="s">
        <v>216</v>
      </c>
      <c r="F10" t="s">
        <v>205</v>
      </c>
      <c r="G10">
        <v>100</v>
      </c>
      <c r="H10">
        <v>3</v>
      </c>
      <c r="I10" t="s">
        <v>221</v>
      </c>
      <c r="J10">
        <v>1.6</v>
      </c>
      <c r="K10">
        <v>3097</v>
      </c>
      <c r="L10">
        <v>31</v>
      </c>
      <c r="M10">
        <v>154</v>
      </c>
      <c r="N10">
        <v>18.8</v>
      </c>
      <c r="O10" t="s">
        <v>29</v>
      </c>
      <c r="P10">
        <v>78.526600000000002</v>
      </c>
      <c r="Q10">
        <v>-56.830500000000001</v>
      </c>
      <c r="R10">
        <v>77.485500000000002</v>
      </c>
      <c r="S10">
        <v>-69.375</v>
      </c>
      <c r="T10" t="s">
        <v>219</v>
      </c>
      <c r="U10" t="s">
        <v>207</v>
      </c>
      <c r="V10">
        <v>140</v>
      </c>
      <c r="W10" t="s">
        <v>191</v>
      </c>
      <c r="AB10" t="s">
        <v>111</v>
      </c>
      <c r="AC10">
        <v>26.7</v>
      </c>
      <c r="AD10">
        <v>358.4</v>
      </c>
      <c r="AE10">
        <v>9781</v>
      </c>
      <c r="AF10">
        <v>99.2</v>
      </c>
      <c r="AG10">
        <v>97.5</v>
      </c>
    </row>
    <row r="11" spans="1:34" x14ac:dyDescent="0.2">
      <c r="I11" t="s">
        <v>33</v>
      </c>
      <c r="J11">
        <v>3.6</v>
      </c>
      <c r="AB11" t="s">
        <v>112</v>
      </c>
      <c r="AC11">
        <v>0.55510000000000004</v>
      </c>
    </row>
    <row r="12" spans="1:34" x14ac:dyDescent="0.2">
      <c r="A12" t="s">
        <v>192</v>
      </c>
      <c r="B12" t="s">
        <v>71</v>
      </c>
      <c r="C12">
        <v>4</v>
      </c>
      <c r="D12">
        <v>8.25</v>
      </c>
      <c r="E12" t="s">
        <v>205</v>
      </c>
      <c r="F12" t="s">
        <v>222</v>
      </c>
      <c r="G12">
        <v>250</v>
      </c>
      <c r="H12">
        <v>3</v>
      </c>
      <c r="I12" t="s">
        <v>223</v>
      </c>
      <c r="J12">
        <v>1.2</v>
      </c>
      <c r="K12">
        <v>321</v>
      </c>
      <c r="L12">
        <v>3</v>
      </c>
      <c r="M12">
        <v>1079</v>
      </c>
      <c r="N12">
        <v>9.5</v>
      </c>
      <c r="O12" t="s">
        <v>61</v>
      </c>
      <c r="P12">
        <v>77.485500000000002</v>
      </c>
      <c r="Q12">
        <v>-69.375</v>
      </c>
      <c r="R12">
        <v>77.13</v>
      </c>
      <c r="S12">
        <v>-61.03</v>
      </c>
      <c r="T12" t="s">
        <v>207</v>
      </c>
      <c r="U12" t="s">
        <v>222</v>
      </c>
      <c r="V12">
        <v>140</v>
      </c>
      <c r="W12" t="s">
        <v>224</v>
      </c>
      <c r="AB12" t="s">
        <v>113</v>
      </c>
      <c r="AC12">
        <v>0.63009999999999999</v>
      </c>
    </row>
    <row r="13" spans="1:34" x14ac:dyDescent="0.2">
      <c r="A13" t="s">
        <v>192</v>
      </c>
      <c r="B13" t="s">
        <v>71</v>
      </c>
      <c r="C13">
        <v>4</v>
      </c>
      <c r="D13">
        <v>8.25</v>
      </c>
      <c r="E13" t="s">
        <v>222</v>
      </c>
      <c r="F13" t="s">
        <v>205</v>
      </c>
      <c r="G13">
        <v>200</v>
      </c>
      <c r="H13">
        <v>3</v>
      </c>
      <c r="I13" t="s">
        <v>223</v>
      </c>
      <c r="J13">
        <v>1.2</v>
      </c>
      <c r="K13">
        <v>964</v>
      </c>
      <c r="L13">
        <v>10</v>
      </c>
      <c r="M13">
        <v>757</v>
      </c>
      <c r="N13">
        <v>15.7</v>
      </c>
      <c r="O13" t="s">
        <v>29</v>
      </c>
      <c r="P13">
        <v>77.13</v>
      </c>
      <c r="Q13">
        <v>-61.03</v>
      </c>
      <c r="R13">
        <v>77.485500000000002</v>
      </c>
      <c r="S13">
        <v>-69.375</v>
      </c>
      <c r="T13" t="s">
        <v>222</v>
      </c>
      <c r="U13" t="s">
        <v>207</v>
      </c>
      <c r="V13">
        <v>140</v>
      </c>
      <c r="W13" t="s">
        <v>189</v>
      </c>
      <c r="AB13" s="2"/>
      <c r="AC13" s="2"/>
    </row>
    <row r="14" spans="1:34" x14ac:dyDescent="0.2">
      <c r="I14" t="s">
        <v>33</v>
      </c>
      <c r="J14">
        <v>1.6</v>
      </c>
      <c r="AB14" s="2"/>
      <c r="AC14" s="2"/>
    </row>
    <row r="15" spans="1:34" x14ac:dyDescent="0.2">
      <c r="A15" t="s">
        <v>193</v>
      </c>
      <c r="B15" t="s">
        <v>75</v>
      </c>
      <c r="C15">
        <v>5</v>
      </c>
      <c r="D15">
        <v>8.25</v>
      </c>
      <c r="E15" t="s">
        <v>205</v>
      </c>
      <c r="F15" t="s">
        <v>201</v>
      </c>
      <c r="G15">
        <v>300</v>
      </c>
      <c r="H15">
        <v>3</v>
      </c>
      <c r="I15" t="s">
        <v>206</v>
      </c>
      <c r="J15">
        <v>0.8</v>
      </c>
      <c r="K15">
        <v>166</v>
      </c>
      <c r="L15">
        <v>2</v>
      </c>
      <c r="M15">
        <v>1234</v>
      </c>
      <c r="N15">
        <v>9.1</v>
      </c>
      <c r="O15" t="s">
        <v>25</v>
      </c>
      <c r="P15">
        <v>77.485500000000002</v>
      </c>
      <c r="Q15">
        <v>-69.375</v>
      </c>
      <c r="R15">
        <v>76.533299999999997</v>
      </c>
      <c r="S15">
        <v>-68.6999</v>
      </c>
      <c r="T15" t="s">
        <v>207</v>
      </c>
      <c r="U15" t="s">
        <v>203</v>
      </c>
      <c r="V15">
        <v>140</v>
      </c>
      <c r="W15" t="s">
        <v>231</v>
      </c>
      <c r="AB15" s="2"/>
      <c r="AC15" s="2"/>
    </row>
    <row r="16" spans="1:34" x14ac:dyDescent="0.2">
      <c r="A16" t="s">
        <v>193</v>
      </c>
      <c r="B16" t="s">
        <v>75</v>
      </c>
      <c r="C16">
        <v>5</v>
      </c>
      <c r="D16">
        <v>8.25</v>
      </c>
      <c r="E16" t="s">
        <v>201</v>
      </c>
      <c r="F16" t="s">
        <v>227</v>
      </c>
      <c r="G16">
        <v>250</v>
      </c>
      <c r="H16">
        <v>0</v>
      </c>
      <c r="I16" t="s">
        <v>228</v>
      </c>
      <c r="J16">
        <v>3.3</v>
      </c>
      <c r="K16">
        <v>1488</v>
      </c>
      <c r="L16">
        <v>15</v>
      </c>
      <c r="M16">
        <v>78</v>
      </c>
      <c r="N16">
        <v>13.4</v>
      </c>
      <c r="O16" t="s">
        <v>29</v>
      </c>
      <c r="P16">
        <v>76.533299999999997</v>
      </c>
      <c r="Q16">
        <v>-68.6999</v>
      </c>
      <c r="R16">
        <v>74.718400000000003</v>
      </c>
      <c r="S16">
        <v>-94.984200000000001</v>
      </c>
      <c r="T16" t="s">
        <v>203</v>
      </c>
      <c r="U16" t="s">
        <v>229</v>
      </c>
      <c r="V16">
        <v>140</v>
      </c>
      <c r="W16" t="s">
        <v>194</v>
      </c>
      <c r="AB16" s="2"/>
      <c r="AC16" s="2"/>
    </row>
    <row r="17" spans="1:34" x14ac:dyDescent="0.2">
      <c r="I17" t="s">
        <v>33</v>
      </c>
      <c r="J17">
        <v>3.3</v>
      </c>
      <c r="AB17" s="2"/>
      <c r="AC17" s="2"/>
    </row>
    <row r="18" spans="1:34" x14ac:dyDescent="0.2">
      <c r="AB18" s="2"/>
      <c r="AC18" s="2"/>
    </row>
    <row r="19" spans="1:34" x14ac:dyDescent="0.2">
      <c r="AB19" s="2" t="s">
        <v>114</v>
      </c>
      <c r="AC19" s="2">
        <v>81.233999999999995</v>
      </c>
      <c r="AD19" t="s">
        <v>115</v>
      </c>
    </row>
    <row r="20" spans="1:34" x14ac:dyDescent="0.2">
      <c r="AB20" s="2" t="str">
        <f>AB19</f>
        <v>Borek Quote</v>
      </c>
      <c r="AC20" s="2">
        <f>AC19*6.2/1000</f>
        <v>0.50365079999999995</v>
      </c>
      <c r="AD20" t="s">
        <v>116</v>
      </c>
    </row>
    <row r="21" spans="1:34" x14ac:dyDescent="0.2">
      <c r="AB21" s="2" t="s">
        <v>183</v>
      </c>
      <c r="AC21" s="3">
        <f>(AC20-AG10/1000)/AC11</f>
        <v>0.7316714105566563</v>
      </c>
    </row>
    <row r="28" spans="1:34" x14ac:dyDescent="0.2">
      <c r="AB28" t="s">
        <v>117</v>
      </c>
    </row>
    <row r="29" spans="1:34" x14ac:dyDescent="0.2">
      <c r="A29" s="1" t="s">
        <v>0</v>
      </c>
      <c r="B29" s="1" t="s">
        <v>1</v>
      </c>
      <c r="C29" s="1" t="s">
        <v>2</v>
      </c>
      <c r="D29" s="1" t="s">
        <v>3</v>
      </c>
      <c r="E29" s="1" t="s">
        <v>4</v>
      </c>
      <c r="F29" s="1" t="s">
        <v>5</v>
      </c>
      <c r="G29" s="1" t="s">
        <v>6</v>
      </c>
      <c r="H29" s="1" t="s">
        <v>7</v>
      </c>
      <c r="I29" s="1" t="s">
        <v>8</v>
      </c>
      <c r="J29" s="1" t="s">
        <v>9</v>
      </c>
      <c r="K29" s="1" t="s">
        <v>10</v>
      </c>
      <c r="L29" s="1" t="s">
        <v>11</v>
      </c>
      <c r="M29" s="1" t="s">
        <v>12</v>
      </c>
      <c r="N29" s="1" t="s">
        <v>13</v>
      </c>
      <c r="O29" s="1" t="s">
        <v>14</v>
      </c>
      <c r="P29" s="1" t="s">
        <v>15</v>
      </c>
      <c r="Q29" s="1" t="s">
        <v>16</v>
      </c>
      <c r="R29" s="1" t="s">
        <v>17</v>
      </c>
      <c r="S29" s="1" t="s">
        <v>18</v>
      </c>
      <c r="T29" s="1" t="s">
        <v>19</v>
      </c>
      <c r="U29" s="1" t="s">
        <v>20</v>
      </c>
      <c r="V29" s="1" t="s">
        <v>21</v>
      </c>
      <c r="W29" s="1" t="s">
        <v>22</v>
      </c>
      <c r="AB29" s="1" t="s">
        <v>0</v>
      </c>
      <c r="AC29" s="1" t="s">
        <v>106</v>
      </c>
      <c r="AD29" s="1" t="s">
        <v>107</v>
      </c>
      <c r="AE29" s="1" t="s">
        <v>10</v>
      </c>
      <c r="AF29" s="1" t="s">
        <v>11</v>
      </c>
      <c r="AG29" s="1" t="s">
        <v>108</v>
      </c>
      <c r="AH29" s="1" t="s">
        <v>109</v>
      </c>
    </row>
    <row r="30" spans="1:34" x14ac:dyDescent="0.2">
      <c r="A30" t="s">
        <v>184</v>
      </c>
      <c r="B30" t="s">
        <v>35</v>
      </c>
      <c r="C30">
        <v>1</v>
      </c>
      <c r="D30">
        <v>8.5</v>
      </c>
      <c r="E30" t="s">
        <v>122</v>
      </c>
      <c r="F30" t="s">
        <v>41</v>
      </c>
      <c r="G30">
        <v>0</v>
      </c>
      <c r="H30">
        <v>0</v>
      </c>
      <c r="I30" t="s">
        <v>200</v>
      </c>
      <c r="J30">
        <v>6</v>
      </c>
      <c r="K30">
        <v>2242</v>
      </c>
      <c r="L30">
        <v>23</v>
      </c>
      <c r="M30">
        <v>-842</v>
      </c>
      <c r="N30">
        <v>14.5</v>
      </c>
      <c r="O30" t="s">
        <v>29</v>
      </c>
      <c r="P30">
        <v>65.654700000000005</v>
      </c>
      <c r="Q30">
        <v>-18.075700000000001</v>
      </c>
      <c r="R30">
        <v>67.010599999999997</v>
      </c>
      <c r="S30">
        <v>-50.710999999999999</v>
      </c>
      <c r="T30" t="s">
        <v>125</v>
      </c>
      <c r="U30" t="s">
        <v>43</v>
      </c>
      <c r="V30">
        <v>140</v>
      </c>
      <c r="W30" t="s">
        <v>185</v>
      </c>
      <c r="AB30" t="s">
        <v>184</v>
      </c>
      <c r="AC30">
        <v>5.6</v>
      </c>
      <c r="AD30">
        <v>122.5</v>
      </c>
      <c r="AE30">
        <v>2242</v>
      </c>
      <c r="AF30">
        <v>22.7</v>
      </c>
      <c r="AG30">
        <v>7.5</v>
      </c>
      <c r="AH30" t="s">
        <v>185</v>
      </c>
    </row>
    <row r="31" spans="1:34" x14ac:dyDescent="0.2">
      <c r="I31" t="s">
        <v>33</v>
      </c>
      <c r="J31">
        <v>5.6</v>
      </c>
      <c r="AB31" t="s">
        <v>186</v>
      </c>
      <c r="AC31">
        <v>10.7</v>
      </c>
      <c r="AD31">
        <v>234.6</v>
      </c>
      <c r="AE31">
        <v>10664</v>
      </c>
      <c r="AF31">
        <v>108.1</v>
      </c>
      <c r="AG31">
        <v>15</v>
      </c>
      <c r="AH31" t="s">
        <v>187</v>
      </c>
    </row>
    <row r="32" spans="1:34" x14ac:dyDescent="0.2">
      <c r="A32" t="s">
        <v>186</v>
      </c>
      <c r="B32" t="s">
        <v>39</v>
      </c>
      <c r="C32">
        <v>2</v>
      </c>
      <c r="D32">
        <v>8.5</v>
      </c>
      <c r="E32" t="s">
        <v>41</v>
      </c>
      <c r="F32" t="s">
        <v>201</v>
      </c>
      <c r="G32">
        <v>0</v>
      </c>
      <c r="H32">
        <v>0</v>
      </c>
      <c r="I32" t="s">
        <v>202</v>
      </c>
      <c r="J32">
        <v>5.0999999999999996</v>
      </c>
      <c r="K32">
        <v>6370</v>
      </c>
      <c r="L32">
        <v>65</v>
      </c>
      <c r="M32">
        <v>-2728</v>
      </c>
      <c r="N32">
        <v>37.6</v>
      </c>
      <c r="O32" t="s">
        <v>29</v>
      </c>
      <c r="P32">
        <v>67.010599999999997</v>
      </c>
      <c r="Q32">
        <v>-50.710999999999999</v>
      </c>
      <c r="R32">
        <v>76.533299999999997</v>
      </c>
      <c r="S32">
        <v>-68.6999</v>
      </c>
      <c r="T32" t="s">
        <v>43</v>
      </c>
      <c r="U32" t="s">
        <v>203</v>
      </c>
      <c r="V32">
        <v>140</v>
      </c>
      <c r="W32" t="s">
        <v>204</v>
      </c>
      <c r="AB32" t="s">
        <v>188</v>
      </c>
      <c r="AC32">
        <v>2.9</v>
      </c>
      <c r="AD32">
        <v>63.9</v>
      </c>
      <c r="AE32">
        <v>1754</v>
      </c>
      <c r="AF32">
        <v>17.8</v>
      </c>
      <c r="AG32">
        <v>15</v>
      </c>
      <c r="AH32" t="s">
        <v>189</v>
      </c>
    </row>
    <row r="33" spans="1:34" x14ac:dyDescent="0.2">
      <c r="A33" t="s">
        <v>186</v>
      </c>
      <c r="B33" t="s">
        <v>39</v>
      </c>
      <c r="C33">
        <v>2</v>
      </c>
      <c r="D33">
        <v>8.5</v>
      </c>
      <c r="E33" t="s">
        <v>201</v>
      </c>
      <c r="F33" t="s">
        <v>205</v>
      </c>
      <c r="G33">
        <v>450</v>
      </c>
      <c r="H33">
        <v>3</v>
      </c>
      <c r="I33" t="s">
        <v>206</v>
      </c>
      <c r="J33">
        <v>0.8</v>
      </c>
      <c r="K33">
        <v>10664</v>
      </c>
      <c r="L33">
        <v>108</v>
      </c>
      <c r="M33">
        <v>-2894</v>
      </c>
      <c r="N33">
        <v>56.4</v>
      </c>
      <c r="O33" t="s">
        <v>29</v>
      </c>
      <c r="P33">
        <v>76.533299999999997</v>
      </c>
      <c r="Q33">
        <v>-68.6999</v>
      </c>
      <c r="R33">
        <v>77.485500000000002</v>
      </c>
      <c r="S33">
        <v>-69.375</v>
      </c>
      <c r="T33" t="s">
        <v>203</v>
      </c>
      <c r="U33" t="s">
        <v>207</v>
      </c>
      <c r="V33">
        <v>140</v>
      </c>
      <c r="W33" t="s">
        <v>187</v>
      </c>
      <c r="AB33" t="s">
        <v>190</v>
      </c>
      <c r="AC33">
        <v>3.6</v>
      </c>
      <c r="AD33">
        <v>79</v>
      </c>
      <c r="AE33">
        <v>3097</v>
      </c>
      <c r="AF33">
        <v>31.4</v>
      </c>
      <c r="AG33">
        <v>15</v>
      </c>
      <c r="AH33" t="s">
        <v>191</v>
      </c>
    </row>
    <row r="34" spans="1:34" x14ac:dyDescent="0.2">
      <c r="I34" t="s">
        <v>33</v>
      </c>
      <c r="J34">
        <v>10.7</v>
      </c>
      <c r="AB34" t="s">
        <v>192</v>
      </c>
      <c r="AC34">
        <v>1.6</v>
      </c>
      <c r="AD34">
        <v>35.1</v>
      </c>
      <c r="AE34">
        <v>964</v>
      </c>
      <c r="AF34">
        <v>9.8000000000000007</v>
      </c>
      <c r="AG34">
        <v>15</v>
      </c>
      <c r="AH34" t="s">
        <v>189</v>
      </c>
    </row>
    <row r="35" spans="1:34" x14ac:dyDescent="0.2">
      <c r="A35" t="s">
        <v>188</v>
      </c>
      <c r="B35" t="s">
        <v>52</v>
      </c>
      <c r="C35">
        <v>3</v>
      </c>
      <c r="D35">
        <v>8.25</v>
      </c>
      <c r="E35" t="s">
        <v>205</v>
      </c>
      <c r="F35" t="s">
        <v>208</v>
      </c>
      <c r="G35">
        <v>300</v>
      </c>
      <c r="H35">
        <v>3</v>
      </c>
      <c r="I35" t="s">
        <v>209</v>
      </c>
      <c r="J35">
        <v>1.9</v>
      </c>
      <c r="K35">
        <v>585</v>
      </c>
      <c r="L35">
        <v>6</v>
      </c>
      <c r="M35">
        <v>815</v>
      </c>
      <c r="N35">
        <v>10.1</v>
      </c>
      <c r="O35" t="s">
        <v>56</v>
      </c>
      <c r="P35">
        <v>77.485500000000002</v>
      </c>
      <c r="Q35">
        <v>-69.375</v>
      </c>
      <c r="R35">
        <v>80.097099999999998</v>
      </c>
      <c r="S35">
        <v>-58.138399999999997</v>
      </c>
      <c r="T35" t="s">
        <v>207</v>
      </c>
      <c r="U35" t="s">
        <v>210</v>
      </c>
      <c r="V35">
        <v>140</v>
      </c>
      <c r="W35" t="s">
        <v>211</v>
      </c>
      <c r="AB35" t="s">
        <v>193</v>
      </c>
      <c r="AC35">
        <v>5.0999999999999996</v>
      </c>
      <c r="AD35">
        <v>112.1</v>
      </c>
      <c r="AE35">
        <v>2218</v>
      </c>
      <c r="AF35">
        <v>22.5</v>
      </c>
      <c r="AG35">
        <v>7.5</v>
      </c>
      <c r="AH35" t="s">
        <v>194</v>
      </c>
    </row>
    <row r="36" spans="1:34" x14ac:dyDescent="0.2">
      <c r="A36" t="s">
        <v>188</v>
      </c>
      <c r="B36" t="s">
        <v>52</v>
      </c>
      <c r="C36">
        <v>3</v>
      </c>
      <c r="D36">
        <v>8.25</v>
      </c>
      <c r="E36" t="s">
        <v>208</v>
      </c>
      <c r="F36" t="s">
        <v>205</v>
      </c>
      <c r="G36">
        <v>250</v>
      </c>
      <c r="H36">
        <v>3</v>
      </c>
      <c r="I36" t="s">
        <v>209</v>
      </c>
      <c r="J36">
        <v>1.9</v>
      </c>
      <c r="K36">
        <v>1754</v>
      </c>
      <c r="L36">
        <v>18</v>
      </c>
      <c r="M36">
        <v>231</v>
      </c>
      <c r="N36">
        <v>12.7</v>
      </c>
      <c r="O36" t="s">
        <v>29</v>
      </c>
      <c r="P36">
        <v>80.097099999999998</v>
      </c>
      <c r="Q36">
        <v>-58.138399999999997</v>
      </c>
      <c r="R36">
        <v>77.485500000000002</v>
      </c>
      <c r="S36">
        <v>-69.375</v>
      </c>
      <c r="T36" t="s">
        <v>210</v>
      </c>
      <c r="U36" t="s">
        <v>207</v>
      </c>
      <c r="V36">
        <v>140</v>
      </c>
      <c r="W36" t="s">
        <v>189</v>
      </c>
      <c r="AB36" t="s">
        <v>195</v>
      </c>
      <c r="AC36">
        <v>10.7</v>
      </c>
      <c r="AD36">
        <v>234.6</v>
      </c>
      <c r="AE36">
        <v>6513</v>
      </c>
      <c r="AF36">
        <v>66</v>
      </c>
      <c r="AG36">
        <v>7.5</v>
      </c>
      <c r="AH36" t="s">
        <v>196</v>
      </c>
    </row>
    <row r="37" spans="1:34" x14ac:dyDescent="0.2">
      <c r="I37" t="s">
        <v>33</v>
      </c>
      <c r="J37">
        <v>2.9</v>
      </c>
      <c r="AB37" t="s">
        <v>197</v>
      </c>
      <c r="AC37">
        <v>2</v>
      </c>
      <c r="AD37">
        <v>43.7</v>
      </c>
      <c r="AE37">
        <v>0</v>
      </c>
      <c r="AF37">
        <v>0</v>
      </c>
      <c r="AG37">
        <v>7.5</v>
      </c>
      <c r="AH37" t="s">
        <v>110</v>
      </c>
    </row>
    <row r="38" spans="1:34" x14ac:dyDescent="0.2">
      <c r="A38" t="s">
        <v>190</v>
      </c>
      <c r="B38" t="s">
        <v>60</v>
      </c>
      <c r="C38">
        <v>4</v>
      </c>
      <c r="D38">
        <v>8</v>
      </c>
      <c r="E38" t="s">
        <v>205</v>
      </c>
      <c r="F38" t="s">
        <v>212</v>
      </c>
      <c r="G38">
        <v>250</v>
      </c>
      <c r="H38">
        <v>3</v>
      </c>
      <c r="I38" t="s">
        <v>213</v>
      </c>
      <c r="J38">
        <v>2.1</v>
      </c>
      <c r="K38">
        <v>687</v>
      </c>
      <c r="L38">
        <v>7</v>
      </c>
      <c r="M38">
        <v>713</v>
      </c>
      <c r="N38">
        <v>10.1</v>
      </c>
      <c r="O38" t="s">
        <v>159</v>
      </c>
      <c r="P38">
        <v>77.485500000000002</v>
      </c>
      <c r="Q38">
        <v>-69.375</v>
      </c>
      <c r="R38">
        <v>77.502200000000002</v>
      </c>
      <c r="S38">
        <v>-50.874400000000001</v>
      </c>
      <c r="T38" t="s">
        <v>207</v>
      </c>
      <c r="U38" t="s">
        <v>214</v>
      </c>
      <c r="V38">
        <v>140</v>
      </c>
      <c r="W38" t="s">
        <v>215</v>
      </c>
      <c r="AB38" t="s">
        <v>198</v>
      </c>
      <c r="AC38">
        <v>2</v>
      </c>
      <c r="AD38">
        <v>43.7</v>
      </c>
      <c r="AE38">
        <v>0</v>
      </c>
      <c r="AF38">
        <v>0</v>
      </c>
      <c r="AG38">
        <v>7.5</v>
      </c>
      <c r="AH38" t="s">
        <v>110</v>
      </c>
    </row>
    <row r="39" spans="1:34" x14ac:dyDescent="0.2">
      <c r="A39" t="s">
        <v>190</v>
      </c>
      <c r="B39" t="s">
        <v>60</v>
      </c>
      <c r="C39">
        <v>4</v>
      </c>
      <c r="D39">
        <v>8</v>
      </c>
      <c r="E39" t="s">
        <v>212</v>
      </c>
      <c r="F39" t="s">
        <v>216</v>
      </c>
      <c r="G39">
        <v>150</v>
      </c>
      <c r="H39">
        <v>3</v>
      </c>
      <c r="I39" t="s">
        <v>217</v>
      </c>
      <c r="J39">
        <v>1.1000000000000001</v>
      </c>
      <c r="K39">
        <v>1651</v>
      </c>
      <c r="L39">
        <v>17</v>
      </c>
      <c r="M39">
        <v>436</v>
      </c>
      <c r="N39">
        <v>15.2</v>
      </c>
      <c r="O39" t="s">
        <v>218</v>
      </c>
      <c r="P39">
        <v>77.502200000000002</v>
      </c>
      <c r="Q39">
        <v>-50.874400000000001</v>
      </c>
      <c r="R39">
        <v>78.526600000000002</v>
      </c>
      <c r="S39">
        <v>-56.830500000000001</v>
      </c>
      <c r="T39" t="s">
        <v>214</v>
      </c>
      <c r="U39" t="s">
        <v>219</v>
      </c>
      <c r="V39">
        <v>140</v>
      </c>
      <c r="W39" t="s">
        <v>220</v>
      </c>
      <c r="AB39" t="s">
        <v>199</v>
      </c>
      <c r="AC39">
        <v>2</v>
      </c>
      <c r="AD39">
        <v>43.7</v>
      </c>
      <c r="AE39">
        <v>0</v>
      </c>
      <c r="AF39">
        <v>0</v>
      </c>
      <c r="AG39">
        <v>7.5</v>
      </c>
      <c r="AH39" t="s">
        <v>110</v>
      </c>
    </row>
    <row r="40" spans="1:34" x14ac:dyDescent="0.2">
      <c r="A40" t="s">
        <v>190</v>
      </c>
      <c r="B40" t="s">
        <v>60</v>
      </c>
      <c r="C40">
        <v>4</v>
      </c>
      <c r="D40">
        <v>8</v>
      </c>
      <c r="E40" t="s">
        <v>216</v>
      </c>
      <c r="F40" t="s">
        <v>205</v>
      </c>
      <c r="G40">
        <v>100</v>
      </c>
      <c r="H40">
        <v>3</v>
      </c>
      <c r="I40" t="s">
        <v>221</v>
      </c>
      <c r="J40">
        <v>1.6</v>
      </c>
      <c r="K40">
        <v>3097</v>
      </c>
      <c r="L40">
        <v>31</v>
      </c>
      <c r="M40">
        <v>-46</v>
      </c>
      <c r="N40">
        <v>18.8</v>
      </c>
      <c r="O40" t="s">
        <v>29</v>
      </c>
      <c r="P40">
        <v>78.526600000000002</v>
      </c>
      <c r="Q40">
        <v>-56.830500000000001</v>
      </c>
      <c r="R40">
        <v>77.485500000000002</v>
      </c>
      <c r="S40">
        <v>-69.375</v>
      </c>
      <c r="T40" t="s">
        <v>219</v>
      </c>
      <c r="U40" t="s">
        <v>207</v>
      </c>
      <c r="V40">
        <v>140</v>
      </c>
      <c r="W40" t="s">
        <v>191</v>
      </c>
      <c r="AB40" t="s">
        <v>111</v>
      </c>
      <c r="AC40">
        <v>46.2</v>
      </c>
      <c r="AD40">
        <v>1012.9</v>
      </c>
      <c r="AE40">
        <v>27452</v>
      </c>
      <c r="AF40">
        <v>278.3</v>
      </c>
      <c r="AG40">
        <v>105</v>
      </c>
    </row>
    <row r="41" spans="1:34" x14ac:dyDescent="0.2">
      <c r="I41" t="s">
        <v>33</v>
      </c>
      <c r="J41">
        <v>3.6</v>
      </c>
      <c r="AB41" t="s">
        <v>112</v>
      </c>
      <c r="AC41">
        <v>1.3962000000000001</v>
      </c>
    </row>
    <row r="42" spans="1:34" x14ac:dyDescent="0.2">
      <c r="A42" t="s">
        <v>192</v>
      </c>
      <c r="B42" t="s">
        <v>71</v>
      </c>
      <c r="C42">
        <v>5</v>
      </c>
      <c r="D42">
        <v>8.25</v>
      </c>
      <c r="E42" t="s">
        <v>205</v>
      </c>
      <c r="F42" t="s">
        <v>222</v>
      </c>
      <c r="G42">
        <v>250</v>
      </c>
      <c r="H42">
        <v>3</v>
      </c>
      <c r="I42" t="s">
        <v>223</v>
      </c>
      <c r="J42">
        <v>1.2</v>
      </c>
      <c r="K42">
        <v>321</v>
      </c>
      <c r="L42">
        <v>3</v>
      </c>
      <c r="M42">
        <v>1079</v>
      </c>
      <c r="N42">
        <v>9.5</v>
      </c>
      <c r="O42" t="s">
        <v>61</v>
      </c>
      <c r="P42">
        <v>77.485500000000002</v>
      </c>
      <c r="Q42">
        <v>-69.375</v>
      </c>
      <c r="R42">
        <v>77.13</v>
      </c>
      <c r="S42">
        <v>-61.03</v>
      </c>
      <c r="T42" t="s">
        <v>207</v>
      </c>
      <c r="U42" t="s">
        <v>222</v>
      </c>
      <c r="V42">
        <v>140</v>
      </c>
      <c r="W42" t="s">
        <v>224</v>
      </c>
      <c r="AB42" t="s">
        <v>113</v>
      </c>
      <c r="AC42">
        <v>1.4712000000000001</v>
      </c>
    </row>
    <row r="43" spans="1:34" x14ac:dyDescent="0.2">
      <c r="A43" t="s">
        <v>192</v>
      </c>
      <c r="B43" t="s">
        <v>71</v>
      </c>
      <c r="C43">
        <v>5</v>
      </c>
      <c r="D43">
        <v>8.25</v>
      </c>
      <c r="E43" t="s">
        <v>222</v>
      </c>
      <c r="F43" t="s">
        <v>205</v>
      </c>
      <c r="G43">
        <v>200</v>
      </c>
      <c r="H43">
        <v>3</v>
      </c>
      <c r="I43" t="s">
        <v>223</v>
      </c>
      <c r="J43">
        <v>1.2</v>
      </c>
      <c r="K43">
        <v>964</v>
      </c>
      <c r="L43">
        <v>10</v>
      </c>
      <c r="M43">
        <v>757</v>
      </c>
      <c r="N43">
        <v>15.7</v>
      </c>
      <c r="O43" t="s">
        <v>29</v>
      </c>
      <c r="P43">
        <v>77.13</v>
      </c>
      <c r="Q43">
        <v>-61.03</v>
      </c>
      <c r="R43">
        <v>77.485500000000002</v>
      </c>
      <c r="S43">
        <v>-69.375</v>
      </c>
      <c r="T43" t="s">
        <v>222</v>
      </c>
      <c r="U43" t="s">
        <v>207</v>
      </c>
      <c r="V43">
        <v>140</v>
      </c>
      <c r="W43" t="s">
        <v>189</v>
      </c>
      <c r="AB43" s="2"/>
      <c r="AC43" s="2"/>
    </row>
    <row r="44" spans="1:34" x14ac:dyDescent="0.2">
      <c r="I44" t="s">
        <v>33</v>
      </c>
      <c r="J44">
        <v>1.6</v>
      </c>
      <c r="AB44" s="2" t="s">
        <v>121</v>
      </c>
      <c r="AC44" s="2">
        <f>AC41/AC11</f>
        <v>2.5152224824355973</v>
      </c>
    </row>
    <row r="45" spans="1:34" x14ac:dyDescent="0.2">
      <c r="A45" t="s">
        <v>193</v>
      </c>
      <c r="B45" t="s">
        <v>75</v>
      </c>
      <c r="C45">
        <v>6</v>
      </c>
      <c r="D45">
        <v>8.25</v>
      </c>
      <c r="E45" t="s">
        <v>205</v>
      </c>
      <c r="F45" t="s">
        <v>201</v>
      </c>
      <c r="G45">
        <v>300</v>
      </c>
      <c r="H45">
        <v>3</v>
      </c>
      <c r="I45" t="s">
        <v>206</v>
      </c>
      <c r="J45">
        <v>0.8</v>
      </c>
      <c r="K45">
        <v>166</v>
      </c>
      <c r="L45">
        <v>2</v>
      </c>
      <c r="M45">
        <v>1234</v>
      </c>
      <c r="N45">
        <v>9.1</v>
      </c>
      <c r="O45" t="s">
        <v>25</v>
      </c>
      <c r="P45">
        <v>77.485500000000002</v>
      </c>
      <c r="Q45">
        <v>-69.375</v>
      </c>
      <c r="R45">
        <v>76.533299999999997</v>
      </c>
      <c r="S45">
        <v>-68.6999</v>
      </c>
      <c r="T45" t="s">
        <v>207</v>
      </c>
      <c r="U45" t="s">
        <v>203</v>
      </c>
      <c r="V45">
        <v>140</v>
      </c>
      <c r="W45" t="s">
        <v>225</v>
      </c>
    </row>
    <row r="46" spans="1:34" x14ac:dyDescent="0.2">
      <c r="A46" t="s">
        <v>193</v>
      </c>
      <c r="B46" t="s">
        <v>75</v>
      </c>
      <c r="C46">
        <v>6</v>
      </c>
      <c r="D46">
        <v>8.25</v>
      </c>
      <c r="E46" t="s">
        <v>201</v>
      </c>
      <c r="F46" t="s">
        <v>41</v>
      </c>
      <c r="G46">
        <v>250</v>
      </c>
      <c r="H46">
        <v>0</v>
      </c>
      <c r="I46" t="s">
        <v>202</v>
      </c>
      <c r="J46">
        <v>5.0999999999999996</v>
      </c>
      <c r="K46">
        <v>2218</v>
      </c>
      <c r="L46">
        <v>22</v>
      </c>
      <c r="M46">
        <v>-652</v>
      </c>
      <c r="N46">
        <v>15.2</v>
      </c>
      <c r="O46" t="s">
        <v>29</v>
      </c>
      <c r="P46">
        <v>76.533299999999997</v>
      </c>
      <c r="Q46">
        <v>-68.6999</v>
      </c>
      <c r="R46">
        <v>67.010599999999997</v>
      </c>
      <c r="S46">
        <v>-50.710999999999999</v>
      </c>
      <c r="T46" t="s">
        <v>203</v>
      </c>
      <c r="U46" t="s">
        <v>43</v>
      </c>
      <c r="V46">
        <v>140</v>
      </c>
      <c r="W46" t="s">
        <v>194</v>
      </c>
    </row>
    <row r="47" spans="1:34" x14ac:dyDescent="0.2">
      <c r="I47" t="s">
        <v>33</v>
      </c>
      <c r="J47">
        <v>5.0999999999999996</v>
      </c>
    </row>
    <row r="48" spans="1:34" x14ac:dyDescent="0.2">
      <c r="A48" t="s">
        <v>195</v>
      </c>
      <c r="B48" t="s">
        <v>24</v>
      </c>
      <c r="C48">
        <v>7</v>
      </c>
      <c r="D48">
        <v>8.25</v>
      </c>
      <c r="E48" t="s">
        <v>41</v>
      </c>
      <c r="F48" t="s">
        <v>122</v>
      </c>
      <c r="G48">
        <v>0</v>
      </c>
      <c r="H48">
        <v>0</v>
      </c>
      <c r="I48" t="s">
        <v>200</v>
      </c>
      <c r="J48">
        <v>6</v>
      </c>
      <c r="K48">
        <v>6513</v>
      </c>
      <c r="L48">
        <v>66</v>
      </c>
      <c r="M48">
        <v>-2894</v>
      </c>
      <c r="N48">
        <v>39.200000000000003</v>
      </c>
      <c r="O48" t="s">
        <v>29</v>
      </c>
      <c r="P48">
        <v>67.010599999999997</v>
      </c>
      <c r="Q48">
        <v>-50.710999999999999</v>
      </c>
      <c r="R48">
        <v>65.654700000000005</v>
      </c>
      <c r="S48">
        <v>-18.075700000000001</v>
      </c>
      <c r="T48" t="s">
        <v>43</v>
      </c>
      <c r="U48" t="s">
        <v>125</v>
      </c>
      <c r="V48">
        <v>140</v>
      </c>
      <c r="W48" t="s">
        <v>196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</vt:lpstr>
      <vt:lpstr>NE</vt:lpstr>
      <vt:lpstr>NW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2021-02-04T09:51:25Z</dcterms:created>
  <dcterms:modified xsi:type="dcterms:W3CDTF">2021-02-04T12:44:03Z</dcterms:modified>
</cp:coreProperties>
</file>