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6E0A764A-B174-4AA8-8279-7BF925B6DF97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8" i="7"/>
  <c r="D11" i="7"/>
  <c r="D21" i="7"/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61" i="4"/>
  <c r="H48" i="4"/>
  <c r="H31" i="4"/>
  <c r="H90" i="4"/>
  <c r="H89" i="4"/>
  <c r="H87" i="4"/>
  <c r="H86" i="4"/>
  <c r="H85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7" i="4"/>
  <c r="H6" i="4"/>
  <c r="H5" i="4"/>
  <c r="H59" i="7"/>
  <c r="H67" i="7"/>
  <c r="H66" i="7"/>
  <c r="H65" i="7"/>
  <c r="H64" i="7"/>
  <c r="H63" i="7"/>
  <c r="H62" i="7"/>
  <c r="H61" i="7"/>
  <c r="H60" i="7"/>
  <c r="H56" i="7"/>
  <c r="H55" i="7"/>
  <c r="H54" i="7"/>
  <c r="H53" i="7"/>
  <c r="H52" i="7"/>
  <c r="H46" i="7"/>
  <c r="H45" i="7"/>
  <c r="H43" i="7"/>
  <c r="H42" i="7"/>
  <c r="H41" i="7"/>
  <c r="H40" i="7"/>
  <c r="H39" i="7"/>
  <c r="H38" i="7"/>
  <c r="H36" i="7"/>
  <c r="H35" i="7"/>
  <c r="H34" i="7"/>
  <c r="H26" i="7"/>
  <c r="H17" i="7"/>
  <c r="H1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3" i="1" l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F15" i="7"/>
  <c r="F51" i="7" s="1"/>
  <c r="E15" i="7"/>
  <c r="E51" i="7" s="1"/>
  <c r="D15" i="7"/>
  <c r="C15" i="7"/>
  <c r="C37" i="7" s="1"/>
  <c r="B15" i="7"/>
  <c r="B37" i="7" s="1"/>
  <c r="G14" i="7"/>
  <c r="F14" i="7"/>
  <c r="F33" i="7" s="1"/>
  <c r="E14" i="7"/>
  <c r="D14" i="7"/>
  <c r="C14" i="7"/>
  <c r="C33" i="7" s="1"/>
  <c r="B14" i="7"/>
  <c r="B33" i="7" s="1"/>
  <c r="G13" i="7"/>
  <c r="F13" i="7"/>
  <c r="F32" i="7" s="1"/>
  <c r="E13" i="7"/>
  <c r="E32" i="7" s="1"/>
  <c r="D13" i="7"/>
  <c r="C13" i="7"/>
  <c r="C32" i="7" s="1"/>
  <c r="B13" i="7"/>
  <c r="B32" i="7" s="1"/>
  <c r="G12" i="7"/>
  <c r="F12" i="7"/>
  <c r="F31" i="7" s="1"/>
  <c r="E12" i="7"/>
  <c r="E31" i="7" s="1"/>
  <c r="D12" i="7"/>
  <c r="C12" i="7"/>
  <c r="C31" i="7" s="1"/>
  <c r="B12" i="7"/>
  <c r="B31" i="7" s="1"/>
  <c r="E50" i="7"/>
  <c r="D50" i="7"/>
  <c r="C50" i="7"/>
  <c r="B50" i="7"/>
  <c r="B44" i="7"/>
  <c r="G50" i="7"/>
  <c r="H50" i="7" s="1"/>
  <c r="G44" i="7"/>
  <c r="F50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H14" i="4" s="1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H22" i="7" s="1"/>
  <c r="F22" i="7"/>
  <c r="E22" i="7"/>
  <c r="D22" i="7"/>
  <c r="C22" i="7"/>
  <c r="G21" i="7"/>
  <c r="H21" i="7" s="1"/>
  <c r="F21" i="7"/>
  <c r="E21" i="7"/>
  <c r="C21" i="7"/>
  <c r="B22" i="7"/>
  <c r="B21" i="7"/>
  <c r="G25" i="7"/>
  <c r="H25" i="7" s="1"/>
  <c r="F25" i="7"/>
  <c r="G24" i="7"/>
  <c r="H24" i="7" s="1"/>
  <c r="F24" i="7"/>
  <c r="G23" i="7"/>
  <c r="H23" i="7" s="1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H88" i="4" s="1"/>
  <c r="F88" i="4"/>
  <c r="D88" i="4"/>
  <c r="C88" i="4"/>
  <c r="B88" i="4"/>
  <c r="G84" i="4"/>
  <c r="H84" i="4" s="1"/>
  <c r="F84" i="4"/>
  <c r="E84" i="4"/>
  <c r="D84" i="4"/>
  <c r="C84" i="4"/>
  <c r="B84" i="4"/>
  <c r="G83" i="4"/>
  <c r="H83" i="4" s="1"/>
  <c r="F83" i="4"/>
  <c r="E83" i="4"/>
  <c r="D83" i="4"/>
  <c r="C83" i="4"/>
  <c r="B83" i="4"/>
  <c r="G82" i="4"/>
  <c r="H82" i="4" s="1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C20" i="7"/>
  <c r="B20" i="7"/>
  <c r="G19" i="7"/>
  <c r="H19" i="7" s="1"/>
  <c r="F19" i="7"/>
  <c r="E19" i="7"/>
  <c r="D19" i="7"/>
  <c r="C19" i="7"/>
  <c r="B19" i="7"/>
  <c r="G18" i="7"/>
  <c r="F18" i="7"/>
  <c r="E18" i="7"/>
  <c r="C18" i="7"/>
  <c r="B18" i="7"/>
  <c r="E33" i="7"/>
  <c r="G11" i="7"/>
  <c r="E11" i="7"/>
  <c r="E30" i="7" s="1"/>
  <c r="C11" i="7"/>
  <c r="B11" i="7"/>
  <c r="B30" i="7" s="1"/>
  <c r="G59" i="7"/>
  <c r="G7" i="7" s="1"/>
  <c r="H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59" i="7"/>
  <c r="F7" i="7" s="1"/>
  <c r="E59" i="7"/>
  <c r="E7" i="7" s="1"/>
  <c r="D59" i="7"/>
  <c r="D7" i="7" s="1"/>
  <c r="C59" i="7"/>
  <c r="C7" i="7" s="1"/>
  <c r="B59" i="7"/>
  <c r="B49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H13" i="4" s="1"/>
  <c r="F13" i="4"/>
  <c r="G12" i="4"/>
  <c r="H12" i="4" s="1"/>
  <c r="F12" i="4"/>
  <c r="E13" i="4"/>
  <c r="D13" i="4"/>
  <c r="E12" i="4"/>
  <c r="D12" i="4"/>
  <c r="C3" i="3"/>
  <c r="E3" i="3"/>
  <c r="D3" i="3"/>
  <c r="H11" i="4" l="1"/>
  <c r="G51" i="7"/>
  <c r="H15" i="7"/>
  <c r="H81" i="4"/>
  <c r="H79" i="4" s="1"/>
  <c r="G32" i="7"/>
  <c r="H13" i="7"/>
  <c r="H18" i="7"/>
  <c r="H20" i="7"/>
  <c r="H44" i="7"/>
  <c r="G31" i="7"/>
  <c r="H12" i="7"/>
  <c r="G33" i="7"/>
  <c r="H14" i="7"/>
  <c r="H10" i="7" s="1"/>
  <c r="H11" i="7"/>
  <c r="C51" i="7"/>
  <c r="C49" i="7" s="1"/>
  <c r="C6" i="7" s="1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F37" i="7"/>
  <c r="D31" i="7"/>
  <c r="D33" i="7"/>
  <c r="B51" i="7"/>
  <c r="D51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H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H8" i="4" s="1"/>
  <c r="D79" i="4"/>
  <c r="D8" i="4" s="1"/>
  <c r="C30" i="7"/>
  <c r="C29" i="7" s="1"/>
  <c r="C5" i="7" s="1"/>
  <c r="D30" i="7"/>
  <c r="G30" i="7"/>
  <c r="F49" i="7"/>
  <c r="F6" i="7" s="1"/>
  <c r="G49" i="7"/>
  <c r="G6" i="7" s="1"/>
  <c r="H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H3" i="4" l="1"/>
  <c r="H33" i="7"/>
  <c r="H32" i="7"/>
  <c r="G29" i="7"/>
  <c r="G5" i="7" s="1"/>
  <c r="H30" i="7"/>
  <c r="H29" i="7" s="1"/>
  <c r="H37" i="7"/>
  <c r="H31" i="7"/>
  <c r="H51" i="7"/>
  <c r="H49" i="7" s="1"/>
  <c r="B7" i="1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49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49" i="7"/>
  <c r="E6" i="7" s="1"/>
  <c r="E3" i="7" s="1"/>
  <c r="E88" i="4"/>
  <c r="E79" i="4" s="1"/>
  <c r="E8" i="4" s="1"/>
  <c r="F10" i="7"/>
  <c r="F4" i="7" s="1"/>
  <c r="G10" i="7"/>
  <c r="G4" i="7" s="1"/>
  <c r="H5" i="7" l="1"/>
  <c r="G3" i="7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<sst xmlns="http://schemas.openxmlformats.org/spreadsheetml/2006/main" count="1448" uniqueCount="284">
  <si>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</si>
  <si>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</si>
  <si>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</si>
  <si>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</si>
  <si>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</si>
  <si>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</si>
  <si>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</si>
  <si>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</si>
  <si>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</si>
  <si>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</si>
  <si>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</si>
  <si>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</si>
  <si>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</si>
  <si>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</si>
  <si>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</si>
  <si>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</si>
  <si>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</si>
  <si>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</si>
  <si>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</si>
  <si>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</si>
  <si>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</si>
  <si>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</si>
  <si>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</si>
  <si>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</si>
  <si>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</si>
  <si>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</si>
  <si>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</si>
  <si>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</si>
  <si>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</si>
  <si>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</si>
  <si>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</si>
  <si>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</si>
  <si>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</si>
  <si>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</si>
  <si>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</si>
  <si>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</si>
  <si>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</si>
  <si>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</si>
  <si>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</si>
  <si>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</si>
  <si>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</si>
  <si>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</si>
  <si>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</si>
  <si>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</si>
  <si>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</si>
  <si>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</si>
  <si>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</si>
  <si>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</si>
  <si>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</si>
  <si>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</si>
  <si>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</si>
  <si>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</si>
  <si>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</si>
  <si>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</si>
  <si>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</si>
  <si>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</si>
  <si>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</si>
  <si>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</si>
  <si>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</si>
  <si>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</si>
  <si>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</si>
  <si>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</si>
  <si>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</si>
  <si>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</si>
  <si>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</si>
  <si>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</si>
  <si>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</si>
  <si>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</si>
  <si>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</si>
  <si>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</si>
  <si>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</si>
  <si>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</si>
  <si>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</si>
  <si>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</si>
  <si>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</si>
  <si>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</si>
  <si>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</si>
  <si>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</si>
  <si>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</si>
  <si>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</si>
  <si>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</si>
  <si>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</si>
  <si>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</si>
  <si>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</si>
  <si>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</si>
  <si>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</si>
  <si>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</si>
  <si>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</si>
  <si>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</si>
  <si>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</si>
  <si>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</si>
  <si>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</si>
  <si>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</si>
  <si>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</si>
  <si>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</si>
  <si>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</si>
  <si>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</si>
  <si>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</si>
  <si>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</si>
  <si>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</si>
  <si>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</si>
  <si>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</si>
  <si>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</si>
  <si>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</si>
  <si>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</si>
  <si>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</si>
  <si>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</si>
  <si>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</si>
  <si>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</si>
  <si>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</si>
  <si>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</si>
  <si>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</si>
  <si>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</si>
  <si>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</si>
  <si>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</si>
  <si>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</si>
  <si>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</si>
  <si>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</si>
  <si>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</si>
  <si>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</si>
  <si>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</si>
  <si>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</si>
  <si>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</si>
  <si>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</si>
  <si>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</si>
  <si>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</si>
  <si>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</si>
  <si>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</si>
  <si>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</si>
  <si>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</si>
  <si>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</si>
  <si>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</si>
  <si>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</si>
  <si>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</si>
  <si>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</si>
  <si>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</si>
  <si>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</si>
  <si>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</si>
  <si>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</si>
  <si>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</si>
  <si>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</si>
  <si>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</si>
  <si>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</si>
  <si>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</si>
  <si>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</si>
  <si>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</si>
  <si>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</si>
  <si>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</si>
  <si>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</si>
  <si>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</si>
  <si>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</si>
  <si>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</si>
  <si>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</si>
  <si>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</si>
  <si>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</si>
  <si>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</si>
  <si>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</si>
  <si>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</si>
  <si>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</si>
  <si>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</si>
  <si>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</si>
  <si>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</si>
  <si>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</si>
  <si>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</si>
  <si>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</si>
  <si>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</si>
  <si>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</si>
  <si>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</si>
  <si>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</si>
  <si>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</si>
  <si>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</si>
  <si>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</si>
  <si>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</si>
  <si>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</si>
  <si>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</si>
  <si>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</si>
  <si>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</si>
  <si>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</si>
  <si>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</si>
  <si>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</si>
  <si>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</si>
  <si>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</si>
  <si>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</si>
  <si>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</si>
  <si>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</si>
  <si>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</si>
  <si>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</si>
  <si>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</si>
  <si>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</si>
  <si>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</si>
  <si>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</si>
  <si>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</si>
  <si>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</si>
  <si>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</si>
  <si>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</si>
  <si>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</si>
  <si>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</si>
  <si>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</si>
  <si>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</si>
  <si>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</si>
  <si>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</si>
  <si>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</si>
  <si>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</si>
  <si>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</si>
  <si>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</si>
  <si>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</si>
  <si>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</si>
  <si>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</si>
  <si>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</si>
  <si>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</si>
  <si>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</si>
  <si>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</si>
  <si>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</si>
  <si>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</si>
  <si>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</si>
  <si>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</si>
  <si>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</si>
  <si>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</si>
  <si>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</si>
  <si>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</si>
  <si>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</si>
  <si>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</si>
  <si>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</si>
  <si>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</si>
  <si>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</si>
  <si>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</si>
  <si>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</si>
  <si>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</si>
  <si>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</si>
  <si>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</si>
  <si>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</si>
  <si>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</si>
  <si>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</si>
  <si>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</si>
  <si>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</si>
  <si>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</si>
  <si>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</si>
  <si>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</si>
  <si>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</si>
  <si>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</si>
  <si>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</si>
  <si>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</si>
  <si>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</si>
  <si>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</si>
  <si>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</si>
  <si>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</si>
  <si>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</si>
  <si>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</si>
  <si>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</si>
  <si>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</si>
  <si>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</si>
  <si>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</si>
  <si>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</si>
  <si>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</si>
  <si>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</si>
  <si>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</si>
  <si>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</si>
  <si>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</si>
  <si>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</si>
  <si>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</si>
  <si>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</si>
  <si>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</si>
  <si>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</si>
  <si>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</si>
  <si>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</si>
  <si>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</si>
  <si>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</si>
  <si>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</si>
  <si>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</si>
  <si>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</si>
  <si>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</si>
  <si>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</si>
  <si>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</si>
  <si>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</si>
  <si>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</si>
  <si>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</si>
  <si>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</si>
  <si>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</si>
  <si>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</si>
  <si>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</si>
  <si>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</si>
  <si>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</si>
  <si>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</si>
  <si>
    <t>43/44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</si>
</sst>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N7" zoomScale="85" zoomScaleNormal="85" workbookViewId="0">
      <selection activeCell="AT29" sqref="AT29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 t="s">
        <v>255</v>
      </c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>
        <v>40</v>
      </c>
      <c r="AG18" s="166" t="s">
        <v>255</v>
      </c>
      <c r="AH18" s="166">
        <v>41</v>
      </c>
      <c r="AI18" s="166" t="s">
        <v>255</v>
      </c>
      <c r="AJ18" s="166">
        <v>42</v>
      </c>
      <c r="AK18" s="166" t="s">
        <v>255</v>
      </c>
      <c r="AL18" s="169">
        <v>43</v>
      </c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T19" s="180" t="s">
        <v>277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 t="s">
        <v>283</v>
      </c>
      <c r="AG20" s="166">
        <v>45</v>
      </c>
      <c r="AH20" s="166">
        <v>45</v>
      </c>
      <c r="AI20" s="166" t="s">
        <v>255</v>
      </c>
      <c r="AJ20" s="166">
        <v>46</v>
      </c>
      <c r="AK20" s="166" t="s">
        <v>255</v>
      </c>
      <c r="AL20" s="169" t="s">
        <v>255</v>
      </c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T20" s="180" t="s">
        <v>277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T21" s="180" t="s">
        <v>277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83">
        <v>46</v>
      </c>
      <c r="AG22" s="166">
        <v>13</v>
      </c>
      <c r="AH22" s="166">
        <v>13</v>
      </c>
      <c r="AI22" s="166" t="s">
        <v>255</v>
      </c>
      <c r="AJ22" s="166" t="s">
        <v>255</v>
      </c>
      <c r="AK22" s="166" t="s">
        <v>255</v>
      </c>
      <c r="AL22" s="169" t="s">
        <v>255</v>
      </c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T22" s="180" t="s">
        <v>277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T23" s="180" t="s">
        <v>277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 t="s">
        <v>255</v>
      </c>
      <c r="AG24" s="166">
        <v>14</v>
      </c>
      <c r="AH24" s="166">
        <v>15</v>
      </c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T24" s="180" t="s">
        <v>277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  <c r="AT25" s="180" t="s">
        <v>277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T26" s="180" t="s">
        <v>277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T27" s="180" t="s">
        <v>277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T28" s="180" t="s">
        <v>277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>
      <selection activeCell="D19" sqref="D19"/>
    </sheetView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66.5</v>
      </c>
      <c r="E3" s="6">
        <f>SUM(E4:E28)/COUNTA(B4:B28)</f>
        <v>0.56000000000000005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0.57716836734693877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>
        <v>3</v>
      </c>
      <c r="E16" s="14">
        <v>1</v>
      </c>
      <c r="F16" s="35">
        <v>43906</v>
      </c>
      <c r="G16" s="35">
        <v>43907</v>
      </c>
      <c r="H16" s="184">
        <f t="shared" si="0"/>
        <v>0.625</v>
      </c>
    </row>
    <row r="17" spans="2:8" x14ac:dyDescent="0.25">
      <c r="B17" s="12" t="s">
        <v>8</v>
      </c>
      <c r="C17" s="13">
        <v>8</v>
      </c>
      <c r="D17" s="13">
        <v>3</v>
      </c>
      <c r="E17" s="14">
        <v>1</v>
      </c>
      <c r="F17" s="35">
        <v>43913</v>
      </c>
      <c r="G17" s="35">
        <v>43913</v>
      </c>
      <c r="H17" s="184">
        <f t="shared" si="0"/>
        <v>0.625</v>
      </c>
    </row>
    <row r="18" spans="2:8" x14ac:dyDescent="0.25">
      <c r="B18" s="12" t="s">
        <v>36</v>
      </c>
      <c r="C18" s="13">
        <v>16</v>
      </c>
      <c r="D18" s="13">
        <v>10</v>
      </c>
      <c r="E18" s="14">
        <v>1</v>
      </c>
      <c r="F18" s="35">
        <v>43914</v>
      </c>
      <c r="G18" s="35">
        <v>43916</v>
      </c>
      <c r="H18" s="184">
        <f t="shared" si="0"/>
        <v>0.375</v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7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501</v>
      </c>
      <c r="D3" s="45">
        <f>SUM(D4:D7)</f>
        <v>123.5</v>
      </c>
      <c r="E3" s="46">
        <f>SUM(E4:E7)/COUNTA(B4:B7)</f>
        <v>0.4464285714285714</v>
      </c>
      <c r="F3" s="47">
        <f>IF(MIN(F4:F7)=0,"-",MIN(F4:F7))</f>
        <v>43863</v>
      </c>
      <c r="G3" s="45" t="str">
        <f>IF(COUNTBLANK(G4:G7)&lt;&gt;0,"-",MAX(G4:G7))</f>
        <v>-</v>
      </c>
      <c r="H3" s="187">
        <f>AVERAGE(H4:H7)</f>
        <v>0.56647398843930641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33.5</v>
      </c>
      <c r="E4" s="50">
        <f t="shared" si="0"/>
        <v>0.5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173</v>
      </c>
      <c r="D5" s="53">
        <f>D29</f>
        <v>75</v>
      </c>
      <c r="E5" s="54">
        <f>E29</f>
        <v>1</v>
      </c>
      <c r="F5" s="53">
        <f>IF(F29="-","",F29)</f>
        <v>43863</v>
      </c>
      <c r="G5" s="53">
        <f>IF(G29="-","",G29)</f>
        <v>43905</v>
      </c>
      <c r="H5" s="189">
        <f>IF(G5="","",1-D5/C5)</f>
        <v>0.56647398843930641</v>
      </c>
    </row>
    <row r="6" spans="2:8" x14ac:dyDescent="0.25">
      <c r="B6" s="52" t="s">
        <v>141</v>
      </c>
      <c r="C6" s="53">
        <f>C49</f>
        <v>80</v>
      </c>
      <c r="D6" s="53">
        <f>D49</f>
        <v>15</v>
      </c>
      <c r="E6" s="54">
        <f>E49</f>
        <v>0.2857142857142857</v>
      </c>
      <c r="F6" s="53">
        <f>IF(F49="-","",F49)</f>
        <v>43863</v>
      </c>
      <c r="G6" s="53" t="str">
        <f>IF(G49="-","",G49)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C59</f>
        <v>74</v>
      </c>
      <c r="D7" s="56">
        <f>D59</f>
        <v>0</v>
      </c>
      <c r="E7" s="57">
        <f>E59</f>
        <v>0</v>
      </c>
      <c r="F7" s="56" t="str">
        <f>IF(F59="-","",F59)</f>
        <v/>
      </c>
      <c r="G7" s="56" t="str">
        <f>IF(G59="-","",G59)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33.5</v>
      </c>
      <c r="E10" s="46">
        <f>SUM(E11:E26)/COUNTA(B11:B26)</f>
        <v>0.5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0.58975694444444438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>D38</f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4</v>
      </c>
      <c r="E19" s="54">
        <f t="shared" si="2"/>
        <v>1</v>
      </c>
      <c r="F19" s="74">
        <f>IF(F39="","",F39)</f>
        <v>43891</v>
      </c>
      <c r="G19" s="74">
        <f>IF(G39="","",G39)</f>
        <v>43891</v>
      </c>
      <c r="H19" s="189">
        <f t="shared" si="1"/>
        <v>0.55555555555555558</v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4</v>
      </c>
      <c r="E20" s="54">
        <f>E41</f>
        <v>1</v>
      </c>
      <c r="F20" s="74">
        <f>IF(F41="","",F41)</f>
        <v>43895</v>
      </c>
      <c r="G20" s="74">
        <f>IF(G41="","",G41)</f>
        <v>43895</v>
      </c>
      <c r="H20" s="189">
        <f t="shared" si="1"/>
        <v>0.6</v>
      </c>
    </row>
    <row r="21" spans="2:8" x14ac:dyDescent="0.25">
      <c r="B21" s="52" t="str">
        <f t="shared" ref="B21:E22" si="3">B60</f>
        <v>JavaScript Avançado I</v>
      </c>
      <c r="C21" s="53">
        <f t="shared" si="3"/>
        <v>12</v>
      </c>
      <c r="D21" s="53">
        <f>D60</f>
        <v>0</v>
      </c>
      <c r="E21" s="54">
        <f t="shared" si="3"/>
        <v>0</v>
      </c>
      <c r="F21" s="74" t="str">
        <f>IF(F60="","",F60)</f>
        <v/>
      </c>
      <c r="G21" s="74" t="str">
        <f>IF(G60="","",G60)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IF(F61="","",F61)</f>
        <v/>
      </c>
      <c r="G22" s="74" t="str">
        <f>IF(G61="","",G61)</f>
        <v/>
      </c>
      <c r="H22" s="189" t="str">
        <f t="shared" si="1"/>
        <v/>
      </c>
    </row>
    <row r="23" spans="2:8" x14ac:dyDescent="0.25">
      <c r="B23" s="52" t="str">
        <f>B64</f>
        <v>React parte 1</v>
      </c>
      <c r="C23" s="53">
        <f t="shared" ref="C23:E23" si="4">C64</f>
        <v>10</v>
      </c>
      <c r="D23" s="53">
        <f t="shared" si="4"/>
        <v>0</v>
      </c>
      <c r="E23" s="54">
        <f t="shared" si="4"/>
        <v>0</v>
      </c>
      <c r="F23" s="74" t="str">
        <f>IF(F64="","",F64)</f>
        <v/>
      </c>
      <c r="G23" s="74" t="str">
        <f t="shared" ref="G23:G25" si="5">IF(G64="","",G64)</f>
        <v/>
      </c>
      <c r="H23" s="189" t="str">
        <f t="shared" si="1"/>
        <v/>
      </c>
    </row>
    <row r="24" spans="2:8" x14ac:dyDescent="0.25">
      <c r="B24" s="52" t="str">
        <f t="shared" ref="B24:E24" si="6">B65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IF(F65="","",F65)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B66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IF(F66="","",F66)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SUM(C30:C46)</f>
        <v>173</v>
      </c>
      <c r="D29" s="45">
        <f>SUM(D30:D46)</f>
        <v>75</v>
      </c>
      <c r="E29" s="46">
        <f>SUM(E30:E46)/COUNTA(B30:B46)</f>
        <v>1</v>
      </c>
      <c r="F29" s="47">
        <f>IF(MIN(F30:F46)=0,"-",MIN(F30:F46))</f>
        <v>43863</v>
      </c>
      <c r="G29" s="45">
        <f>IF(COUNTBLANK(G30:G46)&lt;&gt;0,"-",MAX(G30:G46))</f>
        <v>43905</v>
      </c>
      <c r="H29" s="187">
        <f>AVERAGE(H30:H46)</f>
        <v>0.51289682539682524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6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>
        <v>4</v>
      </c>
      <c r="E39" s="64">
        <v>1</v>
      </c>
      <c r="F39" s="65">
        <v>43891</v>
      </c>
      <c r="G39" s="65">
        <v>43891</v>
      </c>
      <c r="H39" s="192">
        <f t="shared" si="11"/>
        <v>0.55555555555555558</v>
      </c>
    </row>
    <row r="40" spans="2:8" x14ac:dyDescent="0.25">
      <c r="B40" s="62" t="s">
        <v>158</v>
      </c>
      <c r="C40" s="63">
        <v>8</v>
      </c>
      <c r="D40" s="63">
        <v>4</v>
      </c>
      <c r="E40" s="64">
        <v>1</v>
      </c>
      <c r="F40" s="65">
        <v>43893</v>
      </c>
      <c r="G40" s="65">
        <v>43893</v>
      </c>
      <c r="H40" s="192">
        <f t="shared" si="11"/>
        <v>0.5</v>
      </c>
    </row>
    <row r="41" spans="2:8" x14ac:dyDescent="0.25">
      <c r="B41" s="62" t="s">
        <v>151</v>
      </c>
      <c r="C41" s="63">
        <v>10</v>
      </c>
      <c r="D41" s="63">
        <v>4</v>
      </c>
      <c r="E41" s="64">
        <v>1</v>
      </c>
      <c r="F41" s="65">
        <v>43895</v>
      </c>
      <c r="G41" s="65">
        <v>43895</v>
      </c>
      <c r="H41" s="192">
        <f t="shared" si="11"/>
        <v>0.6</v>
      </c>
    </row>
    <row r="42" spans="2:8" x14ac:dyDescent="0.25">
      <c r="B42" s="62" t="s">
        <v>159</v>
      </c>
      <c r="C42" s="63">
        <v>8</v>
      </c>
      <c r="D42" s="63">
        <v>4</v>
      </c>
      <c r="E42" s="64">
        <v>1</v>
      </c>
      <c r="F42" s="65">
        <v>43897</v>
      </c>
      <c r="G42" s="65">
        <v>43898</v>
      </c>
      <c r="H42" s="192">
        <f t="shared" si="11"/>
        <v>0.5</v>
      </c>
    </row>
    <row r="43" spans="2:8" x14ac:dyDescent="0.25">
      <c r="B43" s="62" t="s">
        <v>160</v>
      </c>
      <c r="C43" s="63">
        <v>8</v>
      </c>
      <c r="D43" s="63">
        <v>3</v>
      </c>
      <c r="E43" s="64">
        <v>1</v>
      </c>
      <c r="F43" s="65">
        <v>43898</v>
      </c>
      <c r="G43" s="65">
        <v>43898</v>
      </c>
      <c r="H43" s="192">
        <f t="shared" si="11"/>
        <v>0.625</v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>
        <v>6</v>
      </c>
      <c r="E45" s="64">
        <v>1</v>
      </c>
      <c r="F45" s="65">
        <v>43899</v>
      </c>
      <c r="G45" s="65">
        <v>43900</v>
      </c>
      <c r="H45" s="192">
        <f t="shared" si="11"/>
        <v>0.7</v>
      </c>
    </row>
    <row r="46" spans="2:8" x14ac:dyDescent="0.25">
      <c r="B46" s="62" t="s">
        <v>83</v>
      </c>
      <c r="C46" s="63">
        <v>20</v>
      </c>
      <c r="D46" s="63">
        <v>6</v>
      </c>
      <c r="E46" s="64">
        <v>1</v>
      </c>
      <c r="F46" s="65">
        <v>43902</v>
      </c>
      <c r="G46" s="65">
        <v>43905</v>
      </c>
      <c r="H46" s="192">
        <f t="shared" si="11"/>
        <v>0.7</v>
      </c>
    </row>
    <row r="48" spans="2:8" x14ac:dyDescent="0.25">
      <c r="C48" s="7" t="s">
        <v>20</v>
      </c>
      <c r="D48" s="7" t="s">
        <v>21</v>
      </c>
      <c r="E48" s="7" t="s">
        <v>22</v>
      </c>
      <c r="F48" s="7" t="s">
        <v>18</v>
      </c>
      <c r="G48" s="7" t="s">
        <v>19</v>
      </c>
      <c r="H48" s="7" t="s">
        <v>282</v>
      </c>
    </row>
    <row r="49" spans="2:9" x14ac:dyDescent="0.25">
      <c r="B49" s="45" t="str">
        <f>B6</f>
        <v>Node.js</v>
      </c>
      <c r="C49" s="45">
        <f>SUM(C50:C56)</f>
        <v>80</v>
      </c>
      <c r="D49" s="45">
        <f>SUM(D50:D56)</f>
        <v>15</v>
      </c>
      <c r="E49" s="46">
        <f>SUM(E50:E56)/COUNTA(B50:B56)</f>
        <v>0.2857142857142857</v>
      </c>
      <c r="F49" s="47">
        <f>IF(MIN(F50:F56)=0,"-",MIN(F50:F56))</f>
        <v>43863</v>
      </c>
      <c r="G49" s="45" t="str">
        <f>IF(COUNTBLANK(G50:G56)&lt;&gt;0,"-",MAX(G50:G56))</f>
        <v>-</v>
      </c>
      <c r="H49" s="187">
        <f>AVERAGE(H50:H56)</f>
        <v>0.5714285714285714</v>
      </c>
    </row>
    <row r="50" spans="2:9" x14ac:dyDescent="0.25">
      <c r="B50" s="48" t="str">
        <f>'LE COMMENCEMENT'!B8</f>
        <v>HTTP: web por baixo dos panos</v>
      </c>
      <c r="C50" s="49">
        <f>'LE COMMENCEMENT'!C8</f>
        <v>14</v>
      </c>
      <c r="D50" s="49">
        <f>'LE COMMENCEMENT'!D8</f>
        <v>5</v>
      </c>
      <c r="E50" s="50">
        <f>'LE COMMENCEMENT'!E8</f>
        <v>1</v>
      </c>
      <c r="F50" s="51">
        <f>IF('LE COMMENCEMENT'!F8="","",'LE COMMENCEMENT'!F8)</f>
        <v>43863</v>
      </c>
      <c r="G50" s="51">
        <f>IF('LE COMMENCEMENT'!G8="","",'LE COMMENCEMENT'!G8)</f>
        <v>43863</v>
      </c>
      <c r="H50" s="188">
        <f t="shared" ref="H50:H56" si="14">IF(G50="","",1-D50/C50)</f>
        <v>0.64285714285714279</v>
      </c>
      <c r="I50" s="1"/>
    </row>
    <row r="51" spans="2:9" x14ac:dyDescent="0.25">
      <c r="B51" s="52" t="str">
        <f>B15</f>
        <v>Javascript: prog. na linguagem web</v>
      </c>
      <c r="C51" s="53">
        <f>C15</f>
        <v>20</v>
      </c>
      <c r="D51" s="53">
        <f>D15</f>
        <v>10</v>
      </c>
      <c r="E51" s="54">
        <f>E15</f>
        <v>1</v>
      </c>
      <c r="F51" s="74">
        <f>IF(F15="","",F15)</f>
        <v>43873</v>
      </c>
      <c r="G51" s="74">
        <f>IF(G15="","",G15)</f>
        <v>43877</v>
      </c>
      <c r="H51" s="189">
        <f t="shared" si="14"/>
        <v>0.5</v>
      </c>
    </row>
    <row r="52" spans="2:9" x14ac:dyDescent="0.25">
      <c r="B52" s="62" t="s">
        <v>84</v>
      </c>
      <c r="C52" s="63">
        <v>12</v>
      </c>
      <c r="D52" s="63"/>
      <c r="E52" s="64">
        <v>0</v>
      </c>
      <c r="F52" s="65"/>
      <c r="G52" s="65"/>
      <c r="H52" s="192" t="str">
        <f t="shared" si="14"/>
        <v/>
      </c>
    </row>
    <row r="53" spans="2:9" x14ac:dyDescent="0.25">
      <c r="B53" s="62" t="s">
        <v>85</v>
      </c>
      <c r="C53" s="63">
        <v>8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161</v>
      </c>
      <c r="C54" s="63">
        <v>16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89</v>
      </c>
      <c r="C55" s="63">
        <v>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6" t="s">
        <v>47</v>
      </c>
      <c r="C56" s="67">
        <v>4</v>
      </c>
      <c r="D56" s="67"/>
      <c r="E56" s="68">
        <v>0</v>
      </c>
      <c r="F56" s="69"/>
      <c r="G56" s="69"/>
      <c r="H56" s="193" t="str">
        <f t="shared" si="14"/>
        <v/>
      </c>
    </row>
    <row r="58" spans="2:9" x14ac:dyDescent="0.25">
      <c r="C58" s="7" t="s">
        <v>20</v>
      </c>
      <c r="D58" s="7" t="s">
        <v>21</v>
      </c>
      <c r="E58" s="7" t="s">
        <v>22</v>
      </c>
      <c r="F58" s="7" t="s">
        <v>18</v>
      </c>
      <c r="G58" s="7" t="s">
        <v>19</v>
      </c>
      <c r="H58" s="7" t="s">
        <v>282</v>
      </c>
    </row>
    <row r="59" spans="2:9" x14ac:dyDescent="0.25">
      <c r="B59" s="45" t="str">
        <f>B7</f>
        <v>React</v>
      </c>
      <c r="C59" s="45">
        <f>SUM(C60:C67)</f>
        <v>74</v>
      </c>
      <c r="D59" s="45">
        <f>SUM(D60:D67)</f>
        <v>0</v>
      </c>
      <c r="E59" s="46">
        <f>SUM(E60:E67)/COUNTA(B60:B67)</f>
        <v>0</v>
      </c>
      <c r="F59" s="47" t="str">
        <f>IF(MIN(F60:F67)=0,"-",MIN(F60:F67))</f>
        <v>-</v>
      </c>
      <c r="G59" s="45" t="str">
        <f>IF(COUNTBLANK(G60:G67)&lt;&gt;0,"-",MAX(G60:G67))</f>
        <v>-</v>
      </c>
      <c r="H59" s="187" t="e">
        <f>AVERAGE(H60:H67)</f>
        <v>#DIV/0!</v>
      </c>
    </row>
    <row r="60" spans="2:9" x14ac:dyDescent="0.25">
      <c r="B60" s="58" t="s">
        <v>162</v>
      </c>
      <c r="C60" s="59">
        <v>12</v>
      </c>
      <c r="D60" s="59"/>
      <c r="E60" s="60">
        <v>0</v>
      </c>
      <c r="F60" s="61"/>
      <c r="G60" s="61"/>
      <c r="H60" s="191" t="str">
        <f t="shared" ref="H60:H67" si="15">IF(G60="","",1-D60/C60)</f>
        <v/>
      </c>
    </row>
    <row r="61" spans="2:9" x14ac:dyDescent="0.25">
      <c r="B61" s="62" t="s">
        <v>163</v>
      </c>
      <c r="C61" s="63">
        <v>12</v>
      </c>
      <c r="D61" s="63"/>
      <c r="E61" s="64">
        <v>0</v>
      </c>
      <c r="F61" s="65"/>
      <c r="G61" s="65"/>
      <c r="H61" s="192" t="str">
        <f t="shared" si="15"/>
        <v/>
      </c>
    </row>
    <row r="62" spans="2:9" x14ac:dyDescent="0.25">
      <c r="B62" s="62" t="s">
        <v>164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165</v>
      </c>
      <c r="C63" s="63">
        <v>8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152</v>
      </c>
      <c r="C64" s="63">
        <v>10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153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154</v>
      </c>
      <c r="C66" s="63">
        <v>8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6" t="s">
        <v>47</v>
      </c>
      <c r="C67" s="67">
        <v>2</v>
      </c>
      <c r="D67" s="67"/>
      <c r="E67" s="68">
        <v>0</v>
      </c>
      <c r="F67" s="69"/>
      <c r="G67" s="69"/>
      <c r="H67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16</v>
      </c>
      <c r="E3" s="19">
        <f>SUM(E4:E7)/COUNTA(B4:B7)</f>
        <v>4.4117647058823532E-2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16</v>
      </c>
      <c r="E4" s="33">
        <f>E11</f>
        <v>0.17647058823529413</v>
      </c>
      <c r="F4" s="34">
        <f>IF(F11="-","",F11)</f>
        <v>43906</v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17</v>
      </c>
      <c r="E8" s="44">
        <f t="shared" si="0"/>
        <v>0.27272727272727271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16</v>
      </c>
      <c r="E11" s="19">
        <f>SUM(E12:E28)/COUNTA(B12:B28)</f>
        <v>0.17647058823529413</v>
      </c>
      <c r="F11" s="20">
        <f>IF(MIN(F12:F28)=0,"-",MIN(F12:F28))</f>
        <v>43906</v>
      </c>
      <c r="G11" s="18" t="str">
        <f>IF(COUNTBLANK(G12:G28)&lt;&gt;0,"-",MAX(G12:G28))</f>
        <v>-</v>
      </c>
      <c r="H11" s="199">
        <f>AVERAGE(H12:H28)</f>
        <v>0.54166666666666663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3</v>
      </c>
      <c r="E12" s="33">
        <f>'LE COMMENCEMENT'!E16</f>
        <v>1</v>
      </c>
      <c r="F12" s="34">
        <f>IF('LE COMMENCEMENT'!F16="","",'LE COMMENCEMENT'!F16)</f>
        <v>43906</v>
      </c>
      <c r="G12" s="34">
        <f>IF('LE COMMENCEMENT'!G16="","",'LE COMMENCEMENT'!G16)</f>
        <v>43907</v>
      </c>
      <c r="H12" s="194">
        <f t="shared" ref="H12:H28" si="1">IF(G12="","",1-D12/C12)</f>
        <v>0.625</v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3</v>
      </c>
      <c r="E13" s="40">
        <f>'LE COMMENCEMENT'!E17</f>
        <v>1</v>
      </c>
      <c r="F13" s="41">
        <f>IF('LE COMMENCEMENT'!F17="","",'LE COMMENCEMENT'!F17)</f>
        <v>43913</v>
      </c>
      <c r="G13" s="41">
        <f>IF('LE COMMENCEMENT'!G17="","",'LE COMMENCEMENT'!G17)</f>
        <v>43913</v>
      </c>
      <c r="H13" s="195">
        <f t="shared" si="1"/>
        <v>0.625</v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10</v>
      </c>
      <c r="E14" s="40">
        <f>'LE COMMENCEMENT'!E18</f>
        <v>1</v>
      </c>
      <c r="F14" s="41">
        <f>IF('LE COMMENCEMENT'!F18="","",'LE COMMENCEMENT'!F18)</f>
        <v>43914</v>
      </c>
      <c r="G14" s="41">
        <f>IF('LE COMMENCEMENT'!G18="","",'LE COMMENCEMENT'!G18)</f>
        <v>43916</v>
      </c>
      <c r="H14" s="195">
        <f t="shared" si="1"/>
        <v>0.375</v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17</v>
      </c>
      <c r="E79" s="19">
        <f>SUM(E80:E90)/COUNTA(B80:B90)</f>
        <v>0.27272727272727271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0.68095238095238086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6</v>
      </c>
      <c r="E81" s="40">
        <f>'FRONT-END'!E45</f>
        <v>1</v>
      </c>
      <c r="F81" s="41">
        <f>IF('FRONT-END'!F45="","",'FRONT-END'!F45)</f>
        <v>43899</v>
      </c>
      <c r="G81" s="41">
        <f>IF('FRONT-END'!G45="","",'FRONT-END'!G45)</f>
        <v>43900</v>
      </c>
      <c r="H81" s="195">
        <f t="shared" si="5"/>
        <v>0.7</v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6</v>
      </c>
      <c r="E82" s="40">
        <f>'FRONT-END'!E46</f>
        <v>1</v>
      </c>
      <c r="F82" s="41">
        <f>IF('FRONT-END'!F46="","",'FRONT-END'!F46)</f>
        <v>43902</v>
      </c>
      <c r="G82" s="41">
        <f>IF('FRONT-END'!G46="","",'FRONT-END'!G46)</f>
        <v>43905</v>
      </c>
      <c r="H82" s="195">
        <f t="shared" si="5"/>
        <v>0.7</v>
      </c>
    </row>
    <row r="83" spans="2:8" x14ac:dyDescent="0.25">
      <c r="B83" s="38" t="str">
        <f>'FRONT-END'!B52</f>
        <v>Node.js parte 1</v>
      </c>
      <c r="C83" s="39">
        <f>'FRONT-END'!C52</f>
        <v>12</v>
      </c>
      <c r="D83" s="39">
        <f>'FRONT-END'!D52</f>
        <v>0</v>
      </c>
      <c r="E83" s="40">
        <f>'FRONT-END'!E52</f>
        <v>0</v>
      </c>
      <c r="F83" s="41" t="str">
        <f>IF('FRONT-END'!F52="","",'FRONT-END'!F52)</f>
        <v/>
      </c>
      <c r="G83" s="41" t="str">
        <f>IF('FRONT-END'!G52="","",'FRONT-END'!G52)</f>
        <v/>
      </c>
      <c r="H83" s="195" t="str">
        <f t="shared" si="5"/>
        <v/>
      </c>
    </row>
    <row r="84" spans="2:8" x14ac:dyDescent="0.25">
      <c r="B84" s="38" t="str">
        <f>'FRONT-END'!B53</f>
        <v>Node.js parte 2</v>
      </c>
      <c r="C84" s="39">
        <f>'FRONT-END'!C53</f>
        <v>8</v>
      </c>
      <c r="D84" s="39">
        <f>'FRONT-END'!D53</f>
        <v>0</v>
      </c>
      <c r="E84" s="40">
        <f>'FRONT-END'!E53</f>
        <v>0</v>
      </c>
      <c r="F84" s="41" t="str">
        <f>IF('FRONT-END'!F53="","",'FRONT-END'!F53)</f>
        <v/>
      </c>
      <c r="G84" s="41" t="str">
        <f>IF('FRONT-END'!G53="","",'FRONT-END'!G53)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'FRONT-END'!B55</f>
        <v>MongoDB</v>
      </c>
      <c r="C88" s="39">
        <f>'FRONT-END'!C55</f>
        <v>6</v>
      </c>
      <c r="D88" s="39">
        <f>'FRONT-END'!D55</f>
        <v>0</v>
      </c>
      <c r="E88" s="40">
        <f>'FRONT-END'!E55</f>
        <v>0</v>
      </c>
      <c r="F88" s="41" t="str">
        <f>IF('FRONT-END'!F55="","",'FRONT-END'!F55)</f>
        <v/>
      </c>
      <c r="G88" s="41" t="str">
        <f>IF('FRONT-END'!G55="","",'FRONT-END'!G55)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2020-03-27T00:25:03Z</dcterms:modified>
</cp:coreProperties>
</file>