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A753E678-BB25-44D1-822A-C8D5591746C4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X5" i="11"/>
  <c r="AY12" i="11" s="1"/>
  <c r="H5" i="11"/>
  <c r="F5" i="11"/>
  <c r="H21" i="11" s="1"/>
  <c r="B4" i="11"/>
  <c r="AY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S79" i="1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R79" i="11"/>
  <c r="AB105" i="11"/>
  <c r="U3" i="11"/>
  <c r="AY11" i="11"/>
  <c r="J13" i="11"/>
  <c r="AY14" i="11"/>
  <c r="H15" i="11"/>
  <c r="H19" i="11"/>
  <c r="H171" i="11"/>
  <c r="J172" i="11"/>
  <c r="J193" i="11"/>
  <c r="B5" i="11"/>
  <c r="AY10" i="11"/>
  <c r="H17" i="9"/>
  <c r="H37" i="5"/>
  <c r="B79" i="4"/>
  <c r="B61" i="4"/>
  <c r="B48" i="4"/>
  <c r="B31" i="4"/>
  <c r="B11" i="4"/>
  <c r="G15" i="7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52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G37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F7" i="11" l="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J166" i="11" l="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I117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9" i="11" s="1"/>
  <c r="B78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8" i="11" s="1"/>
  <c r="B107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6" i="11" s="1"/>
  <c r="B135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<sst xmlns="http://schemas.openxmlformats.org/spreadsheetml/2006/main" count="1401" uniqueCount="282">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</sst>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5"/>
  <sheetViews>
    <sheetView tabSelected="1" topLeftCell="L1" zoomScale="85" zoomScaleNormal="85" workbookViewId="0">
      <selection activeCell="AT10" sqref="AT10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9"/>
    <col min="47" max="47" width="5.42578125" style="2" customWidth="1"/>
    <col min="48" max="48" width="2.42578125" style="185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1:52" ht="21" customHeight="1" x14ac:dyDescent="0.3">
      <c r="O2" s="150"/>
      <c r="U2" s="150"/>
    </row>
    <row r="3" spans="1:52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P3" s="7" t="s">
        <v>246</v>
      </c>
      <c r="AQ3" s="186" t="s">
        <v>21</v>
      </c>
      <c r="AR3" s="7" t="s">
        <v>247</v>
      </c>
      <c r="AS3" s="7" t="s">
        <v>248</v>
      </c>
    </row>
    <row r="4" spans="1:52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51" t="s">
        <v>1</v>
      </c>
      <c r="AQ4" s="168">
        <v>16</v>
      </c>
      <c r="AR4" s="205">
        <v>1</v>
      </c>
      <c r="AS4" s="152" t="s">
        <v>0</v>
      </c>
      <c r="AT4" s="209" t="s">
        <v>279</v>
      </c>
      <c r="AX4" s="183" t="s">
        <v>254</v>
      </c>
    </row>
    <row r="5" spans="1:52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3" t="s">
        <v>2</v>
      </c>
      <c r="AQ5" s="14">
        <v>10</v>
      </c>
      <c r="AR5" s="176">
        <v>2</v>
      </c>
      <c r="AS5" s="4" t="s">
        <v>0</v>
      </c>
      <c r="AT5" s="209" t="s">
        <v>279</v>
      </c>
      <c r="AX5" s="193">
        <f>SUM(E:E)</f>
        <v>1833</v>
      </c>
    </row>
    <row r="6" spans="1:52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P6" s="13" t="s">
        <v>3</v>
      </c>
      <c r="AQ6" s="14">
        <v>6</v>
      </c>
      <c r="AR6" s="176">
        <v>3</v>
      </c>
      <c r="AS6" s="4" t="s">
        <v>0</v>
      </c>
      <c r="AT6" s="209" t="s">
        <v>279</v>
      </c>
    </row>
    <row r="7" spans="1:52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P7" s="13" t="s">
        <v>4</v>
      </c>
      <c r="AQ7" s="14">
        <v>8</v>
      </c>
      <c r="AR7" s="176">
        <v>4</v>
      </c>
      <c r="AS7" s="4" t="s">
        <v>0</v>
      </c>
      <c r="AT7" s="209" t="s">
        <v>279</v>
      </c>
    </row>
    <row r="8" spans="1:52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>
        <v>3</v>
      </c>
      <c r="AJ8" s="194">
        <v>4</v>
      </c>
      <c r="AK8" s="194" t="s">
        <v>257</v>
      </c>
      <c r="AL8" s="197" t="s">
        <v>257</v>
      </c>
      <c r="AP8" s="13" t="s">
        <v>228</v>
      </c>
      <c r="AQ8" s="14">
        <v>14</v>
      </c>
      <c r="AR8" s="176">
        <v>5</v>
      </c>
      <c r="AS8" s="4" t="s">
        <v>0</v>
      </c>
      <c r="AT8" s="209" t="s">
        <v>279</v>
      </c>
      <c r="AX8" s="183" t="s">
        <v>255</v>
      </c>
    </row>
    <row r="9" spans="1:52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3" t="s">
        <v>5</v>
      </c>
      <c r="AQ9" s="14">
        <v>8</v>
      </c>
      <c r="AR9" s="176">
        <v>6</v>
      </c>
      <c r="AS9" s="4" t="s">
        <v>0</v>
      </c>
      <c r="AT9" s="209" t="s">
        <v>279</v>
      </c>
      <c r="AX9" s="190" t="s">
        <v>256</v>
      </c>
      <c r="AY9" s="190" t="s">
        <v>21</v>
      </c>
      <c r="AZ9" s="190"/>
    </row>
    <row r="10" spans="1:52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210" t="s">
        <v>281</v>
      </c>
      <c r="AG10" s="194"/>
      <c r="AH10" s="194"/>
      <c r="AI10" s="194"/>
      <c r="AJ10" s="194"/>
      <c r="AK10" s="194"/>
      <c r="AL10" s="197"/>
      <c r="AP10" s="13" t="s">
        <v>144</v>
      </c>
      <c r="AQ10" s="14">
        <v>8</v>
      </c>
      <c r="AR10" s="176">
        <v>7</v>
      </c>
      <c r="AS10" s="4" t="s">
        <v>0</v>
      </c>
      <c r="AX10" s="191">
        <v>0.2</v>
      </c>
      <c r="AY10" s="192">
        <f>$AX$5*(1-AX10)</f>
        <v>1466.4</v>
      </c>
    </row>
    <row r="11" spans="1:52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" si="24">AG11+1</f>
        <v>43872</v>
      </c>
      <c r="AI11" s="195">
        <f t="shared" ref="AI11" si="25">AH11+1</f>
        <v>43873</v>
      </c>
      <c r="AJ11" s="195">
        <f t="shared" ref="AJ11" si="26">AI11+1</f>
        <v>43874</v>
      </c>
      <c r="AK11" s="195">
        <f t="shared" ref="AK11" si="27">AJ11+1</f>
        <v>43875</v>
      </c>
      <c r="AL11" s="195">
        <f t="shared" ref="AL11" si="28">AK11+1</f>
        <v>43876</v>
      </c>
      <c r="AP11" s="13" t="s">
        <v>145</v>
      </c>
      <c r="AQ11" s="14">
        <v>8</v>
      </c>
      <c r="AR11" s="176">
        <v>8</v>
      </c>
      <c r="AS11" s="4" t="s">
        <v>0</v>
      </c>
      <c r="AX11" s="191">
        <v>0.4</v>
      </c>
      <c r="AY11" s="192">
        <f>$AX$5*(1-AX11)</f>
        <v>1099.8</v>
      </c>
    </row>
    <row r="12" spans="1:52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29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/>
      <c r="AG12" s="194"/>
      <c r="AH12" s="194"/>
      <c r="AI12" s="194"/>
      <c r="AJ12" s="194"/>
      <c r="AK12" s="194"/>
      <c r="AL12" s="197"/>
      <c r="AP12" s="13" t="s">
        <v>146</v>
      </c>
      <c r="AQ12" s="14">
        <v>8</v>
      </c>
      <c r="AR12" s="176">
        <v>9</v>
      </c>
      <c r="AS12" s="4" t="s">
        <v>0</v>
      </c>
      <c r="AX12" s="191">
        <v>0.5</v>
      </c>
      <c r="AY12" s="192">
        <f>$AX$5*(1-AX12)</f>
        <v>916.5</v>
      </c>
    </row>
    <row r="13" spans="1:52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0">P13+1</f>
        <v>43879</v>
      </c>
      <c r="R13" s="196">
        <f t="shared" si="30"/>
        <v>43880</v>
      </c>
      <c r="S13" s="196">
        <f t="shared" si="30"/>
        <v>43881</v>
      </c>
      <c r="T13" s="196">
        <f t="shared" si="30"/>
        <v>43882</v>
      </c>
      <c r="U13" s="196">
        <f t="shared" si="30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1">Y13+1</f>
        <v>43879</v>
      </c>
      <c r="AA13" s="195">
        <f t="shared" si="31"/>
        <v>43880</v>
      </c>
      <c r="AB13" s="195">
        <f t="shared" si="31"/>
        <v>43881</v>
      </c>
      <c r="AC13" s="195">
        <f t="shared" si="31"/>
        <v>43882</v>
      </c>
      <c r="AD13" s="195">
        <f t="shared" si="31"/>
        <v>43883</v>
      </c>
      <c r="AF13" s="195">
        <f t="shared" ref="AF13" si="32">AL11+1</f>
        <v>43877</v>
      </c>
      <c r="AG13" s="195">
        <f t="shared" ref="AG13" si="33">AF13+1</f>
        <v>43878</v>
      </c>
      <c r="AH13" s="195">
        <f t="shared" ref="AH13" si="34">AG13+1</f>
        <v>43879</v>
      </c>
      <c r="AI13" s="195">
        <f t="shared" ref="AI13" si="35">AH13+1</f>
        <v>43880</v>
      </c>
      <c r="AJ13" s="195">
        <f t="shared" ref="AJ13" si="36">AI13+1</f>
        <v>43881</v>
      </c>
      <c r="AK13" s="195">
        <f t="shared" ref="AK13" si="37">AJ13+1</f>
        <v>43882</v>
      </c>
      <c r="AL13" s="195">
        <f t="shared" ref="AL13" si="38">AK13+1</f>
        <v>43883</v>
      </c>
      <c r="AP13" s="13" t="s">
        <v>147</v>
      </c>
      <c r="AQ13" s="14">
        <v>20</v>
      </c>
      <c r="AR13" s="176">
        <v>10</v>
      </c>
      <c r="AS13" s="4" t="s">
        <v>0</v>
      </c>
      <c r="AX13" s="191">
        <v>0.6</v>
      </c>
      <c r="AY13" s="192">
        <f>$AX$5*(1-AX13)</f>
        <v>733.2</v>
      </c>
    </row>
    <row r="14" spans="1:52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39">SUM(O14:U14)</f>
        <v>14</v>
      </c>
      <c r="X14" s="197">
        <v>113</v>
      </c>
      <c r="Y14" s="194">
        <v>114</v>
      </c>
      <c r="Z14" s="194">
        <v>115</v>
      </c>
      <c r="AA14" s="194" t="s">
        <v>257</v>
      </c>
      <c r="AB14" s="194">
        <v>116</v>
      </c>
      <c r="AC14" s="194" t="s">
        <v>257</v>
      </c>
      <c r="AD14" s="197" t="s">
        <v>257</v>
      </c>
      <c r="AF14" s="197"/>
      <c r="AG14" s="194"/>
      <c r="AH14" s="194"/>
      <c r="AI14" s="194"/>
      <c r="AJ14" s="194"/>
      <c r="AK14" s="194"/>
      <c r="AL14" s="197"/>
      <c r="AP14" s="13" t="s">
        <v>6</v>
      </c>
      <c r="AQ14" s="14">
        <v>12</v>
      </c>
      <c r="AR14" s="176">
        <v>11</v>
      </c>
      <c r="AS14" s="4" t="s">
        <v>0</v>
      </c>
      <c r="AX14" s="191">
        <v>0.8</v>
      </c>
      <c r="AY14" s="192">
        <f>$AX$5*(1-AX14)</f>
        <v>366.59999999999991</v>
      </c>
    </row>
    <row r="15" spans="1:52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0">P15+1</f>
        <v>43886</v>
      </c>
      <c r="R15" s="196">
        <f t="shared" si="40"/>
        <v>43887</v>
      </c>
      <c r="S15" s="196">
        <f t="shared" si="40"/>
        <v>43888</v>
      </c>
      <c r="T15" s="196">
        <f t="shared" si="40"/>
        <v>43889</v>
      </c>
      <c r="U15" s="196">
        <f t="shared" si="40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1">Y15+1</f>
        <v>43886</v>
      </c>
      <c r="AA15" s="195">
        <f t="shared" si="41"/>
        <v>43887</v>
      </c>
      <c r="AB15" s="195">
        <f t="shared" si="41"/>
        <v>43888</v>
      </c>
      <c r="AC15" s="195">
        <f t="shared" si="41"/>
        <v>43889</v>
      </c>
      <c r="AD15" s="195">
        <f t="shared" si="41"/>
        <v>43890</v>
      </c>
      <c r="AF15" s="195">
        <f t="shared" ref="AF15" si="42">AL13+1</f>
        <v>43884</v>
      </c>
      <c r="AG15" s="195">
        <f t="shared" ref="AG15" si="43">AF15+1</f>
        <v>43885</v>
      </c>
      <c r="AH15" s="195">
        <f t="shared" ref="AH15" si="44">AG15+1</f>
        <v>43886</v>
      </c>
      <c r="AI15" s="195">
        <f t="shared" ref="AI15" si="45">AH15+1</f>
        <v>43887</v>
      </c>
      <c r="AJ15" s="195">
        <f t="shared" ref="AJ15" si="46">AI15+1</f>
        <v>43888</v>
      </c>
      <c r="AK15" s="195">
        <f t="shared" ref="AK15" si="47">AJ15+1</f>
        <v>43889</v>
      </c>
      <c r="AL15" s="195">
        <f t="shared" ref="AL15" si="48">AK15+1</f>
        <v>43890</v>
      </c>
      <c r="AP15" s="158" t="s">
        <v>156</v>
      </c>
      <c r="AQ15" s="170">
        <v>6</v>
      </c>
      <c r="AR15" s="176">
        <v>113</v>
      </c>
      <c r="AS15" s="157" t="s">
        <v>141</v>
      </c>
    </row>
    <row r="16" spans="1:52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49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117</v>
      </c>
      <c r="AC16" s="194">
        <v>117</v>
      </c>
      <c r="AD16" s="197">
        <v>118</v>
      </c>
      <c r="AF16" s="197"/>
      <c r="AG16" s="194"/>
      <c r="AH16" s="194"/>
      <c r="AI16" s="194"/>
      <c r="AJ16" s="194"/>
      <c r="AK16" s="194"/>
      <c r="AL16" s="197"/>
      <c r="AP16" s="75" t="s">
        <v>157</v>
      </c>
      <c r="AQ16" s="76">
        <v>6</v>
      </c>
      <c r="AR16" s="176">
        <v>114</v>
      </c>
      <c r="AS16" s="54" t="s">
        <v>141</v>
      </c>
      <c r="AX16" s="204" t="s">
        <v>258</v>
      </c>
      <c r="AZ16" s="206" t="s">
        <v>259</v>
      </c>
    </row>
    <row r="17" spans="1:52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0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1">P17+1</f>
        <v>43893</v>
      </c>
      <c r="R17" s="196">
        <f t="shared" si="51"/>
        <v>43894</v>
      </c>
      <c r="S17" s="196">
        <f t="shared" si="51"/>
        <v>43895</v>
      </c>
      <c r="T17" s="196">
        <f t="shared" si="51"/>
        <v>43896</v>
      </c>
      <c r="U17" s="196">
        <f t="shared" si="51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2">Y17+1</f>
        <v>43893</v>
      </c>
      <c r="AA17" s="195">
        <f t="shared" si="52"/>
        <v>43894</v>
      </c>
      <c r="AB17" s="195">
        <f t="shared" si="52"/>
        <v>43895</v>
      </c>
      <c r="AC17" s="195">
        <f t="shared" si="52"/>
        <v>43896</v>
      </c>
      <c r="AD17" s="195">
        <f t="shared" si="52"/>
        <v>43897</v>
      </c>
      <c r="AF17" s="195">
        <f t="shared" ref="AF17" si="53">AL15+1</f>
        <v>43891</v>
      </c>
      <c r="AG17" s="195">
        <f t="shared" ref="AG17" si="54">AF17+1</f>
        <v>43892</v>
      </c>
      <c r="AH17" s="195">
        <f t="shared" ref="AH17" si="55">AG17+1</f>
        <v>43893</v>
      </c>
      <c r="AI17" s="195">
        <f t="shared" ref="AI17" si="56">AH17+1</f>
        <v>43894</v>
      </c>
      <c r="AJ17" s="195">
        <f t="shared" ref="AJ17" si="57">AI17+1</f>
        <v>43895</v>
      </c>
      <c r="AK17" s="195">
        <f t="shared" ref="AK17" si="58">AJ17+1</f>
        <v>43896</v>
      </c>
      <c r="AL17" s="195">
        <f t="shared" ref="AL17" si="59">AK17+1</f>
        <v>43897</v>
      </c>
      <c r="AP17" s="75" t="s">
        <v>158</v>
      </c>
      <c r="AQ17" s="76">
        <v>4</v>
      </c>
      <c r="AR17" s="176">
        <v>115</v>
      </c>
      <c r="AS17" s="54" t="s">
        <v>141</v>
      </c>
      <c r="AX17" s="192" t="s">
        <v>259</v>
      </c>
      <c r="AZ17" s="1" t="s">
        <v>265</v>
      </c>
    </row>
    <row r="18" spans="1:52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0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0">SUM(O18:U18)</f>
        <v>22</v>
      </c>
      <c r="X18" s="197">
        <v>119</v>
      </c>
      <c r="Y18" s="194">
        <v>120</v>
      </c>
      <c r="Z18" s="194">
        <v>120</v>
      </c>
      <c r="AA18" s="194" t="s">
        <v>257</v>
      </c>
      <c r="AB18" s="194">
        <v>121</v>
      </c>
      <c r="AC18" s="194">
        <v>121</v>
      </c>
      <c r="AD18" s="197">
        <v>122</v>
      </c>
      <c r="AF18" s="197"/>
      <c r="AG18" s="194"/>
      <c r="AH18" s="194"/>
      <c r="AI18" s="194"/>
      <c r="AJ18" s="194"/>
      <c r="AK18" s="194"/>
      <c r="AL18" s="197"/>
      <c r="AP18" s="75" t="s">
        <v>150</v>
      </c>
      <c r="AQ18" s="76">
        <v>8</v>
      </c>
      <c r="AR18" s="176">
        <v>116</v>
      </c>
      <c r="AS18" s="54" t="s">
        <v>141</v>
      </c>
      <c r="AX18" s="192" t="s">
        <v>260</v>
      </c>
      <c r="AZ18" s="183"/>
    </row>
    <row r="19" spans="1:52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1">P19+1</f>
        <v>43900</v>
      </c>
      <c r="R19" s="196">
        <f t="shared" si="61"/>
        <v>43901</v>
      </c>
      <c r="S19" s="196">
        <f t="shared" si="61"/>
        <v>43902</v>
      </c>
      <c r="T19" s="196">
        <f t="shared" si="61"/>
        <v>43903</v>
      </c>
      <c r="U19" s="196">
        <f t="shared" si="61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2">Y19+1</f>
        <v>43900</v>
      </c>
      <c r="AA19" s="195">
        <f t="shared" si="62"/>
        <v>43901</v>
      </c>
      <c r="AB19" s="195">
        <f t="shared" si="62"/>
        <v>43902</v>
      </c>
      <c r="AC19" s="195">
        <f t="shared" si="62"/>
        <v>43903</v>
      </c>
      <c r="AD19" s="195">
        <f t="shared" si="62"/>
        <v>43904</v>
      </c>
      <c r="AF19" s="195">
        <f t="shared" ref="AF19" si="63">AL17+1</f>
        <v>43898</v>
      </c>
      <c r="AG19" s="195">
        <f t="shared" ref="AG19" si="64">AF19+1</f>
        <v>43899</v>
      </c>
      <c r="AH19" s="195">
        <f t="shared" ref="AH19" si="65">AG19+1</f>
        <v>43900</v>
      </c>
      <c r="AI19" s="195">
        <f t="shared" ref="AI19" si="66">AH19+1</f>
        <v>43901</v>
      </c>
      <c r="AJ19" s="195">
        <f t="shared" ref="AJ19" si="67">AI19+1</f>
        <v>43902</v>
      </c>
      <c r="AK19" s="195">
        <f t="shared" ref="AK19" si="68">AJ19+1</f>
        <v>43903</v>
      </c>
      <c r="AL19" s="195">
        <f t="shared" ref="AL19" si="69">AK19+1</f>
        <v>43904</v>
      </c>
      <c r="AP19" s="75" t="s">
        <v>151</v>
      </c>
      <c r="AQ19" s="76">
        <v>9</v>
      </c>
      <c r="AR19" s="176">
        <v>117</v>
      </c>
      <c r="AS19" s="54" t="s">
        <v>141</v>
      </c>
      <c r="AX19" s="192" t="s">
        <v>261</v>
      </c>
      <c r="AZ19" s="206" t="s">
        <v>260</v>
      </c>
    </row>
    <row r="20" spans="1:52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0">SUM(O20:U20)</f>
        <v>22</v>
      </c>
      <c r="X20" s="208">
        <v>123</v>
      </c>
      <c r="Y20" s="194">
        <v>12</v>
      </c>
      <c r="Z20" s="194">
        <v>12</v>
      </c>
      <c r="AA20" s="194" t="s">
        <v>257</v>
      </c>
      <c r="AB20" s="194">
        <v>13</v>
      </c>
      <c r="AC20" s="194">
        <v>13</v>
      </c>
      <c r="AD20" s="197">
        <v>14</v>
      </c>
      <c r="AF20" s="197"/>
      <c r="AG20" s="194"/>
      <c r="AH20" s="194"/>
      <c r="AI20" s="194"/>
      <c r="AJ20" s="194"/>
      <c r="AK20" s="194"/>
      <c r="AL20" s="197"/>
      <c r="AP20" s="75" t="s">
        <v>159</v>
      </c>
      <c r="AQ20" s="76">
        <v>8</v>
      </c>
      <c r="AR20" s="176">
        <v>118</v>
      </c>
      <c r="AS20" s="54" t="s">
        <v>141</v>
      </c>
      <c r="AX20" s="192" t="s">
        <v>262</v>
      </c>
      <c r="AZ20" s="1" t="s">
        <v>266</v>
      </c>
    </row>
    <row r="21" spans="1:52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1">P21+1</f>
        <v>43907</v>
      </c>
      <c r="R21" s="196">
        <f t="shared" si="71"/>
        <v>43908</v>
      </c>
      <c r="S21" s="196">
        <f t="shared" si="71"/>
        <v>43909</v>
      </c>
      <c r="T21" s="196">
        <f t="shared" si="71"/>
        <v>43910</v>
      </c>
      <c r="U21" s="196">
        <f t="shared" si="71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2">Y21+1</f>
        <v>43907</v>
      </c>
      <c r="AA21" s="195">
        <f t="shared" si="72"/>
        <v>43908</v>
      </c>
      <c r="AB21" s="195">
        <f t="shared" si="72"/>
        <v>43909</v>
      </c>
      <c r="AC21" s="195">
        <f t="shared" si="72"/>
        <v>43910</v>
      </c>
      <c r="AD21" s="195">
        <f t="shared" si="72"/>
        <v>43911</v>
      </c>
      <c r="AF21" s="195">
        <f t="shared" ref="AF21" si="73">AL19+1</f>
        <v>43905</v>
      </c>
      <c r="AG21" s="195">
        <f t="shared" ref="AG21" si="74">AF21+1</f>
        <v>43906</v>
      </c>
      <c r="AH21" s="195">
        <f t="shared" ref="AH21" si="75">AG21+1</f>
        <v>43907</v>
      </c>
      <c r="AI21" s="195">
        <f t="shared" ref="AI21" si="76">AH21+1</f>
        <v>43908</v>
      </c>
      <c r="AJ21" s="195">
        <f t="shared" ref="AJ21" si="77">AI21+1</f>
        <v>43909</v>
      </c>
      <c r="AK21" s="195">
        <f t="shared" ref="AK21" si="78">AJ21+1</f>
        <v>43910</v>
      </c>
      <c r="AL21" s="195">
        <f t="shared" ref="AL21" si="79">AK21+1</f>
        <v>43911</v>
      </c>
      <c r="AP21" s="80" t="s">
        <v>152</v>
      </c>
      <c r="AQ21" s="76">
        <v>10</v>
      </c>
      <c r="AR21" s="176">
        <v>119</v>
      </c>
      <c r="AS21" s="54" t="s">
        <v>141</v>
      </c>
      <c r="AX21" s="192" t="s">
        <v>263</v>
      </c>
      <c r="AZ21" s="207" t="s">
        <v>267</v>
      </c>
    </row>
    <row r="22" spans="1:52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0">SUM(O22:U22)</f>
        <v>11</v>
      </c>
      <c r="X22" s="197">
        <v>15</v>
      </c>
      <c r="Y22" s="194">
        <v>35</v>
      </c>
      <c r="Z22" s="194">
        <v>35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P22" s="75" t="s">
        <v>160</v>
      </c>
      <c r="AQ22" s="76">
        <v>8</v>
      </c>
      <c r="AR22" s="176">
        <v>120</v>
      </c>
      <c r="AS22" s="54" t="s">
        <v>141</v>
      </c>
      <c r="AZ22" s="207" t="s">
        <v>268</v>
      </c>
    </row>
    <row r="23" spans="1:52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1">P23+1</f>
        <v>43914</v>
      </c>
      <c r="R23" s="196">
        <f t="shared" si="81"/>
        <v>43915</v>
      </c>
      <c r="S23" s="196">
        <f t="shared" si="81"/>
        <v>43916</v>
      </c>
      <c r="T23" s="196">
        <f t="shared" si="81"/>
        <v>43917</v>
      </c>
      <c r="U23" s="196">
        <f t="shared" si="81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2">Y23+1</f>
        <v>43914</v>
      </c>
      <c r="AA23" s="195">
        <f t="shared" si="82"/>
        <v>43915</v>
      </c>
      <c r="AB23" s="195">
        <f t="shared" si="82"/>
        <v>43916</v>
      </c>
      <c r="AC23" s="195">
        <f t="shared" si="82"/>
        <v>43917</v>
      </c>
      <c r="AD23" s="195">
        <f t="shared" si="82"/>
        <v>43918</v>
      </c>
      <c r="AF23" s="195">
        <f t="shared" ref="AF23" si="83">AL21+1</f>
        <v>43912</v>
      </c>
      <c r="AG23" s="195">
        <f t="shared" ref="AG23" si="84">AF23+1</f>
        <v>43913</v>
      </c>
      <c r="AH23" s="195">
        <f t="shared" ref="AH23" si="85">AG23+1</f>
        <v>43914</v>
      </c>
      <c r="AI23" s="195">
        <f t="shared" ref="AI23" si="86">AH23+1</f>
        <v>43915</v>
      </c>
      <c r="AJ23" s="195">
        <f t="shared" ref="AJ23" si="87">AI23+1</f>
        <v>43916</v>
      </c>
      <c r="AK23" s="195">
        <f t="shared" ref="AK23" si="88">AJ23+1</f>
        <v>43917</v>
      </c>
      <c r="AL23" s="195">
        <f t="shared" ref="AL23" si="89">AK23+1</f>
        <v>43918</v>
      </c>
      <c r="AP23" s="75" t="s">
        <v>161</v>
      </c>
      <c r="AQ23" s="76">
        <v>8</v>
      </c>
      <c r="AR23" s="176">
        <v>121</v>
      </c>
      <c r="AS23" s="54" t="s">
        <v>141</v>
      </c>
      <c r="AZ23" s="207" t="s">
        <v>277</v>
      </c>
    </row>
    <row r="24" spans="1:52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0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1">SUM(O24:U24)</f>
        <v>17</v>
      </c>
      <c r="X24" s="197" t="s">
        <v>257</v>
      </c>
      <c r="Y24" s="194">
        <v>35</v>
      </c>
      <c r="Z24" s="194">
        <v>36</v>
      </c>
      <c r="AA24" s="194" t="s">
        <v>257</v>
      </c>
      <c r="AB24" s="194">
        <v>36</v>
      </c>
      <c r="AC24" s="194">
        <v>36</v>
      </c>
      <c r="AD24" s="197">
        <v>37</v>
      </c>
      <c r="AF24" s="197"/>
      <c r="AG24" s="194"/>
      <c r="AH24" s="194"/>
      <c r="AI24" s="194"/>
      <c r="AJ24" s="194"/>
      <c r="AK24" s="194"/>
      <c r="AL24" s="197"/>
      <c r="AP24" s="75" t="s">
        <v>83</v>
      </c>
      <c r="AQ24" s="76">
        <v>20</v>
      </c>
      <c r="AR24" s="176">
        <v>122</v>
      </c>
      <c r="AS24" s="54" t="s">
        <v>141</v>
      </c>
      <c r="AZ24" s="207" t="s">
        <v>269</v>
      </c>
    </row>
    <row r="25" spans="1:52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0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2">P25+1</f>
        <v>43921</v>
      </c>
      <c r="R25" s="196">
        <f t="shared" si="92"/>
        <v>43922</v>
      </c>
      <c r="S25" s="196">
        <f t="shared" si="92"/>
        <v>43923</v>
      </c>
      <c r="T25" s="196">
        <f t="shared" si="92"/>
        <v>43924</v>
      </c>
      <c r="U25" s="196">
        <f t="shared" si="92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3">Y25+1</f>
        <v>43921</v>
      </c>
      <c r="AA25" s="195">
        <f t="shared" si="93"/>
        <v>43922</v>
      </c>
      <c r="AB25" s="195">
        <f t="shared" si="93"/>
        <v>43923</v>
      </c>
      <c r="AC25" s="195">
        <f t="shared" si="93"/>
        <v>43924</v>
      </c>
      <c r="AD25" s="195">
        <f t="shared" si="93"/>
        <v>43925</v>
      </c>
      <c r="AF25" s="195">
        <f t="shared" ref="AF25" si="94">AL23+1</f>
        <v>43919</v>
      </c>
      <c r="AG25" s="195">
        <f t="shared" ref="AG25" si="95">AF25+1</f>
        <v>43920</v>
      </c>
      <c r="AH25" s="195">
        <f t="shared" ref="AH25" si="96">AG25+1</f>
        <v>43921</v>
      </c>
      <c r="AI25" s="195">
        <f t="shared" ref="AI25" si="97">AH25+1</f>
        <v>43922</v>
      </c>
      <c r="AJ25" s="195">
        <f t="shared" ref="AJ25" si="98">AI25+1</f>
        <v>43923</v>
      </c>
      <c r="AK25" s="195">
        <f t="shared" ref="AK25" si="99">AJ25+1</f>
        <v>43924</v>
      </c>
      <c r="AL25" s="195">
        <f t="shared" ref="AL25" si="100">AK25+1</f>
        <v>43925</v>
      </c>
      <c r="AP25" s="80" t="s">
        <v>84</v>
      </c>
      <c r="AQ25" s="81">
        <v>20</v>
      </c>
      <c r="AR25" s="176">
        <v>123</v>
      </c>
      <c r="AS25" s="54" t="s">
        <v>141</v>
      </c>
    </row>
    <row r="26" spans="1:52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1">SUM(O26:U26)</f>
        <v>22</v>
      </c>
      <c r="X26" s="197">
        <v>38</v>
      </c>
      <c r="Y26" s="194">
        <v>38</v>
      </c>
      <c r="Z26" s="194">
        <v>38</v>
      </c>
      <c r="AA26" s="194" t="s">
        <v>257</v>
      </c>
      <c r="AB26" s="194">
        <v>39</v>
      </c>
      <c r="AC26" s="194">
        <v>39</v>
      </c>
      <c r="AD26" s="197">
        <v>11</v>
      </c>
      <c r="AF26" s="197"/>
      <c r="AG26" s="194"/>
      <c r="AH26" s="194"/>
      <c r="AI26" s="194"/>
      <c r="AJ26" s="194"/>
      <c r="AK26" s="194"/>
      <c r="AL26" s="197"/>
      <c r="AP26" s="13" t="s">
        <v>7</v>
      </c>
      <c r="AQ26" s="14">
        <v>8</v>
      </c>
      <c r="AR26" s="176">
        <v>12</v>
      </c>
      <c r="AS26" s="4" t="s">
        <v>0</v>
      </c>
      <c r="AZ26" s="206" t="s">
        <v>93</v>
      </c>
    </row>
    <row r="27" spans="1:52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2">P27+1</f>
        <v>43928</v>
      </c>
      <c r="R27" s="196">
        <f t="shared" si="102"/>
        <v>43929</v>
      </c>
      <c r="S27" s="196">
        <f t="shared" si="102"/>
        <v>43930</v>
      </c>
      <c r="T27" s="196">
        <f t="shared" si="102"/>
        <v>43931</v>
      </c>
      <c r="U27" s="196">
        <f t="shared" si="102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3">Y27+1</f>
        <v>43928</v>
      </c>
      <c r="AA27" s="195">
        <f t="shared" si="103"/>
        <v>43929</v>
      </c>
      <c r="AB27" s="195">
        <f t="shared" si="103"/>
        <v>43930</v>
      </c>
      <c r="AC27" s="195">
        <f t="shared" si="103"/>
        <v>43931</v>
      </c>
      <c r="AD27" s="195">
        <f t="shared" si="103"/>
        <v>43932</v>
      </c>
      <c r="AF27" s="195">
        <f t="shared" ref="AF27" si="104">AL25+1</f>
        <v>43926</v>
      </c>
      <c r="AG27" s="195">
        <f t="shared" ref="AG27" si="105">AF27+1</f>
        <v>43927</v>
      </c>
      <c r="AH27" s="195">
        <f t="shared" ref="AH27" si="106">AG27+1</f>
        <v>43928</v>
      </c>
      <c r="AI27" s="195">
        <f t="shared" ref="AI27" si="107">AH27+1</f>
        <v>43929</v>
      </c>
      <c r="AJ27" s="195">
        <f t="shared" ref="AJ27" si="108">AI27+1</f>
        <v>43930</v>
      </c>
      <c r="AK27" s="195">
        <f t="shared" ref="AK27" si="109">AJ27+1</f>
        <v>43931</v>
      </c>
      <c r="AL27" s="195">
        <f t="shared" ref="AL27" si="110">AK27+1</f>
        <v>43932</v>
      </c>
      <c r="AP27" s="13" t="s">
        <v>8</v>
      </c>
      <c r="AQ27" s="14">
        <v>8</v>
      </c>
      <c r="AR27" s="176">
        <v>13</v>
      </c>
      <c r="AS27" s="4" t="s">
        <v>0</v>
      </c>
      <c r="AZ27" s="1" t="s">
        <v>270</v>
      </c>
    </row>
    <row r="28" spans="1:52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1">SUM(O28:U28)</f>
        <v>24</v>
      </c>
      <c r="X28" s="197">
        <v>40</v>
      </c>
      <c r="Y28" s="194">
        <v>41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P28" s="13" t="s">
        <v>37</v>
      </c>
      <c r="AQ28" s="14">
        <v>16</v>
      </c>
      <c r="AR28" s="176">
        <v>14</v>
      </c>
      <c r="AS28" s="4" t="s">
        <v>0</v>
      </c>
      <c r="AZ28" s="207" t="s">
        <v>271</v>
      </c>
    </row>
    <row r="29" spans="1:52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2">P29+1</f>
        <v>43935</v>
      </c>
      <c r="R29" s="196">
        <f t="shared" si="112"/>
        <v>43936</v>
      </c>
      <c r="S29" s="196">
        <f t="shared" si="112"/>
        <v>43937</v>
      </c>
      <c r="T29" s="196">
        <f t="shared" si="112"/>
        <v>43938</v>
      </c>
      <c r="U29" s="196">
        <f t="shared" si="112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3">Y29+1</f>
        <v>43935</v>
      </c>
      <c r="AA29" s="195">
        <f t="shared" si="113"/>
        <v>43936</v>
      </c>
      <c r="AB29" s="195">
        <f t="shared" si="113"/>
        <v>43937</v>
      </c>
      <c r="AC29" s="195">
        <f t="shared" si="113"/>
        <v>43938</v>
      </c>
      <c r="AD29" s="195">
        <f t="shared" si="113"/>
        <v>43939</v>
      </c>
      <c r="AF29" s="195">
        <f t="shared" ref="AF29" si="114">AL27+1</f>
        <v>43933</v>
      </c>
      <c r="AG29" s="195">
        <f t="shared" ref="AG29" si="115">AF29+1</f>
        <v>43934</v>
      </c>
      <c r="AH29" s="195">
        <f t="shared" ref="AH29" si="116">AG29+1</f>
        <v>43935</v>
      </c>
      <c r="AI29" s="195">
        <f t="shared" ref="AI29" si="117">AH29+1</f>
        <v>43936</v>
      </c>
      <c r="AJ29" s="195">
        <f t="shared" ref="AJ29" si="118">AI29+1</f>
        <v>43937</v>
      </c>
      <c r="AK29" s="195">
        <f t="shared" ref="AK29" si="119">AJ29+1</f>
        <v>43938</v>
      </c>
      <c r="AL29" s="195">
        <f t="shared" ref="AL29" si="120">AK29+1</f>
        <v>43939</v>
      </c>
      <c r="AP29" s="13" t="s">
        <v>38</v>
      </c>
      <c r="AQ29" s="14">
        <v>12</v>
      </c>
      <c r="AR29" s="176">
        <v>15</v>
      </c>
      <c r="AS29" s="4" t="s">
        <v>0</v>
      </c>
    </row>
    <row r="30" spans="1:52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1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P30" s="153" t="s">
        <v>39</v>
      </c>
      <c r="AQ30" s="169">
        <v>12</v>
      </c>
      <c r="AR30" s="176">
        <v>35</v>
      </c>
      <c r="AS30" s="154" t="s">
        <v>135</v>
      </c>
      <c r="AZ30" s="206" t="s">
        <v>262</v>
      </c>
    </row>
    <row r="31" spans="1:52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2">P31+1</f>
        <v>43942</v>
      </c>
      <c r="R31" s="196">
        <f t="shared" si="122"/>
        <v>43943</v>
      </c>
      <c r="S31" s="196">
        <f t="shared" si="122"/>
        <v>43944</v>
      </c>
      <c r="T31" s="196">
        <f t="shared" si="122"/>
        <v>43945</v>
      </c>
      <c r="U31" s="196">
        <f t="shared" si="122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3">Y31+1</f>
        <v>43942</v>
      </c>
      <c r="AA31" s="195">
        <f t="shared" si="123"/>
        <v>43943</v>
      </c>
      <c r="AB31" s="195">
        <f t="shared" si="123"/>
        <v>43944</v>
      </c>
      <c r="AC31" s="195">
        <f t="shared" si="123"/>
        <v>43945</v>
      </c>
      <c r="AD31" s="195">
        <f t="shared" si="123"/>
        <v>43946</v>
      </c>
      <c r="AF31" s="195">
        <f t="shared" ref="AF31" si="124">AL29+1</f>
        <v>43940</v>
      </c>
      <c r="AG31" s="195">
        <f t="shared" ref="AG31" si="125">AF31+1</f>
        <v>43941</v>
      </c>
      <c r="AH31" s="195">
        <f t="shared" ref="AH31" si="126">AG31+1</f>
        <v>43942</v>
      </c>
      <c r="AI31" s="195">
        <f t="shared" ref="AI31" si="127">AH31+1</f>
        <v>43943</v>
      </c>
      <c r="AJ31" s="195">
        <f t="shared" ref="AJ31" si="128">AI31+1</f>
        <v>43944</v>
      </c>
      <c r="AK31" s="195">
        <f t="shared" ref="AK31" si="129">AJ31+1</f>
        <v>43945</v>
      </c>
      <c r="AL31" s="195">
        <f t="shared" ref="AL31" si="130">AK31+1</f>
        <v>43946</v>
      </c>
      <c r="AP31" s="29" t="s">
        <v>40</v>
      </c>
      <c r="AQ31" s="30">
        <v>12</v>
      </c>
      <c r="AR31" s="176">
        <v>36</v>
      </c>
      <c r="AS31" s="21" t="s">
        <v>135</v>
      </c>
      <c r="AZ31" s="1" t="s">
        <v>275</v>
      </c>
    </row>
    <row r="32" spans="1:52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1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P32" s="29" t="s">
        <v>41</v>
      </c>
      <c r="AQ32" s="30">
        <v>12</v>
      </c>
      <c r="AR32" s="176">
        <v>37</v>
      </c>
      <c r="AS32" s="21" t="s">
        <v>135</v>
      </c>
      <c r="AZ32" s="207" t="s">
        <v>276</v>
      </c>
    </row>
    <row r="33" spans="1:52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2">P33+1</f>
        <v>43949</v>
      </c>
      <c r="R33" s="196">
        <f t="shared" si="132"/>
        <v>43950</v>
      </c>
      <c r="S33" s="196">
        <f t="shared" si="132"/>
        <v>43951</v>
      </c>
      <c r="T33" s="196">
        <f t="shared" si="132"/>
        <v>43952</v>
      </c>
      <c r="U33" s="196">
        <f t="shared" si="132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3">Y33+1</f>
        <v>43949</v>
      </c>
      <c r="AA33" s="195">
        <f t="shared" si="133"/>
        <v>43950</v>
      </c>
      <c r="AB33" s="195">
        <f t="shared" si="133"/>
        <v>43951</v>
      </c>
      <c r="AC33" s="195">
        <f t="shared" si="133"/>
        <v>43952</v>
      </c>
      <c r="AD33" s="195">
        <f t="shared" si="133"/>
        <v>43953</v>
      </c>
      <c r="AF33" s="195">
        <f t="shared" ref="AF33" si="134">AL31+1</f>
        <v>43947</v>
      </c>
      <c r="AG33" s="195">
        <f t="shared" ref="AG33" si="135">AF33+1</f>
        <v>43948</v>
      </c>
      <c r="AH33" s="195">
        <f t="shared" ref="AH33" si="136">AG33+1</f>
        <v>43949</v>
      </c>
      <c r="AI33" s="195">
        <f t="shared" ref="AI33" si="137">AH33+1</f>
        <v>43950</v>
      </c>
      <c r="AJ33" s="195">
        <f t="shared" ref="AJ33" si="138">AI33+1</f>
        <v>43951</v>
      </c>
      <c r="AK33" s="195">
        <f t="shared" ref="AK33" si="139">AJ33+1</f>
        <v>43952</v>
      </c>
      <c r="AL33" s="195">
        <f t="shared" ref="AL33" si="140">AK33+1</f>
        <v>43953</v>
      </c>
      <c r="AP33" s="29" t="s">
        <v>42</v>
      </c>
      <c r="AQ33" s="30">
        <v>20</v>
      </c>
      <c r="AR33" s="176">
        <v>38</v>
      </c>
      <c r="AS33" s="21" t="s">
        <v>135</v>
      </c>
      <c r="AZ33" s="207" t="s">
        <v>272</v>
      </c>
    </row>
    <row r="34" spans="1:52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1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2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P34" s="29" t="s">
        <v>43</v>
      </c>
      <c r="AQ34" s="30">
        <v>6</v>
      </c>
      <c r="AR34" s="176">
        <v>39</v>
      </c>
      <c r="AS34" s="21" t="s">
        <v>135</v>
      </c>
    </row>
    <row r="35" spans="1:52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1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3">P35+1</f>
        <v>43956</v>
      </c>
      <c r="R35" s="196">
        <f t="shared" si="143"/>
        <v>43957</v>
      </c>
      <c r="S35" s="196">
        <f t="shared" si="143"/>
        <v>43958</v>
      </c>
      <c r="T35" s="196">
        <f t="shared" si="143"/>
        <v>43959</v>
      </c>
      <c r="U35" s="196">
        <f t="shared" si="143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4">Y35+1</f>
        <v>43956</v>
      </c>
      <c r="AA35" s="195">
        <f t="shared" si="144"/>
        <v>43957</v>
      </c>
      <c r="AB35" s="195">
        <f t="shared" si="144"/>
        <v>43958</v>
      </c>
      <c r="AC35" s="195">
        <f t="shared" si="144"/>
        <v>43959</v>
      </c>
      <c r="AD35" s="195">
        <f t="shared" si="144"/>
        <v>43960</v>
      </c>
      <c r="AF35" s="195">
        <f t="shared" ref="AF35" si="145">AL33+1</f>
        <v>43954</v>
      </c>
      <c r="AG35" s="195">
        <f t="shared" ref="AG35" si="146">AF35+1</f>
        <v>43955</v>
      </c>
      <c r="AH35" s="195">
        <f t="shared" ref="AH35" si="147">AG35+1</f>
        <v>43956</v>
      </c>
      <c r="AI35" s="195">
        <f t="shared" ref="AI35" si="148">AH35+1</f>
        <v>43957</v>
      </c>
      <c r="AJ35" s="195">
        <f t="shared" ref="AJ35" si="149">AI35+1</f>
        <v>43958</v>
      </c>
      <c r="AK35" s="195">
        <f t="shared" ref="AK35" si="150">AJ35+1</f>
        <v>43959</v>
      </c>
      <c r="AL35" s="195">
        <f t="shared" ref="AL35" si="151">AK35+1</f>
        <v>43960</v>
      </c>
      <c r="AP35" s="144" t="s">
        <v>225</v>
      </c>
      <c r="AQ35" s="145">
        <v>8</v>
      </c>
      <c r="AR35" s="176">
        <v>40</v>
      </c>
      <c r="AS35" s="21" t="s">
        <v>135</v>
      </c>
      <c r="AZ35" s="206" t="s">
        <v>263</v>
      </c>
    </row>
    <row r="36" spans="1:52" ht="16.5" customHeight="1" x14ac:dyDescent="0.3">
      <c r="B36" s="7" t="str">
        <f t="shared" si="1"/>
        <v>N</v>
      </c>
      <c r="C36" s="7">
        <f t="shared" ref="C36:C67" si="152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1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3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P36" s="29" t="s">
        <v>44</v>
      </c>
      <c r="AQ36" s="30">
        <v>10</v>
      </c>
      <c r="AR36" s="176">
        <v>41</v>
      </c>
      <c r="AS36" s="21" t="s">
        <v>135</v>
      </c>
      <c r="AZ36" s="1" t="s">
        <v>273</v>
      </c>
    </row>
    <row r="37" spans="1:52" ht="16.5" customHeight="1" x14ac:dyDescent="0.3">
      <c r="B37" s="7" t="str">
        <f t="shared" si="1"/>
        <v>N</v>
      </c>
      <c r="C37" s="7">
        <f t="shared" si="152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1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4">P37+1</f>
        <v>43963</v>
      </c>
      <c r="R37" s="196">
        <f t="shared" si="154"/>
        <v>43964</v>
      </c>
      <c r="S37" s="196">
        <f t="shared" si="154"/>
        <v>43965</v>
      </c>
      <c r="T37" s="196">
        <f t="shared" si="154"/>
        <v>43966</v>
      </c>
      <c r="U37" s="196">
        <f t="shared" si="154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5">Y37+1</f>
        <v>43963</v>
      </c>
      <c r="AA37" s="195">
        <f t="shared" si="155"/>
        <v>43964</v>
      </c>
      <c r="AB37" s="195">
        <f t="shared" si="155"/>
        <v>43965</v>
      </c>
      <c r="AC37" s="195">
        <f t="shared" si="155"/>
        <v>43966</v>
      </c>
      <c r="AD37" s="195">
        <f t="shared" si="155"/>
        <v>43967</v>
      </c>
      <c r="AF37" s="195">
        <f t="shared" ref="AF37" si="156">AL35+1</f>
        <v>43961</v>
      </c>
      <c r="AG37" s="195">
        <f t="shared" ref="AG37" si="157">AF37+1</f>
        <v>43962</v>
      </c>
      <c r="AH37" s="195">
        <f t="shared" ref="AH37" si="158">AG37+1</f>
        <v>43963</v>
      </c>
      <c r="AI37" s="195">
        <f t="shared" ref="AI37" si="159">AH37+1</f>
        <v>43964</v>
      </c>
      <c r="AJ37" s="195">
        <f t="shared" ref="AJ37" si="160">AI37+1</f>
        <v>43965</v>
      </c>
      <c r="AK37" s="195">
        <f t="shared" ref="AK37" si="161">AJ37+1</f>
        <v>43966</v>
      </c>
      <c r="AL37" s="195">
        <f t="shared" ref="AL37" si="162">AK37+1</f>
        <v>43967</v>
      </c>
      <c r="AP37" s="29" t="s">
        <v>45</v>
      </c>
      <c r="AQ37" s="30">
        <v>14</v>
      </c>
      <c r="AR37" s="176">
        <v>42</v>
      </c>
      <c r="AS37" s="21" t="s">
        <v>135</v>
      </c>
    </row>
    <row r="38" spans="1:52" ht="16.5" customHeight="1" x14ac:dyDescent="0.3">
      <c r="A38" s="156"/>
      <c r="B38" s="7" t="str">
        <f t="shared" si="1"/>
        <v>N</v>
      </c>
      <c r="C38" s="7">
        <f t="shared" si="152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3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P38" s="29" t="s">
        <v>46</v>
      </c>
      <c r="AQ38" s="30">
        <v>20</v>
      </c>
      <c r="AR38" s="176">
        <v>43</v>
      </c>
      <c r="AS38" s="21" t="s">
        <v>135</v>
      </c>
    </row>
    <row r="39" spans="1:52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2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4">P39+1</f>
        <v>43970</v>
      </c>
      <c r="R39" s="196">
        <f t="shared" si="164"/>
        <v>43971</v>
      </c>
      <c r="S39" s="196">
        <f t="shared" si="164"/>
        <v>43972</v>
      </c>
      <c r="T39" s="196">
        <f t="shared" si="164"/>
        <v>43973</v>
      </c>
      <c r="U39" s="196">
        <f t="shared" si="164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5">Y39+1</f>
        <v>43970</v>
      </c>
      <c r="AA39" s="195">
        <f t="shared" si="165"/>
        <v>43971</v>
      </c>
      <c r="AB39" s="195">
        <f t="shared" si="165"/>
        <v>43972</v>
      </c>
      <c r="AC39" s="195">
        <f t="shared" si="165"/>
        <v>43973</v>
      </c>
      <c r="AD39" s="195">
        <f t="shared" si="165"/>
        <v>43974</v>
      </c>
      <c r="AF39" s="195">
        <f t="shared" ref="AF39" si="166">AL37+1</f>
        <v>43968</v>
      </c>
      <c r="AG39" s="195">
        <f t="shared" ref="AG39" si="167">AF39+1</f>
        <v>43969</v>
      </c>
      <c r="AH39" s="195">
        <f t="shared" ref="AH39" si="168">AG39+1</f>
        <v>43970</v>
      </c>
      <c r="AI39" s="195">
        <f t="shared" ref="AI39" si="169">AH39+1</f>
        <v>43971</v>
      </c>
      <c r="AJ39" s="195">
        <f t="shared" ref="AJ39" si="170">AI39+1</f>
        <v>43972</v>
      </c>
      <c r="AK39" s="195">
        <f t="shared" ref="AK39" si="171">AJ39+1</f>
        <v>43973</v>
      </c>
      <c r="AL39" s="195">
        <f t="shared" ref="AL39" si="172">AK39+1</f>
        <v>43974</v>
      </c>
      <c r="AP39" s="29" t="s">
        <v>47</v>
      </c>
      <c r="AQ39" s="30">
        <v>15</v>
      </c>
      <c r="AR39" s="176">
        <v>44</v>
      </c>
      <c r="AS39" s="21" t="s">
        <v>135</v>
      </c>
    </row>
    <row r="40" spans="1:52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2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3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P40" s="29" t="s">
        <v>226</v>
      </c>
      <c r="AQ40" s="30">
        <v>17</v>
      </c>
      <c r="AR40" s="176">
        <v>45</v>
      </c>
      <c r="AS40" s="21" t="s">
        <v>135</v>
      </c>
    </row>
    <row r="41" spans="1:52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2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4">P41+1</f>
        <v>43977</v>
      </c>
      <c r="R41" s="196">
        <f t="shared" si="174"/>
        <v>43978</v>
      </c>
      <c r="S41" s="196">
        <f t="shared" si="174"/>
        <v>43979</v>
      </c>
      <c r="T41" s="196">
        <f t="shared" si="174"/>
        <v>43980</v>
      </c>
      <c r="U41" s="196">
        <f t="shared" si="174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5">Y41+1</f>
        <v>43977</v>
      </c>
      <c r="AA41" s="195">
        <f t="shared" si="175"/>
        <v>43978</v>
      </c>
      <c r="AB41" s="195">
        <f t="shared" si="175"/>
        <v>43979</v>
      </c>
      <c r="AC41" s="195">
        <f t="shared" si="175"/>
        <v>43980</v>
      </c>
      <c r="AD41" s="195">
        <f t="shared" si="175"/>
        <v>43981</v>
      </c>
      <c r="AF41" s="195">
        <f t="shared" ref="AF41" si="176">AL39+1</f>
        <v>43975</v>
      </c>
      <c r="AG41" s="195">
        <f t="shared" ref="AG41" si="177">AF41+1</f>
        <v>43976</v>
      </c>
      <c r="AH41" s="195">
        <f t="shared" ref="AH41" si="178">AG41+1</f>
        <v>43977</v>
      </c>
      <c r="AI41" s="195">
        <f t="shared" ref="AI41" si="179">AH41+1</f>
        <v>43978</v>
      </c>
      <c r="AJ41" s="195">
        <f t="shared" ref="AJ41" si="180">AI41+1</f>
        <v>43979</v>
      </c>
      <c r="AK41" s="195">
        <f t="shared" ref="AK41" si="181">AJ41+1</f>
        <v>43980</v>
      </c>
      <c r="AL41" s="195">
        <f t="shared" ref="AL41" si="182">AK41+1</f>
        <v>43981</v>
      </c>
      <c r="AP41" s="33" t="s">
        <v>227</v>
      </c>
      <c r="AQ41" s="34">
        <v>12</v>
      </c>
      <c r="AR41" s="176">
        <v>46</v>
      </c>
      <c r="AS41" s="21" t="s">
        <v>135</v>
      </c>
    </row>
    <row r="42" spans="1:52" ht="16.5" customHeight="1" x14ac:dyDescent="0.3">
      <c r="B42" s="7" t="str">
        <f t="shared" si="1"/>
        <v>N</v>
      </c>
      <c r="C42" s="7">
        <f t="shared" si="152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3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P42" s="153" t="s">
        <v>98</v>
      </c>
      <c r="AQ42" s="169">
        <v>14</v>
      </c>
      <c r="AR42" s="176">
        <v>94</v>
      </c>
      <c r="AS42" s="154" t="s">
        <v>92</v>
      </c>
    </row>
    <row r="43" spans="1:52" ht="16.5" customHeight="1" x14ac:dyDescent="0.3">
      <c r="B43" s="7" t="str">
        <f t="shared" si="1"/>
        <v>N</v>
      </c>
      <c r="C43" s="7">
        <f t="shared" si="152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4">P43+1</f>
        <v>43984</v>
      </c>
      <c r="R43" s="196">
        <f t="shared" si="184"/>
        <v>43985</v>
      </c>
      <c r="S43" s="196">
        <f t="shared" si="184"/>
        <v>43986</v>
      </c>
      <c r="T43" s="196">
        <f t="shared" si="184"/>
        <v>43987</v>
      </c>
      <c r="U43" s="196">
        <f t="shared" si="184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5">Y43+1</f>
        <v>43984</v>
      </c>
      <c r="AA43" s="195">
        <f t="shared" si="185"/>
        <v>43985</v>
      </c>
      <c r="AB43" s="195">
        <f t="shared" si="185"/>
        <v>43986</v>
      </c>
      <c r="AC43" s="195">
        <f t="shared" si="185"/>
        <v>43987</v>
      </c>
      <c r="AD43" s="195">
        <f t="shared" si="185"/>
        <v>43988</v>
      </c>
      <c r="AF43" s="195">
        <f t="shared" ref="AF43" si="186">AL41+1</f>
        <v>43982</v>
      </c>
      <c r="AG43" s="195">
        <f t="shared" ref="AG43" si="187">AF43+1</f>
        <v>43983</v>
      </c>
      <c r="AH43" s="195">
        <f t="shared" ref="AH43" si="188">AG43+1</f>
        <v>43984</v>
      </c>
      <c r="AI43" s="195">
        <f t="shared" ref="AI43" si="189">AH43+1</f>
        <v>43985</v>
      </c>
      <c r="AJ43" s="195">
        <f t="shared" ref="AJ43" si="190">AI43+1</f>
        <v>43986</v>
      </c>
      <c r="AK43" s="195">
        <f t="shared" ref="AK43" si="191">AJ43+1</f>
        <v>43987</v>
      </c>
      <c r="AL43" s="195">
        <f t="shared" ref="AL43" si="192">AK43+1</f>
        <v>43988</v>
      </c>
      <c r="AP43" s="29" t="s">
        <v>99</v>
      </c>
      <c r="AQ43" s="30">
        <v>10</v>
      </c>
      <c r="AR43" s="176">
        <v>95</v>
      </c>
      <c r="AS43" s="21" t="s">
        <v>92</v>
      </c>
    </row>
    <row r="44" spans="1:52" ht="16.5" customHeight="1" x14ac:dyDescent="0.3">
      <c r="B44" s="7" t="str">
        <f t="shared" si="1"/>
        <v>N</v>
      </c>
      <c r="C44" s="7">
        <f t="shared" si="152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3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P44" s="29" t="s">
        <v>100</v>
      </c>
      <c r="AQ44" s="30">
        <v>14</v>
      </c>
      <c r="AR44" s="176">
        <v>96</v>
      </c>
      <c r="AS44" s="21" t="s">
        <v>92</v>
      </c>
    </row>
    <row r="45" spans="1:52" ht="16.5" customHeight="1" x14ac:dyDescent="0.3">
      <c r="B45" s="7" t="str">
        <f t="shared" si="1"/>
        <v>N</v>
      </c>
      <c r="C45" s="7">
        <f t="shared" si="152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4">P45+1</f>
        <v>43991</v>
      </c>
      <c r="R45" s="196">
        <f t="shared" si="194"/>
        <v>43992</v>
      </c>
      <c r="S45" s="196">
        <f t="shared" si="194"/>
        <v>43993</v>
      </c>
      <c r="T45" s="196">
        <f t="shared" si="194"/>
        <v>43994</v>
      </c>
      <c r="U45" s="196">
        <f t="shared" si="194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5">Y45+1</f>
        <v>43991</v>
      </c>
      <c r="AA45" s="195">
        <f t="shared" si="195"/>
        <v>43992</v>
      </c>
      <c r="AB45" s="195">
        <f t="shared" si="195"/>
        <v>43993</v>
      </c>
      <c r="AC45" s="195">
        <f t="shared" si="195"/>
        <v>43994</v>
      </c>
      <c r="AD45" s="195">
        <f t="shared" si="195"/>
        <v>43995</v>
      </c>
      <c r="AF45" s="195">
        <f t="shared" ref="AF45" si="196">AL43+1</f>
        <v>43989</v>
      </c>
      <c r="AG45" s="195">
        <f t="shared" ref="AG45" si="197">AF45+1</f>
        <v>43990</v>
      </c>
      <c r="AH45" s="195">
        <f t="shared" ref="AH45" si="198">AG45+1</f>
        <v>43991</v>
      </c>
      <c r="AI45" s="195">
        <f t="shared" ref="AI45" si="199">AH45+1</f>
        <v>43992</v>
      </c>
      <c r="AJ45" s="195">
        <f t="shared" ref="AJ45" si="200">AI45+1</f>
        <v>43993</v>
      </c>
      <c r="AK45" s="195">
        <f t="shared" ref="AK45" si="201">AJ45+1</f>
        <v>43994</v>
      </c>
      <c r="AL45" s="195">
        <f t="shared" ref="AL45" si="202">AK45+1</f>
        <v>43995</v>
      </c>
      <c r="AP45" s="33" t="s">
        <v>101</v>
      </c>
      <c r="AQ45" s="34">
        <v>16</v>
      </c>
      <c r="AR45" s="176">
        <v>97</v>
      </c>
      <c r="AS45" s="21" t="s">
        <v>92</v>
      </c>
    </row>
    <row r="46" spans="1:52" ht="16.5" customHeight="1" x14ac:dyDescent="0.3">
      <c r="B46" s="7" t="str">
        <f t="shared" si="1"/>
        <v>N</v>
      </c>
      <c r="C46" s="7">
        <f t="shared" si="152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3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P46" s="153" t="s">
        <v>60</v>
      </c>
      <c r="AQ46" s="169">
        <v>12</v>
      </c>
      <c r="AR46" s="176">
        <v>58</v>
      </c>
      <c r="AS46" s="154" t="s">
        <v>137</v>
      </c>
    </row>
    <row r="47" spans="1:52" ht="16.5" customHeight="1" x14ac:dyDescent="0.3">
      <c r="B47" s="7" t="str">
        <f t="shared" si="1"/>
        <v>N</v>
      </c>
      <c r="C47" s="7">
        <f t="shared" si="152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4">P47+1</f>
        <v>43998</v>
      </c>
      <c r="R47" s="196">
        <f t="shared" si="204"/>
        <v>43999</v>
      </c>
      <c r="S47" s="196">
        <f t="shared" si="204"/>
        <v>44000</v>
      </c>
      <c r="T47" s="196">
        <f t="shared" si="204"/>
        <v>44001</v>
      </c>
      <c r="U47" s="196">
        <f t="shared" si="204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5">Y47+1</f>
        <v>43998</v>
      </c>
      <c r="AA47" s="195">
        <f t="shared" si="205"/>
        <v>43999</v>
      </c>
      <c r="AB47" s="195">
        <f t="shared" si="205"/>
        <v>44000</v>
      </c>
      <c r="AC47" s="195">
        <f t="shared" si="205"/>
        <v>44001</v>
      </c>
      <c r="AD47" s="195">
        <f t="shared" si="205"/>
        <v>44002</v>
      </c>
      <c r="AF47" s="195">
        <f t="shared" ref="AF47" si="206">AL45+1</f>
        <v>43996</v>
      </c>
      <c r="AG47" s="195">
        <f t="shared" ref="AG47" si="207">AF47+1</f>
        <v>43997</v>
      </c>
      <c r="AH47" s="195">
        <f t="shared" ref="AH47" si="208">AG47+1</f>
        <v>43998</v>
      </c>
      <c r="AI47" s="195">
        <f t="shared" ref="AI47" si="209">AH47+1</f>
        <v>43999</v>
      </c>
      <c r="AJ47" s="195">
        <f t="shared" ref="AJ47" si="210">AI47+1</f>
        <v>44000</v>
      </c>
      <c r="AK47" s="195">
        <f t="shared" ref="AK47" si="211">AJ47+1</f>
        <v>44001</v>
      </c>
      <c r="AL47" s="195">
        <f t="shared" ref="AL47" si="212">AK47+1</f>
        <v>44002</v>
      </c>
      <c r="AP47" s="24" t="s">
        <v>61</v>
      </c>
      <c r="AQ47" s="30">
        <v>12</v>
      </c>
      <c r="AR47" s="176">
        <v>59</v>
      </c>
      <c r="AS47" s="21" t="s">
        <v>137</v>
      </c>
    </row>
    <row r="48" spans="1:52" ht="16.5" customHeight="1" x14ac:dyDescent="0.3">
      <c r="B48" s="7" t="str">
        <f t="shared" si="1"/>
        <v>N</v>
      </c>
      <c r="C48" s="7">
        <f t="shared" si="152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3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P48" s="13" t="s">
        <v>223</v>
      </c>
      <c r="AQ48" s="14">
        <v>12</v>
      </c>
      <c r="AR48" s="176">
        <v>29</v>
      </c>
      <c r="AS48" s="4" t="s">
        <v>24</v>
      </c>
    </row>
    <row r="49" spans="2:45" ht="16.5" customHeight="1" x14ac:dyDescent="0.3">
      <c r="B49" s="7" t="str">
        <f t="shared" si="1"/>
        <v>N</v>
      </c>
      <c r="C49" s="7">
        <f t="shared" si="152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4">P49+1</f>
        <v>44005</v>
      </c>
      <c r="R49" s="196">
        <f t="shared" si="214"/>
        <v>44006</v>
      </c>
      <c r="S49" s="196">
        <f t="shared" si="214"/>
        <v>44007</v>
      </c>
      <c r="T49" s="196">
        <f t="shared" si="214"/>
        <v>44008</v>
      </c>
      <c r="U49" s="196">
        <f t="shared" si="214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5">Y49+1</f>
        <v>44005</v>
      </c>
      <c r="AA49" s="195">
        <f t="shared" si="215"/>
        <v>44006</v>
      </c>
      <c r="AB49" s="195">
        <f t="shared" si="215"/>
        <v>44007</v>
      </c>
      <c r="AC49" s="195">
        <f t="shared" si="215"/>
        <v>44008</v>
      </c>
      <c r="AD49" s="195">
        <f t="shared" si="215"/>
        <v>44009</v>
      </c>
      <c r="AF49" s="195">
        <f t="shared" ref="AF49" si="216">AL47+1</f>
        <v>44003</v>
      </c>
      <c r="AG49" s="195">
        <f t="shared" ref="AG49" si="217">AF49+1</f>
        <v>44004</v>
      </c>
      <c r="AH49" s="195">
        <f t="shared" ref="AH49" si="218">AG49+1</f>
        <v>44005</v>
      </c>
      <c r="AI49" s="195">
        <f t="shared" ref="AI49" si="219">AH49+1</f>
        <v>44006</v>
      </c>
      <c r="AJ49" s="195">
        <f t="shared" ref="AJ49" si="220">AI49+1</f>
        <v>44007</v>
      </c>
      <c r="AK49" s="195">
        <f t="shared" ref="AK49" si="221">AJ49+1</f>
        <v>44008</v>
      </c>
      <c r="AL49" s="195">
        <f t="shared" ref="AL49" si="222">AK49+1</f>
        <v>44009</v>
      </c>
      <c r="AP49" s="13" t="s">
        <v>224</v>
      </c>
      <c r="AQ49" s="14">
        <v>10</v>
      </c>
      <c r="AR49" s="176">
        <v>30</v>
      </c>
      <c r="AS49" s="4" t="s">
        <v>24</v>
      </c>
    </row>
    <row r="50" spans="2:45" ht="16.5" customHeight="1" x14ac:dyDescent="0.3">
      <c r="B50" s="7" t="str">
        <f t="shared" si="1"/>
        <v>N</v>
      </c>
      <c r="C50" s="7">
        <f t="shared" si="152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3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P50" s="13" t="s">
        <v>29</v>
      </c>
      <c r="AQ50" s="14">
        <v>10</v>
      </c>
      <c r="AR50" s="176">
        <v>31</v>
      </c>
      <c r="AS50" s="4" t="s">
        <v>24</v>
      </c>
    </row>
    <row r="51" spans="2:45" ht="16.5" customHeight="1" x14ac:dyDescent="0.3">
      <c r="B51" s="7" t="str">
        <f t="shared" si="1"/>
        <v>N</v>
      </c>
      <c r="C51" s="7">
        <f t="shared" si="152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4">P51+1</f>
        <v>44012</v>
      </c>
      <c r="R51" s="196">
        <f t="shared" si="224"/>
        <v>44013</v>
      </c>
      <c r="S51" s="196">
        <f t="shared" si="224"/>
        <v>44014</v>
      </c>
      <c r="T51" s="196">
        <f t="shared" si="224"/>
        <v>44015</v>
      </c>
      <c r="U51" s="196">
        <f t="shared" si="224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5">Y51+1</f>
        <v>44012</v>
      </c>
      <c r="AA51" s="195">
        <f t="shared" si="225"/>
        <v>44013</v>
      </c>
      <c r="AB51" s="195">
        <f t="shared" si="225"/>
        <v>44014</v>
      </c>
      <c r="AC51" s="195">
        <f t="shared" si="225"/>
        <v>44015</v>
      </c>
      <c r="AD51" s="195">
        <f t="shared" si="225"/>
        <v>44016</v>
      </c>
      <c r="AF51" s="195">
        <f t="shared" ref="AF51" si="226">AL49+1</f>
        <v>44010</v>
      </c>
      <c r="AG51" s="195">
        <f t="shared" ref="AG51" si="227">AF51+1</f>
        <v>44011</v>
      </c>
      <c r="AH51" s="195">
        <f t="shared" ref="AH51" si="228">AG51+1</f>
        <v>44012</v>
      </c>
      <c r="AI51" s="195">
        <f t="shared" ref="AI51" si="229">AH51+1</f>
        <v>44013</v>
      </c>
      <c r="AJ51" s="195">
        <f t="shared" ref="AJ51" si="230">AI51+1</f>
        <v>44014</v>
      </c>
      <c r="AK51" s="195">
        <f t="shared" ref="AK51" si="231">AJ51+1</f>
        <v>44015</v>
      </c>
      <c r="AL51" s="195">
        <f t="shared" ref="AL51" si="232">AK51+1</f>
        <v>44016</v>
      </c>
      <c r="AP51" s="13" t="s">
        <v>30</v>
      </c>
      <c r="AQ51" s="14">
        <v>10</v>
      </c>
      <c r="AR51" s="176">
        <v>32</v>
      </c>
      <c r="AS51" s="4" t="s">
        <v>24</v>
      </c>
    </row>
    <row r="52" spans="2:45" ht="16.5" customHeight="1" x14ac:dyDescent="0.3">
      <c r="B52" s="7" t="str">
        <f t="shared" si="1"/>
        <v>N</v>
      </c>
      <c r="C52" s="7">
        <f t="shared" si="152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3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4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P52" s="13" t="s">
        <v>31</v>
      </c>
      <c r="AQ52" s="14">
        <v>10</v>
      </c>
      <c r="AR52" s="176">
        <v>33</v>
      </c>
      <c r="AS52" s="4" t="s">
        <v>24</v>
      </c>
    </row>
    <row r="53" spans="2:45" ht="16.5" customHeight="1" x14ac:dyDescent="0.3">
      <c r="B53" s="7" t="str">
        <f t="shared" si="1"/>
        <v>N</v>
      </c>
      <c r="C53" s="7">
        <f t="shared" si="152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3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5">P53+1</f>
        <v>44019</v>
      </c>
      <c r="R53" s="196">
        <f t="shared" si="235"/>
        <v>44020</v>
      </c>
      <c r="S53" s="196">
        <f t="shared" si="235"/>
        <v>44021</v>
      </c>
      <c r="T53" s="196">
        <f t="shared" si="235"/>
        <v>44022</v>
      </c>
      <c r="U53" s="196">
        <f t="shared" si="235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6">Y53+1</f>
        <v>44019</v>
      </c>
      <c r="AA53" s="195">
        <f t="shared" si="236"/>
        <v>44020</v>
      </c>
      <c r="AB53" s="195">
        <f t="shared" si="236"/>
        <v>44021</v>
      </c>
      <c r="AC53" s="195">
        <f t="shared" si="236"/>
        <v>44022</v>
      </c>
      <c r="AD53" s="195">
        <f t="shared" si="236"/>
        <v>44023</v>
      </c>
      <c r="AF53" s="195">
        <f t="shared" ref="AF53" si="237">AL51+1</f>
        <v>44017</v>
      </c>
      <c r="AG53" s="195">
        <f t="shared" ref="AG53" si="238">AF53+1</f>
        <v>44018</v>
      </c>
      <c r="AH53" s="195">
        <f t="shared" ref="AH53" si="239">AG53+1</f>
        <v>44019</v>
      </c>
      <c r="AI53" s="195">
        <f t="shared" ref="AI53" si="240">AH53+1</f>
        <v>44020</v>
      </c>
      <c r="AJ53" s="195">
        <f t="shared" ref="AJ53" si="241">AI53+1</f>
        <v>44021</v>
      </c>
      <c r="AK53" s="195">
        <f t="shared" ref="AK53" si="242">AJ53+1</f>
        <v>44022</v>
      </c>
      <c r="AL53" s="195">
        <f t="shared" ref="AL53" si="243">AK53+1</f>
        <v>44023</v>
      </c>
      <c r="AP53" s="13" t="s">
        <v>32</v>
      </c>
      <c r="AQ53" s="14">
        <v>10</v>
      </c>
      <c r="AR53" s="176">
        <v>34</v>
      </c>
      <c r="AS53" s="4" t="s">
        <v>24</v>
      </c>
    </row>
    <row r="54" spans="2:45" ht="16.5" customHeight="1" x14ac:dyDescent="0.3">
      <c r="B54" s="7" t="str">
        <f t="shared" si="1"/>
        <v>N</v>
      </c>
      <c r="C54" s="7">
        <f t="shared" si="152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3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4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P54" s="153" t="s">
        <v>119</v>
      </c>
      <c r="AQ54" s="169">
        <v>14</v>
      </c>
      <c r="AR54" s="176">
        <v>81</v>
      </c>
      <c r="AS54" s="154" t="s">
        <v>95</v>
      </c>
    </row>
    <row r="55" spans="2:45" ht="16.5" customHeight="1" x14ac:dyDescent="0.3">
      <c r="B55" s="7" t="str">
        <f t="shared" si="1"/>
        <v>N</v>
      </c>
      <c r="C55" s="7">
        <f t="shared" si="152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3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5">P55+1</f>
        <v>44026</v>
      </c>
      <c r="R55" s="196">
        <f t="shared" si="245"/>
        <v>44027</v>
      </c>
      <c r="S55" s="196">
        <f t="shared" si="245"/>
        <v>44028</v>
      </c>
      <c r="T55" s="196">
        <f t="shared" si="245"/>
        <v>44029</v>
      </c>
      <c r="U55" s="196">
        <f t="shared" si="245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6">Y55+1</f>
        <v>44026</v>
      </c>
      <c r="AA55" s="195">
        <f t="shared" si="246"/>
        <v>44027</v>
      </c>
      <c r="AB55" s="195">
        <f t="shared" si="246"/>
        <v>44028</v>
      </c>
      <c r="AC55" s="195">
        <f t="shared" si="246"/>
        <v>44029</v>
      </c>
      <c r="AD55" s="195">
        <f t="shared" si="246"/>
        <v>44030</v>
      </c>
      <c r="AF55" s="195">
        <f t="shared" ref="AF55" si="247">AL53+1</f>
        <v>44024</v>
      </c>
      <c r="AG55" s="195">
        <f t="shared" ref="AG55" si="248">AF55+1</f>
        <v>44025</v>
      </c>
      <c r="AH55" s="195">
        <f t="shared" ref="AH55" si="249">AG55+1</f>
        <v>44026</v>
      </c>
      <c r="AI55" s="195">
        <f t="shared" ref="AI55" si="250">AH55+1</f>
        <v>44027</v>
      </c>
      <c r="AJ55" s="195">
        <f t="shared" ref="AJ55" si="251">AI55+1</f>
        <v>44028</v>
      </c>
      <c r="AK55" s="195">
        <f t="shared" ref="AK55" si="252">AJ55+1</f>
        <v>44029</v>
      </c>
      <c r="AL55" s="195">
        <f t="shared" ref="AL55" si="253">AK55+1</f>
        <v>44030</v>
      </c>
      <c r="AP55" s="24" t="s">
        <v>120</v>
      </c>
      <c r="AQ55" s="30">
        <v>8</v>
      </c>
      <c r="AR55" s="176">
        <v>82</v>
      </c>
      <c r="AS55" s="21" t="s">
        <v>95</v>
      </c>
    </row>
    <row r="56" spans="2:45" ht="16.5" customHeight="1" x14ac:dyDescent="0.3">
      <c r="B56" s="7" t="str">
        <f t="shared" si="1"/>
        <v>N</v>
      </c>
      <c r="C56" s="7">
        <f t="shared" si="152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3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4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P56" s="24" t="s">
        <v>121</v>
      </c>
      <c r="AQ56" s="30">
        <v>8</v>
      </c>
      <c r="AR56" s="176">
        <v>83</v>
      </c>
      <c r="AS56" s="21" t="s">
        <v>95</v>
      </c>
    </row>
    <row r="57" spans="2:45" ht="16.5" customHeight="1" x14ac:dyDescent="0.3">
      <c r="B57" s="7" t="str">
        <f t="shared" si="1"/>
        <v>N</v>
      </c>
      <c r="C57" s="7">
        <f t="shared" si="152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5">P57+1</f>
        <v>44033</v>
      </c>
      <c r="R57" s="196">
        <f t="shared" si="255"/>
        <v>44034</v>
      </c>
      <c r="S57" s="196">
        <f t="shared" si="255"/>
        <v>44035</v>
      </c>
      <c r="T57" s="196">
        <f t="shared" si="255"/>
        <v>44036</v>
      </c>
      <c r="U57" s="196">
        <f t="shared" si="255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6">Y57+1</f>
        <v>44033</v>
      </c>
      <c r="AA57" s="195">
        <f t="shared" si="256"/>
        <v>44034</v>
      </c>
      <c r="AB57" s="195">
        <f t="shared" si="256"/>
        <v>44035</v>
      </c>
      <c r="AC57" s="195">
        <f t="shared" si="256"/>
        <v>44036</v>
      </c>
      <c r="AD57" s="195">
        <f t="shared" si="256"/>
        <v>44037</v>
      </c>
      <c r="AF57" s="195">
        <f t="shared" ref="AF57" si="257">AL55+1</f>
        <v>44031</v>
      </c>
      <c r="AG57" s="195">
        <f t="shared" ref="AG57" si="258">AF57+1</f>
        <v>44032</v>
      </c>
      <c r="AH57" s="195">
        <f t="shared" ref="AH57" si="259">AG57+1</f>
        <v>44033</v>
      </c>
      <c r="AI57" s="195">
        <f t="shared" ref="AI57" si="260">AH57+1</f>
        <v>44034</v>
      </c>
      <c r="AJ57" s="195">
        <f t="shared" ref="AJ57" si="261">AI57+1</f>
        <v>44035</v>
      </c>
      <c r="AK57" s="195">
        <f t="shared" ref="AK57" si="262">AJ57+1</f>
        <v>44036</v>
      </c>
      <c r="AL57" s="195">
        <f t="shared" ref="AL57" si="263">AK57+1</f>
        <v>44037</v>
      </c>
      <c r="AP57" s="24" t="s">
        <v>122</v>
      </c>
      <c r="AQ57" s="30">
        <v>6</v>
      </c>
      <c r="AR57" s="176">
        <v>84</v>
      </c>
      <c r="AS57" s="21" t="s">
        <v>95</v>
      </c>
    </row>
    <row r="58" spans="2:45" ht="16.5" customHeight="1" x14ac:dyDescent="0.3">
      <c r="B58" s="7" t="str">
        <f t="shared" si="1"/>
        <v>N</v>
      </c>
      <c r="C58" s="7">
        <f t="shared" si="152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4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P58" s="155" t="s">
        <v>123</v>
      </c>
      <c r="AQ58" s="34">
        <v>8</v>
      </c>
      <c r="AR58" s="176">
        <v>85</v>
      </c>
      <c r="AS58" s="21" t="s">
        <v>95</v>
      </c>
    </row>
    <row r="59" spans="2:45" ht="16.5" customHeight="1" x14ac:dyDescent="0.3">
      <c r="B59" s="7" t="str">
        <f t="shared" si="1"/>
        <v>N</v>
      </c>
      <c r="C59" s="7">
        <f t="shared" si="152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5">P59+1</f>
        <v>44040</v>
      </c>
      <c r="R59" s="196">
        <f t="shared" si="265"/>
        <v>44041</v>
      </c>
      <c r="S59" s="196">
        <f t="shared" si="265"/>
        <v>44042</v>
      </c>
      <c r="T59" s="196">
        <f t="shared" si="265"/>
        <v>44043</v>
      </c>
      <c r="U59" s="196">
        <f t="shared" si="265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6">Y59+1</f>
        <v>44040</v>
      </c>
      <c r="AA59" s="195">
        <f t="shared" si="266"/>
        <v>44041</v>
      </c>
      <c r="AB59" s="195">
        <f t="shared" si="266"/>
        <v>44042</v>
      </c>
      <c r="AC59" s="195">
        <f t="shared" si="266"/>
        <v>44043</v>
      </c>
      <c r="AD59" s="195">
        <f t="shared" si="266"/>
        <v>44044</v>
      </c>
      <c r="AF59" s="195">
        <f t="shared" ref="AF59" si="267">AL57+1</f>
        <v>44038</v>
      </c>
      <c r="AG59" s="195">
        <f t="shared" ref="AG59" si="268">AF59+1</f>
        <v>44039</v>
      </c>
      <c r="AH59" s="195">
        <f t="shared" ref="AH59" si="269">AG59+1</f>
        <v>44040</v>
      </c>
      <c r="AI59" s="195">
        <f t="shared" ref="AI59" si="270">AH59+1</f>
        <v>44041</v>
      </c>
      <c r="AJ59" s="195">
        <f t="shared" ref="AJ59" si="271">AI59+1</f>
        <v>44042</v>
      </c>
      <c r="AK59" s="195">
        <f t="shared" ref="AK59" si="272">AJ59+1</f>
        <v>44043</v>
      </c>
      <c r="AL59" s="195">
        <f t="shared" ref="AL59" si="273">AK59+1</f>
        <v>44044</v>
      </c>
      <c r="AP59" s="153" t="s">
        <v>102</v>
      </c>
      <c r="AQ59" s="169">
        <v>6</v>
      </c>
      <c r="AR59" s="176">
        <v>86</v>
      </c>
      <c r="AS59" s="154" t="s">
        <v>93</v>
      </c>
    </row>
    <row r="60" spans="2:45" ht="16.5" customHeight="1" x14ac:dyDescent="0.3">
      <c r="B60" s="7" t="str">
        <f t="shared" si="1"/>
        <v>N</v>
      </c>
      <c r="C60" s="7">
        <f t="shared" si="152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4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P60" s="24" t="s">
        <v>103</v>
      </c>
      <c r="AQ60" s="30">
        <v>12</v>
      </c>
      <c r="AR60" s="176">
        <v>87</v>
      </c>
      <c r="AS60" s="21" t="s">
        <v>93</v>
      </c>
    </row>
    <row r="61" spans="2:45" ht="16.5" customHeight="1" x14ac:dyDescent="0.3">
      <c r="B61" s="7" t="str">
        <f t="shared" si="1"/>
        <v>N</v>
      </c>
      <c r="C61" s="7">
        <f t="shared" si="152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5">P61+1</f>
        <v>44047</v>
      </c>
      <c r="R61" s="196">
        <f t="shared" si="275"/>
        <v>44048</v>
      </c>
      <c r="S61" s="196">
        <f t="shared" si="275"/>
        <v>44049</v>
      </c>
      <c r="T61" s="196">
        <f t="shared" si="275"/>
        <v>44050</v>
      </c>
      <c r="U61" s="196">
        <f t="shared" si="275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6">Y61+1</f>
        <v>44047</v>
      </c>
      <c r="AA61" s="195">
        <f t="shared" si="276"/>
        <v>44048</v>
      </c>
      <c r="AB61" s="195">
        <f t="shared" si="276"/>
        <v>44049</v>
      </c>
      <c r="AC61" s="195">
        <f t="shared" si="276"/>
        <v>44050</v>
      </c>
      <c r="AD61" s="195">
        <f t="shared" si="276"/>
        <v>44051</v>
      </c>
      <c r="AF61" s="195">
        <f t="shared" ref="AF61" si="277">AL59+1</f>
        <v>44045</v>
      </c>
      <c r="AG61" s="195">
        <f t="shared" ref="AG61" si="278">AF61+1</f>
        <v>44046</v>
      </c>
      <c r="AH61" s="195">
        <f t="shared" ref="AH61" si="279">AG61+1</f>
        <v>44047</v>
      </c>
      <c r="AI61" s="195">
        <f t="shared" ref="AI61" si="280">AH61+1</f>
        <v>44048</v>
      </c>
      <c r="AJ61" s="195">
        <f t="shared" ref="AJ61" si="281">AI61+1</f>
        <v>44049</v>
      </c>
      <c r="AK61" s="195">
        <f t="shared" ref="AK61" si="282">AJ61+1</f>
        <v>44050</v>
      </c>
      <c r="AL61" s="195">
        <f t="shared" ref="AL61" si="283">AK61+1</f>
        <v>44051</v>
      </c>
      <c r="AP61" s="29" t="s">
        <v>104</v>
      </c>
      <c r="AQ61" s="30">
        <v>8</v>
      </c>
      <c r="AR61" s="176">
        <v>88</v>
      </c>
      <c r="AS61" s="21" t="s">
        <v>93</v>
      </c>
    </row>
    <row r="62" spans="2:45" ht="16.5" customHeight="1" x14ac:dyDescent="0.3">
      <c r="B62" s="7" t="str">
        <f t="shared" si="1"/>
        <v>N</v>
      </c>
      <c r="C62" s="7">
        <f t="shared" si="152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4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P62" s="29" t="s">
        <v>105</v>
      </c>
      <c r="AQ62" s="30">
        <v>12</v>
      </c>
      <c r="AR62" s="176">
        <v>89</v>
      </c>
      <c r="AS62" s="21" t="s">
        <v>93</v>
      </c>
    </row>
    <row r="63" spans="2:45" ht="16.5" customHeight="1" x14ac:dyDescent="0.3">
      <c r="B63" s="7" t="str">
        <f t="shared" si="1"/>
        <v>N</v>
      </c>
      <c r="C63" s="7">
        <f t="shared" si="152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5">P63+1</f>
        <v>44054</v>
      </c>
      <c r="R63" s="196">
        <f t="shared" si="285"/>
        <v>44055</v>
      </c>
      <c r="S63" s="196">
        <f t="shared" si="285"/>
        <v>44056</v>
      </c>
      <c r="T63" s="196">
        <f t="shared" si="285"/>
        <v>44057</v>
      </c>
      <c r="U63" s="196">
        <f t="shared" si="285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6">Y63+1</f>
        <v>44054</v>
      </c>
      <c r="AA63" s="195">
        <f t="shared" si="286"/>
        <v>44055</v>
      </c>
      <c r="AB63" s="195">
        <f t="shared" si="286"/>
        <v>44056</v>
      </c>
      <c r="AC63" s="195">
        <f t="shared" si="286"/>
        <v>44057</v>
      </c>
      <c r="AD63" s="195">
        <f t="shared" si="286"/>
        <v>44058</v>
      </c>
      <c r="AF63" s="195">
        <f t="shared" ref="AF63" si="287">AL61+1</f>
        <v>44052</v>
      </c>
      <c r="AG63" s="195">
        <f t="shared" ref="AG63" si="288">AF63+1</f>
        <v>44053</v>
      </c>
      <c r="AH63" s="195">
        <f t="shared" ref="AH63" si="289">AG63+1</f>
        <v>44054</v>
      </c>
      <c r="AI63" s="195">
        <f t="shared" ref="AI63" si="290">AH63+1</f>
        <v>44055</v>
      </c>
      <c r="AJ63" s="195">
        <f t="shared" ref="AJ63" si="291">AI63+1</f>
        <v>44056</v>
      </c>
      <c r="AK63" s="195">
        <f t="shared" ref="AK63" si="292">AJ63+1</f>
        <v>44057</v>
      </c>
      <c r="AL63" s="195">
        <f t="shared" ref="AL63" si="293">AK63+1</f>
        <v>44058</v>
      </c>
      <c r="AP63" s="29" t="s">
        <v>106</v>
      </c>
      <c r="AQ63" s="30">
        <v>5</v>
      </c>
      <c r="AR63" s="176">
        <v>90</v>
      </c>
      <c r="AS63" s="21" t="s">
        <v>93</v>
      </c>
    </row>
    <row r="64" spans="2:45" ht="16.5" customHeight="1" x14ac:dyDescent="0.3">
      <c r="B64" s="7" t="str">
        <f t="shared" si="1"/>
        <v>N</v>
      </c>
      <c r="C64" s="7">
        <f t="shared" si="152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4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P64" s="29" t="s">
        <v>107</v>
      </c>
      <c r="AQ64" s="30">
        <v>15</v>
      </c>
      <c r="AR64" s="176">
        <v>91</v>
      </c>
      <c r="AS64" s="21" t="s">
        <v>93</v>
      </c>
    </row>
    <row r="65" spans="2:45" ht="16.5" customHeight="1" x14ac:dyDescent="0.3">
      <c r="B65" s="7" t="str">
        <f t="shared" si="1"/>
        <v>N</v>
      </c>
      <c r="C65" s="7">
        <f t="shared" si="152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5">P65+1</f>
        <v>44061</v>
      </c>
      <c r="R65" s="196">
        <f t="shared" si="295"/>
        <v>44062</v>
      </c>
      <c r="S65" s="196">
        <f t="shared" si="295"/>
        <v>44063</v>
      </c>
      <c r="T65" s="196">
        <f t="shared" si="295"/>
        <v>44064</v>
      </c>
      <c r="U65" s="196">
        <f t="shared" si="295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6">Y65+1</f>
        <v>44061</v>
      </c>
      <c r="AA65" s="195">
        <f t="shared" si="296"/>
        <v>44062</v>
      </c>
      <c r="AB65" s="195">
        <f t="shared" si="296"/>
        <v>44063</v>
      </c>
      <c r="AC65" s="195">
        <f t="shared" si="296"/>
        <v>44064</v>
      </c>
      <c r="AD65" s="195">
        <f t="shared" si="296"/>
        <v>44065</v>
      </c>
      <c r="AF65" s="195">
        <f t="shared" ref="AF65" si="297">AL63+1</f>
        <v>44059</v>
      </c>
      <c r="AG65" s="195">
        <f t="shared" ref="AG65" si="298">AF65+1</f>
        <v>44060</v>
      </c>
      <c r="AH65" s="195">
        <f t="shared" ref="AH65" si="299">AG65+1</f>
        <v>44061</v>
      </c>
      <c r="AI65" s="195">
        <f t="shared" ref="AI65" si="300">AH65+1</f>
        <v>44062</v>
      </c>
      <c r="AJ65" s="195">
        <f t="shared" ref="AJ65" si="301">AI65+1</f>
        <v>44063</v>
      </c>
      <c r="AK65" s="195">
        <f t="shared" ref="AK65" si="302">AJ65+1</f>
        <v>44064</v>
      </c>
      <c r="AL65" s="195">
        <f t="shared" ref="AL65" si="303">AK65+1</f>
        <v>44065</v>
      </c>
      <c r="AP65" s="29" t="s">
        <v>108</v>
      </c>
      <c r="AQ65" s="30">
        <v>6</v>
      </c>
      <c r="AR65" s="176">
        <v>92</v>
      </c>
      <c r="AS65" s="21" t="s">
        <v>93</v>
      </c>
    </row>
    <row r="66" spans="2:45" ht="16.5" customHeight="1" x14ac:dyDescent="0.3">
      <c r="B66" s="7" t="str">
        <f t="shared" si="1"/>
        <v>N</v>
      </c>
      <c r="C66" s="7">
        <f t="shared" si="152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4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P66" s="33" t="s">
        <v>109</v>
      </c>
      <c r="AQ66" s="34">
        <v>6</v>
      </c>
      <c r="AR66" s="176">
        <v>93</v>
      </c>
      <c r="AS66" s="21" t="s">
        <v>93</v>
      </c>
    </row>
    <row r="67" spans="2:45" ht="16.5" customHeight="1" x14ac:dyDescent="0.3">
      <c r="B67" s="7" t="str">
        <f t="shared" si="1"/>
        <v>N</v>
      </c>
      <c r="C67" s="7">
        <f t="shared" si="152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5">P67+1</f>
        <v>44068</v>
      </c>
      <c r="R67" s="196">
        <f t="shared" si="305"/>
        <v>44069</v>
      </c>
      <c r="S67" s="196">
        <f t="shared" si="305"/>
        <v>44070</v>
      </c>
      <c r="T67" s="196">
        <f t="shared" si="305"/>
        <v>44071</v>
      </c>
      <c r="U67" s="196">
        <f t="shared" si="305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6">Y67+1</f>
        <v>44068</v>
      </c>
      <c r="AA67" s="195">
        <f t="shared" si="306"/>
        <v>44069</v>
      </c>
      <c r="AB67" s="195">
        <f t="shared" si="306"/>
        <v>44070</v>
      </c>
      <c r="AC67" s="195">
        <f t="shared" si="306"/>
        <v>44071</v>
      </c>
      <c r="AD67" s="195">
        <f t="shared" si="306"/>
        <v>44072</v>
      </c>
      <c r="AF67" s="195">
        <f t="shared" ref="AF67" si="307">AL65+1</f>
        <v>44066</v>
      </c>
      <c r="AG67" s="195">
        <f t="shared" ref="AG67" si="308">AF67+1</f>
        <v>44067</v>
      </c>
      <c r="AH67" s="195">
        <f t="shared" ref="AH67" si="309">AG67+1</f>
        <v>44068</v>
      </c>
      <c r="AI67" s="195">
        <f t="shared" ref="AI67" si="310">AH67+1</f>
        <v>44069</v>
      </c>
      <c r="AJ67" s="195">
        <f t="shared" ref="AJ67" si="311">AI67+1</f>
        <v>44070</v>
      </c>
      <c r="AK67" s="195">
        <f t="shared" ref="AK67" si="312">AJ67+1</f>
        <v>44071</v>
      </c>
      <c r="AL67" s="195">
        <f t="shared" ref="AL67" si="313">AK67+1</f>
        <v>44072</v>
      </c>
      <c r="AP67" s="161" t="s">
        <v>191</v>
      </c>
      <c r="AQ67" s="172">
        <v>4</v>
      </c>
      <c r="AR67" s="176">
        <v>158</v>
      </c>
      <c r="AS67" s="162" t="s">
        <v>187</v>
      </c>
    </row>
    <row r="68" spans="2:45" ht="16.5" customHeight="1" x14ac:dyDescent="0.3">
      <c r="B68" s="7" t="str">
        <f t="shared" si="1"/>
        <v>N</v>
      </c>
      <c r="C68" s="7">
        <f t="shared" ref="C68:C99" si="314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5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P68" s="128" t="s">
        <v>192</v>
      </c>
      <c r="AQ68" s="129">
        <v>8</v>
      </c>
      <c r="AR68" s="176">
        <v>159</v>
      </c>
      <c r="AS68" s="112" t="s">
        <v>187</v>
      </c>
    </row>
    <row r="69" spans="2:45" ht="16.5" customHeight="1" x14ac:dyDescent="0.3">
      <c r="B69" s="7" t="str">
        <f t="shared" ref="B69:B132" si="316">IF(OR(IF(H69="",0,H69&gt;F69),IF(I69="",0,I69&gt;F69),IF(J69="",0,J69&gt;F69)),"S","N")</f>
        <v>N</v>
      </c>
      <c r="C69" s="7">
        <f t="shared" si="314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7">P69+1</f>
        <v>44075</v>
      </c>
      <c r="R69" s="196">
        <f t="shared" si="317"/>
        <v>44076</v>
      </c>
      <c r="S69" s="196">
        <f t="shared" si="317"/>
        <v>44077</v>
      </c>
      <c r="T69" s="196">
        <f t="shared" si="317"/>
        <v>44078</v>
      </c>
      <c r="U69" s="196">
        <f t="shared" si="317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8">Y69+1</f>
        <v>44075</v>
      </c>
      <c r="AA69" s="195">
        <f t="shared" si="318"/>
        <v>44076</v>
      </c>
      <c r="AB69" s="195">
        <f t="shared" si="318"/>
        <v>44077</v>
      </c>
      <c r="AC69" s="195">
        <f t="shared" si="318"/>
        <v>44078</v>
      </c>
      <c r="AD69" s="195">
        <f t="shared" si="318"/>
        <v>44079</v>
      </c>
      <c r="AF69" s="195">
        <f t="shared" ref="AF69" si="319">AL67+1</f>
        <v>44073</v>
      </c>
      <c r="AG69" s="195">
        <f t="shared" ref="AG69" si="320">AF69+1</f>
        <v>44074</v>
      </c>
      <c r="AH69" s="195">
        <f t="shared" ref="AH69" si="321">AG69+1</f>
        <v>44075</v>
      </c>
      <c r="AI69" s="195">
        <f t="shared" ref="AI69" si="322">AH69+1</f>
        <v>44076</v>
      </c>
      <c r="AJ69" s="195">
        <f t="shared" ref="AJ69" si="323">AI69+1</f>
        <v>44077</v>
      </c>
      <c r="AK69" s="195">
        <f t="shared" ref="AK69" si="324">AJ69+1</f>
        <v>44078</v>
      </c>
      <c r="AL69" s="195">
        <f t="shared" ref="AL69" si="325">AK69+1</f>
        <v>44079</v>
      </c>
      <c r="AP69" s="128" t="s">
        <v>193</v>
      </c>
      <c r="AQ69" s="129">
        <v>12</v>
      </c>
      <c r="AR69" s="176">
        <v>160</v>
      </c>
      <c r="AS69" s="112" t="s">
        <v>187</v>
      </c>
    </row>
    <row r="70" spans="2:45" ht="16.5" customHeight="1" x14ac:dyDescent="0.3">
      <c r="B70" s="7" t="str">
        <f t="shared" si="316"/>
        <v>N</v>
      </c>
      <c r="C70" s="7">
        <f t="shared" si="314"/>
        <v>1</v>
      </c>
      <c r="D70" s="153" t="s">
        <v>69</v>
      </c>
      <c r="E70" s="169">
        <v>6</v>
      </c>
      <c r="F70" s="176">
        <f t="shared" ref="F70:F133" si="326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7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P70" s="128" t="s">
        <v>194</v>
      </c>
      <c r="AQ70" s="129">
        <v>12</v>
      </c>
      <c r="AR70" s="176">
        <v>161</v>
      </c>
      <c r="AS70" s="112" t="s">
        <v>187</v>
      </c>
    </row>
    <row r="71" spans="2:45" ht="16.5" customHeight="1" x14ac:dyDescent="0.3">
      <c r="B71" s="7" t="str">
        <f t="shared" si="316"/>
        <v>N</v>
      </c>
      <c r="C71" s="7">
        <f t="shared" si="314"/>
        <v>1</v>
      </c>
      <c r="D71" s="29" t="s">
        <v>70</v>
      </c>
      <c r="E71" s="30">
        <v>8</v>
      </c>
      <c r="F71" s="176">
        <f t="shared" si="326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8">P71+1</f>
        <v>44082</v>
      </c>
      <c r="R71" s="196">
        <f t="shared" si="328"/>
        <v>44083</v>
      </c>
      <c r="S71" s="196">
        <f t="shared" si="328"/>
        <v>44084</v>
      </c>
      <c r="T71" s="196">
        <f t="shared" si="328"/>
        <v>44085</v>
      </c>
      <c r="U71" s="196">
        <f t="shared" si="328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29">Y71+1</f>
        <v>44082</v>
      </c>
      <c r="AA71" s="195">
        <f t="shared" si="329"/>
        <v>44083</v>
      </c>
      <c r="AB71" s="195">
        <f t="shared" si="329"/>
        <v>44084</v>
      </c>
      <c r="AC71" s="195">
        <f t="shared" si="329"/>
        <v>44085</v>
      </c>
      <c r="AD71" s="195">
        <f t="shared" si="329"/>
        <v>44086</v>
      </c>
      <c r="AF71" s="195">
        <f t="shared" ref="AF71" si="330">AL69+1</f>
        <v>44080</v>
      </c>
      <c r="AG71" s="195">
        <f t="shared" ref="AG71" si="331">AF71+1</f>
        <v>44081</v>
      </c>
      <c r="AH71" s="195">
        <f t="shared" ref="AH71" si="332">AG71+1</f>
        <v>44082</v>
      </c>
      <c r="AI71" s="195">
        <f t="shared" ref="AI71" si="333">AH71+1</f>
        <v>44083</v>
      </c>
      <c r="AJ71" s="195">
        <f t="shared" ref="AJ71" si="334">AI71+1</f>
        <v>44084</v>
      </c>
      <c r="AK71" s="195">
        <f t="shared" ref="AK71" si="335">AJ71+1</f>
        <v>44085</v>
      </c>
      <c r="AL71" s="195">
        <f t="shared" ref="AL71" si="336">AK71+1</f>
        <v>44086</v>
      </c>
      <c r="AP71" s="163" t="s">
        <v>231</v>
      </c>
      <c r="AQ71" s="164">
        <v>10</v>
      </c>
      <c r="AR71" s="176">
        <v>162</v>
      </c>
      <c r="AS71" s="112" t="s">
        <v>187</v>
      </c>
    </row>
    <row r="72" spans="2:45" ht="16.5" customHeight="1" x14ac:dyDescent="0.3">
      <c r="B72" s="7" t="str">
        <f t="shared" si="316"/>
        <v>N</v>
      </c>
      <c r="C72" s="7">
        <f t="shared" si="314"/>
        <v>1</v>
      </c>
      <c r="D72" s="29" t="s">
        <v>71</v>
      </c>
      <c r="E72" s="30">
        <v>8</v>
      </c>
      <c r="F72" s="176">
        <f t="shared" si="326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7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P72" s="163" t="s">
        <v>232</v>
      </c>
      <c r="AQ72" s="164">
        <v>10</v>
      </c>
      <c r="AR72" s="176">
        <v>163</v>
      </c>
      <c r="AS72" s="112" t="s">
        <v>187</v>
      </c>
    </row>
    <row r="73" spans="2:45" ht="16.5" customHeight="1" x14ac:dyDescent="0.3">
      <c r="B73" s="7" t="str">
        <f>IF(OR(IF(H73="",0,H73&gt;F73),IF(I73="",0,I73&gt;F73),IF(J73="",0,J73&gt;F73)),"S","N")</f>
        <v>N</v>
      </c>
      <c r="C73" s="7">
        <f t="shared" si="314"/>
        <v>3</v>
      </c>
      <c r="D73" s="29" t="s">
        <v>72</v>
      </c>
      <c r="E73" s="30">
        <v>10</v>
      </c>
      <c r="F73" s="176">
        <f t="shared" si="326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8">P73+1</f>
        <v>44089</v>
      </c>
      <c r="R73" s="196">
        <f t="shared" si="338"/>
        <v>44090</v>
      </c>
      <c r="S73" s="196">
        <f t="shared" si="338"/>
        <v>44091</v>
      </c>
      <c r="T73" s="196">
        <f t="shared" si="338"/>
        <v>44092</v>
      </c>
      <c r="U73" s="196">
        <f t="shared" si="338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39">Y73+1</f>
        <v>44089</v>
      </c>
      <c r="AA73" s="195">
        <f t="shared" si="339"/>
        <v>44090</v>
      </c>
      <c r="AB73" s="195">
        <f t="shared" si="339"/>
        <v>44091</v>
      </c>
      <c r="AC73" s="195">
        <f t="shared" si="339"/>
        <v>44092</v>
      </c>
      <c r="AD73" s="195">
        <f t="shared" si="339"/>
        <v>44093</v>
      </c>
      <c r="AF73" s="195">
        <f t="shared" ref="AF73" si="340">AL71+1</f>
        <v>44087</v>
      </c>
      <c r="AG73" s="195">
        <f t="shared" ref="AG73" si="341">AF73+1</f>
        <v>44088</v>
      </c>
      <c r="AH73" s="195">
        <f t="shared" ref="AH73" si="342">AG73+1</f>
        <v>44089</v>
      </c>
      <c r="AI73" s="195">
        <f t="shared" ref="AI73" si="343">AH73+1</f>
        <v>44090</v>
      </c>
      <c r="AJ73" s="195">
        <f t="shared" ref="AJ73" si="344">AI73+1</f>
        <v>44091</v>
      </c>
      <c r="AK73" s="195">
        <f t="shared" ref="AK73" si="345">AJ73+1</f>
        <v>44092</v>
      </c>
      <c r="AL73" s="195">
        <f t="shared" ref="AL73" si="346">AK73+1</f>
        <v>44093</v>
      </c>
      <c r="AP73" s="128" t="s">
        <v>195</v>
      </c>
      <c r="AQ73" s="129">
        <v>8</v>
      </c>
      <c r="AR73" s="176">
        <v>164</v>
      </c>
      <c r="AS73" s="112" t="s">
        <v>187</v>
      </c>
    </row>
    <row r="74" spans="2:45" ht="16.5" customHeight="1" x14ac:dyDescent="0.3">
      <c r="B74" s="7" t="str">
        <f t="shared" si="316"/>
        <v>N</v>
      </c>
      <c r="C74" s="7">
        <f t="shared" si="314"/>
        <v>0</v>
      </c>
      <c r="D74" s="29" t="s">
        <v>74</v>
      </c>
      <c r="E74" s="30">
        <v>8</v>
      </c>
      <c r="F74" s="176">
        <f t="shared" si="326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7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P74" s="128" t="s">
        <v>196</v>
      </c>
      <c r="AQ74" s="129">
        <v>10</v>
      </c>
      <c r="AR74" s="176">
        <v>165</v>
      </c>
      <c r="AS74" s="112" t="s">
        <v>187</v>
      </c>
    </row>
    <row r="75" spans="2:45" ht="16.5" customHeight="1" x14ac:dyDescent="0.3">
      <c r="B75" s="7" t="str">
        <f t="shared" si="316"/>
        <v>N</v>
      </c>
      <c r="C75" s="7">
        <f t="shared" si="314"/>
        <v>0</v>
      </c>
      <c r="D75" s="29" t="s">
        <v>73</v>
      </c>
      <c r="E75" s="30">
        <v>10</v>
      </c>
      <c r="F75" s="176">
        <f t="shared" si="326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8">P75+1</f>
        <v>44096</v>
      </c>
      <c r="R75" s="196">
        <f t="shared" si="348"/>
        <v>44097</v>
      </c>
      <c r="S75" s="196">
        <f t="shared" si="348"/>
        <v>44098</v>
      </c>
      <c r="T75" s="196">
        <f t="shared" si="348"/>
        <v>44099</v>
      </c>
      <c r="U75" s="196">
        <f t="shared" si="348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49">Y75+1</f>
        <v>44096</v>
      </c>
      <c r="AA75" s="195">
        <f t="shared" si="349"/>
        <v>44097</v>
      </c>
      <c r="AB75" s="195">
        <f t="shared" si="349"/>
        <v>44098</v>
      </c>
      <c r="AC75" s="195">
        <f t="shared" si="349"/>
        <v>44099</v>
      </c>
      <c r="AD75" s="195">
        <f t="shared" si="349"/>
        <v>44100</v>
      </c>
      <c r="AF75" s="195">
        <f t="shared" ref="AF75" si="350">AL73+1</f>
        <v>44094</v>
      </c>
      <c r="AG75" s="195">
        <f t="shared" ref="AG75" si="351">AF75+1</f>
        <v>44095</v>
      </c>
      <c r="AH75" s="195">
        <f t="shared" ref="AH75" si="352">AG75+1</f>
        <v>44096</v>
      </c>
      <c r="AI75" s="195">
        <f t="shared" ref="AI75" si="353">AH75+1</f>
        <v>44097</v>
      </c>
      <c r="AJ75" s="195">
        <f t="shared" ref="AJ75" si="354">AI75+1</f>
        <v>44098</v>
      </c>
      <c r="AK75" s="195">
        <f t="shared" ref="AK75" si="355">AJ75+1</f>
        <v>44099</v>
      </c>
      <c r="AL75" s="195">
        <f t="shared" ref="AL75" si="356">AK75+1</f>
        <v>44100</v>
      </c>
      <c r="AP75" s="128" t="s">
        <v>197</v>
      </c>
      <c r="AQ75" s="129">
        <v>12</v>
      </c>
      <c r="AR75" s="176">
        <v>166</v>
      </c>
      <c r="AS75" s="112" t="s">
        <v>187</v>
      </c>
    </row>
    <row r="76" spans="2:45" ht="16.5" customHeight="1" x14ac:dyDescent="0.3">
      <c r="B76" s="7" t="str">
        <f t="shared" si="316"/>
        <v>N</v>
      </c>
      <c r="C76" s="7">
        <f t="shared" si="314"/>
        <v>0</v>
      </c>
      <c r="D76" s="29" t="s">
        <v>75</v>
      </c>
      <c r="E76" s="30">
        <v>6</v>
      </c>
      <c r="F76" s="176">
        <f t="shared" si="326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7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P76" s="128" t="s">
        <v>198</v>
      </c>
      <c r="AQ76" s="129">
        <v>10</v>
      </c>
      <c r="AR76" s="176">
        <v>167</v>
      </c>
      <c r="AS76" s="112" t="s">
        <v>187</v>
      </c>
    </row>
    <row r="77" spans="2:45" ht="16.5" customHeight="1" x14ac:dyDescent="0.3">
      <c r="B77" s="7" t="str">
        <f t="shared" si="316"/>
        <v>S</v>
      </c>
      <c r="C77" s="7">
        <f t="shared" si="314"/>
        <v>2</v>
      </c>
      <c r="D77" s="29" t="s">
        <v>76</v>
      </c>
      <c r="E77" s="30">
        <v>8</v>
      </c>
      <c r="F77" s="176">
        <f t="shared" si="326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8">P77+1</f>
        <v>44103</v>
      </c>
      <c r="R77" s="196">
        <f t="shared" si="358"/>
        <v>44104</v>
      </c>
      <c r="S77" s="196">
        <f t="shared" si="358"/>
        <v>44105</v>
      </c>
      <c r="T77" s="196">
        <f t="shared" si="358"/>
        <v>44106</v>
      </c>
      <c r="U77" s="196">
        <f t="shared" si="358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59">Y77+1</f>
        <v>44103</v>
      </c>
      <c r="AA77" s="195">
        <f t="shared" si="359"/>
        <v>44104</v>
      </c>
      <c r="AB77" s="195">
        <f t="shared" si="359"/>
        <v>44105</v>
      </c>
      <c r="AC77" s="195">
        <f t="shared" si="359"/>
        <v>44106</v>
      </c>
      <c r="AD77" s="195">
        <f t="shared" si="359"/>
        <v>44107</v>
      </c>
      <c r="AF77" s="195">
        <f t="shared" ref="AF77" si="360">AL75+1</f>
        <v>44101</v>
      </c>
      <c r="AG77" s="195">
        <f t="shared" ref="AG77" si="361">AF77+1</f>
        <v>44102</v>
      </c>
      <c r="AH77" s="195">
        <f t="shared" ref="AH77" si="362">AG77+1</f>
        <v>44103</v>
      </c>
      <c r="AI77" s="195">
        <f t="shared" ref="AI77" si="363">AH77+1</f>
        <v>44104</v>
      </c>
      <c r="AJ77" s="195">
        <f t="shared" ref="AJ77" si="364">AI77+1</f>
        <v>44105</v>
      </c>
      <c r="AK77" s="195">
        <f t="shared" ref="AK77" si="365">AJ77+1</f>
        <v>44106</v>
      </c>
      <c r="AL77" s="195">
        <f t="shared" ref="AL77" si="366">AK77+1</f>
        <v>44107</v>
      </c>
      <c r="AP77" s="128" t="s">
        <v>199</v>
      </c>
      <c r="AQ77" s="129">
        <v>8</v>
      </c>
      <c r="AR77" s="176">
        <v>168</v>
      </c>
      <c r="AS77" s="112" t="s">
        <v>187</v>
      </c>
    </row>
    <row r="78" spans="2:45" ht="16.5" customHeight="1" x14ac:dyDescent="0.3">
      <c r="B78" s="7" t="str">
        <f t="shared" si="316"/>
        <v>N</v>
      </c>
      <c r="C78" s="7">
        <f t="shared" si="314"/>
        <v>0</v>
      </c>
      <c r="D78" s="29" t="s">
        <v>77</v>
      </c>
      <c r="E78" s="30">
        <v>8</v>
      </c>
      <c r="F78" s="176">
        <f t="shared" si="326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7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P78" s="128" t="s">
        <v>200</v>
      </c>
      <c r="AQ78" s="129">
        <v>8</v>
      </c>
      <c r="AR78" s="176">
        <v>169</v>
      </c>
      <c r="AS78" s="112" t="s">
        <v>187</v>
      </c>
    </row>
    <row r="79" spans="2:45" ht="16.5" customHeight="1" x14ac:dyDescent="0.3">
      <c r="B79" s="7" t="str">
        <f t="shared" si="316"/>
        <v>N</v>
      </c>
      <c r="C79" s="7">
        <f t="shared" si="314"/>
        <v>1</v>
      </c>
      <c r="D79" s="29" t="s">
        <v>78</v>
      </c>
      <c r="E79" s="30">
        <v>10</v>
      </c>
      <c r="F79" s="176">
        <f t="shared" si="326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8">P79+1</f>
        <v>44110</v>
      </c>
      <c r="R79" s="196">
        <f t="shared" si="368"/>
        <v>44111</v>
      </c>
      <c r="S79" s="196">
        <f t="shared" si="368"/>
        <v>44112</v>
      </c>
      <c r="T79" s="196">
        <f t="shared" si="368"/>
        <v>44113</v>
      </c>
      <c r="U79" s="196">
        <f t="shared" si="368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69">Y79+1</f>
        <v>44110</v>
      </c>
      <c r="AA79" s="195">
        <f t="shared" si="369"/>
        <v>44111</v>
      </c>
      <c r="AB79" s="195">
        <f t="shared" si="369"/>
        <v>44112</v>
      </c>
      <c r="AC79" s="195">
        <f t="shared" si="369"/>
        <v>44113</v>
      </c>
      <c r="AD79" s="195">
        <f t="shared" si="369"/>
        <v>44114</v>
      </c>
      <c r="AF79" s="195">
        <f t="shared" ref="AF79" si="370">AL77+1</f>
        <v>44108</v>
      </c>
      <c r="AG79" s="195">
        <f t="shared" ref="AG79" si="371">AF79+1</f>
        <v>44109</v>
      </c>
      <c r="AH79" s="195">
        <f t="shared" ref="AH79" si="372">AG79+1</f>
        <v>44110</v>
      </c>
      <c r="AI79" s="195">
        <f t="shared" ref="AI79" si="373">AH79+1</f>
        <v>44111</v>
      </c>
      <c r="AJ79" s="195">
        <f t="shared" ref="AJ79" si="374">AI79+1</f>
        <v>44112</v>
      </c>
      <c r="AK79" s="195">
        <f t="shared" ref="AK79" si="375">AJ79+1</f>
        <v>44113</v>
      </c>
      <c r="AL79" s="195">
        <f t="shared" ref="AL79" si="376">AK79+1</f>
        <v>44114</v>
      </c>
      <c r="AP79" s="134" t="s">
        <v>201</v>
      </c>
      <c r="AQ79" s="135">
        <v>10</v>
      </c>
      <c r="AR79" s="176">
        <v>170</v>
      </c>
      <c r="AS79" s="112" t="s">
        <v>187</v>
      </c>
    </row>
    <row r="80" spans="2:45" ht="16.5" customHeight="1" x14ac:dyDescent="0.3">
      <c r="B80" s="7" t="str">
        <f t="shared" si="316"/>
        <v>N</v>
      </c>
      <c r="C80" s="7">
        <f t="shared" si="314"/>
        <v>2</v>
      </c>
      <c r="D80" s="29" t="s">
        <v>79</v>
      </c>
      <c r="E80" s="30">
        <v>14</v>
      </c>
      <c r="F80" s="176">
        <f t="shared" si="326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7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P80" s="13" t="s">
        <v>16</v>
      </c>
      <c r="AQ80" s="14">
        <v>10</v>
      </c>
      <c r="AR80" s="176">
        <v>23</v>
      </c>
      <c r="AS80" s="4" t="s">
        <v>0</v>
      </c>
    </row>
    <row r="81" spans="1:45" ht="16.5" customHeight="1" x14ac:dyDescent="0.3">
      <c r="B81" s="7" t="str">
        <f t="shared" si="316"/>
        <v>N</v>
      </c>
      <c r="C81" s="7">
        <f t="shared" si="314"/>
        <v>1</v>
      </c>
      <c r="D81" s="29" t="s">
        <v>80</v>
      </c>
      <c r="E81" s="30">
        <v>6</v>
      </c>
      <c r="F81" s="176">
        <f t="shared" si="326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8">P81+1</f>
        <v>44117</v>
      </c>
      <c r="R81" s="196">
        <f t="shared" si="378"/>
        <v>44118</v>
      </c>
      <c r="S81" s="196">
        <f t="shared" si="378"/>
        <v>44119</v>
      </c>
      <c r="T81" s="196">
        <f t="shared" si="378"/>
        <v>44120</v>
      </c>
      <c r="U81" s="196">
        <f t="shared" si="378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79">Y81+1</f>
        <v>44117</v>
      </c>
      <c r="AA81" s="195">
        <f t="shared" si="379"/>
        <v>44118</v>
      </c>
      <c r="AB81" s="195">
        <f t="shared" si="379"/>
        <v>44119</v>
      </c>
      <c r="AC81" s="195">
        <f t="shared" si="379"/>
        <v>44120</v>
      </c>
      <c r="AD81" s="195">
        <f t="shared" si="379"/>
        <v>44121</v>
      </c>
      <c r="AF81" s="195">
        <f t="shared" ref="AF81" si="380">AL79+1</f>
        <v>44115</v>
      </c>
      <c r="AG81" s="195">
        <f t="shared" ref="AG81" si="381">AF81+1</f>
        <v>44116</v>
      </c>
      <c r="AH81" s="195">
        <f t="shared" ref="AH81" si="382">AG81+1</f>
        <v>44117</v>
      </c>
      <c r="AI81" s="195">
        <f t="shared" ref="AI81" si="383">AH81+1</f>
        <v>44118</v>
      </c>
      <c r="AJ81" s="195">
        <f t="shared" ref="AJ81" si="384">AI81+1</f>
        <v>44119</v>
      </c>
      <c r="AK81" s="195">
        <f t="shared" ref="AK81" si="385">AJ81+1</f>
        <v>44120</v>
      </c>
      <c r="AL81" s="195">
        <f t="shared" ref="AL81" si="386">AK81+1</f>
        <v>44121</v>
      </c>
      <c r="AP81" s="159" t="s">
        <v>168</v>
      </c>
      <c r="AQ81" s="171">
        <v>10</v>
      </c>
      <c r="AR81" s="176">
        <v>141</v>
      </c>
      <c r="AS81" s="160" t="s">
        <v>15</v>
      </c>
    </row>
    <row r="82" spans="1:45" ht="16.5" customHeight="1" x14ac:dyDescent="0.3">
      <c r="B82" s="7" t="str">
        <f t="shared" si="316"/>
        <v>N</v>
      </c>
      <c r="C82" s="7">
        <f t="shared" si="314"/>
        <v>1</v>
      </c>
      <c r="D82" s="29" t="s">
        <v>81</v>
      </c>
      <c r="E82" s="30">
        <v>10</v>
      </c>
      <c r="F82" s="176">
        <f t="shared" si="326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7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P82" s="102" t="s">
        <v>169</v>
      </c>
      <c r="AQ82" s="103">
        <v>10</v>
      </c>
      <c r="AR82" s="176">
        <v>142</v>
      </c>
      <c r="AS82" s="90" t="s">
        <v>15</v>
      </c>
    </row>
    <row r="83" spans="1:45" ht="16.5" customHeight="1" x14ac:dyDescent="0.3">
      <c r="B83" s="7" t="str">
        <f t="shared" si="316"/>
        <v>N</v>
      </c>
      <c r="C83" s="7">
        <f t="shared" si="314"/>
        <v>0</v>
      </c>
      <c r="D83" s="33" t="s">
        <v>82</v>
      </c>
      <c r="E83" s="34">
        <v>10</v>
      </c>
      <c r="F83" s="176">
        <f t="shared" si="326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8">P83+1</f>
        <v>44124</v>
      </c>
      <c r="R83" s="196">
        <f t="shared" si="388"/>
        <v>44125</v>
      </c>
      <c r="S83" s="196">
        <f t="shared" si="388"/>
        <v>44126</v>
      </c>
      <c r="T83" s="196">
        <f t="shared" si="388"/>
        <v>44127</v>
      </c>
      <c r="U83" s="196">
        <f t="shared" si="388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89">Y83+1</f>
        <v>44124</v>
      </c>
      <c r="AA83" s="195">
        <f t="shared" si="389"/>
        <v>44125</v>
      </c>
      <c r="AB83" s="195">
        <f t="shared" si="389"/>
        <v>44126</v>
      </c>
      <c r="AC83" s="195">
        <f t="shared" si="389"/>
        <v>44127</v>
      </c>
      <c r="AD83" s="195">
        <f t="shared" si="389"/>
        <v>44128</v>
      </c>
      <c r="AF83" s="195">
        <f t="shared" ref="AF83" si="390">AL81+1</f>
        <v>44122</v>
      </c>
      <c r="AG83" s="195">
        <f t="shared" ref="AG83" si="391">AF83+1</f>
        <v>44123</v>
      </c>
      <c r="AH83" s="195">
        <f t="shared" ref="AH83" si="392">AG83+1</f>
        <v>44124</v>
      </c>
      <c r="AI83" s="195">
        <f t="shared" ref="AI83" si="393">AH83+1</f>
        <v>44125</v>
      </c>
      <c r="AJ83" s="195">
        <f t="shared" ref="AJ83" si="394">AI83+1</f>
        <v>44126</v>
      </c>
      <c r="AK83" s="195">
        <f t="shared" ref="AK83" si="395">AJ83+1</f>
        <v>44127</v>
      </c>
      <c r="AL83" s="195">
        <f t="shared" ref="AL83" si="396">AK83+1</f>
        <v>44128</v>
      </c>
      <c r="AP83" s="102" t="s">
        <v>170</v>
      </c>
      <c r="AQ83" s="103">
        <v>15</v>
      </c>
      <c r="AR83" s="176">
        <v>143</v>
      </c>
      <c r="AS83" s="90" t="s">
        <v>15</v>
      </c>
    </row>
    <row r="84" spans="1:45" ht="16.5" customHeight="1" x14ac:dyDescent="0.3">
      <c r="A84" s="156"/>
      <c r="B84" s="7" t="str">
        <f t="shared" si="316"/>
        <v>N</v>
      </c>
      <c r="C84" s="7">
        <f t="shared" si="314"/>
        <v>2</v>
      </c>
      <c r="D84" s="153" t="s">
        <v>119</v>
      </c>
      <c r="E84" s="169">
        <v>14</v>
      </c>
      <c r="F84" s="176">
        <f t="shared" si="326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7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P84" s="102" t="s">
        <v>171</v>
      </c>
      <c r="AQ84" s="103">
        <v>17</v>
      </c>
      <c r="AR84" s="176">
        <v>144</v>
      </c>
      <c r="AS84" s="90" t="s">
        <v>15</v>
      </c>
    </row>
    <row r="85" spans="1:45" ht="16.5" customHeight="1" x14ac:dyDescent="0.3">
      <c r="A85" s="2">
        <f>COUNTIFS(H84:J115,"&lt;="&amp;F27,H84:J115,"&gt;="&amp;F4)</f>
        <v>2</v>
      </c>
      <c r="B85" s="7" t="str">
        <f t="shared" si="316"/>
        <v>N</v>
      </c>
      <c r="C85" s="7">
        <f t="shared" si="314"/>
        <v>1</v>
      </c>
      <c r="D85" s="24" t="s">
        <v>120</v>
      </c>
      <c r="E85" s="30">
        <v>8</v>
      </c>
      <c r="F85" s="176">
        <f t="shared" si="326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8">P85+1</f>
        <v>44131</v>
      </c>
      <c r="R85" s="196">
        <f t="shared" si="398"/>
        <v>44132</v>
      </c>
      <c r="S85" s="196">
        <f t="shared" si="398"/>
        <v>44133</v>
      </c>
      <c r="T85" s="196">
        <f t="shared" si="398"/>
        <v>44134</v>
      </c>
      <c r="U85" s="196">
        <f t="shared" si="398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399">Y85+1</f>
        <v>44131</v>
      </c>
      <c r="AA85" s="195">
        <f t="shared" si="399"/>
        <v>44132</v>
      </c>
      <c r="AB85" s="195">
        <f t="shared" si="399"/>
        <v>44133</v>
      </c>
      <c r="AC85" s="195">
        <f t="shared" si="399"/>
        <v>44134</v>
      </c>
      <c r="AD85" s="195">
        <f t="shared" si="399"/>
        <v>44135</v>
      </c>
      <c r="AF85" s="195">
        <f t="shared" ref="AF85" si="400">AL83+1</f>
        <v>44129</v>
      </c>
      <c r="AG85" s="195">
        <f t="shared" ref="AG85" si="401">AF85+1</f>
        <v>44130</v>
      </c>
      <c r="AH85" s="195">
        <f t="shared" ref="AH85" si="402">AG85+1</f>
        <v>44131</v>
      </c>
      <c r="AI85" s="195">
        <f t="shared" ref="AI85" si="403">AH85+1</f>
        <v>44132</v>
      </c>
      <c r="AJ85" s="195">
        <f t="shared" ref="AJ85" si="404">AI85+1</f>
        <v>44133</v>
      </c>
      <c r="AK85" s="195">
        <f t="shared" ref="AK85" si="405">AJ85+1</f>
        <v>44134</v>
      </c>
      <c r="AL85" s="195">
        <f t="shared" ref="AL85" si="406">AK85+1</f>
        <v>44135</v>
      </c>
      <c r="AP85" s="102" t="s">
        <v>172</v>
      </c>
      <c r="AQ85" s="103">
        <v>8</v>
      </c>
      <c r="AR85" s="176">
        <v>145</v>
      </c>
      <c r="AS85" s="90" t="s">
        <v>15</v>
      </c>
    </row>
    <row r="86" spans="1:45" ht="16.5" customHeight="1" x14ac:dyDescent="0.3">
      <c r="A86" s="2">
        <f>COUNTIFS(H84:J115,"&lt;="&amp;F37,H84:J115,"&gt;="&amp;F28)</f>
        <v>6</v>
      </c>
      <c r="B86" s="7" t="str">
        <f t="shared" si="316"/>
        <v>N</v>
      </c>
      <c r="C86" s="7">
        <f t="shared" si="314"/>
        <v>0</v>
      </c>
      <c r="D86" s="24" t="s">
        <v>121</v>
      </c>
      <c r="E86" s="30">
        <v>8</v>
      </c>
      <c r="F86" s="176">
        <f t="shared" si="326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7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P86" s="102" t="s">
        <v>173</v>
      </c>
      <c r="AQ86" s="103">
        <v>8</v>
      </c>
      <c r="AR86" s="176">
        <v>146</v>
      </c>
      <c r="AS86" s="90" t="s">
        <v>15</v>
      </c>
    </row>
    <row r="87" spans="1:45" ht="16.5" customHeight="1" x14ac:dyDescent="0.3">
      <c r="A87" s="2">
        <f>COUNTIFS(H84:J115,"&lt;="&amp;F83,H84:J115,"&gt;="&amp;F38)</f>
        <v>0</v>
      </c>
      <c r="B87" s="7" t="str">
        <f t="shared" si="316"/>
        <v>N</v>
      </c>
      <c r="C87" s="7">
        <f t="shared" si="314"/>
        <v>0</v>
      </c>
      <c r="D87" s="24" t="s">
        <v>122</v>
      </c>
      <c r="E87" s="30">
        <v>6</v>
      </c>
      <c r="F87" s="176">
        <f t="shared" si="326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8">P87+1</f>
        <v>44138</v>
      </c>
      <c r="R87" s="196">
        <f t="shared" si="408"/>
        <v>44139</v>
      </c>
      <c r="S87" s="196">
        <f t="shared" si="408"/>
        <v>44140</v>
      </c>
      <c r="T87" s="196">
        <f t="shared" si="408"/>
        <v>44141</v>
      </c>
      <c r="U87" s="196">
        <f t="shared" si="408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09">Y87+1</f>
        <v>44138</v>
      </c>
      <c r="AA87" s="195">
        <f t="shared" si="409"/>
        <v>44139</v>
      </c>
      <c r="AB87" s="195">
        <f t="shared" si="409"/>
        <v>44140</v>
      </c>
      <c r="AC87" s="195">
        <f t="shared" si="409"/>
        <v>44141</v>
      </c>
      <c r="AD87" s="195">
        <f t="shared" si="409"/>
        <v>44142</v>
      </c>
      <c r="AF87" s="195">
        <f t="shared" ref="AF87" si="410">AL85+1</f>
        <v>44136</v>
      </c>
      <c r="AG87" s="195">
        <f t="shared" ref="AG87" si="411">AF87+1</f>
        <v>44137</v>
      </c>
      <c r="AH87" s="195">
        <f t="shared" ref="AH87" si="412">AG87+1</f>
        <v>44138</v>
      </c>
      <c r="AI87" s="195">
        <f t="shared" ref="AI87" si="413">AH87+1</f>
        <v>44139</v>
      </c>
      <c r="AJ87" s="195">
        <f t="shared" ref="AJ87" si="414">AI87+1</f>
        <v>44140</v>
      </c>
      <c r="AK87" s="195">
        <f t="shared" ref="AK87" si="415">AJ87+1</f>
        <v>44141</v>
      </c>
      <c r="AL87" s="195">
        <f t="shared" ref="AL87" si="416">AK87+1</f>
        <v>44142</v>
      </c>
      <c r="AP87" s="102" t="s">
        <v>174</v>
      </c>
      <c r="AQ87" s="103">
        <v>10</v>
      </c>
      <c r="AR87" s="176">
        <v>147</v>
      </c>
      <c r="AS87" s="90" t="s">
        <v>15</v>
      </c>
    </row>
    <row r="88" spans="1:45" ht="16.5" customHeight="1" x14ac:dyDescent="0.3">
      <c r="A88" s="2">
        <f>COUNTIFS(H84:J115,"&gt;="&amp;F116)</f>
        <v>0</v>
      </c>
      <c r="B88" s="7" t="str">
        <f t="shared" si="316"/>
        <v>N</v>
      </c>
      <c r="C88" s="7">
        <f t="shared" si="314"/>
        <v>0</v>
      </c>
      <c r="D88" s="155" t="s">
        <v>123</v>
      </c>
      <c r="E88" s="34">
        <v>8</v>
      </c>
      <c r="F88" s="176">
        <f t="shared" si="326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7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P88" s="102" t="s">
        <v>175</v>
      </c>
      <c r="AQ88" s="103">
        <v>10</v>
      </c>
      <c r="AR88" s="176">
        <v>148</v>
      </c>
      <c r="AS88" s="90" t="s">
        <v>15</v>
      </c>
    </row>
    <row r="89" spans="1:45" ht="16.5" customHeight="1" x14ac:dyDescent="0.3">
      <c r="B89" s="7" t="str">
        <f t="shared" si="316"/>
        <v>N</v>
      </c>
      <c r="C89" s="7">
        <f t="shared" si="314"/>
        <v>0</v>
      </c>
      <c r="D89" s="153" t="s">
        <v>102</v>
      </c>
      <c r="E89" s="169">
        <v>6</v>
      </c>
      <c r="F89" s="176">
        <f t="shared" si="326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8">P89+1</f>
        <v>44145</v>
      </c>
      <c r="R89" s="196">
        <f t="shared" si="418"/>
        <v>44146</v>
      </c>
      <c r="S89" s="196">
        <f t="shared" si="418"/>
        <v>44147</v>
      </c>
      <c r="T89" s="196">
        <f t="shared" si="418"/>
        <v>44148</v>
      </c>
      <c r="U89" s="196">
        <f t="shared" si="418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19">Y89+1</f>
        <v>44145</v>
      </c>
      <c r="AA89" s="195">
        <f t="shared" si="419"/>
        <v>44146</v>
      </c>
      <c r="AB89" s="195">
        <f t="shared" si="419"/>
        <v>44147</v>
      </c>
      <c r="AC89" s="195">
        <f t="shared" si="419"/>
        <v>44148</v>
      </c>
      <c r="AD89" s="195">
        <f t="shared" si="419"/>
        <v>44149</v>
      </c>
      <c r="AF89" s="195">
        <f t="shared" ref="AF89" si="420">AL87+1</f>
        <v>44143</v>
      </c>
      <c r="AG89" s="195">
        <f t="shared" ref="AG89" si="421">AF89+1</f>
        <v>44144</v>
      </c>
      <c r="AH89" s="195">
        <f t="shared" ref="AH89" si="422">AG89+1</f>
        <v>44145</v>
      </c>
      <c r="AI89" s="195">
        <f t="shared" ref="AI89" si="423">AH89+1</f>
        <v>44146</v>
      </c>
      <c r="AJ89" s="195">
        <f t="shared" ref="AJ89" si="424">AI89+1</f>
        <v>44147</v>
      </c>
      <c r="AK89" s="195">
        <f t="shared" ref="AK89" si="425">AJ89+1</f>
        <v>44148</v>
      </c>
      <c r="AL89" s="195">
        <f t="shared" ref="AL89" si="426">AK89+1</f>
        <v>44149</v>
      </c>
      <c r="AP89" s="107" t="s">
        <v>176</v>
      </c>
      <c r="AQ89" s="108">
        <v>10</v>
      </c>
      <c r="AR89" s="176">
        <v>149</v>
      </c>
      <c r="AS89" s="90" t="s">
        <v>15</v>
      </c>
    </row>
    <row r="90" spans="1:45" ht="16.5" customHeight="1" x14ac:dyDescent="0.3">
      <c r="B90" s="7" t="str">
        <f t="shared" si="316"/>
        <v>N</v>
      </c>
      <c r="C90" s="7">
        <f t="shared" si="314"/>
        <v>1</v>
      </c>
      <c r="D90" s="24" t="s">
        <v>103</v>
      </c>
      <c r="E90" s="30">
        <v>12</v>
      </c>
      <c r="F90" s="176">
        <f t="shared" si="326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7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P90" s="158" t="s">
        <v>163</v>
      </c>
      <c r="AQ90" s="170">
        <v>12</v>
      </c>
      <c r="AR90" s="176">
        <v>124</v>
      </c>
      <c r="AS90" s="157" t="s">
        <v>143</v>
      </c>
    </row>
    <row r="91" spans="1:45" ht="16.5" customHeight="1" x14ac:dyDescent="0.3">
      <c r="B91" s="7" t="str">
        <f t="shared" si="316"/>
        <v>N</v>
      </c>
      <c r="C91" s="7">
        <f t="shared" si="314"/>
        <v>0</v>
      </c>
      <c r="D91" s="29" t="s">
        <v>104</v>
      </c>
      <c r="E91" s="30">
        <v>8</v>
      </c>
      <c r="F91" s="176">
        <f t="shared" si="326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8">P91+1</f>
        <v>44152</v>
      </c>
      <c r="R91" s="196">
        <f t="shared" si="428"/>
        <v>44153</v>
      </c>
      <c r="S91" s="196">
        <f t="shared" si="428"/>
        <v>44154</v>
      </c>
      <c r="T91" s="196">
        <f t="shared" si="428"/>
        <v>44155</v>
      </c>
      <c r="U91" s="196">
        <f t="shared" si="428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29">Y91+1</f>
        <v>44152</v>
      </c>
      <c r="AA91" s="195">
        <f t="shared" si="429"/>
        <v>44153</v>
      </c>
      <c r="AB91" s="195">
        <f t="shared" si="429"/>
        <v>44154</v>
      </c>
      <c r="AC91" s="195">
        <f t="shared" si="429"/>
        <v>44155</v>
      </c>
      <c r="AD91" s="195">
        <f t="shared" si="429"/>
        <v>44156</v>
      </c>
      <c r="AF91" s="195">
        <f t="shared" ref="AF91" si="430">AL89+1</f>
        <v>44150</v>
      </c>
      <c r="AG91" s="195">
        <f t="shared" ref="AG91" si="431">AF91+1</f>
        <v>44151</v>
      </c>
      <c r="AH91" s="195">
        <f t="shared" ref="AH91" si="432">AG91+1</f>
        <v>44152</v>
      </c>
      <c r="AI91" s="195">
        <f t="shared" ref="AI91" si="433">AH91+1</f>
        <v>44153</v>
      </c>
      <c r="AJ91" s="195">
        <f t="shared" ref="AJ91" si="434">AI91+1</f>
        <v>44154</v>
      </c>
      <c r="AK91" s="195">
        <f t="shared" ref="AK91" si="435">AJ91+1</f>
        <v>44155</v>
      </c>
      <c r="AL91" s="195">
        <f t="shared" ref="AL91" si="436">AK91+1</f>
        <v>44156</v>
      </c>
      <c r="AP91" s="75" t="s">
        <v>164</v>
      </c>
      <c r="AQ91" s="76">
        <v>12</v>
      </c>
      <c r="AR91" s="176">
        <v>125</v>
      </c>
      <c r="AS91" s="54" t="s">
        <v>143</v>
      </c>
    </row>
    <row r="92" spans="1:45" ht="16.5" customHeight="1" x14ac:dyDescent="0.3">
      <c r="B92" s="7" t="str">
        <f t="shared" si="316"/>
        <v>N</v>
      </c>
      <c r="C92" s="7">
        <f t="shared" si="314"/>
        <v>1</v>
      </c>
      <c r="D92" s="29" t="s">
        <v>105</v>
      </c>
      <c r="E92" s="30">
        <v>12</v>
      </c>
      <c r="F92" s="176">
        <f t="shared" si="326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7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P92" s="75" t="s">
        <v>165</v>
      </c>
      <c r="AQ92" s="76">
        <v>12</v>
      </c>
      <c r="AR92" s="176">
        <v>126</v>
      </c>
      <c r="AS92" s="54" t="s">
        <v>143</v>
      </c>
    </row>
    <row r="93" spans="1:45" ht="16.5" customHeight="1" x14ac:dyDescent="0.3">
      <c r="B93" s="7" t="str">
        <f t="shared" si="316"/>
        <v>N</v>
      </c>
      <c r="C93" s="7">
        <f t="shared" si="314"/>
        <v>0</v>
      </c>
      <c r="D93" s="29" t="s">
        <v>106</v>
      </c>
      <c r="E93" s="30">
        <v>5</v>
      </c>
      <c r="F93" s="176">
        <f t="shared" si="326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8">P93+1</f>
        <v>44159</v>
      </c>
      <c r="R93" s="196">
        <f t="shared" si="438"/>
        <v>44160</v>
      </c>
      <c r="S93" s="196">
        <f t="shared" si="438"/>
        <v>44161</v>
      </c>
      <c r="T93" s="196">
        <f t="shared" si="438"/>
        <v>44162</v>
      </c>
      <c r="U93" s="196">
        <f t="shared" si="438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39">Y93+1</f>
        <v>44159</v>
      </c>
      <c r="AA93" s="195">
        <f t="shared" si="439"/>
        <v>44160</v>
      </c>
      <c r="AB93" s="195">
        <f t="shared" si="439"/>
        <v>44161</v>
      </c>
      <c r="AC93" s="195">
        <f t="shared" si="439"/>
        <v>44162</v>
      </c>
      <c r="AD93" s="195">
        <f t="shared" si="439"/>
        <v>44163</v>
      </c>
      <c r="AF93" s="195">
        <f t="shared" ref="AF93" si="440">AL91+1</f>
        <v>44157</v>
      </c>
      <c r="AG93" s="195">
        <f t="shared" ref="AG93" si="441">AF93+1</f>
        <v>44158</v>
      </c>
      <c r="AH93" s="195">
        <f t="shared" ref="AH93" si="442">AG93+1</f>
        <v>44159</v>
      </c>
      <c r="AI93" s="195">
        <f t="shared" ref="AI93" si="443">AH93+1</f>
        <v>44160</v>
      </c>
      <c r="AJ93" s="195">
        <f t="shared" ref="AJ93" si="444">AI93+1</f>
        <v>44161</v>
      </c>
      <c r="AK93" s="195">
        <f t="shared" ref="AK93" si="445">AJ93+1</f>
        <v>44162</v>
      </c>
      <c r="AL93" s="195">
        <f t="shared" ref="AL93" si="446">AK93+1</f>
        <v>44163</v>
      </c>
      <c r="AP93" s="75" t="s">
        <v>166</v>
      </c>
      <c r="AQ93" s="76">
        <v>8</v>
      </c>
      <c r="AR93" s="176">
        <v>127</v>
      </c>
      <c r="AS93" s="54" t="s">
        <v>143</v>
      </c>
    </row>
    <row r="94" spans="1:45" ht="16.5" customHeight="1" x14ac:dyDescent="0.3">
      <c r="B94" s="7" t="str">
        <f t="shared" si="316"/>
        <v>N</v>
      </c>
      <c r="C94" s="7">
        <f t="shared" si="314"/>
        <v>1</v>
      </c>
      <c r="D94" s="29" t="s">
        <v>107</v>
      </c>
      <c r="E94" s="30">
        <v>15</v>
      </c>
      <c r="F94" s="176">
        <f t="shared" si="326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7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P94" s="75" t="s">
        <v>153</v>
      </c>
      <c r="AQ94" s="76">
        <v>10</v>
      </c>
      <c r="AR94" s="176">
        <v>128</v>
      </c>
      <c r="AS94" s="54" t="s">
        <v>143</v>
      </c>
    </row>
    <row r="95" spans="1:45" ht="16.5" customHeight="1" x14ac:dyDescent="0.3">
      <c r="B95" s="7" t="str">
        <f t="shared" si="316"/>
        <v>N</v>
      </c>
      <c r="C95" s="7">
        <f t="shared" si="314"/>
        <v>0</v>
      </c>
      <c r="D95" s="29" t="s">
        <v>108</v>
      </c>
      <c r="E95" s="30">
        <v>6</v>
      </c>
      <c r="F95" s="176">
        <f t="shared" si="326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8">P95+1</f>
        <v>44166</v>
      </c>
      <c r="R95" s="196">
        <f t="shared" si="448"/>
        <v>44167</v>
      </c>
      <c r="S95" s="196">
        <f t="shared" si="448"/>
        <v>44168</v>
      </c>
      <c r="T95" s="196">
        <f t="shared" si="448"/>
        <v>44169</v>
      </c>
      <c r="U95" s="196">
        <f t="shared" si="448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49">Y95+1</f>
        <v>44166</v>
      </c>
      <c r="AA95" s="195">
        <f t="shared" si="449"/>
        <v>44167</v>
      </c>
      <c r="AB95" s="195">
        <f t="shared" si="449"/>
        <v>44168</v>
      </c>
      <c r="AC95" s="195">
        <f t="shared" si="449"/>
        <v>44169</v>
      </c>
      <c r="AD95" s="195">
        <f t="shared" si="449"/>
        <v>44170</v>
      </c>
      <c r="AF95" s="195">
        <f t="shared" ref="AF95" si="450">AL93+1</f>
        <v>44164</v>
      </c>
      <c r="AG95" s="195">
        <f t="shared" ref="AG95" si="451">AF95+1</f>
        <v>44165</v>
      </c>
      <c r="AH95" s="195">
        <f t="shared" ref="AH95" si="452">AG95+1</f>
        <v>44166</v>
      </c>
      <c r="AI95" s="195">
        <f t="shared" ref="AI95" si="453">AH95+1</f>
        <v>44167</v>
      </c>
      <c r="AJ95" s="195">
        <f t="shared" ref="AJ95" si="454">AI95+1</f>
        <v>44168</v>
      </c>
      <c r="AK95" s="195">
        <f t="shared" ref="AK95" si="455">AJ95+1</f>
        <v>44169</v>
      </c>
      <c r="AL95" s="195">
        <f t="shared" ref="AL95" si="456">AK95+1</f>
        <v>44170</v>
      </c>
      <c r="AP95" s="75" t="s">
        <v>154</v>
      </c>
      <c r="AQ95" s="76">
        <v>10</v>
      </c>
      <c r="AR95" s="176">
        <v>129</v>
      </c>
      <c r="AS95" s="54" t="s">
        <v>143</v>
      </c>
    </row>
    <row r="96" spans="1:45" ht="16.5" customHeight="1" x14ac:dyDescent="0.3">
      <c r="B96" s="7" t="str">
        <f t="shared" si="316"/>
        <v>N</v>
      </c>
      <c r="C96" s="7">
        <f t="shared" si="314"/>
        <v>0</v>
      </c>
      <c r="D96" s="33" t="s">
        <v>109</v>
      </c>
      <c r="E96" s="34">
        <v>6</v>
      </c>
      <c r="F96" s="176">
        <f t="shared" si="326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7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P96" s="80" t="s">
        <v>155</v>
      </c>
      <c r="AQ96" s="81">
        <v>8</v>
      </c>
      <c r="AR96" s="176">
        <v>130</v>
      </c>
      <c r="AS96" s="54" t="s">
        <v>143</v>
      </c>
    </row>
    <row r="97" spans="2:45" ht="16.5" customHeight="1" x14ac:dyDescent="0.3">
      <c r="B97" s="7" t="str">
        <f t="shared" si="316"/>
        <v>N</v>
      </c>
      <c r="C97" s="7">
        <f t="shared" si="314"/>
        <v>1</v>
      </c>
      <c r="D97" s="153" t="s">
        <v>98</v>
      </c>
      <c r="E97" s="169">
        <v>14</v>
      </c>
      <c r="F97" s="176">
        <f t="shared" si="326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8">P97+1</f>
        <v>44173</v>
      </c>
      <c r="R97" s="196">
        <f t="shared" si="458"/>
        <v>44174</v>
      </c>
      <c r="S97" s="196">
        <f t="shared" si="458"/>
        <v>44175</v>
      </c>
      <c r="T97" s="196">
        <f t="shared" si="458"/>
        <v>44176</v>
      </c>
      <c r="U97" s="196">
        <f t="shared" si="458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59">Y97+1</f>
        <v>44173</v>
      </c>
      <c r="AA97" s="195">
        <f t="shared" si="459"/>
        <v>44174</v>
      </c>
      <c r="AB97" s="195">
        <f t="shared" si="459"/>
        <v>44175</v>
      </c>
      <c r="AC97" s="195">
        <f t="shared" si="459"/>
        <v>44176</v>
      </c>
      <c r="AD97" s="195">
        <f t="shared" si="459"/>
        <v>44177</v>
      </c>
      <c r="AF97" s="195">
        <f t="shared" ref="AF97" si="460">AL95+1</f>
        <v>44171</v>
      </c>
      <c r="AG97" s="195">
        <f t="shared" ref="AG97" si="461">AF97+1</f>
        <v>44172</v>
      </c>
      <c r="AH97" s="195">
        <f t="shared" ref="AH97" si="462">AG97+1</f>
        <v>44173</v>
      </c>
      <c r="AI97" s="195">
        <f t="shared" ref="AI97" si="463">AH97+1</f>
        <v>44174</v>
      </c>
      <c r="AJ97" s="195">
        <f t="shared" ref="AJ97" si="464">AI97+1</f>
        <v>44175</v>
      </c>
      <c r="AK97" s="195">
        <f t="shared" ref="AK97" si="465">AJ97+1</f>
        <v>44176</v>
      </c>
      <c r="AL97" s="195">
        <f t="shared" ref="AL97" si="466">AK97+1</f>
        <v>44177</v>
      </c>
      <c r="AP97" s="13" t="s">
        <v>9</v>
      </c>
      <c r="AQ97" s="14">
        <v>8</v>
      </c>
      <c r="AR97" s="176">
        <v>16</v>
      </c>
      <c r="AS97" s="4" t="s">
        <v>0</v>
      </c>
    </row>
    <row r="98" spans="2:45" ht="16.5" customHeight="1" x14ac:dyDescent="0.3">
      <c r="B98" s="7" t="str">
        <f t="shared" si="316"/>
        <v>N</v>
      </c>
      <c r="C98" s="7">
        <f t="shared" si="314"/>
        <v>1</v>
      </c>
      <c r="D98" s="29" t="s">
        <v>99</v>
      </c>
      <c r="E98" s="30">
        <v>10</v>
      </c>
      <c r="F98" s="176">
        <f t="shared" si="326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7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P98" s="13" t="s">
        <v>10</v>
      </c>
      <c r="AQ98" s="14">
        <v>8</v>
      </c>
      <c r="AR98" s="176">
        <v>17</v>
      </c>
      <c r="AS98" s="4" t="s">
        <v>0</v>
      </c>
    </row>
    <row r="99" spans="2:45" ht="16.5" customHeight="1" x14ac:dyDescent="0.3">
      <c r="B99" s="7" t="str">
        <f t="shared" si="316"/>
        <v>N</v>
      </c>
      <c r="C99" s="7">
        <f t="shared" si="314"/>
        <v>1</v>
      </c>
      <c r="D99" s="29" t="s">
        <v>100</v>
      </c>
      <c r="E99" s="30">
        <v>14</v>
      </c>
      <c r="F99" s="176">
        <f t="shared" si="326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8">P99+1</f>
        <v>44180</v>
      </c>
      <c r="R99" s="196">
        <f t="shared" si="468"/>
        <v>44181</v>
      </c>
      <c r="S99" s="196">
        <f t="shared" si="468"/>
        <v>44182</v>
      </c>
      <c r="T99" s="196">
        <f t="shared" si="468"/>
        <v>44183</v>
      </c>
      <c r="U99" s="196">
        <f t="shared" si="468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69">Y99+1</f>
        <v>44180</v>
      </c>
      <c r="AA99" s="195">
        <f t="shared" si="469"/>
        <v>44181</v>
      </c>
      <c r="AB99" s="195">
        <f t="shared" si="469"/>
        <v>44182</v>
      </c>
      <c r="AC99" s="195">
        <f t="shared" si="469"/>
        <v>44183</v>
      </c>
      <c r="AD99" s="195">
        <f t="shared" si="469"/>
        <v>44184</v>
      </c>
      <c r="AF99" s="195">
        <f t="shared" ref="AF99" si="470">AL97+1</f>
        <v>44178</v>
      </c>
      <c r="AG99" s="195">
        <f t="shared" ref="AG99" si="471">AF99+1</f>
        <v>44179</v>
      </c>
      <c r="AH99" s="195">
        <f t="shared" ref="AH99" si="472">AG99+1</f>
        <v>44180</v>
      </c>
      <c r="AI99" s="195">
        <f t="shared" ref="AI99" si="473">AH99+1</f>
        <v>44181</v>
      </c>
      <c r="AJ99" s="195">
        <f t="shared" ref="AJ99" si="474">AI99+1</f>
        <v>44182</v>
      </c>
      <c r="AK99" s="195">
        <f t="shared" ref="AK99" si="475">AJ99+1</f>
        <v>44183</v>
      </c>
      <c r="AL99" s="195">
        <f t="shared" ref="AL99" si="476">AK99+1</f>
        <v>44184</v>
      </c>
      <c r="AP99" s="153" t="s">
        <v>49</v>
      </c>
      <c r="AQ99" s="169">
        <v>8</v>
      </c>
      <c r="AR99" s="176">
        <v>47</v>
      </c>
      <c r="AS99" s="154" t="s">
        <v>136</v>
      </c>
    </row>
    <row r="100" spans="2:45" ht="16.5" customHeight="1" x14ac:dyDescent="0.3">
      <c r="B100" s="7" t="str">
        <f t="shared" si="316"/>
        <v>N</v>
      </c>
      <c r="C100" s="7">
        <f t="shared" ref="C100:C131" si="477">COUNTIF($H:$J,$F100)</f>
        <v>0</v>
      </c>
      <c r="D100" s="33" t="s">
        <v>101</v>
      </c>
      <c r="E100" s="34">
        <v>16</v>
      </c>
      <c r="F100" s="176">
        <f t="shared" si="326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8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P100" s="29" t="s">
        <v>50</v>
      </c>
      <c r="AQ100" s="30">
        <v>8</v>
      </c>
      <c r="AR100" s="176">
        <v>48</v>
      </c>
      <c r="AS100" s="21" t="s">
        <v>136</v>
      </c>
    </row>
    <row r="101" spans="2:45" ht="16.5" customHeight="1" x14ac:dyDescent="0.3">
      <c r="B101" s="7" t="str">
        <f t="shared" si="316"/>
        <v>N</v>
      </c>
      <c r="C101" s="7">
        <f t="shared" si="477"/>
        <v>1</v>
      </c>
      <c r="D101" s="153" t="s">
        <v>124</v>
      </c>
      <c r="E101" s="169">
        <v>12</v>
      </c>
      <c r="F101" s="176">
        <f t="shared" si="326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69"/>
        <v>44201</v>
      </c>
      <c r="AA101" s="195">
        <f t="shared" si="469"/>
        <v>44202</v>
      </c>
      <c r="AB101" s="195">
        <f t="shared" si="469"/>
        <v>44203</v>
      </c>
      <c r="AC101" s="195">
        <f t="shared" si="469"/>
        <v>44204</v>
      </c>
      <c r="AD101" s="195">
        <f t="shared" si="469"/>
        <v>44205</v>
      </c>
      <c r="AG101" s="195">
        <v>44200</v>
      </c>
      <c r="AH101" s="195">
        <f t="shared" ref="AH101" si="479">AG101+1</f>
        <v>44201</v>
      </c>
      <c r="AI101" s="195">
        <f t="shared" ref="AI101" si="480">AH101+1</f>
        <v>44202</v>
      </c>
      <c r="AJ101" s="195">
        <f t="shared" ref="AJ101" si="481">AI101+1</f>
        <v>44203</v>
      </c>
      <c r="AK101" s="195">
        <f t="shared" ref="AK101" si="482">AJ101+1</f>
        <v>44204</v>
      </c>
      <c r="AL101" s="195">
        <f t="shared" ref="AL101" si="483">AK101+1</f>
        <v>44205</v>
      </c>
      <c r="AP101" s="29" t="s">
        <v>51</v>
      </c>
      <c r="AQ101" s="30">
        <v>8</v>
      </c>
      <c r="AR101" s="176">
        <v>49</v>
      </c>
      <c r="AS101" s="21" t="s">
        <v>136</v>
      </c>
    </row>
    <row r="102" spans="2:45" ht="16.5" customHeight="1" x14ac:dyDescent="0.3">
      <c r="B102" s="7" t="str">
        <f t="shared" si="316"/>
        <v>N</v>
      </c>
      <c r="C102" s="7">
        <f t="shared" si="477"/>
        <v>1</v>
      </c>
      <c r="D102" s="29" t="s">
        <v>125</v>
      </c>
      <c r="E102" s="30">
        <v>12</v>
      </c>
      <c r="F102" s="176">
        <f t="shared" si="326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P102" s="29" t="s">
        <v>52</v>
      </c>
      <c r="AQ102" s="30">
        <v>8</v>
      </c>
      <c r="AR102" s="176">
        <v>50</v>
      </c>
      <c r="AS102" s="21" t="s">
        <v>136</v>
      </c>
    </row>
    <row r="103" spans="2:45" ht="16.5" customHeight="1" x14ac:dyDescent="0.3">
      <c r="B103" s="7" t="str">
        <f t="shared" si="316"/>
        <v>N</v>
      </c>
      <c r="C103" s="7">
        <f t="shared" si="477"/>
        <v>1</v>
      </c>
      <c r="D103" s="29" t="s">
        <v>126</v>
      </c>
      <c r="E103" s="30">
        <v>12</v>
      </c>
      <c r="F103" s="176">
        <f t="shared" si="326"/>
        <v>100</v>
      </c>
      <c r="G103" s="21" t="s">
        <v>96</v>
      </c>
      <c r="H103" s="184">
        <f t="shared" ref="H103:H105" si="484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5">Y103+1</f>
        <v>44208</v>
      </c>
      <c r="AA103" s="195">
        <f t="shared" si="485"/>
        <v>44209</v>
      </c>
      <c r="AB103" s="195">
        <f t="shared" si="485"/>
        <v>44210</v>
      </c>
      <c r="AC103" s="195">
        <f t="shared" si="485"/>
        <v>44211</v>
      </c>
      <c r="AD103" s="195">
        <f t="shared" si="485"/>
        <v>44212</v>
      </c>
      <c r="AF103" s="195">
        <f>AL101+1</f>
        <v>44206</v>
      </c>
      <c r="AG103" s="195">
        <f>AF103+1</f>
        <v>44207</v>
      </c>
      <c r="AH103" s="195">
        <f t="shared" ref="AH103" si="486">AG103+1</f>
        <v>44208</v>
      </c>
      <c r="AI103" s="195">
        <f t="shared" ref="AI103" si="487">AH103+1</f>
        <v>44209</v>
      </c>
      <c r="AJ103" s="195">
        <f t="shared" ref="AJ103" si="488">AI103+1</f>
        <v>44210</v>
      </c>
      <c r="AK103" s="195">
        <f t="shared" ref="AK103" si="489">AJ103+1</f>
        <v>44211</v>
      </c>
      <c r="AL103" s="195">
        <f t="shared" ref="AL103" si="490">AK103+1</f>
        <v>44212</v>
      </c>
      <c r="AP103" s="29" t="s">
        <v>53</v>
      </c>
      <c r="AQ103" s="30">
        <v>8</v>
      </c>
      <c r="AR103" s="176">
        <v>51</v>
      </c>
      <c r="AS103" s="21" t="s">
        <v>136</v>
      </c>
    </row>
    <row r="104" spans="2:45" ht="16.5" customHeight="1" x14ac:dyDescent="0.3">
      <c r="B104" s="7" t="str">
        <f t="shared" si="316"/>
        <v>N</v>
      </c>
      <c r="C104" s="7">
        <f t="shared" si="477"/>
        <v>1</v>
      </c>
      <c r="D104" s="29" t="s">
        <v>127</v>
      </c>
      <c r="E104" s="30">
        <v>14</v>
      </c>
      <c r="F104" s="176">
        <f t="shared" si="326"/>
        <v>101</v>
      </c>
      <c r="G104" s="21" t="s">
        <v>96</v>
      </c>
      <c r="H104" s="184">
        <f t="shared" si="484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P104" s="29" t="s">
        <v>54</v>
      </c>
      <c r="AQ104" s="30">
        <v>8</v>
      </c>
      <c r="AR104" s="176">
        <v>52</v>
      </c>
      <c r="AS104" s="21" t="s">
        <v>136</v>
      </c>
    </row>
    <row r="105" spans="2:45" ht="16.5" customHeight="1" x14ac:dyDescent="0.3">
      <c r="B105" s="7" t="str">
        <f t="shared" si="316"/>
        <v>N</v>
      </c>
      <c r="C105" s="7">
        <f t="shared" si="477"/>
        <v>0</v>
      </c>
      <c r="D105" s="33" t="s">
        <v>128</v>
      </c>
      <c r="E105" s="34">
        <v>12</v>
      </c>
      <c r="F105" s="176">
        <f t="shared" si="326"/>
        <v>102</v>
      </c>
      <c r="G105" s="21" t="s">
        <v>96</v>
      </c>
      <c r="H105" s="184">
        <f t="shared" si="484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1">Y105+1</f>
        <v>44215</v>
      </c>
      <c r="AA105" s="195">
        <f t="shared" si="491"/>
        <v>44216</v>
      </c>
      <c r="AB105" s="195">
        <f t="shared" si="491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2">AG105+1</f>
        <v>44215</v>
      </c>
      <c r="AI105" s="195">
        <f t="shared" ref="AI105" si="493">AH105+1</f>
        <v>44216</v>
      </c>
      <c r="AJ105" s="195">
        <f t="shared" ref="AJ105" si="494">AI105+1</f>
        <v>44217</v>
      </c>
      <c r="AK105" s="2"/>
      <c r="AL105" s="2"/>
      <c r="AP105" s="29" t="s">
        <v>55</v>
      </c>
      <c r="AQ105" s="30">
        <v>8</v>
      </c>
      <c r="AR105" s="176">
        <v>53</v>
      </c>
      <c r="AS105" s="21" t="s">
        <v>136</v>
      </c>
    </row>
    <row r="106" spans="2:45" ht="16.5" customHeight="1" x14ac:dyDescent="0.3">
      <c r="B106" s="7" t="str">
        <f t="shared" si="316"/>
        <v>N</v>
      </c>
      <c r="C106" s="7">
        <f t="shared" si="477"/>
        <v>3</v>
      </c>
      <c r="D106" s="153" t="s">
        <v>110</v>
      </c>
      <c r="E106" s="169">
        <v>8</v>
      </c>
      <c r="F106" s="176">
        <f t="shared" si="326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P106" s="29" t="s">
        <v>56</v>
      </c>
      <c r="AQ106" s="30">
        <v>16</v>
      </c>
      <c r="AR106" s="176">
        <v>54</v>
      </c>
      <c r="AS106" s="21" t="s">
        <v>136</v>
      </c>
    </row>
    <row r="107" spans="2:45" ht="16.5" customHeight="1" x14ac:dyDescent="0.3">
      <c r="B107" s="7" t="str">
        <f t="shared" si="316"/>
        <v>N</v>
      </c>
      <c r="C107" s="7">
        <f t="shared" si="477"/>
        <v>0</v>
      </c>
      <c r="D107" s="24" t="s">
        <v>111</v>
      </c>
      <c r="E107" s="30">
        <v>6</v>
      </c>
      <c r="F107" s="176">
        <f t="shared" si="326"/>
        <v>104</v>
      </c>
      <c r="G107" s="21" t="s">
        <v>94</v>
      </c>
      <c r="H107" s="184">
        <f>F33</f>
        <v>30</v>
      </c>
      <c r="I107" s="184"/>
      <c r="J107" s="184"/>
      <c r="K107" s="184"/>
      <c r="AP107" s="29" t="s">
        <v>57</v>
      </c>
      <c r="AQ107" s="30">
        <v>12</v>
      </c>
      <c r="AR107" s="176">
        <v>55</v>
      </c>
      <c r="AS107" s="21" t="s">
        <v>136</v>
      </c>
    </row>
    <row r="108" spans="2:45" ht="16.5" customHeight="1" x14ac:dyDescent="0.3">
      <c r="B108" s="7" t="str">
        <f t="shared" si="316"/>
        <v>N</v>
      </c>
      <c r="C108" s="7">
        <f t="shared" si="477"/>
        <v>0</v>
      </c>
      <c r="D108" s="24" t="s">
        <v>112</v>
      </c>
      <c r="E108" s="30">
        <v>6</v>
      </c>
      <c r="F108" s="176">
        <f t="shared" si="326"/>
        <v>105</v>
      </c>
      <c r="G108" s="21" t="s">
        <v>94</v>
      </c>
      <c r="H108" s="184">
        <f>F106</f>
        <v>103</v>
      </c>
      <c r="I108" s="184"/>
      <c r="J108" s="184"/>
      <c r="K108" s="184"/>
      <c r="AP108" s="29" t="s">
        <v>58</v>
      </c>
      <c r="AQ108" s="30">
        <v>4</v>
      </c>
      <c r="AR108" s="176">
        <v>56</v>
      </c>
      <c r="AS108" s="21" t="s">
        <v>136</v>
      </c>
    </row>
    <row r="109" spans="2:45" ht="16.5" customHeight="1" x14ac:dyDescent="0.3">
      <c r="B109" s="7" t="str">
        <f t="shared" si="316"/>
        <v>N</v>
      </c>
      <c r="C109" s="7">
        <f t="shared" si="477"/>
        <v>0</v>
      </c>
      <c r="D109" s="24" t="s">
        <v>113</v>
      </c>
      <c r="E109" s="30">
        <v>4</v>
      </c>
      <c r="F109" s="176">
        <f t="shared" si="326"/>
        <v>106</v>
      </c>
      <c r="G109" s="21" t="s">
        <v>94</v>
      </c>
      <c r="H109" s="184">
        <f>F106</f>
        <v>103</v>
      </c>
      <c r="I109" s="184"/>
      <c r="J109" s="184"/>
      <c r="K109" s="184"/>
      <c r="AP109" s="33" t="s">
        <v>59</v>
      </c>
      <c r="AQ109" s="34">
        <v>6</v>
      </c>
      <c r="AR109" s="176">
        <v>57</v>
      </c>
      <c r="AS109" s="21" t="s">
        <v>136</v>
      </c>
    </row>
    <row r="110" spans="2:45" ht="16.5" customHeight="1" x14ac:dyDescent="0.3">
      <c r="B110" s="7" t="str">
        <f t="shared" si="316"/>
        <v>N</v>
      </c>
      <c r="C110" s="7">
        <f t="shared" si="477"/>
        <v>1</v>
      </c>
      <c r="D110" s="144" t="s">
        <v>230</v>
      </c>
      <c r="E110" s="145">
        <v>10</v>
      </c>
      <c r="F110" s="176">
        <f t="shared" si="326"/>
        <v>107</v>
      </c>
      <c r="G110" s="21" t="s">
        <v>94</v>
      </c>
      <c r="H110" s="184">
        <f>F33</f>
        <v>30</v>
      </c>
      <c r="I110" s="184"/>
      <c r="J110" s="184"/>
      <c r="K110" s="184"/>
      <c r="AP110" s="153" t="s">
        <v>124</v>
      </c>
      <c r="AQ110" s="169">
        <v>12</v>
      </c>
      <c r="AR110" s="176">
        <v>98</v>
      </c>
      <c r="AS110" s="154" t="s">
        <v>96</v>
      </c>
    </row>
    <row r="111" spans="2:45" ht="16.5" customHeight="1" x14ac:dyDescent="0.3">
      <c r="B111" s="7" t="str">
        <f t="shared" si="316"/>
        <v>N</v>
      </c>
      <c r="C111" s="7">
        <f t="shared" si="477"/>
        <v>0</v>
      </c>
      <c r="D111" s="24" t="s">
        <v>114</v>
      </c>
      <c r="E111" s="30">
        <v>5</v>
      </c>
      <c r="F111" s="176">
        <f t="shared" si="326"/>
        <v>108</v>
      </c>
      <c r="G111" s="21" t="s">
        <v>94</v>
      </c>
      <c r="H111" s="184">
        <f>F110</f>
        <v>107</v>
      </c>
      <c r="I111" s="184"/>
      <c r="J111" s="184"/>
      <c r="K111" s="184"/>
      <c r="AP111" s="29" t="s">
        <v>125</v>
      </c>
      <c r="AQ111" s="30">
        <v>12</v>
      </c>
      <c r="AR111" s="176">
        <v>99</v>
      </c>
      <c r="AS111" s="21" t="s">
        <v>96</v>
      </c>
    </row>
    <row r="112" spans="2:45" ht="16.5" customHeight="1" x14ac:dyDescent="0.3">
      <c r="B112" s="7" t="str">
        <f t="shared" si="316"/>
        <v>N</v>
      </c>
      <c r="C112" s="7">
        <f t="shared" si="477"/>
        <v>0</v>
      </c>
      <c r="D112" s="29" t="s">
        <v>115</v>
      </c>
      <c r="E112" s="30">
        <v>8</v>
      </c>
      <c r="F112" s="176">
        <f t="shared" si="326"/>
        <v>109</v>
      </c>
      <c r="G112" s="21" t="s">
        <v>94</v>
      </c>
      <c r="H112" s="184">
        <f>F106</f>
        <v>103</v>
      </c>
      <c r="I112" s="184"/>
      <c r="J112" s="184"/>
      <c r="K112" s="184"/>
      <c r="AP112" s="29" t="s">
        <v>126</v>
      </c>
      <c r="AQ112" s="30">
        <v>12</v>
      </c>
      <c r="AR112" s="176">
        <v>100</v>
      </c>
      <c r="AS112" s="21" t="s">
        <v>96</v>
      </c>
    </row>
    <row r="113" spans="1:45" ht="16.5" customHeight="1" x14ac:dyDescent="0.3">
      <c r="B113" s="7" t="str">
        <f t="shared" si="316"/>
        <v>N</v>
      </c>
      <c r="C113" s="7">
        <f t="shared" si="477"/>
        <v>1</v>
      </c>
      <c r="D113" s="29" t="s">
        <v>116</v>
      </c>
      <c r="E113" s="30">
        <v>8</v>
      </c>
      <c r="F113" s="176">
        <f t="shared" si="326"/>
        <v>110</v>
      </c>
      <c r="G113" s="21" t="s">
        <v>94</v>
      </c>
      <c r="H113" s="184"/>
      <c r="I113" s="184"/>
      <c r="J113" s="184"/>
      <c r="K113" s="184"/>
      <c r="AP113" s="29" t="s">
        <v>127</v>
      </c>
      <c r="AQ113" s="30">
        <v>14</v>
      </c>
      <c r="AR113" s="176">
        <v>101</v>
      </c>
      <c r="AS113" s="21" t="s">
        <v>96</v>
      </c>
    </row>
    <row r="114" spans="1:45" ht="16.5" customHeight="1" x14ac:dyDescent="0.3">
      <c r="B114" s="7" t="str">
        <f t="shared" si="316"/>
        <v>N</v>
      </c>
      <c r="C114" s="7">
        <f t="shared" si="477"/>
        <v>1</v>
      </c>
      <c r="D114" s="29" t="s">
        <v>117</v>
      </c>
      <c r="E114" s="30">
        <v>9</v>
      </c>
      <c r="F114" s="176">
        <f t="shared" si="326"/>
        <v>111</v>
      </c>
      <c r="G114" s="21" t="s">
        <v>94</v>
      </c>
      <c r="H114" s="184">
        <f>F113</f>
        <v>110</v>
      </c>
      <c r="I114" s="184"/>
      <c r="J114" s="184"/>
      <c r="K114" s="184"/>
      <c r="AP114" s="33" t="s">
        <v>128</v>
      </c>
      <c r="AQ114" s="34">
        <v>12</v>
      </c>
      <c r="AR114" s="176">
        <v>102</v>
      </c>
      <c r="AS114" s="21" t="s">
        <v>96</v>
      </c>
    </row>
    <row r="115" spans="1:45" ht="16.5" customHeight="1" x14ac:dyDescent="0.3">
      <c r="B115" s="7" t="str">
        <f t="shared" si="316"/>
        <v>N</v>
      </c>
      <c r="C115" s="7">
        <f t="shared" si="477"/>
        <v>0</v>
      </c>
      <c r="D115" s="33" t="s">
        <v>118</v>
      </c>
      <c r="E115" s="34">
        <v>8</v>
      </c>
      <c r="F115" s="176">
        <f t="shared" si="326"/>
        <v>112</v>
      </c>
      <c r="G115" s="21" t="s">
        <v>94</v>
      </c>
      <c r="H115" s="184">
        <f>F114</f>
        <v>111</v>
      </c>
      <c r="I115" s="184"/>
      <c r="J115" s="184"/>
      <c r="K115" s="184"/>
      <c r="AP115" s="13" t="s">
        <v>11</v>
      </c>
      <c r="AQ115" s="14">
        <v>8</v>
      </c>
      <c r="AR115" s="176">
        <v>19</v>
      </c>
      <c r="AS115" s="4" t="s">
        <v>0</v>
      </c>
    </row>
    <row r="116" spans="1:45" ht="16.5" customHeight="1" x14ac:dyDescent="0.3">
      <c r="A116" s="156"/>
      <c r="B116" s="7" t="str">
        <f t="shared" si="316"/>
        <v>N</v>
      </c>
      <c r="C116" s="7">
        <f t="shared" si="477"/>
        <v>0</v>
      </c>
      <c r="D116" s="158" t="s">
        <v>156</v>
      </c>
      <c r="E116" s="170">
        <v>6</v>
      </c>
      <c r="F116" s="176">
        <f t="shared" si="326"/>
        <v>113</v>
      </c>
      <c r="G116" s="157" t="s">
        <v>141</v>
      </c>
      <c r="H116" s="184"/>
      <c r="I116" s="184"/>
      <c r="J116" s="184"/>
      <c r="K116" s="184"/>
      <c r="AP116" s="13" t="s">
        <v>12</v>
      </c>
      <c r="AQ116" s="14">
        <v>8</v>
      </c>
      <c r="AR116" s="176">
        <v>20</v>
      </c>
      <c r="AS116" s="4" t="s">
        <v>0</v>
      </c>
    </row>
    <row r="117" spans="1:45" ht="16.5" customHeight="1" x14ac:dyDescent="0.3">
      <c r="A117" s="2">
        <f>COUNTIFS(H116:J139,"&lt;="&amp;F27,H116:J139,"&gt;="&amp;F4)</f>
        <v>14</v>
      </c>
      <c r="B117" s="7" t="str">
        <f t="shared" si="316"/>
        <v>N</v>
      </c>
      <c r="C117" s="7">
        <f t="shared" si="477"/>
        <v>1</v>
      </c>
      <c r="D117" s="75" t="s">
        <v>157</v>
      </c>
      <c r="E117" s="76">
        <v>6</v>
      </c>
      <c r="F117" s="176">
        <f t="shared" si="326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P117" s="13" t="s">
        <v>13</v>
      </c>
      <c r="AQ117" s="14">
        <v>8</v>
      </c>
      <c r="AR117" s="176">
        <v>21</v>
      </c>
      <c r="AS117" s="4" t="s">
        <v>0</v>
      </c>
    </row>
    <row r="118" spans="1:45" ht="16.5" customHeight="1" x14ac:dyDescent="0.3">
      <c r="A118" s="2">
        <f>COUNTIFS(H116:J139,"&lt;="&amp;F37,H116:J139,"&gt;="&amp;F28)</f>
        <v>0</v>
      </c>
      <c r="B118" s="7" t="str">
        <f t="shared" si="316"/>
        <v>N</v>
      </c>
      <c r="C118" s="7">
        <f t="shared" si="477"/>
        <v>0</v>
      </c>
      <c r="D118" s="75" t="s">
        <v>158</v>
      </c>
      <c r="E118" s="76">
        <v>4</v>
      </c>
      <c r="F118" s="176">
        <f t="shared" si="326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P118" s="13" t="s">
        <v>14</v>
      </c>
      <c r="AQ118" s="14">
        <v>8</v>
      </c>
      <c r="AR118" s="176">
        <v>22</v>
      </c>
      <c r="AS118" s="4" t="s">
        <v>0</v>
      </c>
    </row>
    <row r="119" spans="1:45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7"/>
        <v>0</v>
      </c>
      <c r="D119" s="75" t="s">
        <v>150</v>
      </c>
      <c r="E119" s="76">
        <v>8</v>
      </c>
      <c r="F119" s="176">
        <f t="shared" si="326"/>
        <v>116</v>
      </c>
      <c r="G119" s="54" t="s">
        <v>141</v>
      </c>
      <c r="H119" s="184">
        <f>F12</f>
        <v>9</v>
      </c>
      <c r="I119" s="184"/>
      <c r="J119" s="184"/>
      <c r="K119" s="184"/>
      <c r="AP119" s="13" t="s">
        <v>214</v>
      </c>
      <c r="AQ119" s="14">
        <v>20</v>
      </c>
      <c r="AR119" s="176">
        <v>18</v>
      </c>
      <c r="AS119" s="4" t="s">
        <v>0</v>
      </c>
    </row>
    <row r="120" spans="1:45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7"/>
        <v>0</v>
      </c>
      <c r="D120" s="75" t="s">
        <v>151</v>
      </c>
      <c r="E120" s="76">
        <v>9</v>
      </c>
      <c r="F120" s="176">
        <f t="shared" si="326"/>
        <v>117</v>
      </c>
      <c r="G120" s="54" t="s">
        <v>141</v>
      </c>
      <c r="H120" s="184">
        <f>F12</f>
        <v>9</v>
      </c>
      <c r="I120" s="184"/>
      <c r="J120" s="184"/>
      <c r="K120" s="184"/>
      <c r="AP120" s="161" t="s">
        <v>215</v>
      </c>
      <c r="AQ120" s="172">
        <v>12</v>
      </c>
      <c r="AR120" s="176">
        <v>183</v>
      </c>
      <c r="AS120" s="162" t="s">
        <v>189</v>
      </c>
    </row>
    <row r="121" spans="1:45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7"/>
        <v>0</v>
      </c>
      <c r="D121" s="75" t="s">
        <v>159</v>
      </c>
      <c r="E121" s="76">
        <v>8</v>
      </c>
      <c r="F121" s="176">
        <f t="shared" si="326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P121" s="134" t="s">
        <v>233</v>
      </c>
      <c r="AQ121" s="129">
        <v>8</v>
      </c>
      <c r="AR121" s="176">
        <v>184</v>
      </c>
      <c r="AS121" s="112" t="s">
        <v>189</v>
      </c>
    </row>
    <row r="122" spans="1:45" ht="16.5" customHeight="1" x14ac:dyDescent="0.3">
      <c r="B122" s="7" t="str">
        <f>IF(OR(IF(H122="",0,H122&gt;F122),IF(I122="",0,I122&gt;F122),IF(J122="",0,J122&gt;F122)),"S","N")</f>
        <v>N</v>
      </c>
      <c r="C122" s="7">
        <f t="shared" si="477"/>
        <v>0</v>
      </c>
      <c r="D122" s="80" t="s">
        <v>152</v>
      </c>
      <c r="E122" s="76">
        <v>10</v>
      </c>
      <c r="F122" s="176">
        <f t="shared" si="326"/>
        <v>119</v>
      </c>
      <c r="G122" s="54" t="s">
        <v>141</v>
      </c>
      <c r="H122" s="184">
        <f>F12</f>
        <v>9</v>
      </c>
      <c r="I122" s="184"/>
      <c r="J122" s="184"/>
      <c r="K122" s="184"/>
      <c r="AP122" s="128" t="s">
        <v>216</v>
      </c>
      <c r="AQ122" s="129">
        <v>6</v>
      </c>
      <c r="AR122" s="176">
        <v>185</v>
      </c>
      <c r="AS122" s="112" t="s">
        <v>189</v>
      </c>
    </row>
    <row r="123" spans="1:45" ht="16.5" customHeight="1" x14ac:dyDescent="0.3">
      <c r="B123" s="7" t="str">
        <f t="shared" si="316"/>
        <v>N</v>
      </c>
      <c r="C123" s="7">
        <f t="shared" si="477"/>
        <v>0</v>
      </c>
      <c r="D123" s="75" t="s">
        <v>160</v>
      </c>
      <c r="E123" s="76">
        <v>8</v>
      </c>
      <c r="F123" s="176">
        <f t="shared" si="326"/>
        <v>120</v>
      </c>
      <c r="G123" s="54" t="s">
        <v>141</v>
      </c>
      <c r="H123" s="184">
        <f>F9</f>
        <v>6</v>
      </c>
      <c r="I123" s="184"/>
      <c r="J123" s="184"/>
      <c r="K123" s="184"/>
      <c r="AP123" s="134" t="s">
        <v>234</v>
      </c>
      <c r="AQ123" s="135">
        <v>8</v>
      </c>
      <c r="AR123" s="176">
        <v>186</v>
      </c>
      <c r="AS123" s="112" t="s">
        <v>189</v>
      </c>
    </row>
    <row r="124" spans="1:45" ht="16.5" customHeight="1" x14ac:dyDescent="0.3">
      <c r="B124" s="7" t="str">
        <f t="shared" si="316"/>
        <v>N</v>
      </c>
      <c r="C124" s="7">
        <f t="shared" si="477"/>
        <v>0</v>
      </c>
      <c r="D124" s="75" t="s">
        <v>161</v>
      </c>
      <c r="E124" s="76">
        <v>8</v>
      </c>
      <c r="F124" s="176">
        <f t="shared" si="326"/>
        <v>121</v>
      </c>
      <c r="G124" s="54" t="s">
        <v>141</v>
      </c>
      <c r="H124" s="184">
        <f>F12</f>
        <v>9</v>
      </c>
      <c r="I124" s="184"/>
      <c r="J124" s="184"/>
      <c r="K124" s="184"/>
      <c r="AP124" s="158" t="s">
        <v>85</v>
      </c>
      <c r="AQ124" s="170">
        <v>12</v>
      </c>
      <c r="AR124" s="176">
        <v>131</v>
      </c>
      <c r="AS124" s="157" t="s">
        <v>142</v>
      </c>
    </row>
    <row r="125" spans="1:45" ht="16.5" customHeight="1" x14ac:dyDescent="0.3">
      <c r="B125" s="7" t="str">
        <f t="shared" si="316"/>
        <v>N</v>
      </c>
      <c r="C125" s="7">
        <f t="shared" si="477"/>
        <v>1</v>
      </c>
      <c r="D125" s="75" t="s">
        <v>83</v>
      </c>
      <c r="E125" s="76">
        <v>20</v>
      </c>
      <c r="F125" s="176">
        <f t="shared" si="326"/>
        <v>122</v>
      </c>
      <c r="G125" s="54" t="s">
        <v>141</v>
      </c>
      <c r="H125" s="184">
        <f>F12</f>
        <v>9</v>
      </c>
      <c r="I125" s="184"/>
      <c r="J125" s="184"/>
      <c r="K125" s="184"/>
      <c r="AP125" s="75" t="s">
        <v>86</v>
      </c>
      <c r="AQ125" s="76">
        <v>8</v>
      </c>
      <c r="AR125" s="176">
        <v>132</v>
      </c>
      <c r="AS125" s="54" t="s">
        <v>142</v>
      </c>
    </row>
    <row r="126" spans="1:45" ht="16.5" customHeight="1" x14ac:dyDescent="0.3">
      <c r="B126" s="7" t="str">
        <f t="shared" si="316"/>
        <v>N</v>
      </c>
      <c r="C126" s="7">
        <f t="shared" si="477"/>
        <v>0</v>
      </c>
      <c r="D126" s="80" t="s">
        <v>84</v>
      </c>
      <c r="E126" s="81">
        <v>20</v>
      </c>
      <c r="F126" s="176">
        <f t="shared" si="326"/>
        <v>123</v>
      </c>
      <c r="G126" s="54" t="s">
        <v>141</v>
      </c>
      <c r="H126" s="184">
        <f>F125</f>
        <v>122</v>
      </c>
      <c r="I126" s="184"/>
      <c r="J126" s="184"/>
      <c r="K126" s="184"/>
      <c r="AP126" s="75" t="s">
        <v>162</v>
      </c>
      <c r="AQ126" s="76">
        <v>16</v>
      </c>
      <c r="AR126" s="176">
        <v>133</v>
      </c>
      <c r="AS126" s="54" t="s">
        <v>142</v>
      </c>
    </row>
    <row r="127" spans="1:45" ht="16.5" customHeight="1" x14ac:dyDescent="0.3">
      <c r="B127" s="7" t="str">
        <f t="shared" si="316"/>
        <v>N</v>
      </c>
      <c r="C127" s="7">
        <f t="shared" si="477"/>
        <v>1</v>
      </c>
      <c r="D127" s="158" t="s">
        <v>163</v>
      </c>
      <c r="E127" s="170">
        <v>12</v>
      </c>
      <c r="F127" s="176">
        <f t="shared" si="326"/>
        <v>124</v>
      </c>
      <c r="G127" s="157" t="s">
        <v>143</v>
      </c>
      <c r="H127" s="184">
        <f>F13</f>
        <v>10</v>
      </c>
      <c r="I127" s="184"/>
      <c r="J127" s="184"/>
      <c r="K127" s="184"/>
      <c r="AP127" s="80" t="s">
        <v>90</v>
      </c>
      <c r="AQ127" s="81">
        <v>6</v>
      </c>
      <c r="AR127" s="176">
        <v>134</v>
      </c>
      <c r="AS127" s="54" t="s">
        <v>142</v>
      </c>
    </row>
    <row r="128" spans="1:45" ht="16.5" customHeight="1" x14ac:dyDescent="0.3">
      <c r="B128" s="7" t="str">
        <f t="shared" si="316"/>
        <v>N</v>
      </c>
      <c r="C128" s="7">
        <f t="shared" si="477"/>
        <v>2</v>
      </c>
      <c r="D128" s="75" t="s">
        <v>164</v>
      </c>
      <c r="E128" s="76">
        <v>12</v>
      </c>
      <c r="F128" s="176">
        <f t="shared" si="326"/>
        <v>125</v>
      </c>
      <c r="G128" s="54" t="s">
        <v>143</v>
      </c>
      <c r="H128" s="184">
        <f>F127</f>
        <v>124</v>
      </c>
      <c r="I128" s="184"/>
      <c r="J128" s="184"/>
      <c r="K128" s="184"/>
      <c r="AP128" s="158" t="s">
        <v>148</v>
      </c>
      <c r="AQ128" s="170">
        <v>12</v>
      </c>
      <c r="AR128" s="176">
        <v>135</v>
      </c>
      <c r="AS128" s="157" t="s">
        <v>140</v>
      </c>
    </row>
    <row r="129" spans="1:45" ht="16.5" customHeight="1" x14ac:dyDescent="0.3">
      <c r="B129" s="7" t="str">
        <f t="shared" si="316"/>
        <v>N</v>
      </c>
      <c r="C129" s="7">
        <f t="shared" si="477"/>
        <v>1</v>
      </c>
      <c r="D129" s="75" t="s">
        <v>165</v>
      </c>
      <c r="E129" s="76">
        <v>12</v>
      </c>
      <c r="F129" s="176">
        <f t="shared" si="326"/>
        <v>126</v>
      </c>
      <c r="G129" s="54" t="s">
        <v>143</v>
      </c>
      <c r="H129" s="184">
        <f>F128</f>
        <v>125</v>
      </c>
      <c r="I129" s="184"/>
      <c r="J129" s="184"/>
      <c r="K129" s="184"/>
      <c r="AP129" s="80" t="s">
        <v>149</v>
      </c>
      <c r="AQ129" s="81">
        <v>12</v>
      </c>
      <c r="AR129" s="176">
        <v>136</v>
      </c>
      <c r="AS129" s="54" t="s">
        <v>140</v>
      </c>
    </row>
    <row r="130" spans="1:45" ht="16.5" customHeight="1" x14ac:dyDescent="0.3">
      <c r="B130" s="7" t="str">
        <f t="shared" si="316"/>
        <v>N</v>
      </c>
      <c r="C130" s="7">
        <f t="shared" si="477"/>
        <v>0</v>
      </c>
      <c r="D130" s="75" t="s">
        <v>166</v>
      </c>
      <c r="E130" s="76">
        <v>8</v>
      </c>
      <c r="F130" s="176">
        <f t="shared" si="326"/>
        <v>127</v>
      </c>
      <c r="G130" s="54" t="s">
        <v>143</v>
      </c>
      <c r="H130" s="184"/>
      <c r="I130" s="184"/>
      <c r="J130" s="184"/>
      <c r="K130" s="184"/>
      <c r="AP130" s="153" t="s">
        <v>87</v>
      </c>
      <c r="AQ130" s="169">
        <v>8</v>
      </c>
      <c r="AR130" s="176">
        <v>137</v>
      </c>
      <c r="AS130" s="154" t="s">
        <v>139</v>
      </c>
    </row>
    <row r="131" spans="1:45" ht="16.5" customHeight="1" x14ac:dyDescent="0.3">
      <c r="B131" s="7" t="str">
        <f t="shared" si="316"/>
        <v>N</v>
      </c>
      <c r="C131" s="7">
        <f t="shared" si="477"/>
        <v>2</v>
      </c>
      <c r="D131" s="75" t="s">
        <v>153</v>
      </c>
      <c r="E131" s="76">
        <v>10</v>
      </c>
      <c r="F131" s="176">
        <f t="shared" si="326"/>
        <v>128</v>
      </c>
      <c r="G131" s="54" t="s">
        <v>143</v>
      </c>
      <c r="H131" s="184">
        <f>F129</f>
        <v>126</v>
      </c>
      <c r="I131" s="184"/>
      <c r="J131" s="184"/>
      <c r="K131" s="184"/>
      <c r="AP131" s="29" t="s">
        <v>88</v>
      </c>
      <c r="AQ131" s="30">
        <v>10</v>
      </c>
      <c r="AR131" s="176">
        <v>138</v>
      </c>
      <c r="AS131" s="21" t="s">
        <v>139</v>
      </c>
    </row>
    <row r="132" spans="1:45" ht="16.5" customHeight="1" x14ac:dyDescent="0.3">
      <c r="B132" s="7" t="str">
        <f t="shared" si="316"/>
        <v>N</v>
      </c>
      <c r="C132" s="7">
        <f t="shared" ref="C132:C163" si="495">COUNTIF($H:$J,$F132)</f>
        <v>0</v>
      </c>
      <c r="D132" s="75" t="s">
        <v>154</v>
      </c>
      <c r="E132" s="76">
        <v>10</v>
      </c>
      <c r="F132" s="176">
        <f t="shared" si="326"/>
        <v>129</v>
      </c>
      <c r="G132" s="54" t="s">
        <v>143</v>
      </c>
      <c r="H132" s="184">
        <f>F131</f>
        <v>128</v>
      </c>
      <c r="I132" s="184"/>
      <c r="J132" s="184"/>
      <c r="K132" s="184"/>
      <c r="AP132" s="29" t="s">
        <v>89</v>
      </c>
      <c r="AQ132" s="30">
        <v>7</v>
      </c>
      <c r="AR132" s="176">
        <v>139</v>
      </c>
      <c r="AS132" s="21" t="s">
        <v>139</v>
      </c>
    </row>
    <row r="133" spans="1:45" ht="16.5" customHeight="1" x14ac:dyDescent="0.3">
      <c r="B133" s="7" t="str">
        <f t="shared" ref="B133:B139" si="496">IF(OR(IF(H133="",0,H133&gt;F133),IF(I133="",0,I133&gt;F133),IF(J133="",0,J133&gt;F133)),"S","N")</f>
        <v>N</v>
      </c>
      <c r="C133" s="7">
        <f t="shared" si="495"/>
        <v>0</v>
      </c>
      <c r="D133" s="80" t="s">
        <v>155</v>
      </c>
      <c r="E133" s="81">
        <v>8</v>
      </c>
      <c r="F133" s="176">
        <f t="shared" si="326"/>
        <v>130</v>
      </c>
      <c r="G133" s="54" t="s">
        <v>143</v>
      </c>
      <c r="H133" s="184">
        <f>F131</f>
        <v>128</v>
      </c>
      <c r="I133" s="184"/>
      <c r="J133" s="184"/>
      <c r="K133" s="184"/>
      <c r="AP133" s="33" t="s">
        <v>229</v>
      </c>
      <c r="AQ133" s="34">
        <v>10</v>
      </c>
      <c r="AR133" s="176">
        <v>140</v>
      </c>
      <c r="AS133" s="21" t="s">
        <v>139</v>
      </c>
    </row>
    <row r="134" spans="1:45" ht="16.5" customHeight="1" x14ac:dyDescent="0.3">
      <c r="B134" s="7" t="str">
        <f t="shared" si="496"/>
        <v>N</v>
      </c>
      <c r="C134" s="7">
        <f t="shared" si="495"/>
        <v>2</v>
      </c>
      <c r="D134" s="158" t="s">
        <v>85</v>
      </c>
      <c r="E134" s="170">
        <v>12</v>
      </c>
      <c r="F134" s="176">
        <f t="shared" ref="F134:F195" si="497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P134" s="153" t="s">
        <v>63</v>
      </c>
      <c r="AQ134" s="169">
        <v>12</v>
      </c>
      <c r="AR134" s="188">
        <v>60</v>
      </c>
      <c r="AS134" s="154" t="s">
        <v>137</v>
      </c>
    </row>
    <row r="135" spans="1:45" ht="16.5" customHeight="1" x14ac:dyDescent="0.3">
      <c r="B135" s="7" t="str">
        <f t="shared" si="496"/>
        <v>N</v>
      </c>
      <c r="C135" s="7">
        <f t="shared" si="495"/>
        <v>1</v>
      </c>
      <c r="D135" s="75" t="s">
        <v>86</v>
      </c>
      <c r="E135" s="76">
        <v>8</v>
      </c>
      <c r="F135" s="176">
        <f t="shared" si="497"/>
        <v>132</v>
      </c>
      <c r="G135" s="54" t="s">
        <v>142</v>
      </c>
      <c r="H135" s="184">
        <f>F134</f>
        <v>131</v>
      </c>
      <c r="I135" s="184"/>
      <c r="J135" s="184"/>
      <c r="K135" s="184"/>
      <c r="AP135" s="24" t="s">
        <v>64</v>
      </c>
      <c r="AQ135" s="30">
        <v>10</v>
      </c>
      <c r="AR135" s="176">
        <v>61</v>
      </c>
      <c r="AS135" s="21" t="s">
        <v>137</v>
      </c>
    </row>
    <row r="136" spans="1:45" ht="16.5" customHeight="1" x14ac:dyDescent="0.3">
      <c r="B136" s="7" t="str">
        <f t="shared" si="496"/>
        <v>N</v>
      </c>
      <c r="C136" s="7">
        <f t="shared" si="495"/>
        <v>1</v>
      </c>
      <c r="D136" s="75" t="s">
        <v>162</v>
      </c>
      <c r="E136" s="76">
        <v>16</v>
      </c>
      <c r="F136" s="176">
        <f t="shared" si="497"/>
        <v>133</v>
      </c>
      <c r="G136" s="54" t="s">
        <v>142</v>
      </c>
      <c r="H136" s="184">
        <f>F134</f>
        <v>131</v>
      </c>
      <c r="I136" s="184"/>
      <c r="J136" s="184"/>
      <c r="K136" s="184"/>
      <c r="AP136" s="24" t="s">
        <v>62</v>
      </c>
      <c r="AQ136" s="30">
        <v>7</v>
      </c>
      <c r="AR136" s="176">
        <v>62</v>
      </c>
      <c r="AS136" s="21" t="s">
        <v>137</v>
      </c>
    </row>
    <row r="137" spans="1:45" ht="16.5" customHeight="1" x14ac:dyDescent="0.3">
      <c r="A137" s="156">
        <f>COUNTIFS(H140:J143,"&lt;="&amp;F27,H140:J143,"&gt;="&amp;F4)</f>
        <v>0</v>
      </c>
      <c r="B137" s="7" t="str">
        <f t="shared" si="496"/>
        <v>N</v>
      </c>
      <c r="C137" s="7">
        <f t="shared" si="495"/>
        <v>0</v>
      </c>
      <c r="D137" s="80" t="s">
        <v>90</v>
      </c>
      <c r="E137" s="81">
        <v>6</v>
      </c>
      <c r="F137" s="176">
        <f t="shared" si="497"/>
        <v>134</v>
      </c>
      <c r="G137" s="54" t="s">
        <v>142</v>
      </c>
      <c r="H137" s="184"/>
      <c r="I137" s="184"/>
      <c r="J137" s="184"/>
      <c r="K137" s="184"/>
      <c r="AP137" s="29" t="s">
        <v>65</v>
      </c>
      <c r="AQ137" s="30">
        <v>8</v>
      </c>
      <c r="AR137" s="176">
        <v>63</v>
      </c>
      <c r="AS137" s="21" t="s">
        <v>137</v>
      </c>
    </row>
    <row r="138" spans="1:45" ht="16.5" customHeight="1" x14ac:dyDescent="0.3">
      <c r="A138" s="2">
        <f>COUNTIFS(H140:J143,"&lt;="&amp;F37,H140:J143,"&gt;="&amp;F28)</f>
        <v>0</v>
      </c>
      <c r="B138" s="7" t="str">
        <f t="shared" si="496"/>
        <v>N</v>
      </c>
      <c r="C138" s="7">
        <f t="shared" si="495"/>
        <v>1</v>
      </c>
      <c r="D138" s="158" t="s">
        <v>148</v>
      </c>
      <c r="E138" s="170">
        <v>12</v>
      </c>
      <c r="F138" s="176">
        <f t="shared" si="497"/>
        <v>135</v>
      </c>
      <c r="G138" s="157" t="s">
        <v>140</v>
      </c>
      <c r="H138" s="184">
        <f>F13</f>
        <v>10</v>
      </c>
      <c r="I138" s="184"/>
      <c r="J138" s="184"/>
      <c r="K138" s="184"/>
      <c r="AP138" s="29" t="s">
        <v>66</v>
      </c>
      <c r="AQ138" s="30">
        <v>9</v>
      </c>
      <c r="AR138" s="176">
        <v>64</v>
      </c>
      <c r="AS138" s="21" t="s">
        <v>137</v>
      </c>
    </row>
    <row r="139" spans="1:45" ht="16.5" customHeight="1" x14ac:dyDescent="0.3">
      <c r="A139" s="2">
        <f>COUNTIFS(H140:J143,"&lt;="&amp;F83,H140:J143,"&gt;="&amp;F38)</f>
        <v>0</v>
      </c>
      <c r="B139" s="7" t="str">
        <f t="shared" si="496"/>
        <v>N</v>
      </c>
      <c r="C139" s="7">
        <f t="shared" si="495"/>
        <v>0</v>
      </c>
      <c r="D139" s="80" t="s">
        <v>149</v>
      </c>
      <c r="E139" s="81">
        <v>12</v>
      </c>
      <c r="F139" s="176">
        <f t="shared" si="497"/>
        <v>136</v>
      </c>
      <c r="G139" s="54" t="s">
        <v>140</v>
      </c>
      <c r="H139" s="184">
        <f>F138</f>
        <v>135</v>
      </c>
      <c r="I139" s="184"/>
      <c r="J139" s="184"/>
      <c r="K139" s="184"/>
      <c r="AP139" s="29" t="s">
        <v>67</v>
      </c>
      <c r="AQ139" s="30">
        <v>7</v>
      </c>
      <c r="AR139" s="176">
        <v>65</v>
      </c>
      <c r="AS139" s="21" t="s">
        <v>137</v>
      </c>
    </row>
    <row r="140" spans="1:45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5"/>
        <v>0</v>
      </c>
      <c r="D140" s="153" t="s">
        <v>87</v>
      </c>
      <c r="E140" s="169">
        <v>8</v>
      </c>
      <c r="F140" s="176">
        <f t="shared" si="497"/>
        <v>137</v>
      </c>
      <c r="G140" s="154" t="s">
        <v>139</v>
      </c>
      <c r="H140" s="184">
        <f>F135</f>
        <v>132</v>
      </c>
      <c r="I140" s="184"/>
      <c r="J140" s="184"/>
      <c r="K140" s="184"/>
      <c r="AP140" s="33" t="s">
        <v>68</v>
      </c>
      <c r="AQ140" s="34">
        <v>6</v>
      </c>
      <c r="AR140" s="176">
        <v>66</v>
      </c>
      <c r="AS140" s="21" t="s">
        <v>137</v>
      </c>
    </row>
    <row r="141" spans="1:45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5"/>
        <v>1</v>
      </c>
      <c r="D141" s="29" t="s">
        <v>88</v>
      </c>
      <c r="E141" s="30">
        <v>10</v>
      </c>
      <c r="F141" s="176">
        <f t="shared" si="497"/>
        <v>138</v>
      </c>
      <c r="G141" s="21" t="s">
        <v>139</v>
      </c>
      <c r="H141" s="184">
        <f>F136</f>
        <v>133</v>
      </c>
      <c r="I141" s="184"/>
      <c r="J141" s="184"/>
      <c r="K141" s="184"/>
      <c r="AP141" s="153" t="s">
        <v>110</v>
      </c>
      <c r="AQ141" s="169">
        <v>8</v>
      </c>
      <c r="AR141" s="176">
        <v>103</v>
      </c>
      <c r="AS141" s="154" t="s">
        <v>94</v>
      </c>
    </row>
    <row r="142" spans="1:45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5"/>
        <v>0</v>
      </c>
      <c r="D142" s="29" t="s">
        <v>89</v>
      </c>
      <c r="E142" s="30">
        <v>7</v>
      </c>
      <c r="F142" s="176">
        <f t="shared" si="497"/>
        <v>139</v>
      </c>
      <c r="G142" s="21" t="s">
        <v>139</v>
      </c>
      <c r="H142" s="184">
        <f>F141</f>
        <v>138</v>
      </c>
      <c r="I142" s="184"/>
      <c r="J142" s="184"/>
      <c r="K142" s="184"/>
      <c r="AP142" s="24" t="s">
        <v>111</v>
      </c>
      <c r="AQ142" s="30">
        <v>6</v>
      </c>
      <c r="AR142" s="176">
        <v>104</v>
      </c>
      <c r="AS142" s="21" t="s">
        <v>94</v>
      </c>
    </row>
    <row r="143" spans="1:45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5"/>
        <v>0</v>
      </c>
      <c r="D143" s="29" t="s">
        <v>229</v>
      </c>
      <c r="E143" s="34">
        <v>10</v>
      </c>
      <c r="F143" s="176">
        <f t="shared" si="497"/>
        <v>140</v>
      </c>
      <c r="G143" s="21" t="s">
        <v>139</v>
      </c>
      <c r="H143" s="184"/>
      <c r="I143" s="184"/>
      <c r="J143" s="184"/>
      <c r="K143" s="184"/>
      <c r="AP143" s="24" t="s">
        <v>112</v>
      </c>
      <c r="AQ143" s="30">
        <v>6</v>
      </c>
      <c r="AR143" s="176">
        <v>105</v>
      </c>
      <c r="AS143" s="21" t="s">
        <v>94</v>
      </c>
    </row>
    <row r="144" spans="1:45" ht="16.5" customHeight="1" x14ac:dyDescent="0.3">
      <c r="A144" s="156"/>
      <c r="B144" s="7" t="str">
        <f t="shared" ref="B144:B195" si="498">IF(OR(IF(H144="",0,H144&gt;F144),IF(I144="",0,I144&gt;F144),IF(J144="",0,J144&gt;F144)),"S","N")</f>
        <v>N</v>
      </c>
      <c r="C144" s="7">
        <f t="shared" si="495"/>
        <v>1</v>
      </c>
      <c r="D144" s="159" t="s">
        <v>168</v>
      </c>
      <c r="E144" s="171">
        <v>10</v>
      </c>
      <c r="F144" s="176">
        <f t="shared" si="497"/>
        <v>141</v>
      </c>
      <c r="G144" s="160" t="s">
        <v>15</v>
      </c>
      <c r="H144" s="184">
        <f>F26</f>
        <v>23</v>
      </c>
      <c r="I144" s="184"/>
      <c r="J144" s="184"/>
      <c r="K144" s="184"/>
      <c r="AP144" s="24" t="s">
        <v>113</v>
      </c>
      <c r="AQ144" s="30">
        <v>4</v>
      </c>
      <c r="AR144" s="176">
        <v>106</v>
      </c>
      <c r="AS144" s="21" t="s">
        <v>94</v>
      </c>
    </row>
    <row r="145" spans="1:45" ht="16.5" customHeight="1" x14ac:dyDescent="0.3">
      <c r="A145" s="2">
        <f>COUNTIFS(H144:J160,"&lt;="&amp;F27,H144:J160,"&gt;="&amp;F4)</f>
        <v>2</v>
      </c>
      <c r="B145" s="7" t="str">
        <f t="shared" si="498"/>
        <v>N</v>
      </c>
      <c r="C145" s="7">
        <f t="shared" si="495"/>
        <v>3</v>
      </c>
      <c r="D145" s="102" t="s">
        <v>169</v>
      </c>
      <c r="E145" s="103">
        <v>10</v>
      </c>
      <c r="F145" s="176">
        <f t="shared" si="497"/>
        <v>142</v>
      </c>
      <c r="G145" s="90" t="s">
        <v>15</v>
      </c>
      <c r="H145" s="184">
        <f>F144</f>
        <v>141</v>
      </c>
      <c r="I145" s="184"/>
      <c r="J145" s="184"/>
      <c r="K145" s="184"/>
      <c r="AP145" s="144" t="s">
        <v>230</v>
      </c>
      <c r="AQ145" s="145">
        <v>10</v>
      </c>
      <c r="AR145" s="176">
        <v>107</v>
      </c>
      <c r="AS145" s="21" t="s">
        <v>94</v>
      </c>
    </row>
    <row r="146" spans="1:45" ht="16.5" customHeight="1" x14ac:dyDescent="0.3">
      <c r="A146" s="2">
        <f>COUNTIFS(H144:J160,"&lt;="&amp;F37,H144:J160,"&gt;="&amp;F28)</f>
        <v>0</v>
      </c>
      <c r="B146" s="7" t="str">
        <f t="shared" si="498"/>
        <v>N</v>
      </c>
      <c r="C146" s="7">
        <f t="shared" si="495"/>
        <v>1</v>
      </c>
      <c r="D146" s="102" t="s">
        <v>170</v>
      </c>
      <c r="E146" s="103">
        <v>15</v>
      </c>
      <c r="F146" s="176">
        <f t="shared" si="497"/>
        <v>143</v>
      </c>
      <c r="G146" s="90" t="s">
        <v>15</v>
      </c>
      <c r="H146" s="184">
        <f>F145</f>
        <v>142</v>
      </c>
      <c r="I146" s="184"/>
      <c r="J146" s="184"/>
      <c r="K146" s="184"/>
      <c r="AP146" s="24" t="s">
        <v>114</v>
      </c>
      <c r="AQ146" s="30">
        <v>5</v>
      </c>
      <c r="AR146" s="176">
        <v>108</v>
      </c>
      <c r="AS146" s="21" t="s">
        <v>94</v>
      </c>
    </row>
    <row r="147" spans="1:45" ht="16.5" customHeight="1" x14ac:dyDescent="0.3">
      <c r="A147" s="2">
        <f>COUNTIFS(H144:J160,"&lt;="&amp;F83,H144:J160,"&gt;="&amp;F38)</f>
        <v>0</v>
      </c>
      <c r="B147" s="7" t="str">
        <f t="shared" si="498"/>
        <v>N</v>
      </c>
      <c r="C147" s="7">
        <f t="shared" si="495"/>
        <v>0</v>
      </c>
      <c r="D147" s="102" t="s">
        <v>171</v>
      </c>
      <c r="E147" s="103">
        <v>17</v>
      </c>
      <c r="F147" s="176">
        <f t="shared" si="497"/>
        <v>144</v>
      </c>
      <c r="G147" s="90" t="s">
        <v>15</v>
      </c>
      <c r="H147" s="184">
        <f>F146</f>
        <v>143</v>
      </c>
      <c r="I147" s="184"/>
      <c r="J147" s="184"/>
      <c r="K147" s="184"/>
      <c r="AP147" s="29" t="s">
        <v>115</v>
      </c>
      <c r="AQ147" s="30">
        <v>8</v>
      </c>
      <c r="AR147" s="176">
        <v>109</v>
      </c>
      <c r="AS147" s="21" t="s">
        <v>94</v>
      </c>
    </row>
    <row r="148" spans="1:45" ht="16.5" customHeight="1" x14ac:dyDescent="0.3">
      <c r="A148" s="2">
        <f>COUNTIFS(H144:J160,"&lt;="&amp;F115,H144:J160,"&gt;="&amp;F84)</f>
        <v>0</v>
      </c>
      <c r="B148" s="7" t="str">
        <f t="shared" si="498"/>
        <v>N</v>
      </c>
      <c r="C148" s="7">
        <f t="shared" si="495"/>
        <v>1</v>
      </c>
      <c r="D148" s="102" t="s">
        <v>172</v>
      </c>
      <c r="E148" s="103">
        <v>8</v>
      </c>
      <c r="F148" s="176">
        <f t="shared" si="497"/>
        <v>145</v>
      </c>
      <c r="G148" s="90" t="s">
        <v>15</v>
      </c>
      <c r="H148" s="184">
        <f>F145</f>
        <v>142</v>
      </c>
      <c r="I148" s="184"/>
      <c r="J148" s="184"/>
      <c r="K148" s="184"/>
      <c r="AP148" s="29" t="s">
        <v>116</v>
      </c>
      <c r="AQ148" s="30">
        <v>8</v>
      </c>
      <c r="AR148" s="176">
        <v>110</v>
      </c>
      <c r="AS148" s="21" t="s">
        <v>94</v>
      </c>
    </row>
    <row r="149" spans="1:45" ht="16.5" customHeight="1" x14ac:dyDescent="0.3">
      <c r="A149" s="2">
        <f>COUNTIFS(H144:J160,"&lt;="&amp;F143,H144:J160,"&gt;="&amp;F116)</f>
        <v>0</v>
      </c>
      <c r="B149" s="7" t="str">
        <f t="shared" si="498"/>
        <v>N</v>
      </c>
      <c r="C149" s="7">
        <f t="shared" si="495"/>
        <v>0</v>
      </c>
      <c r="D149" s="102" t="s">
        <v>173</v>
      </c>
      <c r="E149" s="103">
        <v>8</v>
      </c>
      <c r="F149" s="176">
        <f t="shared" si="497"/>
        <v>146</v>
      </c>
      <c r="G149" s="90" t="s">
        <v>15</v>
      </c>
      <c r="H149" s="184">
        <f>F148</f>
        <v>145</v>
      </c>
      <c r="I149" s="184"/>
      <c r="J149" s="184"/>
      <c r="K149" s="184"/>
      <c r="AP149" s="29" t="s">
        <v>117</v>
      </c>
      <c r="AQ149" s="30">
        <v>9</v>
      </c>
      <c r="AR149" s="176">
        <v>111</v>
      </c>
      <c r="AS149" s="21" t="s">
        <v>94</v>
      </c>
    </row>
    <row r="150" spans="1:45" ht="16.5" customHeight="1" x14ac:dyDescent="0.3">
      <c r="A150" s="2">
        <f>COUNTIFS(H144:J160,"&gt;="&amp;F161)</f>
        <v>0</v>
      </c>
      <c r="B150" s="7" t="str">
        <f t="shared" si="498"/>
        <v>N</v>
      </c>
      <c r="C150" s="7">
        <f t="shared" si="495"/>
        <v>1</v>
      </c>
      <c r="D150" s="102" t="s">
        <v>174</v>
      </c>
      <c r="E150" s="103">
        <v>10</v>
      </c>
      <c r="F150" s="176">
        <f t="shared" si="497"/>
        <v>147</v>
      </c>
      <c r="G150" s="90" t="s">
        <v>15</v>
      </c>
      <c r="H150" s="184">
        <f>F145</f>
        <v>142</v>
      </c>
      <c r="I150" s="184"/>
      <c r="J150" s="184"/>
      <c r="K150" s="184"/>
      <c r="AP150" s="33" t="s">
        <v>118</v>
      </c>
      <c r="AQ150" s="34">
        <v>8</v>
      </c>
      <c r="AR150" s="176">
        <v>112</v>
      </c>
      <c r="AS150" s="21" t="s">
        <v>94</v>
      </c>
    </row>
    <row r="151" spans="1:45" ht="16.5" customHeight="1" x14ac:dyDescent="0.3">
      <c r="B151" s="7" t="str">
        <f t="shared" si="498"/>
        <v>N</v>
      </c>
      <c r="C151" s="7">
        <f t="shared" si="495"/>
        <v>0</v>
      </c>
      <c r="D151" s="102" t="s">
        <v>175</v>
      </c>
      <c r="E151" s="103">
        <v>10</v>
      </c>
      <c r="F151" s="176">
        <f t="shared" si="497"/>
        <v>148</v>
      </c>
      <c r="G151" s="90" t="s">
        <v>15</v>
      </c>
      <c r="H151" s="184">
        <f>F150</f>
        <v>147</v>
      </c>
      <c r="I151" s="184"/>
      <c r="J151" s="184"/>
      <c r="K151" s="184"/>
      <c r="AP151" s="153" t="s">
        <v>69</v>
      </c>
      <c r="AQ151" s="169">
        <v>6</v>
      </c>
      <c r="AR151" s="176">
        <v>67</v>
      </c>
      <c r="AS151" s="154" t="s">
        <v>138</v>
      </c>
    </row>
    <row r="152" spans="1:45" ht="16.5" customHeight="1" x14ac:dyDescent="0.3">
      <c r="B152" s="7" t="str">
        <f t="shared" si="498"/>
        <v>N</v>
      </c>
      <c r="C152" s="7">
        <f t="shared" si="495"/>
        <v>0</v>
      </c>
      <c r="D152" s="107" t="s">
        <v>176</v>
      </c>
      <c r="E152" s="108">
        <v>10</v>
      </c>
      <c r="F152" s="176">
        <f t="shared" si="497"/>
        <v>149</v>
      </c>
      <c r="G152" s="90" t="s">
        <v>15</v>
      </c>
      <c r="H152" s="184"/>
      <c r="I152" s="184"/>
      <c r="J152" s="184"/>
      <c r="K152" s="184"/>
      <c r="AP152" s="29" t="s">
        <v>70</v>
      </c>
      <c r="AQ152" s="30">
        <v>8</v>
      </c>
      <c r="AR152" s="176">
        <v>68</v>
      </c>
      <c r="AS152" s="21" t="s">
        <v>138</v>
      </c>
    </row>
    <row r="153" spans="1:45" ht="16.5" customHeight="1" x14ac:dyDescent="0.3">
      <c r="B153" s="7" t="str">
        <f t="shared" si="498"/>
        <v>N</v>
      </c>
      <c r="C153" s="7">
        <f t="shared" si="495"/>
        <v>1</v>
      </c>
      <c r="D153" s="159" t="s">
        <v>177</v>
      </c>
      <c r="E153" s="171">
        <v>8</v>
      </c>
      <c r="F153" s="176">
        <f t="shared" si="497"/>
        <v>150</v>
      </c>
      <c r="G153" s="160" t="s">
        <v>167</v>
      </c>
      <c r="H153" s="184">
        <f>F27</f>
        <v>24</v>
      </c>
      <c r="I153" s="184"/>
      <c r="J153" s="184"/>
      <c r="K153" s="184"/>
      <c r="AP153" s="29" t="s">
        <v>71</v>
      </c>
      <c r="AQ153" s="30">
        <v>8</v>
      </c>
      <c r="AR153" s="176">
        <v>69</v>
      </c>
      <c r="AS153" s="21" t="s">
        <v>138</v>
      </c>
    </row>
    <row r="154" spans="1:45" ht="16.5" customHeight="1" x14ac:dyDescent="0.3">
      <c r="B154" s="7" t="str">
        <f t="shared" si="498"/>
        <v>N</v>
      </c>
      <c r="C154" s="7">
        <f t="shared" si="495"/>
        <v>2</v>
      </c>
      <c r="D154" s="102" t="s">
        <v>178</v>
      </c>
      <c r="E154" s="103">
        <v>6</v>
      </c>
      <c r="F154" s="176">
        <f t="shared" si="497"/>
        <v>151</v>
      </c>
      <c r="G154" s="90" t="s">
        <v>167</v>
      </c>
      <c r="H154" s="184">
        <f>F153</f>
        <v>150</v>
      </c>
      <c r="I154" s="184"/>
      <c r="J154" s="184"/>
      <c r="K154" s="184"/>
      <c r="AP154" s="29" t="s">
        <v>72</v>
      </c>
      <c r="AQ154" s="30">
        <v>10</v>
      </c>
      <c r="AR154" s="176">
        <v>70</v>
      </c>
      <c r="AS154" s="21" t="s">
        <v>138</v>
      </c>
    </row>
    <row r="155" spans="1:45" ht="16.5" customHeight="1" x14ac:dyDescent="0.3">
      <c r="B155" s="7" t="str">
        <f t="shared" si="498"/>
        <v>N</v>
      </c>
      <c r="C155" s="7">
        <f t="shared" si="495"/>
        <v>1</v>
      </c>
      <c r="D155" s="102" t="s">
        <v>179</v>
      </c>
      <c r="E155" s="103">
        <v>10</v>
      </c>
      <c r="F155" s="176">
        <f t="shared" si="497"/>
        <v>152</v>
      </c>
      <c r="G155" s="90" t="s">
        <v>167</v>
      </c>
      <c r="H155" s="184">
        <f>F154</f>
        <v>151</v>
      </c>
      <c r="I155" s="184"/>
      <c r="J155" s="184"/>
      <c r="K155" s="184"/>
      <c r="AP155" s="29" t="s">
        <v>74</v>
      </c>
      <c r="AQ155" s="30">
        <v>8</v>
      </c>
      <c r="AR155" s="176">
        <v>71</v>
      </c>
      <c r="AS155" s="21" t="s">
        <v>138</v>
      </c>
    </row>
    <row r="156" spans="1:45" ht="16.5" customHeight="1" x14ac:dyDescent="0.3">
      <c r="B156" s="7" t="str">
        <f t="shared" si="498"/>
        <v>N</v>
      </c>
      <c r="C156" s="7">
        <f t="shared" si="495"/>
        <v>0</v>
      </c>
      <c r="D156" s="102" t="s">
        <v>180</v>
      </c>
      <c r="E156" s="103">
        <v>10</v>
      </c>
      <c r="F156" s="176">
        <f t="shared" si="497"/>
        <v>153</v>
      </c>
      <c r="G156" s="90" t="s">
        <v>167</v>
      </c>
      <c r="H156" s="184">
        <f>F155</f>
        <v>152</v>
      </c>
      <c r="I156" s="184"/>
      <c r="J156" s="184"/>
      <c r="K156" s="184"/>
      <c r="AP156" s="29" t="s">
        <v>73</v>
      </c>
      <c r="AQ156" s="30">
        <v>10</v>
      </c>
      <c r="AR156" s="176">
        <v>72</v>
      </c>
      <c r="AS156" s="21" t="s">
        <v>138</v>
      </c>
    </row>
    <row r="157" spans="1:45" ht="16.5" customHeight="1" x14ac:dyDescent="0.3">
      <c r="B157" s="7" t="str">
        <f t="shared" si="498"/>
        <v>N</v>
      </c>
      <c r="C157" s="7">
        <f t="shared" si="495"/>
        <v>1</v>
      </c>
      <c r="D157" s="102" t="s">
        <v>182</v>
      </c>
      <c r="E157" s="103">
        <v>10</v>
      </c>
      <c r="F157" s="176">
        <f t="shared" si="497"/>
        <v>154</v>
      </c>
      <c r="G157" s="90" t="s">
        <v>167</v>
      </c>
      <c r="H157" s="184">
        <f>F154</f>
        <v>151</v>
      </c>
      <c r="I157" s="184"/>
      <c r="J157" s="184"/>
      <c r="K157" s="184"/>
      <c r="AP157" s="29" t="s">
        <v>75</v>
      </c>
      <c r="AQ157" s="30">
        <v>6</v>
      </c>
      <c r="AR157" s="176">
        <v>73</v>
      </c>
      <c r="AS157" s="21" t="s">
        <v>138</v>
      </c>
    </row>
    <row r="158" spans="1:45" ht="16.5" customHeight="1" x14ac:dyDescent="0.3">
      <c r="B158" s="7" t="str">
        <f t="shared" si="498"/>
        <v>N</v>
      </c>
      <c r="C158" s="7">
        <f t="shared" si="495"/>
        <v>1</v>
      </c>
      <c r="D158" s="102" t="s">
        <v>181</v>
      </c>
      <c r="E158" s="103">
        <v>8</v>
      </c>
      <c r="F158" s="176">
        <f t="shared" si="497"/>
        <v>155</v>
      </c>
      <c r="G158" s="90" t="s">
        <v>167</v>
      </c>
      <c r="H158" s="184">
        <f>F157</f>
        <v>154</v>
      </c>
      <c r="I158" s="184"/>
      <c r="J158" s="184"/>
      <c r="K158" s="184"/>
      <c r="AP158" s="29" t="s">
        <v>76</v>
      </c>
      <c r="AQ158" s="30">
        <v>8</v>
      </c>
      <c r="AR158" s="176">
        <v>74</v>
      </c>
      <c r="AS158" s="21" t="s">
        <v>138</v>
      </c>
    </row>
    <row r="159" spans="1:45" ht="16.5" customHeight="1" x14ac:dyDescent="0.3">
      <c r="B159" s="7" t="str">
        <f t="shared" si="498"/>
        <v>N</v>
      </c>
      <c r="C159" s="7">
        <f t="shared" si="495"/>
        <v>1</v>
      </c>
      <c r="D159" s="102" t="s">
        <v>183</v>
      </c>
      <c r="E159" s="103">
        <v>8</v>
      </c>
      <c r="F159" s="176">
        <f t="shared" si="497"/>
        <v>156</v>
      </c>
      <c r="G159" s="90" t="s">
        <v>167</v>
      </c>
      <c r="H159" s="184">
        <f>F158</f>
        <v>155</v>
      </c>
      <c r="I159" s="184"/>
      <c r="J159" s="184"/>
      <c r="K159" s="184"/>
      <c r="AP159" s="29" t="s">
        <v>77</v>
      </c>
      <c r="AQ159" s="30">
        <v>8</v>
      </c>
      <c r="AR159" s="176">
        <v>75</v>
      </c>
      <c r="AS159" s="21" t="s">
        <v>138</v>
      </c>
    </row>
    <row r="160" spans="1:45" ht="16.5" customHeight="1" x14ac:dyDescent="0.3">
      <c r="B160" s="7" t="str">
        <f t="shared" si="498"/>
        <v>N</v>
      </c>
      <c r="C160" s="7">
        <f t="shared" si="495"/>
        <v>0</v>
      </c>
      <c r="D160" s="107" t="s">
        <v>184</v>
      </c>
      <c r="E160" s="108">
        <v>8</v>
      </c>
      <c r="F160" s="176">
        <f t="shared" si="497"/>
        <v>157</v>
      </c>
      <c r="G160" s="90" t="s">
        <v>167</v>
      </c>
      <c r="H160" s="184">
        <f>F159</f>
        <v>156</v>
      </c>
      <c r="I160" s="184"/>
      <c r="J160" s="184"/>
      <c r="K160" s="184"/>
      <c r="AP160" s="29" t="s">
        <v>78</v>
      </c>
      <c r="AQ160" s="30">
        <v>10</v>
      </c>
      <c r="AR160" s="176">
        <v>76</v>
      </c>
      <c r="AS160" s="21" t="s">
        <v>138</v>
      </c>
    </row>
    <row r="161" spans="1:45" ht="16.5" customHeight="1" x14ac:dyDescent="0.3">
      <c r="A161" s="156"/>
      <c r="B161" s="7" t="str">
        <f t="shared" si="498"/>
        <v>N</v>
      </c>
      <c r="C161" s="7">
        <f t="shared" si="495"/>
        <v>4</v>
      </c>
      <c r="D161" s="161" t="s">
        <v>191</v>
      </c>
      <c r="E161" s="172">
        <v>4</v>
      </c>
      <c r="F161" s="176">
        <f t="shared" si="497"/>
        <v>158</v>
      </c>
      <c r="G161" s="162" t="s">
        <v>187</v>
      </c>
      <c r="H161" s="184"/>
      <c r="I161" s="184"/>
      <c r="J161" s="184"/>
      <c r="K161" s="184"/>
      <c r="AP161" s="29" t="s">
        <v>79</v>
      </c>
      <c r="AQ161" s="30">
        <v>14</v>
      </c>
      <c r="AR161" s="176">
        <v>77</v>
      </c>
      <c r="AS161" s="21" t="s">
        <v>138</v>
      </c>
    </row>
    <row r="162" spans="1:45" ht="16.5" customHeight="1" x14ac:dyDescent="0.3">
      <c r="A162" s="2">
        <f>COUNTIFS(H161:J195,"&lt;="&amp;F27,H161:J195,"&gt;="&amp;F4)</f>
        <v>5</v>
      </c>
      <c r="B162" s="7" t="str">
        <f t="shared" si="498"/>
        <v>N</v>
      </c>
      <c r="C162" s="7">
        <f t="shared" si="495"/>
        <v>4</v>
      </c>
      <c r="D162" s="128" t="s">
        <v>192</v>
      </c>
      <c r="E162" s="129">
        <v>8</v>
      </c>
      <c r="F162" s="176">
        <f t="shared" si="497"/>
        <v>159</v>
      </c>
      <c r="G162" s="112" t="s">
        <v>187</v>
      </c>
      <c r="H162" s="184">
        <f>F161</f>
        <v>158</v>
      </c>
      <c r="I162" s="184"/>
      <c r="J162" s="184"/>
      <c r="K162" s="184"/>
      <c r="AP162" s="29" t="s">
        <v>80</v>
      </c>
      <c r="AQ162" s="30">
        <v>6</v>
      </c>
      <c r="AR162" s="176">
        <v>78</v>
      </c>
      <c r="AS162" s="21" t="s">
        <v>138</v>
      </c>
    </row>
    <row r="163" spans="1:45" ht="16.5" customHeight="1" x14ac:dyDescent="0.3">
      <c r="A163" s="2">
        <f>COUNTIFS(H161:J195,"&lt;="&amp;F37,H161:J195,"&gt;="&amp;F28)</f>
        <v>0</v>
      </c>
      <c r="B163" s="7" t="str">
        <f t="shared" si="498"/>
        <v>N</v>
      </c>
      <c r="C163" s="7">
        <f t="shared" si="495"/>
        <v>3</v>
      </c>
      <c r="D163" s="128" t="s">
        <v>193</v>
      </c>
      <c r="E163" s="129">
        <v>12</v>
      </c>
      <c r="F163" s="176">
        <f t="shared" si="497"/>
        <v>160</v>
      </c>
      <c r="G163" s="112" t="s">
        <v>187</v>
      </c>
      <c r="H163" s="184">
        <f>F162</f>
        <v>159</v>
      </c>
      <c r="I163" s="184"/>
      <c r="J163" s="184"/>
      <c r="K163" s="184"/>
      <c r="AP163" s="29" t="s">
        <v>81</v>
      </c>
      <c r="AQ163" s="30">
        <v>10</v>
      </c>
      <c r="AR163" s="176">
        <v>79</v>
      </c>
      <c r="AS163" s="21" t="s">
        <v>138</v>
      </c>
    </row>
    <row r="164" spans="1:45" ht="16.5" customHeight="1" x14ac:dyDescent="0.3">
      <c r="A164" s="2">
        <f>COUNTIFS(H161:J195,"&lt;="&amp;F83,H161:J195,"&gt;="&amp;F38)</f>
        <v>0</v>
      </c>
      <c r="B164" s="7" t="str">
        <f t="shared" si="498"/>
        <v>N</v>
      </c>
      <c r="C164" s="7">
        <f t="shared" ref="C164:C195" si="499">COUNTIF($H:$J,$F164)</f>
        <v>0</v>
      </c>
      <c r="D164" s="128" t="s">
        <v>194</v>
      </c>
      <c r="E164" s="129">
        <v>12</v>
      </c>
      <c r="F164" s="176">
        <f t="shared" si="497"/>
        <v>161</v>
      </c>
      <c r="G164" s="112" t="s">
        <v>187</v>
      </c>
      <c r="H164" s="184">
        <f>F163</f>
        <v>160</v>
      </c>
      <c r="I164" s="184"/>
      <c r="J164" s="184"/>
      <c r="K164" s="184"/>
      <c r="AP164" s="33" t="s">
        <v>82</v>
      </c>
      <c r="AQ164" s="34">
        <v>10</v>
      </c>
      <c r="AR164" s="176">
        <v>80</v>
      </c>
      <c r="AS164" s="21" t="s">
        <v>138</v>
      </c>
    </row>
    <row r="165" spans="1:45" ht="16.5" customHeight="1" x14ac:dyDescent="0.3">
      <c r="A165" s="2">
        <f>COUNTIFS(H161:J195,"&lt;="&amp;F115,H161:J195,"&gt;="&amp;F84)</f>
        <v>0</v>
      </c>
      <c r="B165" s="7" t="str">
        <f t="shared" si="498"/>
        <v>N</v>
      </c>
      <c r="C165" s="7">
        <f t="shared" si="499"/>
        <v>2</v>
      </c>
      <c r="D165" s="163" t="s">
        <v>231</v>
      </c>
      <c r="E165" s="164">
        <v>10</v>
      </c>
      <c r="F165" s="176">
        <f t="shared" si="497"/>
        <v>162</v>
      </c>
      <c r="G165" s="112" t="s">
        <v>187</v>
      </c>
      <c r="H165" s="184"/>
      <c r="I165" s="184"/>
      <c r="J165" s="184"/>
      <c r="K165" s="184"/>
      <c r="AP165" s="161" t="s">
        <v>202</v>
      </c>
      <c r="AQ165" s="172">
        <v>8</v>
      </c>
      <c r="AR165" s="176">
        <v>171</v>
      </c>
      <c r="AS165" s="162" t="s">
        <v>188</v>
      </c>
    </row>
    <row r="166" spans="1:45" ht="16.5" customHeight="1" x14ac:dyDescent="0.3">
      <c r="A166" s="2">
        <f>COUNTIFS(H161:J195,"&lt;="&amp;F143,H161:J195,"&gt;="&amp;F116)</f>
        <v>0</v>
      </c>
      <c r="B166" s="7" t="str">
        <f t="shared" si="498"/>
        <v>N</v>
      </c>
      <c r="C166" s="7">
        <f t="shared" si="499"/>
        <v>2</v>
      </c>
      <c r="D166" s="163" t="s">
        <v>232</v>
      </c>
      <c r="E166" s="164">
        <v>10</v>
      </c>
      <c r="F166" s="176">
        <f t="shared" si="497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P166" s="128" t="s">
        <v>203</v>
      </c>
      <c r="AQ166" s="129">
        <v>8</v>
      </c>
      <c r="AR166" s="176">
        <v>172</v>
      </c>
      <c r="AS166" s="112" t="s">
        <v>188</v>
      </c>
    </row>
    <row r="167" spans="1:45" ht="16.5" customHeight="1" x14ac:dyDescent="0.3">
      <c r="A167" s="2">
        <f>COUNTIFS(H161:J195,"&lt;="&amp;F160,H161:J195,"&gt;="&amp;F144)</f>
        <v>0</v>
      </c>
      <c r="B167" s="7" t="str">
        <f t="shared" si="498"/>
        <v>N</v>
      </c>
      <c r="C167" s="7">
        <f t="shared" si="499"/>
        <v>0</v>
      </c>
      <c r="D167" s="128" t="s">
        <v>195</v>
      </c>
      <c r="E167" s="129">
        <v>8</v>
      </c>
      <c r="F167" s="176">
        <f t="shared" si="497"/>
        <v>164</v>
      </c>
      <c r="G167" s="112" t="s">
        <v>187</v>
      </c>
      <c r="H167" s="184">
        <f>F166</f>
        <v>163</v>
      </c>
      <c r="I167" s="184"/>
      <c r="J167" s="184"/>
      <c r="K167" s="184"/>
      <c r="AP167" s="128" t="s">
        <v>204</v>
      </c>
      <c r="AQ167" s="129">
        <v>8</v>
      </c>
      <c r="AR167" s="176">
        <v>173</v>
      </c>
      <c r="AS167" s="112" t="s">
        <v>188</v>
      </c>
    </row>
    <row r="168" spans="1:45" ht="16.5" customHeight="1" x14ac:dyDescent="0.3">
      <c r="B168" s="7" t="str">
        <f t="shared" si="498"/>
        <v>N</v>
      </c>
      <c r="C168" s="7">
        <f t="shared" si="499"/>
        <v>5</v>
      </c>
      <c r="D168" s="128" t="s">
        <v>196</v>
      </c>
      <c r="E168" s="129">
        <v>10</v>
      </c>
      <c r="F168" s="176">
        <f t="shared" si="497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P168" s="128" t="s">
        <v>205</v>
      </c>
      <c r="AQ168" s="129">
        <v>8</v>
      </c>
      <c r="AR168" s="176">
        <v>174</v>
      </c>
      <c r="AS168" s="112" t="s">
        <v>188</v>
      </c>
    </row>
    <row r="169" spans="1:45" ht="16.5" customHeight="1" x14ac:dyDescent="0.3">
      <c r="B169" s="7" t="str">
        <f t="shared" si="498"/>
        <v>N</v>
      </c>
      <c r="C169" s="7">
        <f t="shared" si="499"/>
        <v>0</v>
      </c>
      <c r="D169" s="128" t="s">
        <v>197</v>
      </c>
      <c r="E169" s="129">
        <v>12</v>
      </c>
      <c r="F169" s="176">
        <f t="shared" si="497"/>
        <v>166</v>
      </c>
      <c r="G169" s="112" t="s">
        <v>187</v>
      </c>
      <c r="H169" s="184">
        <f>F168</f>
        <v>165</v>
      </c>
      <c r="I169" s="184"/>
      <c r="J169" s="184"/>
      <c r="K169" s="184"/>
      <c r="AP169" s="128" t="s">
        <v>206</v>
      </c>
      <c r="AQ169" s="129">
        <v>5</v>
      </c>
      <c r="AR169" s="176">
        <v>175</v>
      </c>
      <c r="AS169" s="112" t="s">
        <v>188</v>
      </c>
    </row>
    <row r="170" spans="1:45" ht="16.5" customHeight="1" x14ac:dyDescent="0.3">
      <c r="B170" s="7" t="str">
        <f t="shared" si="498"/>
        <v>N</v>
      </c>
      <c r="C170" s="7">
        <f t="shared" si="499"/>
        <v>0</v>
      </c>
      <c r="D170" s="128" t="s">
        <v>198</v>
      </c>
      <c r="E170" s="129">
        <v>10</v>
      </c>
      <c r="F170" s="176">
        <f t="shared" si="497"/>
        <v>167</v>
      </c>
      <c r="G170" s="112" t="s">
        <v>187</v>
      </c>
      <c r="H170" s="184">
        <f>F168</f>
        <v>165</v>
      </c>
      <c r="I170" s="184"/>
      <c r="J170" s="184"/>
      <c r="K170" s="184"/>
      <c r="AP170" s="128" t="s">
        <v>207</v>
      </c>
      <c r="AQ170" s="129">
        <v>5</v>
      </c>
      <c r="AR170" s="176">
        <v>176</v>
      </c>
      <c r="AS170" s="112" t="s">
        <v>188</v>
      </c>
    </row>
    <row r="171" spans="1:45" ht="16.5" customHeight="1" x14ac:dyDescent="0.3">
      <c r="B171" s="7" t="str">
        <f t="shared" si="498"/>
        <v>N</v>
      </c>
      <c r="C171" s="7">
        <f t="shared" si="499"/>
        <v>0</v>
      </c>
      <c r="D171" s="128" t="s">
        <v>199</v>
      </c>
      <c r="E171" s="129">
        <v>8</v>
      </c>
      <c r="F171" s="176">
        <f t="shared" si="497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P171" s="128" t="s">
        <v>208</v>
      </c>
      <c r="AQ171" s="129">
        <v>4</v>
      </c>
      <c r="AR171" s="176">
        <v>177</v>
      </c>
      <c r="AS171" s="112" t="s">
        <v>188</v>
      </c>
    </row>
    <row r="172" spans="1:45" ht="16.5" customHeight="1" x14ac:dyDescent="0.3">
      <c r="B172" s="7" t="str">
        <f t="shared" si="498"/>
        <v>N</v>
      </c>
      <c r="C172" s="7">
        <f t="shared" si="499"/>
        <v>0</v>
      </c>
      <c r="D172" s="128" t="s">
        <v>200</v>
      </c>
      <c r="E172" s="129">
        <v>8</v>
      </c>
      <c r="F172" s="176">
        <f t="shared" si="497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P172" s="128" t="s">
        <v>209</v>
      </c>
      <c r="AQ172" s="129">
        <v>5</v>
      </c>
      <c r="AR172" s="176">
        <v>178</v>
      </c>
      <c r="AS172" s="112" t="s">
        <v>188</v>
      </c>
    </row>
    <row r="173" spans="1:45" ht="16.5" customHeight="1" x14ac:dyDescent="0.3">
      <c r="B173" s="7" t="str">
        <f t="shared" si="498"/>
        <v>N</v>
      </c>
      <c r="C173" s="7">
        <f t="shared" si="499"/>
        <v>0</v>
      </c>
      <c r="D173" s="134" t="s">
        <v>201</v>
      </c>
      <c r="E173" s="135">
        <v>10</v>
      </c>
      <c r="F173" s="176">
        <f t="shared" si="497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P173" s="128" t="s">
        <v>210</v>
      </c>
      <c r="AQ173" s="129">
        <v>4</v>
      </c>
      <c r="AR173" s="176">
        <v>179</v>
      </c>
      <c r="AS173" s="112" t="s">
        <v>188</v>
      </c>
    </row>
    <row r="174" spans="1:45" ht="16.5" customHeight="1" x14ac:dyDescent="0.3">
      <c r="B174" s="7" t="str">
        <f t="shared" si="498"/>
        <v>N</v>
      </c>
      <c r="C174" s="7">
        <f t="shared" si="499"/>
        <v>1</v>
      </c>
      <c r="D174" s="161" t="s">
        <v>202</v>
      </c>
      <c r="E174" s="172">
        <v>8</v>
      </c>
      <c r="F174" s="176">
        <f t="shared" si="497"/>
        <v>171</v>
      </c>
      <c r="G174" s="162" t="s">
        <v>188</v>
      </c>
      <c r="H174" s="184">
        <f>F161</f>
        <v>158</v>
      </c>
      <c r="I174" s="184"/>
      <c r="J174" s="184"/>
      <c r="K174" s="184"/>
      <c r="AP174" s="128" t="s">
        <v>211</v>
      </c>
      <c r="AQ174" s="129">
        <v>4</v>
      </c>
      <c r="AR174" s="176">
        <v>180</v>
      </c>
      <c r="AS174" s="112" t="s">
        <v>188</v>
      </c>
    </row>
    <row r="175" spans="1:45" ht="16.5" customHeight="1" x14ac:dyDescent="0.3">
      <c r="B175" s="7" t="str">
        <f t="shared" si="498"/>
        <v>N</v>
      </c>
      <c r="C175" s="7">
        <f t="shared" si="499"/>
        <v>1</v>
      </c>
      <c r="D175" s="128" t="s">
        <v>203</v>
      </c>
      <c r="E175" s="129">
        <v>8</v>
      </c>
      <c r="F175" s="176">
        <f t="shared" si="497"/>
        <v>172</v>
      </c>
      <c r="G175" s="112" t="s">
        <v>188</v>
      </c>
      <c r="H175" s="184">
        <f>F174</f>
        <v>171</v>
      </c>
      <c r="I175" s="184"/>
      <c r="J175" s="184"/>
      <c r="K175" s="184"/>
      <c r="AP175" s="128" t="s">
        <v>212</v>
      </c>
      <c r="AQ175" s="129">
        <v>4</v>
      </c>
      <c r="AR175" s="176">
        <v>181</v>
      </c>
      <c r="AS175" s="112" t="s">
        <v>188</v>
      </c>
    </row>
    <row r="176" spans="1:45" ht="16.5" customHeight="1" x14ac:dyDescent="0.3">
      <c r="B176" s="7" t="str">
        <f t="shared" si="498"/>
        <v>N</v>
      </c>
      <c r="C176" s="7">
        <f t="shared" si="499"/>
        <v>1</v>
      </c>
      <c r="D176" s="128" t="s">
        <v>204</v>
      </c>
      <c r="E176" s="129">
        <v>8</v>
      </c>
      <c r="F176" s="176">
        <f t="shared" si="497"/>
        <v>173</v>
      </c>
      <c r="G176" s="112" t="s">
        <v>188</v>
      </c>
      <c r="H176" s="184">
        <f t="shared" ref="H176:H185" si="500">F175</f>
        <v>172</v>
      </c>
      <c r="I176" s="184"/>
      <c r="J176" s="184"/>
      <c r="K176" s="184"/>
      <c r="AP176" s="134" t="s">
        <v>213</v>
      </c>
      <c r="AQ176" s="135">
        <v>4</v>
      </c>
      <c r="AR176" s="176">
        <v>182</v>
      </c>
      <c r="AS176" s="112" t="s">
        <v>188</v>
      </c>
    </row>
    <row r="177" spans="2:45" ht="16.5" customHeight="1" x14ac:dyDescent="0.3">
      <c r="B177" s="7" t="str">
        <f t="shared" si="498"/>
        <v>N</v>
      </c>
      <c r="C177" s="7">
        <f t="shared" si="499"/>
        <v>1</v>
      </c>
      <c r="D177" s="128" t="s">
        <v>205</v>
      </c>
      <c r="E177" s="129">
        <v>8</v>
      </c>
      <c r="F177" s="176">
        <f t="shared" si="497"/>
        <v>174</v>
      </c>
      <c r="G177" s="112" t="s">
        <v>188</v>
      </c>
      <c r="H177" s="184">
        <f t="shared" si="500"/>
        <v>173</v>
      </c>
      <c r="I177" s="184"/>
      <c r="J177" s="184"/>
      <c r="K177" s="184"/>
      <c r="AP177" s="161" t="s">
        <v>217</v>
      </c>
      <c r="AQ177" s="172">
        <v>6</v>
      </c>
      <c r="AR177" s="176">
        <v>187</v>
      </c>
      <c r="AS177" s="162" t="s">
        <v>190</v>
      </c>
    </row>
    <row r="178" spans="2:45" ht="16.5" customHeight="1" x14ac:dyDescent="0.3">
      <c r="B178" s="7" t="str">
        <f t="shared" si="498"/>
        <v>N</v>
      </c>
      <c r="C178" s="7">
        <f t="shared" si="499"/>
        <v>1</v>
      </c>
      <c r="D178" s="128" t="s">
        <v>206</v>
      </c>
      <c r="E178" s="129">
        <v>5</v>
      </c>
      <c r="F178" s="176">
        <f t="shared" si="497"/>
        <v>175</v>
      </c>
      <c r="G178" s="112" t="s">
        <v>188</v>
      </c>
      <c r="H178" s="184">
        <f t="shared" si="500"/>
        <v>174</v>
      </c>
      <c r="I178" s="184"/>
      <c r="J178" s="184"/>
      <c r="K178" s="184"/>
      <c r="AP178" s="128" t="s">
        <v>218</v>
      </c>
      <c r="AQ178" s="129">
        <v>8</v>
      </c>
      <c r="AR178" s="176">
        <v>188</v>
      </c>
      <c r="AS178" s="112" t="s">
        <v>190</v>
      </c>
    </row>
    <row r="179" spans="2:45" ht="16.5" customHeight="1" x14ac:dyDescent="0.3">
      <c r="B179" s="7" t="str">
        <f t="shared" si="498"/>
        <v>N</v>
      </c>
      <c r="C179" s="7">
        <f t="shared" si="499"/>
        <v>1</v>
      </c>
      <c r="D179" s="128" t="s">
        <v>207</v>
      </c>
      <c r="E179" s="129">
        <v>5</v>
      </c>
      <c r="F179" s="176">
        <f t="shared" si="497"/>
        <v>176</v>
      </c>
      <c r="G179" s="112" t="s">
        <v>188</v>
      </c>
      <c r="H179" s="184">
        <f t="shared" si="500"/>
        <v>175</v>
      </c>
      <c r="I179" s="184"/>
      <c r="J179" s="184"/>
      <c r="K179" s="184"/>
      <c r="AP179" s="128" t="s">
        <v>219</v>
      </c>
      <c r="AQ179" s="129">
        <v>10</v>
      </c>
      <c r="AR179" s="176">
        <v>189</v>
      </c>
      <c r="AS179" s="112" t="s">
        <v>190</v>
      </c>
    </row>
    <row r="180" spans="2:45" ht="16.5" customHeight="1" x14ac:dyDescent="0.3">
      <c r="B180" s="7" t="str">
        <f t="shared" si="498"/>
        <v>N</v>
      </c>
      <c r="C180" s="7">
        <f t="shared" si="499"/>
        <v>1</v>
      </c>
      <c r="D180" s="128" t="s">
        <v>208</v>
      </c>
      <c r="E180" s="129">
        <v>4</v>
      </c>
      <c r="F180" s="176">
        <f t="shared" si="497"/>
        <v>177</v>
      </c>
      <c r="G180" s="112" t="s">
        <v>188</v>
      </c>
      <c r="H180" s="184">
        <f t="shared" si="500"/>
        <v>176</v>
      </c>
      <c r="I180" s="184"/>
      <c r="J180" s="184"/>
      <c r="K180" s="184"/>
      <c r="AP180" s="128" t="s">
        <v>220</v>
      </c>
      <c r="AQ180" s="129">
        <v>8</v>
      </c>
      <c r="AR180" s="176">
        <v>190</v>
      </c>
      <c r="AS180" s="112" t="s">
        <v>190</v>
      </c>
    </row>
    <row r="181" spans="2:45" ht="16.5" customHeight="1" x14ac:dyDescent="0.3">
      <c r="B181" s="7" t="str">
        <f t="shared" si="498"/>
        <v>N</v>
      </c>
      <c r="C181" s="7">
        <f t="shared" si="499"/>
        <v>1</v>
      </c>
      <c r="D181" s="128" t="s">
        <v>209</v>
      </c>
      <c r="E181" s="129">
        <v>5</v>
      </c>
      <c r="F181" s="176">
        <f t="shared" si="497"/>
        <v>178</v>
      </c>
      <c r="G181" s="112" t="s">
        <v>188</v>
      </c>
      <c r="H181" s="184">
        <f t="shared" si="500"/>
        <v>177</v>
      </c>
      <c r="I181" s="184"/>
      <c r="J181" s="184"/>
      <c r="K181" s="184"/>
      <c r="AP181" s="128" t="s">
        <v>221</v>
      </c>
      <c r="AQ181" s="129">
        <v>8</v>
      </c>
      <c r="AR181" s="176">
        <v>191</v>
      </c>
      <c r="AS181" s="112" t="s">
        <v>190</v>
      </c>
    </row>
    <row r="182" spans="2:45" ht="16.5" customHeight="1" x14ac:dyDescent="0.3">
      <c r="B182" s="7" t="str">
        <f t="shared" si="498"/>
        <v>N</v>
      </c>
      <c r="C182" s="7">
        <f t="shared" si="499"/>
        <v>1</v>
      </c>
      <c r="D182" s="128" t="s">
        <v>210</v>
      </c>
      <c r="E182" s="129">
        <v>4</v>
      </c>
      <c r="F182" s="176">
        <f t="shared" si="497"/>
        <v>179</v>
      </c>
      <c r="G182" s="112" t="s">
        <v>188</v>
      </c>
      <c r="H182" s="184">
        <f t="shared" si="500"/>
        <v>178</v>
      </c>
      <c r="I182" s="184"/>
      <c r="J182" s="184"/>
      <c r="K182" s="184"/>
      <c r="AP182" s="128" t="s">
        <v>222</v>
      </c>
      <c r="AQ182" s="129">
        <v>8</v>
      </c>
      <c r="AR182" s="176">
        <v>192</v>
      </c>
      <c r="AS182" s="112" t="s">
        <v>190</v>
      </c>
    </row>
    <row r="183" spans="2:45" ht="16.5" customHeight="1" x14ac:dyDescent="0.3">
      <c r="B183" s="7" t="str">
        <f t="shared" si="498"/>
        <v>N</v>
      </c>
      <c r="C183" s="7">
        <f t="shared" si="499"/>
        <v>1</v>
      </c>
      <c r="D183" s="128" t="s">
        <v>211</v>
      </c>
      <c r="E183" s="129">
        <v>4</v>
      </c>
      <c r="F183" s="176">
        <f t="shared" si="497"/>
        <v>180</v>
      </c>
      <c r="G183" s="112" t="s">
        <v>188</v>
      </c>
      <c r="H183" s="184">
        <f t="shared" si="500"/>
        <v>179</v>
      </c>
      <c r="I183" s="184"/>
      <c r="J183" s="184"/>
      <c r="K183" s="184"/>
      <c r="AP183" s="17" t="s">
        <v>17</v>
      </c>
      <c r="AQ183" s="18">
        <v>7</v>
      </c>
      <c r="AR183" s="176">
        <v>24</v>
      </c>
      <c r="AS183" s="4" t="s">
        <v>0</v>
      </c>
    </row>
    <row r="184" spans="2:45" ht="16.5" customHeight="1" x14ac:dyDescent="0.3">
      <c r="B184" s="7" t="str">
        <f t="shared" si="498"/>
        <v>N</v>
      </c>
      <c r="C184" s="7">
        <f t="shared" si="499"/>
        <v>1</v>
      </c>
      <c r="D184" s="128" t="s">
        <v>212</v>
      </c>
      <c r="E184" s="129">
        <v>4</v>
      </c>
      <c r="F184" s="176">
        <f t="shared" si="497"/>
        <v>181</v>
      </c>
      <c r="G184" s="112" t="s">
        <v>188</v>
      </c>
      <c r="H184" s="184">
        <f t="shared" si="500"/>
        <v>180</v>
      </c>
      <c r="I184" s="184"/>
      <c r="J184" s="184"/>
      <c r="K184" s="184"/>
      <c r="AP184" s="159" t="s">
        <v>177</v>
      </c>
      <c r="AQ184" s="171">
        <v>8</v>
      </c>
      <c r="AR184" s="176">
        <v>150</v>
      </c>
      <c r="AS184" s="160" t="s">
        <v>167</v>
      </c>
    </row>
    <row r="185" spans="2:45" ht="16.5" customHeight="1" x14ac:dyDescent="0.3">
      <c r="B185" s="7" t="str">
        <f t="shared" si="498"/>
        <v>N</v>
      </c>
      <c r="C185" s="7">
        <f t="shared" si="499"/>
        <v>0</v>
      </c>
      <c r="D185" s="134" t="s">
        <v>213</v>
      </c>
      <c r="E185" s="135">
        <v>4</v>
      </c>
      <c r="F185" s="176">
        <f t="shared" si="497"/>
        <v>182</v>
      </c>
      <c r="G185" s="112" t="s">
        <v>188</v>
      </c>
      <c r="H185" s="184">
        <f t="shared" si="500"/>
        <v>181</v>
      </c>
      <c r="I185" s="184"/>
      <c r="J185" s="184"/>
      <c r="K185" s="184"/>
      <c r="AP185" s="102" t="s">
        <v>178</v>
      </c>
      <c r="AQ185" s="103">
        <v>6</v>
      </c>
      <c r="AR185" s="176">
        <v>151</v>
      </c>
      <c r="AS185" s="90" t="s">
        <v>167</v>
      </c>
    </row>
    <row r="186" spans="2:45" ht="16.5" customHeight="1" x14ac:dyDescent="0.3">
      <c r="B186" s="7" t="str">
        <f t="shared" si="498"/>
        <v>N</v>
      </c>
      <c r="C186" s="7">
        <f t="shared" si="499"/>
        <v>1</v>
      </c>
      <c r="D186" s="161" t="s">
        <v>215</v>
      </c>
      <c r="E186" s="172">
        <v>12</v>
      </c>
      <c r="F186" s="176">
        <f t="shared" si="497"/>
        <v>183</v>
      </c>
      <c r="G186" s="162" t="s">
        <v>189</v>
      </c>
      <c r="H186" s="184">
        <f>F21</f>
        <v>18</v>
      </c>
      <c r="I186" s="184"/>
      <c r="J186" s="184"/>
      <c r="K186" s="184"/>
      <c r="AP186" s="102" t="s">
        <v>179</v>
      </c>
      <c r="AQ186" s="103">
        <v>10</v>
      </c>
      <c r="AR186" s="176">
        <v>152</v>
      </c>
      <c r="AS186" s="90" t="s">
        <v>167</v>
      </c>
    </row>
    <row r="187" spans="2:45" ht="16.5" customHeight="1" x14ac:dyDescent="0.3">
      <c r="B187" s="7" t="str">
        <f t="shared" si="498"/>
        <v>N</v>
      </c>
      <c r="C187" s="7">
        <f t="shared" si="499"/>
        <v>2</v>
      </c>
      <c r="D187" s="134" t="s">
        <v>233</v>
      </c>
      <c r="E187" s="129">
        <v>8</v>
      </c>
      <c r="F187" s="176">
        <f t="shared" si="497"/>
        <v>184</v>
      </c>
      <c r="G187" s="112" t="s">
        <v>189</v>
      </c>
      <c r="H187" s="184"/>
      <c r="I187" s="184"/>
      <c r="J187" s="184"/>
      <c r="K187" s="184"/>
      <c r="AP187" s="102" t="s">
        <v>180</v>
      </c>
      <c r="AQ187" s="103">
        <v>10</v>
      </c>
      <c r="AR187" s="176">
        <v>153</v>
      </c>
      <c r="AS187" s="90" t="s">
        <v>167</v>
      </c>
    </row>
    <row r="188" spans="2:45" ht="16.5" customHeight="1" x14ac:dyDescent="0.3">
      <c r="B188" s="7" t="str">
        <f t="shared" si="498"/>
        <v>N</v>
      </c>
      <c r="C188" s="7">
        <f t="shared" si="499"/>
        <v>0</v>
      </c>
      <c r="D188" s="128" t="s">
        <v>216</v>
      </c>
      <c r="E188" s="129">
        <v>6</v>
      </c>
      <c r="F188" s="176">
        <f t="shared" si="497"/>
        <v>185</v>
      </c>
      <c r="G188" s="112" t="s">
        <v>189</v>
      </c>
      <c r="H188" s="184">
        <f>F187</f>
        <v>184</v>
      </c>
      <c r="I188" s="184"/>
      <c r="J188" s="184"/>
      <c r="K188" s="184"/>
      <c r="AP188" s="102" t="s">
        <v>182</v>
      </c>
      <c r="AQ188" s="103">
        <v>10</v>
      </c>
      <c r="AR188" s="176">
        <v>154</v>
      </c>
      <c r="AS188" s="90" t="s">
        <v>167</v>
      </c>
    </row>
    <row r="189" spans="2:45" ht="16.5" customHeight="1" x14ac:dyDescent="0.3">
      <c r="B189" s="7" t="str">
        <f t="shared" si="498"/>
        <v>N</v>
      </c>
      <c r="C189" s="7">
        <f t="shared" si="499"/>
        <v>0</v>
      </c>
      <c r="D189" s="134" t="s">
        <v>234</v>
      </c>
      <c r="E189" s="135">
        <v>8</v>
      </c>
      <c r="F189" s="176">
        <f t="shared" si="497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P189" s="102" t="s">
        <v>181</v>
      </c>
      <c r="AQ189" s="103">
        <v>8</v>
      </c>
      <c r="AR189" s="176">
        <v>155</v>
      </c>
      <c r="AS189" s="90" t="s">
        <v>167</v>
      </c>
    </row>
    <row r="190" spans="2:45" ht="16.5" customHeight="1" x14ac:dyDescent="0.3">
      <c r="B190" s="7" t="str">
        <f t="shared" si="498"/>
        <v>N</v>
      </c>
      <c r="C190" s="7">
        <f t="shared" si="499"/>
        <v>1</v>
      </c>
      <c r="D190" s="161" t="s">
        <v>217</v>
      </c>
      <c r="E190" s="172">
        <v>6</v>
      </c>
      <c r="F190" s="176">
        <f t="shared" si="497"/>
        <v>187</v>
      </c>
      <c r="G190" s="162" t="s">
        <v>190</v>
      </c>
      <c r="H190" s="184">
        <f>F161</f>
        <v>158</v>
      </c>
      <c r="I190" s="184"/>
      <c r="J190" s="184"/>
      <c r="K190" s="184"/>
      <c r="AP190" s="102" t="s">
        <v>183</v>
      </c>
      <c r="AQ190" s="103">
        <v>8</v>
      </c>
      <c r="AR190" s="176">
        <v>156</v>
      </c>
      <c r="AS190" s="90" t="s">
        <v>167</v>
      </c>
    </row>
    <row r="191" spans="2:45" ht="16.5" customHeight="1" x14ac:dyDescent="0.3">
      <c r="B191" s="7" t="str">
        <f t="shared" si="498"/>
        <v>N</v>
      </c>
      <c r="C191" s="7">
        <f t="shared" si="499"/>
        <v>2</v>
      </c>
      <c r="D191" s="128" t="s">
        <v>218</v>
      </c>
      <c r="E191" s="129">
        <v>8</v>
      </c>
      <c r="F191" s="176">
        <f t="shared" si="497"/>
        <v>188</v>
      </c>
      <c r="G191" s="112" t="s">
        <v>190</v>
      </c>
      <c r="H191" s="184">
        <f>F190</f>
        <v>187</v>
      </c>
      <c r="I191" s="184"/>
      <c r="J191" s="184"/>
      <c r="K191" s="184"/>
      <c r="AP191" s="107" t="s">
        <v>184</v>
      </c>
      <c r="AQ191" s="108">
        <v>8</v>
      </c>
      <c r="AR191" s="176">
        <v>157</v>
      </c>
      <c r="AS191" s="90" t="s">
        <v>167</v>
      </c>
    </row>
    <row r="192" spans="2:45" ht="16.5" customHeight="1" x14ac:dyDescent="0.3">
      <c r="B192" s="7" t="str">
        <f t="shared" si="498"/>
        <v>N</v>
      </c>
      <c r="C192" s="7">
        <f t="shared" si="499"/>
        <v>0</v>
      </c>
      <c r="D192" s="128" t="s">
        <v>219</v>
      </c>
      <c r="E192" s="129">
        <v>10</v>
      </c>
      <c r="F192" s="176">
        <f t="shared" si="497"/>
        <v>189</v>
      </c>
      <c r="G192" s="112" t="s">
        <v>190</v>
      </c>
      <c r="H192" s="184">
        <f>F191</f>
        <v>188</v>
      </c>
      <c r="I192" s="184"/>
      <c r="J192" s="184"/>
      <c r="K192" s="184"/>
      <c r="AP192" s="151" t="s">
        <v>25</v>
      </c>
      <c r="AQ192" s="168">
        <v>12</v>
      </c>
      <c r="AR192" s="176">
        <v>25</v>
      </c>
      <c r="AS192" s="152" t="s">
        <v>24</v>
      </c>
    </row>
    <row r="193" spans="2:45" ht="16.5" customHeight="1" x14ac:dyDescent="0.3">
      <c r="B193" s="7" t="str">
        <f t="shared" si="498"/>
        <v>N</v>
      </c>
      <c r="C193" s="7">
        <f t="shared" si="499"/>
        <v>0</v>
      </c>
      <c r="D193" s="128" t="s">
        <v>220</v>
      </c>
      <c r="E193" s="129">
        <v>8</v>
      </c>
      <c r="F193" s="176">
        <f t="shared" si="497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P193" s="13" t="s">
        <v>26</v>
      </c>
      <c r="AQ193" s="14">
        <v>12</v>
      </c>
      <c r="AR193" s="176">
        <v>26</v>
      </c>
      <c r="AS193" s="4" t="s">
        <v>24</v>
      </c>
    </row>
    <row r="194" spans="2:45" ht="16.5" customHeight="1" x14ac:dyDescent="0.3">
      <c r="B194" s="7" t="str">
        <f t="shared" si="498"/>
        <v>N</v>
      </c>
      <c r="C194" s="7">
        <f t="shared" si="499"/>
        <v>1</v>
      </c>
      <c r="D194" s="128" t="s">
        <v>221</v>
      </c>
      <c r="E194" s="129">
        <v>8</v>
      </c>
      <c r="F194" s="176">
        <f t="shared" si="497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45" ht="16.5" customHeight="1" x14ac:dyDescent="0.3">
      <c r="B195" s="7" t="str">
        <f t="shared" si="498"/>
        <v>N</v>
      </c>
      <c r="C195" s="7">
        <f t="shared" si="499"/>
        <v>0</v>
      </c>
      <c r="D195" s="128" t="s">
        <v>222</v>
      </c>
      <c r="E195" s="129">
        <v>8</v>
      </c>
      <c r="F195" s="176">
        <f t="shared" si="497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17" priority="46" operator="containsText" text="S">
      <formula>NOT(ISERROR(SEARCH("S",B1)))</formula>
    </cfRule>
  </conditionalFormatting>
  <conditionalFormatting sqref="X6:AD100">
    <cfRule type="containsText" dxfId="16" priority="45" operator="containsText" text="X">
      <formula>NOT(ISERROR(SEARCH("X",X6)))</formula>
    </cfRule>
  </conditionalFormatting>
  <conditionalFormatting sqref="F1:F1048576">
    <cfRule type="expression" dxfId="15" priority="44">
      <formula>COUNTIF($X:$AD,$F1)&lt;&gt;0</formula>
    </cfRule>
  </conditionalFormatting>
  <conditionalFormatting sqref="H1:K1048576">
    <cfRule type="expression" dxfId="14" priority="43">
      <formula>COUNTIF($X:$AD,H1)&lt;&gt;0</formula>
    </cfRule>
  </conditionalFormatting>
  <conditionalFormatting sqref="Y101">
    <cfRule type="containsText" dxfId="13" priority="42" operator="containsText" text="X">
      <formula>NOT(ISERROR(SEARCH("X",Y101)))</formula>
    </cfRule>
  </conditionalFormatting>
  <conditionalFormatting sqref="Y102:AD102">
    <cfRule type="containsText" dxfId="12" priority="41" operator="containsText" text="X">
      <formula>NOT(ISERROR(SEARCH("X",Y102)))</formula>
    </cfRule>
  </conditionalFormatting>
  <conditionalFormatting sqref="Z101:AD101">
    <cfRule type="containsText" dxfId="11" priority="40" operator="containsText" text="X">
      <formula>NOT(ISERROR(SEARCH("X",Z101)))</formula>
    </cfRule>
  </conditionalFormatting>
  <conditionalFormatting sqref="X103:AD104">
    <cfRule type="containsText" dxfId="10" priority="39" operator="containsText" text="X">
      <formula>NOT(ISERROR(SEARCH("X",X103)))</formula>
    </cfRule>
  </conditionalFormatting>
  <conditionalFormatting sqref="X105:AB106">
    <cfRule type="containsText" dxfId="9" priority="38" operator="containsText" text="X">
      <formula>NOT(ISERROR(SEARCH("X",X105)))</formula>
    </cfRule>
  </conditionalFormatting>
  <conditionalFormatting sqref="AT1:AT1048576">
    <cfRule type="containsText" dxfId="8" priority="8" operator="containsText" text="ok">
      <formula>NOT(ISERROR(SEARCH("ok",AT1)))</formula>
    </cfRule>
  </conditionalFormatting>
  <conditionalFormatting sqref="AF6:AL100">
    <cfRule type="containsText" dxfId="7" priority="7" operator="containsText" text="X">
      <formula>NOT(ISERROR(SEARCH("X",AF6)))</formula>
    </cfRule>
  </conditionalFormatting>
  <conditionalFormatting sqref="AG101">
    <cfRule type="containsText" dxfId="6" priority="6" operator="containsText" text="X">
      <formula>NOT(ISERROR(SEARCH("X",AG101)))</formula>
    </cfRule>
  </conditionalFormatting>
  <conditionalFormatting sqref="AG102:AL102">
    <cfRule type="containsText" dxfId="5" priority="5" operator="containsText" text="X">
      <formula>NOT(ISERROR(SEARCH("X",AG102)))</formula>
    </cfRule>
  </conditionalFormatting>
  <conditionalFormatting sqref="AH101:AL101">
    <cfRule type="containsText" dxfId="4" priority="4" operator="containsText" text="X">
      <formula>NOT(ISERROR(SEARCH("X",AH101)))</formula>
    </cfRule>
  </conditionalFormatting>
  <conditionalFormatting sqref="AF103:AL104">
    <cfRule type="containsText" dxfId="3" priority="3" operator="containsText" text="X">
      <formula>NOT(ISERROR(SEARCH("X",AF103)))</formula>
    </cfRule>
  </conditionalFormatting>
  <conditionalFormatting sqref="AF105:AJ105 AG106:AJ106">
    <cfRule type="containsText" dxfId="2" priority="2" operator="containsText" text="X">
      <formula>NOT(ISERROR(SEARCH("X",AF105)))</formula>
    </cfRule>
  </conditionalFormatting>
  <conditionalFormatting sqref="AF106">
    <cfRule type="containsText" dxfId="1" priority="1" operator="containsText" text="X">
      <formula>NOT(ISERROR(SEARCH("X",AF106)))</formula>
    </cfRule>
  </conditionalFormatting>
  <conditionalFormatting sqref="AR1:AR1048576">
    <cfRule type="expression" dxfId="0" priority="47">
      <formula>COUNTIF($X:$AD,$AR1)&lt;&gt;0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26</v>
      </c>
      <c r="E3" s="6">
        <f>SUM(E4:E27)/COUNTA(B4:B27)</f>
        <v>0.25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36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/>
      <c r="E10" s="15">
        <v>0</v>
      </c>
      <c r="F10" s="42"/>
      <c r="G10" s="42"/>
      <c r="H10" s="16"/>
    </row>
    <row r="11" spans="2:8" x14ac:dyDescent="0.25">
      <c r="B11" s="13" t="s">
        <v>145</v>
      </c>
      <c r="C11" s="14">
        <v>8</v>
      </c>
      <c r="D11" s="14"/>
      <c r="E11" s="15">
        <v>0</v>
      </c>
      <c r="F11" s="42"/>
      <c r="G11" s="42"/>
      <c r="H11" s="16"/>
    </row>
    <row r="12" spans="2:8" x14ac:dyDescent="0.25">
      <c r="B12" s="13" t="s">
        <v>146</v>
      </c>
      <c r="C12" s="14">
        <v>8</v>
      </c>
      <c r="D12" s="14"/>
      <c r="E12" s="15">
        <v>0</v>
      </c>
      <c r="F12" s="42"/>
      <c r="G12" s="42"/>
      <c r="H12" s="16"/>
    </row>
    <row r="13" spans="2:8" x14ac:dyDescent="0.25">
      <c r="B13" s="13" t="s">
        <v>147</v>
      </c>
      <c r="C13" s="14">
        <v>20</v>
      </c>
      <c r="D13" s="14"/>
      <c r="E13" s="15">
        <v>0</v>
      </c>
      <c r="F13" s="42"/>
      <c r="G13" s="42"/>
      <c r="H13" s="16"/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14</v>
      </c>
      <c r="E3" s="55">
        <f>SUM(E4:E7)/COUNTA(B4:B7)</f>
        <v>7.9117063492063489E-2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30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2</v>
      </c>
      <c r="E4" s="59">
        <f t="shared" si="0"/>
        <v>6.25E-2</v>
      </c>
      <c r="F4" s="60">
        <f>IF(F10="-","",F10)</f>
        <v>43863</v>
      </c>
      <c r="G4" s="60" t="str">
        <f>IF(G10="-","",G10)</f>
        <v/>
      </c>
      <c r="H4" s="61">
        <f t="shared" si="0"/>
        <v>6</v>
      </c>
    </row>
    <row r="5" spans="2:8" x14ac:dyDescent="0.25">
      <c r="B5" s="62" t="s">
        <v>141</v>
      </c>
      <c r="C5" s="63">
        <f>C29</f>
        <v>188</v>
      </c>
      <c r="D5" s="63">
        <f>D29</f>
        <v>7</v>
      </c>
      <c r="E5" s="64">
        <f>E29</f>
        <v>0.1111111111111111</v>
      </c>
      <c r="F5" s="63">
        <f>IF(F29="-","",F29)</f>
        <v>43863</v>
      </c>
      <c r="G5" s="63" t="str">
        <f>IF(G29="-","",G29)</f>
        <v/>
      </c>
      <c r="H5" s="65">
        <f>H29</f>
        <v>15</v>
      </c>
    </row>
    <row r="6" spans="2:8" x14ac:dyDescent="0.25">
      <c r="B6" s="62" t="s">
        <v>142</v>
      </c>
      <c r="C6" s="63">
        <f>C50</f>
        <v>80</v>
      </c>
      <c r="D6" s="63">
        <f>D50</f>
        <v>5</v>
      </c>
      <c r="E6" s="64">
        <f>E50</f>
        <v>0.14285714285714285</v>
      </c>
      <c r="F6" s="63">
        <f>IF(F50="-","",F50)</f>
        <v>43863</v>
      </c>
      <c r="G6" s="63" t="str">
        <f>IF(G50="-","",G50)</f>
        <v/>
      </c>
      <c r="H6" s="65">
        <f>H50</f>
        <v>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2</v>
      </c>
      <c r="E10" s="55">
        <f>SUM(E11:E26)/COUNTA(B11:B26)</f>
        <v>6.25E-2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6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0</v>
      </c>
      <c r="E12" s="64">
        <f>'LE COMMENCEMENT'!E10</f>
        <v>0</v>
      </c>
      <c r="F12" s="89" t="str">
        <f>IF('LE COMMENCEMENT'!F10="","",'LE COMMENCEMENT'!F10)</f>
        <v/>
      </c>
      <c r="G12" s="89" t="str">
        <f>IF('LE COMMENCEMENT'!G10="","",'LE COMMENCEMENT'!G10)</f>
        <v/>
      </c>
      <c r="H12" s="65" t="str">
        <f t="shared" ref="H12:H14" si="1">IF(D12=0,"",C12-D12)</f>
        <v/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0</v>
      </c>
      <c r="E13" s="64">
        <f>'LE COMMENCEMENT'!E11</f>
        <v>0</v>
      </c>
      <c r="F13" s="89" t="str">
        <f>IF('LE COMMENCEMENT'!F11="","",'LE COMMENCEMENT'!F11)</f>
        <v/>
      </c>
      <c r="G13" s="89" t="str">
        <f>IF('LE COMMENCEMENT'!G11="","",'LE COMMENCEMENT'!G11)</f>
        <v/>
      </c>
      <c r="H13" s="65" t="str">
        <f t="shared" si="1"/>
        <v/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0</v>
      </c>
      <c r="E14" s="64">
        <f>'LE COMMENCEMENT'!E12</f>
        <v>0</v>
      </c>
      <c r="F14" s="89" t="str">
        <f>IF('LE COMMENCEMENT'!F12="","",'LE COMMENCEMENT'!F12)</f>
        <v/>
      </c>
      <c r="G14" s="89" t="str">
        <f>IF('LE COMMENCEMENT'!G12="","",'LE COMMENCEMENT'!G12)</f>
        <v/>
      </c>
      <c r="H14" s="65" t="str">
        <f t="shared" si="1"/>
        <v/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0</v>
      </c>
      <c r="E15" s="64">
        <f>'LE COMMENCEMENT'!E13</f>
        <v>0</v>
      </c>
      <c r="F15" s="89" t="str">
        <f>IF('LE COMMENCEMENT'!F13="","",'LE COMMENCEMENT'!F13)</f>
        <v/>
      </c>
      <c r="G15" s="89" t="str">
        <f>IF('LE COMMENCEMENT'!G13="","",'LE COMMENCEMENT'!G13)</f>
        <v/>
      </c>
      <c r="H15" s="65" t="str">
        <f t="shared" ref="H15" si="2">IF(D15=0,"",C15-D15)</f>
        <v/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7</v>
      </c>
      <c r="E29" s="55">
        <f>SUM(E30:E47)/COUNTA(B30:B47)</f>
        <v>0.1111111111111111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15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0</v>
      </c>
      <c r="E31" s="64">
        <f t="shared" si="14"/>
        <v>0</v>
      </c>
      <c r="F31" s="89" t="str">
        <f t="shared" ref="F31:G33" si="15">IF(F12="","",F12)</f>
        <v/>
      </c>
      <c r="G31" s="89" t="str">
        <f t="shared" si="15"/>
        <v/>
      </c>
      <c r="H31" s="65" t="str">
        <f>IF(D31=0,"",C31-D31)</f>
        <v/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0</v>
      </c>
      <c r="E32" s="64">
        <f t="shared" si="14"/>
        <v>0</v>
      </c>
      <c r="F32" s="89" t="str">
        <f t="shared" si="15"/>
        <v/>
      </c>
      <c r="G32" s="89" t="str">
        <f t="shared" si="15"/>
        <v/>
      </c>
      <c r="H32" s="65" t="str">
        <f t="shared" ref="H32:H47" si="16">IF(D32=0,"",C32-D32)</f>
        <v/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0</v>
      </c>
      <c r="E33" s="64">
        <f t="shared" si="14"/>
        <v>0</v>
      </c>
      <c r="F33" s="89" t="str">
        <f t="shared" si="15"/>
        <v/>
      </c>
      <c r="G33" s="89" t="str">
        <f t="shared" si="15"/>
        <v/>
      </c>
      <c r="H33" s="65" t="str">
        <f t="shared" si="16"/>
        <v/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0</v>
      </c>
      <c r="E37" s="64">
        <f>E15</f>
        <v>0</v>
      </c>
      <c r="F37" s="89" t="str">
        <f>IF(F15="","",F15)</f>
        <v/>
      </c>
      <c r="G37" s="89" t="str">
        <f>IF(G15="","",G15)</f>
        <v/>
      </c>
      <c r="H37" s="65" t="str">
        <f t="shared" si="16"/>
        <v/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5</v>
      </c>
      <c r="E50" s="55">
        <f>SUM(E51:E57)/COUNTA(B51:B57)</f>
        <v>0.14285714285714285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0</v>
      </c>
      <c r="E52" s="64">
        <f>E15</f>
        <v>0</v>
      </c>
      <c r="F52" s="89" t="str">
        <f>IF(F15="","",F15)</f>
        <v/>
      </c>
      <c r="G52" s="89" t="str">
        <f>IF(G15="","",G15)</f>
        <v/>
      </c>
      <c r="H52" s="65" t="str">
        <f t="shared" ref="H52:H57" si="17">IF(D52=0,"",C52-D52)</f>
        <v/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2020-02-02T22:18:17Z</dcterms:modified>
</cp:coreProperties>
</file>