
<file path=[Content_Types].xml><?xml version="1.0" encoding="utf-8"?>
<Types xmlns="http://schemas.openxmlformats.org/package/2006/content-types">
  <Default Extension="bin" ContentType="application/vnd.openxmlformats-officedocument.spreadsheetml.printerSettings"/>
  <Default Extension="tmp" ContentType="image/png"/>
  <Default Extension="png" ContentType="image/pn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ml.chartshapes+xml"/>
  <Override PartName="/xl/charts/chart2.xml" ContentType="application/vnd.openxmlformats-officedocument.drawingml.chart+xml"/>
  <Override PartName="/xl/drawings/drawing6.xml" ContentType="application/vnd.openxmlformats-officedocument.drawingml.chartshapes+xml"/>
  <Override PartName="/xl/charts/chart3.xml" ContentType="application/vnd.openxmlformats-officedocument.drawingml.chart+xml"/>
  <Override PartName="/xl/drawings/drawing7.xml" ContentType="application/vnd.openxmlformats-officedocument.drawingml.chartshapes+xml"/>
  <Override PartName="/xl/charts/chart4.xml" ContentType="application/vnd.openxmlformats-officedocument.drawingml.chart+xml"/>
  <Override PartName="/xl/drawings/drawing8.xml" ContentType="application/vnd.openxmlformats-officedocument.drawingml.chartshapes+xml"/>
  <Override PartName="/xl/charts/chart5.xml" ContentType="application/vnd.openxmlformats-officedocument.drawingml.chart+xml"/>
  <Override PartName="/xl/drawings/drawing9.xml" ContentType="application/vnd.openxmlformats-officedocument.drawingml.chartshapes+xml"/>
  <Override PartName="/xl/charts/chart6.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X:\Resources and ongoing non-project files\Tools\Up-to-date EFC-UNC Tools\"/>
    </mc:Choice>
  </mc:AlternateContent>
  <bookViews>
    <workbookView xWindow="0" yWindow="0" windowWidth="24240" windowHeight="13740" tabRatio="770"/>
  </bookViews>
  <sheets>
    <sheet name="Instructions" sheetId="5" r:id="rId1"/>
    <sheet name="Enter Financial Data" sheetId="1" r:id="rId2"/>
    <sheet name="Key Financial Indicators" sheetId="12" r:id="rId3"/>
    <sheet name="View Graphs" sheetId="8" r:id="rId4"/>
    <sheet name="Graph Data" sheetId="9" state="hidden" r:id="rId5"/>
    <sheet name="Example Statements" sheetId="10" r:id="rId6"/>
    <sheet name="Blank worksheet" sheetId="13" r:id="rId7"/>
  </sheets>
  <definedNames>
    <definedName name="AssetDep_graph">'View Graphs'!$S$21</definedName>
    <definedName name="BLANK">#REF!</definedName>
    <definedName name="Cash">IF(#REF!&gt;#REF!,Passing,Failing)</definedName>
    <definedName name="Days_Cash_Graph">'View Graphs'!$S$8</definedName>
    <definedName name="DCH_graph">'View Graphs'!$K$21</definedName>
    <definedName name="Debt_Service">IF(#REF!&gt;#REF!,Passing,Failing)</definedName>
    <definedName name="Degrading">#REF!</definedName>
    <definedName name="Dep_graph">'View Graphs'!$S$22</definedName>
    <definedName name="Depreciation">IF(#REF!&gt;#REF!,Passing,Failing)</definedName>
    <definedName name="DSCR">'View Graphs'!$K$8</definedName>
    <definedName name="DSCR_graph">'View Graphs'!$S$7</definedName>
    <definedName name="Failing">#REF!</definedName>
    <definedName name="Graph1">IF('Graph Data'!$I$2="n/a",BLANK,IF('Graph Data'!$I$2="Down",Degrading,Improving))</definedName>
    <definedName name="Graph2">IF('Graph Data'!$I$5="n/a",BLANK,IF('Graph Data'!$I$5="Down",Degrading,Improving))</definedName>
    <definedName name="Graph3">IF('Graph Data'!$I$8="n/a",BLANK,IF('Graph Data'!$I$8="Down",Degrading,Improving))</definedName>
    <definedName name="Graph4">IF('Graph Data'!$I$11="n/a",BLANK,IF('Graph Data'!$I$11="Down",Degrading,Improving))</definedName>
    <definedName name="Graph5">IF('Graph Data'!$I$14="n/a",BLANK,IF('Graph Data'!$I$14="Down",Degrading,Improving))</definedName>
    <definedName name="Graph6">IF('Graph Data'!$I$17="n/a",BLANK,IF('Graph Data'!$I$17="Down",Degrading,Improving))</definedName>
    <definedName name="hyperDCH">'Key Financial Indicators'!$A$110:$A$131</definedName>
    <definedName name="hyperDSCR">'Key Financial Indicators'!$A$62:$A$83</definedName>
    <definedName name="hyperOR1">'Key Financial Indicators'!$A$14:$A$35</definedName>
    <definedName name="hyperOR2">'Key Financial Indicators'!$A$38:$A$59</definedName>
    <definedName name="hyperPD">'Key Financial Indicators'!$A$134:$A$153</definedName>
    <definedName name="hyperQR">'Key Financial Indicators'!$A$86:$A$107</definedName>
    <definedName name="Image_4">'Example Statements'!$B$130</definedName>
    <definedName name="Image1">'Example Statements'!$B$5</definedName>
    <definedName name="Image2">'Example Statements'!$B$47</definedName>
    <definedName name="Image3">'Example Statements'!$B$87</definedName>
    <definedName name="Image4">'Example Statements'!$H$87</definedName>
    <definedName name="Improving">#REF!</definedName>
    <definedName name="OR">IF(#REF!&gt;#REF!,Passing,Failing)</definedName>
    <definedName name="OR_graph">'View Graphs'!$B$7</definedName>
    <definedName name="OR_graph2">'View Graphs'!$C$22</definedName>
    <definedName name="OR_sans_dep">IF(#REF!&gt;#REF!,Passing,Failing)</definedName>
    <definedName name="ORnodep_graph">'View Graphs'!$K$7</definedName>
    <definedName name="ORtarget">#REF!</definedName>
    <definedName name="Passing">#REF!</definedName>
    <definedName name="_xlnm.Print_Area" localSheetId="1">'Enter Financial Data'!$A$1:$G$37</definedName>
    <definedName name="_xlnm.Print_Area" localSheetId="5">'Example Statements'!$A$1:$R$170</definedName>
    <definedName name="_xlnm.Print_Area" localSheetId="0">Instructions!$A$1:$S$68</definedName>
    <definedName name="_xlnm.Print_Area" localSheetId="2">'Key Financial Indicators'!$A$1:$L$153</definedName>
    <definedName name="_xlnm.Print_Area" localSheetId="3">'View Graphs'!$A$1:$Z$34</definedName>
    <definedName name="_xlnm.Print_Titles" localSheetId="5">'Example Statements'!$1:$4</definedName>
    <definedName name="_xlnm.Print_Titles" localSheetId="2">'Key Financial Indicators'!$1:$2</definedName>
    <definedName name="QR">IF(#REF!&gt;#REF!,Passing,Failing)</definedName>
    <definedName name="QR_grapg">'View Graphs'!$K$22</definedName>
    <definedName name="QR_graph">'View Graphs'!$B$21</definedName>
    <definedName name="test1">IF(#REF!=1,Degrading,#REF!)</definedName>
    <definedName name="Utility">'Enter Financial Data'!$C$8</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B3" i="10" l="1"/>
  <c r="C18" i="9"/>
  <c r="C19" i="9"/>
  <c r="D18" i="9"/>
  <c r="D19" i="9" s="1"/>
  <c r="E18" i="9"/>
  <c r="E19" i="9"/>
  <c r="F18" i="9"/>
  <c r="F19" i="9" s="1"/>
  <c r="B18" i="9"/>
  <c r="B19" i="9"/>
  <c r="B6" i="8"/>
  <c r="G11" i="1"/>
  <c r="G5" i="12" s="1"/>
  <c r="F11" i="1"/>
  <c r="E1" i="9" s="1"/>
  <c r="F17" i="9"/>
  <c r="G17" i="9" s="1"/>
  <c r="E17" i="9"/>
  <c r="D17" i="9"/>
  <c r="C17" i="9"/>
  <c r="B17" i="9"/>
  <c r="F15" i="9"/>
  <c r="I14" i="9" s="1"/>
  <c r="G129" i="12" s="1"/>
  <c r="F16" i="9"/>
  <c r="E15" i="9"/>
  <c r="E16" i="9" s="1"/>
  <c r="D15" i="9"/>
  <c r="D16" i="9"/>
  <c r="C15" i="9"/>
  <c r="C16" i="9" s="1"/>
  <c r="B15" i="9"/>
  <c r="B16" i="9"/>
  <c r="F14" i="9"/>
  <c r="H14" i="9"/>
  <c r="G14" i="9"/>
  <c r="E14" i="9"/>
  <c r="D14" i="9"/>
  <c r="C14" i="9"/>
  <c r="B14" i="9"/>
  <c r="F12" i="9"/>
  <c r="F13" i="9" s="1"/>
  <c r="E12" i="9"/>
  <c r="E13" i="9"/>
  <c r="D12" i="9"/>
  <c r="D13" i="9" s="1"/>
  <c r="C12" i="9"/>
  <c r="C13" i="9"/>
  <c r="B12" i="9"/>
  <c r="B13" i="9" s="1"/>
  <c r="I11" i="9"/>
  <c r="G105" i="12" s="1"/>
  <c r="F11" i="9"/>
  <c r="H11" i="9" s="1"/>
  <c r="K9" i="12" s="1"/>
  <c r="E11" i="9"/>
  <c r="D11" i="9"/>
  <c r="C11" i="9"/>
  <c r="B11" i="9"/>
  <c r="F6" i="9"/>
  <c r="H5" i="9" s="1"/>
  <c r="K7" i="12" s="1"/>
  <c r="F9" i="9"/>
  <c r="F10" i="9" s="1"/>
  <c r="E6" i="9"/>
  <c r="E9" i="9"/>
  <c r="E10" i="9"/>
  <c r="D6" i="9"/>
  <c r="D9" i="9" s="1"/>
  <c r="D10" i="9" s="1"/>
  <c r="C6" i="9"/>
  <c r="C9" i="9" s="1"/>
  <c r="C10" i="9" s="1"/>
  <c r="B6" i="9"/>
  <c r="B7" i="9" s="1"/>
  <c r="B9" i="9"/>
  <c r="B10" i="9" s="1"/>
  <c r="F8" i="9"/>
  <c r="G8" i="9" s="1"/>
  <c r="H8" i="9"/>
  <c r="E8" i="9"/>
  <c r="D8" i="9"/>
  <c r="C8" i="9"/>
  <c r="B8" i="9"/>
  <c r="E7" i="9"/>
  <c r="D7" i="9"/>
  <c r="I5" i="9"/>
  <c r="F5" i="9"/>
  <c r="G5" i="9" s="1"/>
  <c r="E5" i="9"/>
  <c r="D5" i="9"/>
  <c r="C5" i="9"/>
  <c r="B5" i="9"/>
  <c r="F3" i="9"/>
  <c r="I2" i="9" s="1"/>
  <c r="G33" i="12" s="1"/>
  <c r="F4" i="9"/>
  <c r="E3" i="9"/>
  <c r="E4" i="9" s="1"/>
  <c r="D3" i="9"/>
  <c r="D4" i="9"/>
  <c r="C3" i="9"/>
  <c r="C4" i="9" s="1"/>
  <c r="B3" i="9"/>
  <c r="B4" i="9"/>
  <c r="F2" i="9"/>
  <c r="H2" i="9"/>
  <c r="G2" i="9"/>
  <c r="E2" i="9"/>
  <c r="D2" i="9"/>
  <c r="C2" i="9"/>
  <c r="B2" i="9"/>
  <c r="S21" i="8"/>
  <c r="K21" i="8"/>
  <c r="B21" i="8"/>
  <c r="S7" i="8"/>
  <c r="K7" i="8"/>
  <c r="B7" i="8"/>
  <c r="G103" i="12"/>
  <c r="G104" i="12"/>
  <c r="G79" i="12"/>
  <c r="G80" i="12" s="1"/>
  <c r="G57" i="12"/>
  <c r="M11" i="12"/>
  <c r="M10" i="12"/>
  <c r="K10" i="12"/>
  <c r="M9" i="12"/>
  <c r="M8" i="12"/>
  <c r="K8" i="12"/>
  <c r="M7" i="12"/>
  <c r="M6" i="12"/>
  <c r="K6" i="12"/>
  <c r="B31" i="12" l="1"/>
  <c r="B127" i="12"/>
  <c r="B79" i="12"/>
  <c r="B55" i="12"/>
  <c r="C80" i="12"/>
  <c r="C56" i="12"/>
  <c r="B103" i="12"/>
  <c r="C150" i="12"/>
  <c r="C104" i="12"/>
  <c r="C128" i="12"/>
  <c r="B149" i="12"/>
  <c r="F1" i="9"/>
  <c r="E11" i="1"/>
  <c r="D11" i="1" s="1"/>
  <c r="C11" i="1" s="1"/>
  <c r="B1" i="9" s="1"/>
  <c r="D1" i="9"/>
  <c r="I17" i="9"/>
  <c r="G151" i="12" s="1"/>
  <c r="G31" i="12"/>
  <c r="G32" i="12" s="1"/>
  <c r="G127" i="12"/>
  <c r="G128" i="12" s="1"/>
  <c r="F7" i="9"/>
  <c r="I8" i="9"/>
  <c r="G81" i="12" s="1"/>
  <c r="G11" i="9"/>
  <c r="G55" i="12"/>
  <c r="G56" i="12" s="1"/>
  <c r="G149" i="12"/>
  <c r="G150" i="12" s="1"/>
  <c r="C7" i="9"/>
  <c r="H17" i="9"/>
  <c r="K11" i="12" s="1"/>
  <c r="C1" i="9" l="1"/>
</calcChain>
</file>

<file path=xl/sharedStrings.xml><?xml version="1.0" encoding="utf-8"?>
<sst xmlns="http://schemas.openxmlformats.org/spreadsheetml/2006/main" count="225" uniqueCount="123">
  <si>
    <t>Total Operating Expenses</t>
  </si>
  <si>
    <t>Quick Ratio</t>
  </si>
  <si>
    <t>Days Cash on Hand</t>
  </si>
  <si>
    <t>Debt Interest Payments</t>
  </si>
  <si>
    <t>Debt Principal Payments</t>
  </si>
  <si>
    <t>Statement of Revenues, Expenses, and Changes in Fund Net Assets - Proprietary Funds</t>
  </si>
  <si>
    <t>Statement of Cash Flows - Proprietary Funds</t>
  </si>
  <si>
    <t>* Note: Assumes audited financials were prepared following GASB generally accepted accounting principles.  Names of statements and line items within each statement may vary.</t>
  </si>
  <si>
    <t>Total Depreciable Capital Assets</t>
  </si>
  <si>
    <t>Total Accumulated Depreciation</t>
  </si>
  <si>
    <t>[1]</t>
  </si>
  <si>
    <t>[2]</t>
  </si>
  <si>
    <t>Key</t>
  </si>
  <si>
    <t>[3]</t>
  </si>
  <si>
    <t>[4]</t>
  </si>
  <si>
    <t>[4b]</t>
  </si>
  <si>
    <t>[5]</t>
  </si>
  <si>
    <t>[6]</t>
  </si>
  <si>
    <t>[7]</t>
  </si>
  <si>
    <t>[8]</t>
  </si>
  <si>
    <t>[9]</t>
  </si>
  <si>
    <t>Field in the CAFR</t>
  </si>
  <si>
    <t>Total Operating Revenues</t>
  </si>
  <si>
    <t>Depreciation (within Operating Expenses)</t>
  </si>
  <si>
    <t>Don't get close to 100%</t>
  </si>
  <si>
    <t>Unrestricted Cash &amp; Investments</t>
  </si>
  <si>
    <t>Debt Service Coverage Ratio</t>
  </si>
  <si>
    <t>Less than or equal to:</t>
  </si>
  <si>
    <t>Operating Ratio (including depreciation)</t>
  </si>
  <si>
    <t>Operating Ratio (not including depreciation)</t>
  </si>
  <si>
    <t>Percent of Capital Assets Depreciated</t>
  </si>
  <si>
    <t>ghost</t>
  </si>
  <si>
    <t>Debt Service</t>
  </si>
  <si>
    <t>Depreciation</t>
  </si>
  <si>
    <t>Cash on hand</t>
  </si>
  <si>
    <t>QR</t>
  </si>
  <si>
    <t>See examples by clicking links below.</t>
  </si>
  <si>
    <t>Formula</t>
  </si>
  <si>
    <t>What's the trend over the last 5 years?</t>
  </si>
  <si>
    <t>Sparkline</t>
  </si>
  <si>
    <t>See Full Size Graph</t>
  </si>
  <si>
    <t>Did you improve since the previous year?</t>
  </si>
  <si>
    <t>greater than or equal to:</t>
  </si>
  <si>
    <t>Set Your Target:</t>
  </si>
  <si>
    <t>(you may wish it to be &gt; 1.2)</t>
  </si>
  <si>
    <t>(you may wish it to be &gt; 1.5)</t>
  </si>
  <si>
    <t xml:space="preserve">Measures short-term liquidity: the system's ability to pay its bills with its unrestricted assets on the day the financial statements are recorded. Remember that assets and liabilities are measured on the day your financial statements are prepared and may not be typical.      </t>
  </si>
  <si>
    <t>(Good practice is at least 2.0)</t>
  </si>
  <si>
    <t>OR  with Dep</t>
  </si>
  <si>
    <t>OR without Dep</t>
  </si>
  <si>
    <t>Distance from target:</t>
  </si>
  <si>
    <t>Change from last year:</t>
  </si>
  <si>
    <t>Did you meet your target?</t>
  </si>
  <si>
    <t>Image 1: Example of a Statement of Net Position</t>
  </si>
  <si>
    <t>Image 2: Example of a Statement of Revenues, Expenses, and Changes in Fund Net Position</t>
  </si>
  <si>
    <t>Image 3: Example of a Statement of Cash Flows</t>
  </si>
  <si>
    <t>(Many bonds covenants require at least 1.2)</t>
  </si>
  <si>
    <t>This version of operating ratio measures whether the utility's revenues from sales are sufficient to cover just the cost of operations and maintenance (without any consideration for capital expenses).</t>
  </si>
  <si>
    <t>Measures the profitability of the water and/or wastewater system.  It shows whether the utility's revenues from sales are sufficient to cover the cost of operations (O&amp;M) and depreciation, which is used here as a surrogate for capital needs.</t>
  </si>
  <si>
    <t xml:space="preserve">Measures the ability to pay debt service with operating revenue.  This means that after paying off your operating and maintenance costs, you have enough money left over to pay your existing debt service. 
Applies only to utilities with debt.     </t>
  </si>
  <si>
    <t xml:space="preserve">Measures the ability of the system to weather a significant temporary reduction in revenue to continue paying for daily operations and maintenance.  How many days could you operate if no new revenue came in?     </t>
  </si>
  <si>
    <t>More than enough to last a billing cycle or when you expect a substantial inflow of cash. Good practice is several months.</t>
  </si>
  <si>
    <t xml:space="preserve">An indicator that measures how much of the assessed value of all of your depreciable assets has already been depreciated. Keep in mind that depreciation is measured by accountants and not by your system engineers. The number may or may not be a good measure of the actual wear and tear on your system.      </t>
  </si>
  <si>
    <t>Fiscal Year End</t>
  </si>
  <si>
    <t>Current Assets, excluding restricted cash and prepaid items</t>
  </si>
  <si>
    <t>Current Liabilities, excluding deposits &amp; bond anticipation notes</t>
  </si>
  <si>
    <t>Detail Notes on Capital Assets</t>
  </si>
  <si>
    <t>Statement of Net Assets (or Net Position) - Proprietary Funds</t>
  </si>
  <si>
    <t>Image 4: Example of Detailed Notes on Capital Assets</t>
  </si>
  <si>
    <t>ALL RIGHTS RESERVED</t>
  </si>
  <si>
    <t>Minimum Benchmark: &gt;1.0</t>
  </si>
  <si>
    <t>Copyright © 2016 Environmental Finance Center at the University of North Carolina, Chapel Hill. efc.sog.unc.edu</t>
  </si>
  <si>
    <t>Town of Anywhere</t>
  </si>
  <si>
    <t>Type in your name here</t>
  </si>
  <si>
    <t xml:space="preserve">Prepared by: </t>
  </si>
  <si>
    <t xml:space="preserve">Date prepared: </t>
  </si>
  <si>
    <t>End date of the most recent financial statement used:</t>
  </si>
  <si>
    <t xml:space="preserve">Utility / Organization: </t>
  </si>
  <si>
    <t>Step 1:</t>
  </si>
  <si>
    <t>Type in your utility's information in the green cells below.</t>
  </si>
  <si>
    <t>Field in the financial statement/CAFR</t>
  </si>
  <si>
    <t>Financial targets (benchmarks) worksheet</t>
  </si>
  <si>
    <t>Step 2:</t>
  </si>
  <si>
    <t>Click to jump to:</t>
  </si>
  <si>
    <t>Need help finding these numbers from your audited financial statements?</t>
  </si>
  <si>
    <t>Enter $0 if there were no debt service payments</t>
  </si>
  <si>
    <t>Enter as shown in the Total Operating Revenues line</t>
  </si>
  <si>
    <t>Enter as shown in the Total Operating Expenses line</t>
  </si>
  <si>
    <t>Unrestricted Cash &amp; Investments (and Cash Equivalents) is listed as a line item within Current Assets</t>
  </si>
  <si>
    <t>Total accumulated depreciation on capital assets being depreciated (buildings, equipment, other improvements) is usually shown in the Detail Notes on Capital Assets.</t>
  </si>
  <si>
    <t>Enter the total value of capital assets being depreciated (buildings, equipment, othre improvements) only. Often listed in Detail Notes on Capital Assets.</t>
  </si>
  <si>
    <t>Financial data input worksheet</t>
  </si>
  <si>
    <t>Did you generate the revenues needed to pay for O&amp;M and a little for capital?</t>
  </si>
  <si>
    <t>Did you generate the revenues needed to pay for O&amp;M by itself?</t>
  </si>
  <si>
    <t>Did you generate the revenues needed to pay for O&amp;M and existing debt service?</t>
  </si>
  <si>
    <t>Did you have enough liquidity to pay your current liabilities at the end of the year?</t>
  </si>
  <si>
    <t>How many days could you continue to operate the utility with the cash levels available?</t>
  </si>
  <si>
    <t>How much have your utility's assets depreciated (nearing the end of their lives)?</t>
  </si>
  <si>
    <t>Go to top</t>
  </si>
  <si>
    <t>Five-Year Trends</t>
  </si>
  <si>
    <t>Key:</t>
  </si>
  <si>
    <t>Above dotted line = exceeded target (good)</t>
  </si>
  <si>
    <t>Below dotted line = did not meet target (needs improvement)</t>
  </si>
  <si>
    <t>Instructions</t>
  </si>
  <si>
    <t>Examples of Financial Statements</t>
  </si>
  <si>
    <t>Questions, comments and suggestions are always welcome.</t>
  </si>
  <si>
    <t>Email Shadi Eskaf at eskaf@sog.unc.edu.</t>
  </si>
  <si>
    <t>Search for "Financial Health Checkup for Water Utilities" in Resources / Tools.</t>
  </si>
  <si>
    <t xml:space="preserve">Download the latest version of this tool at http://efc.sog.unc.edu. </t>
  </si>
  <si>
    <t>What's the trend over the last 5 years (reversed)?</t>
  </si>
  <si>
    <t>DO NOT EDIT!</t>
  </si>
  <si>
    <t>Depreciation &amp; Amortization Expenses</t>
  </si>
  <si>
    <t>Depreciation and amortization are listed as a line item within Operating Expenses</t>
  </si>
  <si>
    <t>Blank worksheet for notes, calculations, or screenshots of audited financial statements for the utility.</t>
  </si>
  <si>
    <t>Read more about Operating Ratios in this blog post</t>
  </si>
  <si>
    <t>Read more about Debt Service Coverage Ratios in this blog post</t>
  </si>
  <si>
    <t>Read more about Quick (Current) Ratios in this blog post</t>
  </si>
  <si>
    <t>Read more about Days Cash on Hand in this blog post</t>
  </si>
  <si>
    <t>Edit the six financial targets in the green cells below. Review performance in the last year.</t>
  </si>
  <si>
    <t>Total Current Assets minus all inventories, prepaid items and any kind of restricted cash or restricted assets that cannot be used to pay for Current Liabilities</t>
  </si>
  <si>
    <t>Total Current Liabilities minus all refundable deposits and bond anticipation notes</t>
  </si>
  <si>
    <t>Current Assets, excluding inventories, restricted cash, prepaids</t>
  </si>
  <si>
    <t>version 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</si>
</sst>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409]mmmm\ d\,\ yyyy;@"/>
    <numFmt numFmtId="165" formatCode="_(&quot;$&quot;* #,##0_);_(&quot;$&quot;* \(#,##0\);_(&quot;$&quot;* &quot;-&quot;??_);_(@_)"/>
    <numFmt numFmtId="166" formatCode="0.0"/>
  </numFmts>
  <fonts count="70" x14ac:knownFonts="1">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24"/>
      <color theme="1"/>
      <name val="Calibri"/>
      <family val="2"/>
      <scheme val="minor"/>
    </font>
    <font>
      <b/>
      <sz val="20"/>
      <color theme="1"/>
      <name val="Calibri"/>
      <family val="2"/>
      <scheme val="minor"/>
    </font>
    <font>
      <u/>
      <sz val="11"/>
      <color theme="10"/>
      <name val="Calibri"/>
      <family val="2"/>
      <scheme val="minor"/>
    </font>
    <font>
      <b/>
      <sz val="18"/>
      <color theme="1"/>
      <name val="Calibri"/>
      <family val="2"/>
      <scheme val="minor"/>
    </font>
    <font>
      <b/>
      <sz val="16"/>
      <color theme="1"/>
      <name val="Calibri"/>
      <family val="2"/>
      <scheme val="minor"/>
    </font>
    <font>
      <sz val="11"/>
      <color rgb="FFFF0000"/>
      <name val="Calibri"/>
      <family val="2"/>
      <scheme val="minor"/>
    </font>
    <font>
      <i/>
      <sz val="12"/>
      <color theme="1"/>
      <name val="Calibri"/>
      <family val="2"/>
      <scheme val="minor"/>
    </font>
    <font>
      <b/>
      <sz val="12"/>
      <color theme="1"/>
      <name val="Calibri"/>
      <family val="2"/>
      <scheme val="minor"/>
    </font>
    <font>
      <u/>
      <sz val="11"/>
      <color theme="11"/>
      <name val="Calibri"/>
      <family val="2"/>
      <scheme val="minor"/>
    </font>
    <font>
      <b/>
      <sz val="12"/>
      <color rgb="FF4F81BD"/>
      <name val="Calibri"/>
      <family val="2"/>
      <scheme val="minor"/>
    </font>
    <font>
      <b/>
      <sz val="16"/>
      <color rgb="FF4F81BD"/>
      <name val="Calibri"/>
      <family val="2"/>
      <scheme val="minor"/>
    </font>
    <font>
      <b/>
      <sz val="14"/>
      <color theme="1"/>
      <name val="Calibri"/>
      <family val="2"/>
      <scheme val="minor"/>
    </font>
    <font>
      <sz val="14"/>
      <color theme="1"/>
      <name val="Calibri"/>
      <family val="2"/>
      <scheme val="minor"/>
    </font>
    <font>
      <b/>
      <sz val="14"/>
      <color theme="7"/>
      <name val="Calibri"/>
      <family val="2"/>
      <scheme val="minor"/>
    </font>
    <font>
      <b/>
      <sz val="14"/>
      <color theme="8"/>
      <name val="Calibri"/>
      <family val="2"/>
      <scheme val="minor"/>
    </font>
    <font>
      <b/>
      <sz val="14"/>
      <color theme="9"/>
      <name val="Calibri"/>
      <family val="2"/>
      <scheme val="minor"/>
    </font>
    <font>
      <b/>
      <sz val="14"/>
      <color theme="6" tint="-0.499984740745262"/>
      <name val="Calibri"/>
      <family val="2"/>
      <scheme val="minor"/>
    </font>
    <font>
      <sz val="28"/>
      <color theme="4"/>
      <name val="Calibri"/>
      <family val="2"/>
      <scheme val="minor"/>
    </font>
    <font>
      <sz val="36"/>
      <color theme="1"/>
      <name val="Calibri"/>
      <family val="2"/>
      <scheme val="minor"/>
    </font>
    <font>
      <sz val="11"/>
      <color rgb="FF000000"/>
      <name val="Calibri"/>
      <family val="2"/>
      <scheme val="minor"/>
    </font>
    <font>
      <b/>
      <sz val="12"/>
      <color theme="1" tint="0.499984740745262"/>
      <name val="Calibri"/>
      <family val="2"/>
      <scheme val="minor"/>
    </font>
    <font>
      <b/>
      <sz val="20"/>
      <color theme="0"/>
      <name val="Calibri"/>
      <family val="2"/>
      <scheme val="minor"/>
    </font>
    <font>
      <sz val="13"/>
      <color theme="1"/>
      <name val="Calibri"/>
      <family val="2"/>
      <scheme val="minor"/>
    </font>
    <font>
      <sz val="11"/>
      <color theme="1" tint="0.499984740745262"/>
      <name val="Calibri"/>
      <family val="2"/>
      <scheme val="minor"/>
    </font>
    <font>
      <i/>
      <sz val="11"/>
      <color theme="1" tint="0.499984740745262"/>
      <name val="Calibri"/>
      <family val="2"/>
      <scheme val="minor"/>
    </font>
    <font>
      <sz val="10"/>
      <color theme="1" tint="0.499984740745262"/>
      <name val="Calibri"/>
      <family val="2"/>
      <scheme val="minor"/>
    </font>
    <font>
      <b/>
      <sz val="12"/>
      <color theme="0"/>
      <name val="Calibri"/>
      <family val="2"/>
      <scheme val="minor"/>
    </font>
    <font>
      <b/>
      <sz val="24"/>
      <color theme="0"/>
      <name val="Calibri"/>
      <family val="2"/>
      <scheme val="minor"/>
    </font>
    <font>
      <i/>
      <sz val="18"/>
      <color theme="1"/>
      <name val="Calibri"/>
      <family val="2"/>
      <scheme val="minor"/>
    </font>
    <font>
      <sz val="11"/>
      <color theme="5"/>
      <name val="Calibri"/>
      <family val="2"/>
      <scheme val="minor"/>
    </font>
    <font>
      <sz val="12"/>
      <color theme="1" tint="0.499984740745262"/>
      <name val="Calibri"/>
      <family val="2"/>
      <scheme val="minor"/>
    </font>
    <font>
      <b/>
      <sz val="26"/>
      <color theme="0"/>
      <name val="Calibri"/>
      <family val="2"/>
      <scheme val="minor"/>
    </font>
    <font>
      <b/>
      <sz val="14"/>
      <color theme="4"/>
      <name val="Calibri"/>
      <family val="2"/>
      <scheme val="minor"/>
    </font>
    <font>
      <b/>
      <sz val="14"/>
      <color theme="6"/>
      <name val="Calibri"/>
      <family val="2"/>
      <scheme val="minor"/>
    </font>
    <font>
      <b/>
      <u/>
      <sz val="14"/>
      <color theme="1"/>
      <name val="Calibri"/>
      <family val="2"/>
      <scheme val="minor"/>
    </font>
    <font>
      <sz val="10"/>
      <color theme="1"/>
      <name val="Calibri"/>
      <family val="2"/>
      <scheme val="minor"/>
    </font>
    <font>
      <sz val="11"/>
      <color theme="1" tint="0.34998626667073579"/>
      <name val="Calibri"/>
      <family val="2"/>
      <scheme val="minor"/>
    </font>
    <font>
      <sz val="10.5"/>
      <color theme="1" tint="0.34998626667073579"/>
      <name val="Calibri"/>
      <family val="2"/>
      <scheme val="minor"/>
    </font>
    <font>
      <b/>
      <u/>
      <sz val="12"/>
      <color theme="10"/>
      <name val="Calibri"/>
      <family val="2"/>
      <scheme val="minor"/>
    </font>
    <font>
      <sz val="14"/>
      <color rgb="FFFF0000"/>
      <name val="Calibri"/>
      <family val="2"/>
      <scheme val="minor"/>
    </font>
    <font>
      <sz val="14"/>
      <color rgb="FF00B050"/>
      <name val="Calibri"/>
      <family val="2"/>
      <scheme val="minor"/>
    </font>
    <font>
      <sz val="10"/>
      <color theme="1" tint="0.34998626667073579"/>
      <name val="Arial"/>
      <family val="2"/>
    </font>
    <font>
      <b/>
      <sz val="16"/>
      <color theme="0"/>
      <name val="Calibri"/>
      <family val="2"/>
      <scheme val="minor"/>
    </font>
    <font>
      <sz val="12"/>
      <color theme="1" tint="0.34998626667073579"/>
      <name val="Calibri"/>
      <family val="2"/>
      <scheme val="minor"/>
    </font>
    <font>
      <u/>
      <sz val="12"/>
      <color theme="1" tint="0.34998626667073579"/>
      <name val="Calibri"/>
      <family val="2"/>
      <scheme val="minor"/>
    </font>
    <font>
      <sz val="11"/>
      <color theme="0"/>
      <name val="Calibri"/>
      <family val="2"/>
      <scheme val="minor"/>
    </font>
    <font>
      <b/>
      <sz val="11"/>
      <color theme="0"/>
      <name val="Calibri"/>
      <family val="2"/>
      <scheme val="minor"/>
    </font>
    <font>
      <sz val="12"/>
      <color theme="1"/>
      <name val="Segoe UI"/>
      <family val="2"/>
    </font>
    <font>
      <b/>
      <sz val="12"/>
      <color theme="1"/>
      <name val="Segoe UI"/>
      <family val="2"/>
    </font>
    <font>
      <u/>
      <sz val="12"/>
      <color theme="10"/>
      <name val="Segoe UI"/>
      <family val="2"/>
    </font>
    <font>
      <u/>
      <sz val="12"/>
      <color theme="10"/>
      <name val="Calibri"/>
      <family val="2"/>
      <scheme val="minor"/>
    </font>
    <font>
      <b/>
      <sz val="16"/>
      <color theme="3"/>
      <name val="Calibri"/>
      <family val="2"/>
      <scheme val="minor"/>
    </font>
    <font>
      <sz val="12"/>
      <color theme="4" tint="-0.249977111117893"/>
      <name val="Calibri"/>
      <family val="2"/>
      <scheme val="minor"/>
    </font>
    <font>
      <sz val="12"/>
      <color theme="5" tint="-0.249977111117893"/>
      <name val="Calibri"/>
      <family val="2"/>
      <scheme val="minor"/>
    </font>
    <font>
      <sz val="12"/>
      <color theme="6" tint="-0.249977111117893"/>
      <name val="Calibri"/>
      <family val="2"/>
      <scheme val="minor"/>
    </font>
    <font>
      <sz val="12"/>
      <color theme="7" tint="-0.249977111117893"/>
      <name val="Calibri"/>
      <family val="2"/>
      <scheme val="minor"/>
    </font>
    <font>
      <sz val="12"/>
      <color theme="8" tint="-0.249977111117893"/>
      <name val="Calibri"/>
      <family val="2"/>
      <scheme val="minor"/>
    </font>
    <font>
      <sz val="12"/>
      <color theme="9" tint="-0.249977111117893"/>
      <name val="Calibri"/>
      <family val="2"/>
      <scheme val="minor"/>
    </font>
    <font>
      <sz val="28"/>
      <color theme="4" tint="-0.249977111117893"/>
      <name val="Calibri"/>
      <family val="2"/>
      <scheme val="minor"/>
    </font>
    <font>
      <sz val="28"/>
      <color theme="7" tint="-0.249977111117893"/>
      <name val="Calibri"/>
      <family val="2"/>
      <scheme val="minor"/>
    </font>
    <font>
      <sz val="28"/>
      <color theme="6" tint="-0.249977111117893"/>
      <name val="Calibri"/>
      <family val="2"/>
      <scheme val="minor"/>
    </font>
    <font>
      <sz val="28"/>
      <color theme="8" tint="-0.249977111117893"/>
      <name val="Calibri"/>
      <family val="2"/>
      <scheme val="minor"/>
    </font>
    <font>
      <sz val="28"/>
      <color theme="9" tint="-0.249977111117893"/>
      <name val="Calibri"/>
      <family val="2"/>
      <scheme val="minor"/>
    </font>
    <font>
      <sz val="28"/>
      <color theme="5" tint="-0.249977111117893"/>
      <name val="Calibri"/>
      <family val="2"/>
      <scheme val="minor"/>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theme="0"/>
        <bgColor rgb="FF000000"/>
      </patternFill>
    </fill>
    <fill>
      <patternFill patternType="solid">
        <fgColor theme="3"/>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0" tint="-0.14999847407452621"/>
        <bgColor rgb="FF000000"/>
      </patternFill>
    </fill>
    <fill>
      <patternFill patternType="solid">
        <fgColor theme="0" tint="-0.499984740745262"/>
        <bgColor indexed="64"/>
      </patternFill>
    </fill>
    <fill>
      <patternFill patternType="solid">
        <fgColor theme="4" tint="0.59999389629810485"/>
        <bgColor indexed="64"/>
      </patternFill>
    </fill>
  </fills>
  <borders count="22">
    <border>
      <left/>
      <right/>
      <top/>
      <bottom/>
      <diagonal/>
    </border>
    <border>
      <left/>
      <right/>
      <top/>
      <bottom style="medium">
        <color auto="1"/>
      </bottom>
      <diagonal/>
    </border>
    <border>
      <left style="medium">
        <color auto="1"/>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s>
  <cellStyleXfs count="34">
    <xf numFmtId="0" fontId="0" fillId="0" borderId="0"/>
    <xf numFmtId="44" fontId="3" fillId="0" borderId="0" applyFont="0" applyFill="0" applyBorder="0" applyAlignment="0" applyProtection="0"/>
    <xf numFmtId="9" fontId="3" fillId="0" borderId="0" applyFont="0" applyFill="0" applyBorder="0" applyAlignment="0" applyProtection="0"/>
    <xf numFmtId="0" fontId="8"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3" fillId="0" borderId="0"/>
  </cellStyleXfs>
  <cellXfs count="477">
    <xf numFmtId="0" fontId="0" fillId="0" borderId="0" xfId="0"/>
    <xf numFmtId="0" fontId="0" fillId="2" borderId="2" xfId="0" applyFill="1" applyBorder="1"/>
    <xf numFmtId="0" fontId="0" fillId="2" borderId="0" xfId="0" applyFill="1" applyBorder="1"/>
    <xf numFmtId="0" fontId="0" fillId="2" borderId="1" xfId="0" applyFill="1" applyBorder="1"/>
    <xf numFmtId="0" fontId="0" fillId="2" borderId="6" xfId="0" applyFill="1" applyBorder="1"/>
    <xf numFmtId="0" fontId="0" fillId="2" borderId="8" xfId="0" applyFill="1" applyBorder="1"/>
    <xf numFmtId="0" fontId="0" fillId="5" borderId="0" xfId="0" applyFill="1"/>
    <xf numFmtId="0" fontId="7" fillId="8" borderId="0" xfId="0" applyFont="1" applyFill="1" applyBorder="1" applyAlignment="1">
      <alignment vertical="center"/>
    </xf>
    <xf numFmtId="0" fontId="11" fillId="5" borderId="0" xfId="0" applyFont="1" applyFill="1"/>
    <xf numFmtId="0" fontId="0" fillId="5" borderId="0" xfId="0" applyFill="1" applyBorder="1"/>
    <xf numFmtId="0" fontId="9" fillId="5" borderId="0" xfId="0" applyFont="1" applyFill="1" applyBorder="1" applyAlignment="1">
      <alignment horizontal="center" vertical="center"/>
    </xf>
    <xf numFmtId="0" fontId="10" fillId="5" borderId="0" xfId="0" applyFont="1" applyFill="1" applyBorder="1" applyAlignment="1">
      <alignment horizontal="center" vertical="center"/>
    </xf>
    <xf numFmtId="0" fontId="10" fillId="5" borderId="0" xfId="0" applyFont="1" applyFill="1" applyBorder="1" applyAlignment="1">
      <alignment vertical="center"/>
    </xf>
    <xf numFmtId="0" fontId="4" fillId="2" borderId="3" xfId="0" applyFont="1" applyFill="1" applyBorder="1"/>
    <xf numFmtId="0" fontId="4" fillId="2" borderId="4" xfId="0" applyFont="1" applyFill="1" applyBorder="1"/>
    <xf numFmtId="0" fontId="0" fillId="2" borderId="4" xfId="0" applyFill="1" applyBorder="1"/>
    <xf numFmtId="0" fontId="0" fillId="2" borderId="5" xfId="0" applyFill="1" applyBorder="1"/>
    <xf numFmtId="0" fontId="0" fillId="2" borderId="7" xfId="0" applyFill="1" applyBorder="1"/>
    <xf numFmtId="0" fontId="0" fillId="2" borderId="1" xfId="0" applyFill="1" applyBorder="1" applyAlignment="1">
      <alignment horizontal="left" wrapText="1"/>
    </xf>
    <xf numFmtId="0" fontId="0" fillId="2" borderId="8" xfId="0" applyFill="1" applyBorder="1" applyAlignment="1">
      <alignment horizontal="left" wrapText="1"/>
    </xf>
    <xf numFmtId="0" fontId="0" fillId="2" borderId="1" xfId="0" applyFill="1" applyBorder="1" applyAlignment="1">
      <alignment horizontal="left"/>
    </xf>
    <xf numFmtId="0" fontId="43" fillId="5" borderId="0" xfId="0" applyFont="1" applyFill="1" applyBorder="1" applyAlignment="1"/>
    <xf numFmtId="0" fontId="43" fillId="5" borderId="0" xfId="0" applyFont="1" applyFill="1" applyBorder="1"/>
    <xf numFmtId="0" fontId="13" fillId="5" borderId="0" xfId="0" applyFont="1" applyFill="1" applyBorder="1" applyAlignment="1" applyProtection="1">
      <alignment horizontal="left" vertical="center"/>
    </xf>
    <xf numFmtId="0" fontId="6" fillId="5" borderId="0" xfId="0" applyFont="1" applyFill="1" applyBorder="1" applyAlignment="1" applyProtection="1">
      <alignment horizontal="left" vertical="center"/>
    </xf>
    <xf numFmtId="0" fontId="1" fillId="5" borderId="0" xfId="0" applyFont="1" applyFill="1" applyAlignment="1" applyProtection="1"/>
    <xf numFmtId="0" fontId="2" fillId="5" borderId="0" xfId="0" applyFont="1" applyFill="1" applyProtection="1"/>
    <xf numFmtId="0" fontId="0" fillId="5" borderId="0" xfId="0" applyFill="1" applyProtection="1"/>
    <xf numFmtId="0" fontId="2" fillId="5" borderId="0" xfId="0" applyFont="1" applyFill="1" applyAlignment="1" applyProtection="1"/>
    <xf numFmtId="0" fontId="4" fillId="5" borderId="0" xfId="0" applyFont="1" applyFill="1" applyBorder="1" applyAlignment="1" applyProtection="1">
      <alignment wrapText="1"/>
    </xf>
    <xf numFmtId="0" fontId="13" fillId="5" borderId="0" xfId="0" applyFont="1" applyFill="1" applyProtection="1"/>
    <xf numFmtId="0" fontId="1" fillId="5" borderId="0" xfId="0" applyFont="1" applyFill="1" applyProtection="1"/>
    <xf numFmtId="165" fontId="0" fillId="5" borderId="0" xfId="0" applyNumberFormat="1" applyFill="1" applyProtection="1"/>
    <xf numFmtId="0" fontId="0" fillId="9" borderId="0" xfId="0" applyFill="1" applyProtection="1"/>
    <xf numFmtId="0" fontId="0" fillId="2" borderId="2" xfId="0" applyFill="1" applyBorder="1" applyProtection="1"/>
    <xf numFmtId="0" fontId="0" fillId="2" borderId="0" xfId="0" applyFill="1" applyBorder="1" applyProtection="1"/>
    <xf numFmtId="0" fontId="0" fillId="2" borderId="1" xfId="0" applyFill="1" applyBorder="1" applyProtection="1"/>
    <xf numFmtId="0" fontId="40" fillId="5" borderId="3" xfId="0" applyFont="1" applyFill="1" applyBorder="1" applyProtection="1"/>
    <xf numFmtId="0" fontId="18" fillId="5" borderId="4" xfId="0" applyFont="1" applyFill="1" applyBorder="1" applyProtection="1"/>
    <xf numFmtId="0" fontId="18" fillId="5" borderId="5" xfId="0" applyFont="1" applyFill="1" applyBorder="1" applyProtection="1"/>
    <xf numFmtId="0" fontId="0" fillId="5" borderId="4" xfId="0" applyFill="1" applyBorder="1" applyProtection="1"/>
    <xf numFmtId="0" fontId="23" fillId="5" borderId="4" xfId="0" applyFont="1" applyFill="1" applyBorder="1" applyAlignment="1" applyProtection="1"/>
    <xf numFmtId="0" fontId="23" fillId="5" borderId="5" xfId="0" applyFont="1" applyFill="1" applyBorder="1" applyAlignment="1" applyProtection="1"/>
    <xf numFmtId="0" fontId="23" fillId="9" borderId="0" xfId="0" applyFont="1" applyFill="1" applyAlignment="1" applyProtection="1"/>
    <xf numFmtId="0" fontId="0" fillId="5" borderId="0" xfId="0" applyFill="1" applyBorder="1" applyProtection="1"/>
    <xf numFmtId="0" fontId="0" fillId="9" borderId="0" xfId="0" applyFill="1" applyAlignment="1" applyProtection="1">
      <alignment wrapText="1"/>
    </xf>
    <xf numFmtId="0" fontId="0" fillId="5" borderId="0" xfId="0" applyFill="1" applyAlignment="1" applyProtection="1">
      <alignment vertical="center"/>
    </xf>
    <xf numFmtId="0" fontId="0" fillId="5" borderId="0" xfId="0" applyFill="1" applyBorder="1" applyAlignment="1" applyProtection="1">
      <alignment vertical="center"/>
    </xf>
    <xf numFmtId="0" fontId="10" fillId="5" borderId="0" xfId="0" applyFont="1" applyFill="1" applyAlignment="1" applyProtection="1">
      <alignment vertical="center"/>
    </xf>
    <xf numFmtId="0" fontId="10" fillId="5" borderId="0" xfId="0" applyFont="1" applyFill="1" applyBorder="1" applyAlignment="1" applyProtection="1">
      <alignment vertical="center"/>
    </xf>
    <xf numFmtId="0" fontId="0" fillId="2" borderId="6" xfId="0" applyFill="1" applyBorder="1" applyProtection="1"/>
    <xf numFmtId="0" fontId="29" fillId="2" borderId="0" xfId="0" applyFont="1" applyFill="1" applyBorder="1" applyProtection="1"/>
    <xf numFmtId="0" fontId="30" fillId="2" borderId="0" xfId="0" applyFont="1" applyFill="1" applyBorder="1" applyProtection="1"/>
    <xf numFmtId="166" fontId="24" fillId="2" borderId="0" xfId="0" applyNumberFormat="1" applyFont="1" applyFill="1" applyBorder="1" applyAlignment="1" applyProtection="1">
      <alignment vertical="center"/>
    </xf>
    <xf numFmtId="2" fontId="18" fillId="2" borderId="0" xfId="0" applyNumberFormat="1" applyFont="1" applyFill="1" applyBorder="1" applyAlignment="1" applyProtection="1">
      <alignment horizontal="center" vertical="center"/>
    </xf>
    <xf numFmtId="0" fontId="4" fillId="2" borderId="2" xfId="0" applyFont="1" applyFill="1" applyBorder="1" applyProtection="1"/>
    <xf numFmtId="2" fontId="18" fillId="2" borderId="0" xfId="0" applyNumberFormat="1" applyFont="1" applyFill="1" applyBorder="1" applyAlignment="1" applyProtection="1">
      <alignment horizontal="center"/>
    </xf>
    <xf numFmtId="9" fontId="18" fillId="2" borderId="0" xfId="0" applyNumberFormat="1" applyFont="1" applyFill="1" applyBorder="1" applyAlignment="1" applyProtection="1">
      <alignment horizontal="center" vertical="center"/>
    </xf>
    <xf numFmtId="0" fontId="35" fillId="5" borderId="0" xfId="0" applyFont="1" applyFill="1" applyProtection="1"/>
    <xf numFmtId="0" fontId="4" fillId="2" borderId="7" xfId="0" applyFont="1" applyFill="1" applyBorder="1" applyProtection="1"/>
    <xf numFmtId="0" fontId="13" fillId="2" borderId="1" xfId="0" applyFont="1" applyFill="1" applyBorder="1" applyAlignment="1" applyProtection="1">
      <alignment vertical="center"/>
    </xf>
    <xf numFmtId="0" fontId="0" fillId="2" borderId="1" xfId="0" applyFont="1" applyFill="1" applyBorder="1" applyAlignment="1" applyProtection="1"/>
    <xf numFmtId="0" fontId="0" fillId="2" borderId="8" xfId="0" applyFill="1" applyBorder="1" applyProtection="1"/>
    <xf numFmtId="0" fontId="0" fillId="3" borderId="2" xfId="0" applyFill="1" applyBorder="1" applyProtection="1"/>
    <xf numFmtId="0" fontId="0" fillId="3" borderId="0" xfId="0" applyFill="1" applyBorder="1" applyProtection="1"/>
    <xf numFmtId="0" fontId="0" fillId="3" borderId="6" xfId="0" applyFill="1" applyBorder="1" applyProtection="1"/>
    <xf numFmtId="0" fontId="29" fillId="3" borderId="0" xfId="0" applyFont="1" applyFill="1" applyBorder="1" applyProtection="1"/>
    <xf numFmtId="0" fontId="30" fillId="3" borderId="0" xfId="0" applyFont="1" applyFill="1" applyBorder="1" applyProtection="1"/>
    <xf numFmtId="166" fontId="24" fillId="3" borderId="0" xfId="0" applyNumberFormat="1" applyFont="1" applyFill="1" applyBorder="1" applyAlignment="1" applyProtection="1">
      <alignment vertical="center"/>
    </xf>
    <xf numFmtId="2" fontId="18" fillId="3" borderId="0" xfId="0" applyNumberFormat="1" applyFont="1" applyFill="1" applyBorder="1" applyAlignment="1" applyProtection="1">
      <alignment horizontal="center" vertical="center"/>
    </xf>
    <xf numFmtId="0" fontId="18" fillId="3" borderId="0" xfId="0" applyFont="1" applyFill="1" applyBorder="1" applyProtection="1"/>
    <xf numFmtId="0" fontId="4" fillId="3" borderId="2" xfId="0" applyFont="1" applyFill="1" applyBorder="1" applyProtection="1"/>
    <xf numFmtId="2" fontId="18" fillId="3" borderId="0" xfId="0" applyNumberFormat="1" applyFont="1" applyFill="1" applyBorder="1" applyAlignment="1" applyProtection="1">
      <alignment horizontal="center"/>
    </xf>
    <xf numFmtId="9" fontId="18" fillId="3" borderId="0" xfId="0" applyNumberFormat="1" applyFont="1" applyFill="1" applyBorder="1" applyAlignment="1" applyProtection="1">
      <alignment horizontal="center"/>
    </xf>
    <xf numFmtId="0" fontId="4" fillId="3" borderId="7" xfId="0" applyFont="1" applyFill="1" applyBorder="1" applyProtection="1"/>
    <xf numFmtId="0" fontId="13" fillId="3" borderId="1" xfId="0" applyFont="1" applyFill="1" applyBorder="1" applyAlignment="1" applyProtection="1">
      <alignment vertical="center"/>
    </xf>
    <xf numFmtId="0" fontId="18" fillId="3" borderId="1" xfId="0" applyFont="1" applyFill="1" applyBorder="1" applyAlignment="1" applyProtection="1"/>
    <xf numFmtId="0" fontId="0" fillId="3" borderId="1" xfId="0" applyFill="1" applyBorder="1" applyProtection="1"/>
    <xf numFmtId="0" fontId="0" fillId="3" borderId="8" xfId="0" applyFill="1" applyBorder="1" applyProtection="1"/>
    <xf numFmtId="0" fontId="0" fillId="4" borderId="2" xfId="0" applyFill="1" applyBorder="1" applyProtection="1"/>
    <xf numFmtId="0" fontId="0" fillId="4" borderId="0" xfId="0" applyFill="1" applyBorder="1" applyProtection="1"/>
    <xf numFmtId="0" fontId="0" fillId="4" borderId="6" xfId="0" applyFill="1" applyBorder="1" applyProtection="1"/>
    <xf numFmtId="0" fontId="29" fillId="4" borderId="0" xfId="0" applyFont="1" applyFill="1" applyBorder="1" applyProtection="1"/>
    <xf numFmtId="166" fontId="24" fillId="4" borderId="0" xfId="0" applyNumberFormat="1" applyFont="1" applyFill="1" applyBorder="1" applyAlignment="1" applyProtection="1">
      <alignment vertical="center"/>
    </xf>
    <xf numFmtId="2" fontId="18" fillId="4" borderId="0" xfId="0" applyNumberFormat="1" applyFont="1" applyFill="1" applyBorder="1" applyAlignment="1" applyProtection="1">
      <alignment horizontal="center" vertical="center"/>
    </xf>
    <xf numFmtId="0" fontId="18" fillId="4" borderId="0" xfId="0" applyFont="1" applyFill="1" applyBorder="1" applyProtection="1"/>
    <xf numFmtId="0" fontId="4" fillId="4" borderId="2" xfId="0" applyFont="1" applyFill="1" applyBorder="1" applyProtection="1"/>
    <xf numFmtId="2" fontId="18" fillId="4" borderId="0" xfId="0" applyNumberFormat="1" applyFont="1" applyFill="1" applyBorder="1" applyAlignment="1" applyProtection="1">
      <alignment horizontal="center"/>
    </xf>
    <xf numFmtId="9" fontId="18" fillId="4" borderId="0" xfId="0" applyNumberFormat="1" applyFont="1" applyFill="1" applyBorder="1" applyAlignment="1" applyProtection="1">
      <alignment horizontal="center"/>
    </xf>
    <xf numFmtId="0" fontId="4" fillId="4" borderId="7" xfId="0" applyFont="1" applyFill="1" applyBorder="1" applyProtection="1"/>
    <xf numFmtId="0" fontId="13" fillId="4" borderId="1" xfId="0" applyFont="1" applyFill="1" applyBorder="1" applyAlignment="1" applyProtection="1">
      <alignment vertical="center"/>
    </xf>
    <xf numFmtId="0" fontId="18" fillId="4" borderId="1" xfId="0" applyFont="1" applyFill="1" applyBorder="1" applyAlignment="1" applyProtection="1"/>
    <xf numFmtId="0" fontId="0" fillId="4" borderId="1" xfId="0" applyFill="1" applyBorder="1" applyProtection="1"/>
    <xf numFmtId="0" fontId="0" fillId="4" borderId="8" xfId="0" applyFill="1" applyBorder="1" applyProtection="1"/>
    <xf numFmtId="0" fontId="0" fillId="6" borderId="2" xfId="0" applyFill="1" applyBorder="1" applyProtection="1"/>
    <xf numFmtId="0" fontId="0" fillId="6" borderId="0" xfId="0" applyFill="1" applyBorder="1" applyProtection="1"/>
    <xf numFmtId="0" fontId="0" fillId="6" borderId="6" xfId="0" applyFill="1" applyBorder="1" applyProtection="1"/>
    <xf numFmtId="0" fontId="29" fillId="6" borderId="0" xfId="0" applyFont="1" applyFill="1" applyBorder="1" applyProtection="1"/>
    <xf numFmtId="0" fontId="30" fillId="6" borderId="0" xfId="0" applyFont="1" applyFill="1" applyBorder="1" applyProtection="1"/>
    <xf numFmtId="166" fontId="24" fillId="6" borderId="0" xfId="0" applyNumberFormat="1" applyFont="1" applyFill="1" applyBorder="1" applyAlignment="1" applyProtection="1">
      <alignment vertical="center"/>
    </xf>
    <xf numFmtId="166" fontId="18" fillId="6" borderId="0" xfId="0" applyNumberFormat="1" applyFont="1" applyFill="1" applyBorder="1" applyAlignment="1" applyProtection="1">
      <alignment horizontal="center" vertical="center"/>
    </xf>
    <xf numFmtId="0" fontId="18" fillId="6" borderId="0" xfId="0" applyFont="1" applyFill="1" applyBorder="1" applyProtection="1"/>
    <xf numFmtId="0" fontId="4" fillId="6" borderId="2" xfId="0" applyFont="1" applyFill="1" applyBorder="1" applyProtection="1"/>
    <xf numFmtId="2" fontId="18" fillId="6" borderId="0" xfId="0" applyNumberFormat="1" applyFont="1" applyFill="1" applyBorder="1" applyAlignment="1" applyProtection="1">
      <alignment horizontal="center"/>
    </xf>
    <xf numFmtId="9" fontId="18" fillId="6" borderId="0" xfId="0" applyNumberFormat="1" applyFont="1" applyFill="1" applyBorder="1" applyAlignment="1" applyProtection="1">
      <alignment horizontal="center"/>
    </xf>
    <xf numFmtId="0" fontId="4" fillId="6" borderId="7" xfId="0" applyFont="1" applyFill="1" applyBorder="1" applyProtection="1"/>
    <xf numFmtId="0" fontId="13" fillId="6" borderId="1" xfId="0" applyFont="1" applyFill="1" applyBorder="1" applyAlignment="1" applyProtection="1">
      <alignment vertical="center"/>
    </xf>
    <xf numFmtId="0" fontId="18" fillId="6" borderId="1" xfId="0" applyFont="1" applyFill="1" applyBorder="1" applyAlignment="1" applyProtection="1"/>
    <xf numFmtId="0" fontId="0" fillId="6" borderId="1" xfId="0" applyFill="1" applyBorder="1" applyProtection="1"/>
    <xf numFmtId="0" fontId="0" fillId="6" borderId="8" xfId="0" applyFill="1" applyBorder="1" applyProtection="1"/>
    <xf numFmtId="0" fontId="0" fillId="10" borderId="2" xfId="0" applyFill="1" applyBorder="1" applyProtection="1"/>
    <xf numFmtId="0" fontId="0" fillId="10" borderId="0" xfId="0" applyFill="1" applyBorder="1" applyProtection="1"/>
    <xf numFmtId="0" fontId="0" fillId="10" borderId="6" xfId="0" applyFill="1" applyBorder="1" applyProtection="1"/>
    <xf numFmtId="166" fontId="24" fillId="10" borderId="0" xfId="0" applyNumberFormat="1" applyFont="1" applyFill="1" applyBorder="1" applyAlignment="1" applyProtection="1">
      <alignment vertical="center"/>
    </xf>
    <xf numFmtId="1" fontId="18" fillId="10" borderId="0" xfId="0" applyNumberFormat="1" applyFont="1" applyFill="1" applyBorder="1" applyAlignment="1" applyProtection="1">
      <alignment horizontal="center" vertical="center"/>
    </xf>
    <xf numFmtId="0" fontId="18" fillId="10" borderId="0" xfId="0" applyFont="1" applyFill="1" applyBorder="1" applyProtection="1"/>
    <xf numFmtId="0" fontId="4" fillId="10" borderId="2" xfId="0" applyFont="1" applyFill="1" applyBorder="1" applyProtection="1"/>
    <xf numFmtId="2" fontId="18" fillId="10" borderId="0" xfId="0" applyNumberFormat="1" applyFont="1" applyFill="1" applyBorder="1" applyAlignment="1" applyProtection="1">
      <alignment horizontal="center"/>
    </xf>
    <xf numFmtId="9" fontId="18" fillId="10" borderId="0" xfId="0" applyNumberFormat="1" applyFont="1" applyFill="1" applyBorder="1" applyAlignment="1" applyProtection="1">
      <alignment horizontal="center"/>
    </xf>
    <xf numFmtId="0" fontId="4" fillId="10" borderId="7" xfId="0" applyFont="1" applyFill="1" applyBorder="1" applyProtection="1"/>
    <xf numFmtId="0" fontId="13" fillId="10" borderId="1" xfId="0" applyFont="1" applyFill="1" applyBorder="1" applyAlignment="1" applyProtection="1">
      <alignment vertical="center"/>
    </xf>
    <xf numFmtId="0" fontId="18" fillId="10" borderId="1" xfId="0" applyFont="1" applyFill="1" applyBorder="1" applyAlignment="1" applyProtection="1"/>
    <xf numFmtId="0" fontId="0" fillId="10" borderId="1" xfId="0" applyFill="1" applyBorder="1" applyProtection="1"/>
    <xf numFmtId="0" fontId="0" fillId="10" borderId="8" xfId="0" applyFill="1" applyBorder="1" applyProtection="1"/>
    <xf numFmtId="0" fontId="0" fillId="9" borderId="2" xfId="0" applyFill="1" applyBorder="1" applyProtection="1"/>
    <xf numFmtId="0" fontId="0" fillId="9" borderId="0" xfId="0" applyFill="1" applyBorder="1" applyProtection="1"/>
    <xf numFmtId="0" fontId="0" fillId="9" borderId="1" xfId="0" applyFill="1" applyBorder="1" applyProtection="1"/>
    <xf numFmtId="0" fontId="17" fillId="2" borderId="0" xfId="0" applyFont="1" applyFill="1" applyBorder="1" applyAlignment="1" applyProtection="1">
      <alignment horizontal="center" vertical="center"/>
    </xf>
    <xf numFmtId="0" fontId="17" fillId="4" borderId="0" xfId="0" applyFont="1" applyFill="1" applyBorder="1" applyAlignment="1" applyProtection="1">
      <alignment horizontal="center" vertical="center"/>
    </xf>
    <xf numFmtId="0" fontId="17" fillId="3" borderId="0" xfId="0" applyFont="1" applyFill="1" applyBorder="1" applyAlignment="1" applyProtection="1">
      <alignment horizontal="center" vertical="center"/>
    </xf>
    <xf numFmtId="0" fontId="17" fillId="6" borderId="0" xfId="0" applyFont="1" applyFill="1" applyBorder="1" applyAlignment="1" applyProtection="1">
      <alignment horizontal="center" vertical="center"/>
    </xf>
    <xf numFmtId="0" fontId="17" fillId="10" borderId="0" xfId="0" applyFont="1" applyFill="1" applyBorder="1" applyAlignment="1" applyProtection="1">
      <alignment horizontal="center" vertical="center"/>
    </xf>
    <xf numFmtId="0" fontId="2" fillId="5" borderId="0" xfId="0" applyFont="1" applyFill="1" applyAlignment="1" applyProtection="1">
      <alignment vertical="center"/>
    </xf>
    <xf numFmtId="0" fontId="0" fillId="5" borderId="0" xfId="0" applyFill="1" applyAlignment="1" applyProtection="1"/>
    <xf numFmtId="0" fontId="0" fillId="11" borderId="0" xfId="0" applyFill="1" applyProtection="1"/>
    <xf numFmtId="0" fontId="16" fillId="14" borderId="0" xfId="0" applyFont="1" applyFill="1" applyBorder="1" applyAlignment="1" applyProtection="1"/>
    <xf numFmtId="0" fontId="15" fillId="14" borderId="0" xfId="0" applyFont="1" applyFill="1" applyBorder="1" applyAlignment="1" applyProtection="1">
      <alignment wrapText="1"/>
    </xf>
    <xf numFmtId="0" fontId="4" fillId="11" borderId="0" xfId="0" applyFont="1" applyFill="1" applyAlignment="1" applyProtection="1"/>
    <xf numFmtId="0" fontId="12" fillId="11" borderId="0" xfId="0" applyFont="1" applyFill="1" applyProtection="1"/>
    <xf numFmtId="0" fontId="11" fillId="11" borderId="0" xfId="0" applyFont="1" applyFill="1" applyProtection="1"/>
    <xf numFmtId="0" fontId="0" fillId="11" borderId="0" xfId="0" applyFill="1" applyBorder="1" applyAlignment="1" applyProtection="1"/>
    <xf numFmtId="2" fontId="0" fillId="11" borderId="0" xfId="0" applyNumberFormat="1" applyFill="1" applyBorder="1" applyAlignment="1" applyProtection="1"/>
    <xf numFmtId="0" fontId="0" fillId="11" borderId="0" xfId="0" applyFill="1" applyBorder="1" applyAlignment="1" applyProtection="1">
      <alignment wrapText="1"/>
    </xf>
    <xf numFmtId="0" fontId="5" fillId="11" borderId="4" xfId="0" applyFont="1" applyFill="1" applyBorder="1" applyAlignment="1" applyProtection="1">
      <alignment horizontal="left"/>
    </xf>
    <xf numFmtId="0" fontId="5" fillId="11" borderId="4" xfId="0" applyFont="1" applyFill="1" applyBorder="1" applyAlignment="1" applyProtection="1">
      <alignment horizontal="center" wrapText="1"/>
    </xf>
    <xf numFmtId="0" fontId="5" fillId="11" borderId="0" xfId="0" applyFont="1" applyFill="1" applyBorder="1" applyAlignment="1" applyProtection="1">
      <alignment wrapText="1"/>
    </xf>
    <xf numFmtId="0" fontId="0" fillId="9" borderId="3" xfId="0" applyFill="1" applyBorder="1" applyProtection="1"/>
    <xf numFmtId="0" fontId="0" fillId="9" borderId="4" xfId="0" applyFill="1" applyBorder="1" applyProtection="1"/>
    <xf numFmtId="0" fontId="0" fillId="9" borderId="7" xfId="0" applyFill="1" applyBorder="1" applyProtection="1"/>
    <xf numFmtId="0" fontId="0" fillId="9" borderId="3" xfId="0" applyFill="1" applyBorder="1" applyAlignment="1" applyProtection="1">
      <alignment vertical="top"/>
    </xf>
    <xf numFmtId="0" fontId="0" fillId="9" borderId="4" xfId="0" applyFill="1" applyBorder="1" applyAlignment="1" applyProtection="1">
      <alignment vertical="top"/>
    </xf>
    <xf numFmtId="0" fontId="0" fillId="9" borderId="7" xfId="0" applyFill="1" applyBorder="1" applyAlignment="1" applyProtection="1">
      <alignment vertical="top"/>
    </xf>
    <xf numFmtId="0" fontId="0" fillId="9" borderId="1" xfId="0" applyFill="1" applyBorder="1" applyAlignment="1" applyProtection="1">
      <alignment vertical="top"/>
    </xf>
    <xf numFmtId="0" fontId="1" fillId="5" borderId="0" xfId="0" applyFont="1" applyFill="1" applyBorder="1" applyAlignment="1" applyProtection="1">
      <alignment horizontal="right" vertical="center"/>
    </xf>
    <xf numFmtId="0" fontId="1" fillId="5" borderId="0" xfId="0" applyFont="1" applyFill="1" applyAlignment="1" applyProtection="1">
      <alignment horizontal="right"/>
    </xf>
    <xf numFmtId="0" fontId="0" fillId="5" borderId="0" xfId="0" applyFill="1" applyAlignment="1" applyProtection="1">
      <alignment horizontal="right" vertical="center"/>
    </xf>
    <xf numFmtId="0" fontId="1" fillId="5" borderId="0" xfId="0" applyFont="1" applyFill="1" applyAlignment="1" applyProtection="1">
      <alignment horizontal="right" vertical="center"/>
    </xf>
    <xf numFmtId="0" fontId="34" fillId="11" borderId="0" xfId="0" applyFont="1" applyFill="1" applyBorder="1" applyAlignment="1" applyProtection="1"/>
    <xf numFmtId="0" fontId="1" fillId="13" borderId="0" xfId="0" applyFont="1" applyFill="1" applyBorder="1" applyAlignment="1" applyProtection="1">
      <alignment horizontal="left" vertical="center"/>
    </xf>
    <xf numFmtId="0" fontId="34" fillId="13" borderId="0" xfId="0" applyFont="1" applyFill="1" applyBorder="1" applyAlignment="1" applyProtection="1"/>
    <xf numFmtId="0" fontId="32" fillId="15" borderId="0" xfId="0" applyFont="1" applyFill="1" applyBorder="1" applyAlignment="1" applyProtection="1">
      <alignment horizontal="center"/>
    </xf>
    <xf numFmtId="0" fontId="10" fillId="11" borderId="0" xfId="0" applyFont="1" applyFill="1" applyBorder="1" applyAlignment="1" applyProtection="1">
      <alignment horizontal="right" vertical="center"/>
    </xf>
    <xf numFmtId="165" fontId="2" fillId="13" borderId="13" xfId="1" applyNumberFormat="1" applyFont="1" applyFill="1" applyBorder="1" applyProtection="1">
      <protection locked="0"/>
    </xf>
    <xf numFmtId="165" fontId="2" fillId="13" borderId="14" xfId="1" applyNumberFormat="1" applyFont="1" applyFill="1" applyBorder="1" applyProtection="1">
      <protection locked="0"/>
    </xf>
    <xf numFmtId="165" fontId="2" fillId="13" borderId="15" xfId="1" applyNumberFormat="1" applyFont="1" applyFill="1" applyBorder="1" applyProtection="1">
      <protection locked="0"/>
    </xf>
    <xf numFmtId="165" fontId="2" fillId="13" borderId="16" xfId="1" applyNumberFormat="1" applyFont="1" applyFill="1" applyBorder="1" applyProtection="1">
      <protection locked="0"/>
    </xf>
    <xf numFmtId="165" fontId="2" fillId="13" borderId="17" xfId="1" applyNumberFormat="1" applyFont="1" applyFill="1" applyBorder="1" applyProtection="1">
      <protection locked="0"/>
    </xf>
    <xf numFmtId="165" fontId="2" fillId="13" borderId="18" xfId="1" applyNumberFormat="1" applyFont="1" applyFill="1" applyBorder="1" applyProtection="1">
      <protection locked="0"/>
    </xf>
    <xf numFmtId="165" fontId="2" fillId="13" borderId="19" xfId="1" applyNumberFormat="1" applyFont="1" applyFill="1" applyBorder="1" applyProtection="1">
      <protection locked="0"/>
    </xf>
    <xf numFmtId="165" fontId="2" fillId="13" borderId="20" xfId="1" applyNumberFormat="1" applyFont="1" applyFill="1" applyBorder="1" applyProtection="1">
      <protection locked="0"/>
    </xf>
    <xf numFmtId="165" fontId="2" fillId="13" borderId="21" xfId="1" applyNumberFormat="1" applyFont="1" applyFill="1" applyBorder="1" applyProtection="1">
      <protection locked="0"/>
    </xf>
    <xf numFmtId="0" fontId="49" fillId="5" borderId="0" xfId="0" applyFont="1" applyFill="1" applyAlignment="1" applyProtection="1">
      <alignment horizontal="left" indent="1"/>
    </xf>
    <xf numFmtId="0" fontId="4" fillId="5" borderId="0" xfId="0" applyFont="1" applyFill="1" applyBorder="1" applyAlignment="1" applyProtection="1"/>
    <xf numFmtId="0" fontId="50" fillId="5" borderId="0" xfId="0" applyFont="1" applyFill="1" applyBorder="1" applyAlignment="1" applyProtection="1"/>
    <xf numFmtId="0" fontId="49" fillId="5" borderId="0" xfId="0" applyFont="1" applyFill="1" applyAlignment="1" applyProtection="1">
      <alignment horizontal="left"/>
    </xf>
    <xf numFmtId="0" fontId="50" fillId="5" borderId="0" xfId="0" applyFont="1" applyFill="1" applyBorder="1" applyAlignment="1" applyProtection="1">
      <alignment horizontal="left" indent="1"/>
    </xf>
    <xf numFmtId="0" fontId="0" fillId="5" borderId="2" xfId="0" applyFill="1" applyBorder="1" applyAlignment="1" applyProtection="1">
      <alignment vertical="center"/>
    </xf>
    <xf numFmtId="0" fontId="23" fillId="5" borderId="0" xfId="0" applyFont="1" applyFill="1" applyBorder="1" applyAlignment="1" applyProtection="1">
      <alignment vertical="center"/>
    </xf>
    <xf numFmtId="0" fontId="26" fillId="5" borderId="2" xfId="0" applyFont="1" applyFill="1" applyBorder="1" applyAlignment="1" applyProtection="1">
      <alignment horizontal="right" vertical="center"/>
    </xf>
    <xf numFmtId="0" fontId="42" fillId="9" borderId="0" xfId="0" applyFont="1" applyFill="1" applyAlignment="1" applyProtection="1">
      <alignment horizontal="left" vertical="center"/>
    </xf>
    <xf numFmtId="0" fontId="0" fillId="5" borderId="0" xfId="0" applyFill="1" applyBorder="1" applyAlignment="1" applyProtection="1">
      <alignment vertical="center" wrapText="1"/>
    </xf>
    <xf numFmtId="9" fontId="25" fillId="7" borderId="0" xfId="0" applyNumberFormat="1" applyFont="1" applyFill="1" applyBorder="1" applyAlignment="1" applyProtection="1">
      <alignment vertical="center" wrapText="1"/>
    </xf>
    <xf numFmtId="0" fontId="26" fillId="5" borderId="0" xfId="0" applyFont="1" applyFill="1" applyBorder="1" applyAlignment="1" applyProtection="1">
      <alignment horizontal="right" vertical="center"/>
    </xf>
    <xf numFmtId="0" fontId="0" fillId="5" borderId="7" xfId="0" applyFill="1" applyBorder="1" applyAlignment="1" applyProtection="1">
      <alignment vertical="center"/>
    </xf>
    <xf numFmtId="0" fontId="0" fillId="5" borderId="1" xfId="0" applyFill="1" applyBorder="1" applyAlignment="1" applyProtection="1">
      <alignment vertical="center"/>
    </xf>
    <xf numFmtId="0" fontId="26" fillId="5" borderId="7" xfId="0" applyFont="1" applyFill="1" applyBorder="1" applyAlignment="1" applyProtection="1">
      <alignment horizontal="right" vertical="center"/>
    </xf>
    <xf numFmtId="0" fontId="8" fillId="5" borderId="0" xfId="3" applyFill="1" applyAlignment="1" applyProtection="1">
      <alignment horizontal="center"/>
    </xf>
    <xf numFmtId="0" fontId="0" fillId="11" borderId="0" xfId="0" applyFill="1" applyBorder="1"/>
    <xf numFmtId="0" fontId="9" fillId="11" borderId="0" xfId="0" applyFont="1" applyFill="1" applyBorder="1" applyAlignment="1">
      <alignment vertical="center"/>
    </xf>
    <xf numFmtId="0" fontId="10" fillId="11" borderId="0" xfId="0" applyFont="1" applyFill="1" applyBorder="1" applyAlignment="1">
      <alignment vertical="center"/>
    </xf>
    <xf numFmtId="0" fontId="9" fillId="9" borderId="0" xfId="0" applyFont="1" applyFill="1" applyBorder="1" applyAlignment="1">
      <alignment vertical="center"/>
    </xf>
    <xf numFmtId="0" fontId="10" fillId="9" borderId="0" xfId="0" applyFont="1" applyFill="1" applyBorder="1" applyAlignment="1">
      <alignment vertical="center"/>
    </xf>
    <xf numFmtId="0" fontId="10" fillId="9" borderId="0" xfId="0" applyFont="1" applyFill="1" applyBorder="1" applyAlignment="1">
      <alignment horizontal="right" vertical="center"/>
    </xf>
    <xf numFmtId="0" fontId="10" fillId="9" borderId="0" xfId="0" applyFont="1" applyFill="1" applyBorder="1" applyAlignment="1">
      <alignment horizontal="left" vertical="center"/>
    </xf>
    <xf numFmtId="0" fontId="8" fillId="5" borderId="0" xfId="3" applyFill="1" applyAlignment="1">
      <alignment horizontal="center" vertical="center"/>
    </xf>
    <xf numFmtId="0" fontId="51" fillId="0" borderId="0" xfId="0" applyFont="1" applyFill="1"/>
    <xf numFmtId="0" fontId="51" fillId="0" borderId="0" xfId="0" applyFont="1" applyFill="1" applyAlignment="1">
      <alignment horizontal="center"/>
    </xf>
    <xf numFmtId="0" fontId="51" fillId="0" borderId="0" xfId="0" applyFont="1" applyFill="1" applyBorder="1"/>
    <xf numFmtId="0" fontId="51" fillId="0" borderId="0" xfId="0" applyFont="1" applyFill="1" applyBorder="1" applyAlignment="1">
      <alignment horizontal="center"/>
    </xf>
    <xf numFmtId="0" fontId="51" fillId="0" borderId="0" xfId="0" applyFont="1"/>
    <xf numFmtId="0" fontId="52" fillId="0" borderId="0" xfId="0" applyFont="1" applyFill="1"/>
    <xf numFmtId="9" fontId="52" fillId="0" borderId="0" xfId="2" applyFont="1" applyFill="1" applyBorder="1" applyAlignment="1">
      <alignment horizontal="center"/>
    </xf>
    <xf numFmtId="2" fontId="51" fillId="0" borderId="0" xfId="0" applyNumberFormat="1" applyFont="1" applyFill="1" applyAlignment="1">
      <alignment horizontal="center"/>
    </xf>
    <xf numFmtId="166" fontId="51" fillId="0" borderId="0" xfId="0" applyNumberFormat="1" applyFont="1" applyFill="1" applyAlignment="1">
      <alignment horizontal="center"/>
    </xf>
    <xf numFmtId="1" fontId="51" fillId="0" borderId="0" xfId="0" applyNumberFormat="1" applyFont="1" applyFill="1" applyAlignment="1">
      <alignment horizontal="center"/>
    </xf>
    <xf numFmtId="9" fontId="51" fillId="0" borderId="0" xfId="0" applyNumberFormat="1" applyFont="1" applyFill="1" applyAlignment="1">
      <alignment horizontal="center"/>
    </xf>
    <xf numFmtId="9" fontId="51" fillId="0" borderId="0" xfId="2" applyFont="1" applyFill="1" applyAlignment="1">
      <alignment horizontal="center"/>
    </xf>
    <xf numFmtId="0" fontId="51" fillId="0" borderId="0" xfId="0" applyFont="1" applyFill="1" applyAlignment="1">
      <alignment horizontal="center" vertical="center"/>
    </xf>
    <xf numFmtId="0" fontId="0" fillId="12" borderId="2" xfId="0" applyFill="1" applyBorder="1" applyProtection="1"/>
    <xf numFmtId="0" fontId="0" fillId="12" borderId="0" xfId="0" applyFill="1" applyBorder="1" applyProtection="1"/>
    <xf numFmtId="0" fontId="0" fillId="12" borderId="6" xfId="0" applyFill="1" applyBorder="1" applyProtection="1"/>
    <xf numFmtId="0" fontId="17" fillId="12" borderId="0" xfId="0" applyFont="1" applyFill="1" applyBorder="1" applyAlignment="1" applyProtection="1">
      <alignment horizontal="center" vertical="center"/>
    </xf>
    <xf numFmtId="166" fontId="24" fillId="12" borderId="0" xfId="0" applyNumberFormat="1" applyFont="1" applyFill="1" applyBorder="1" applyAlignment="1" applyProtection="1">
      <alignment vertical="center"/>
    </xf>
    <xf numFmtId="9" fontId="18" fillId="12" borderId="0" xfId="2" applyFont="1" applyFill="1" applyBorder="1" applyAlignment="1" applyProtection="1">
      <alignment horizontal="center" vertical="center"/>
    </xf>
    <xf numFmtId="0" fontId="18" fillId="12" borderId="0" xfId="0" applyFont="1" applyFill="1" applyBorder="1" applyProtection="1"/>
    <xf numFmtId="0" fontId="4" fillId="12" borderId="2" xfId="0" applyFont="1" applyFill="1" applyBorder="1" applyProtection="1"/>
    <xf numFmtId="2" fontId="18" fillId="12" borderId="0" xfId="0" applyNumberFormat="1" applyFont="1" applyFill="1" applyBorder="1" applyAlignment="1" applyProtection="1">
      <alignment horizontal="center"/>
    </xf>
    <xf numFmtId="9" fontId="18" fillId="12" borderId="0" xfId="0" applyNumberFormat="1" applyFont="1" applyFill="1" applyBorder="1" applyAlignment="1" applyProtection="1">
      <alignment horizontal="center"/>
    </xf>
    <xf numFmtId="0" fontId="4" fillId="12" borderId="7" xfId="0" applyFont="1" applyFill="1" applyBorder="1" applyProtection="1"/>
    <xf numFmtId="0" fontId="13" fillId="12" borderId="1" xfId="0" applyFont="1" applyFill="1" applyBorder="1" applyAlignment="1" applyProtection="1">
      <alignment vertical="center"/>
    </xf>
    <xf numFmtId="0" fontId="18" fillId="12" borderId="1" xfId="0" applyFont="1" applyFill="1" applyBorder="1" applyAlignment="1" applyProtection="1"/>
    <xf numFmtId="0" fontId="0" fillId="12" borderId="1" xfId="0" applyFill="1" applyBorder="1" applyProtection="1"/>
    <xf numFmtId="0" fontId="0" fillId="12" borderId="8" xfId="0" applyFill="1" applyBorder="1" applyProtection="1"/>
    <xf numFmtId="0" fontId="53" fillId="5" borderId="0" xfId="0" applyFont="1" applyFill="1"/>
    <xf numFmtId="0" fontId="54" fillId="5" borderId="0" xfId="0" applyFont="1" applyFill="1"/>
    <xf numFmtId="0" fontId="54" fillId="5" borderId="0" xfId="0" applyFont="1" applyFill="1" applyAlignment="1">
      <alignment horizontal="right"/>
    </xf>
    <xf numFmtId="0" fontId="56" fillId="5" borderId="0" xfId="3" applyFont="1" applyFill="1" applyAlignment="1" applyProtection="1"/>
    <xf numFmtId="0" fontId="11" fillId="0" borderId="0" xfId="0" applyFont="1" applyFill="1"/>
    <xf numFmtId="0" fontId="28" fillId="2" borderId="2" xfId="0" applyFont="1" applyFill="1" applyBorder="1" applyAlignment="1" applyProtection="1">
      <alignment horizontal="center" vertical="center" wrapText="1"/>
    </xf>
    <xf numFmtId="0" fontId="28" fillId="2" borderId="0" xfId="0" applyFont="1" applyFill="1" applyBorder="1" applyAlignment="1" applyProtection="1">
      <alignment horizontal="center" vertical="center" wrapText="1"/>
    </xf>
    <xf numFmtId="0" fontId="28" fillId="2" borderId="6" xfId="0" applyFont="1" applyFill="1" applyBorder="1" applyAlignment="1" applyProtection="1">
      <alignment horizontal="center" vertical="center" wrapText="1"/>
    </xf>
    <xf numFmtId="0" fontId="28" fillId="4" borderId="2" xfId="0" applyFont="1" applyFill="1" applyBorder="1" applyAlignment="1" applyProtection="1">
      <alignment horizontal="center" vertical="center" wrapText="1"/>
    </xf>
    <xf numFmtId="0" fontId="28" fillId="4" borderId="0" xfId="0" applyFont="1" applyFill="1" applyBorder="1" applyAlignment="1" applyProtection="1">
      <alignment horizontal="center" vertical="center" wrapText="1"/>
    </xf>
    <xf numFmtId="0" fontId="28" fillId="4" borderId="6" xfId="0" applyFont="1" applyFill="1" applyBorder="1" applyAlignment="1" applyProtection="1">
      <alignment horizontal="center" vertical="center" wrapText="1"/>
    </xf>
    <xf numFmtId="0" fontId="28" fillId="3" borderId="2" xfId="0" applyFont="1" applyFill="1" applyBorder="1" applyAlignment="1" applyProtection="1">
      <alignment horizontal="center" vertical="center" wrapText="1"/>
    </xf>
    <xf numFmtId="0" fontId="28" fillId="3" borderId="0" xfId="0" applyFont="1" applyFill="1" applyBorder="1" applyAlignment="1" applyProtection="1">
      <alignment horizontal="center" vertical="center" wrapText="1"/>
    </xf>
    <xf numFmtId="0" fontId="28" fillId="3" borderId="6" xfId="0" applyFont="1" applyFill="1" applyBorder="1" applyAlignment="1" applyProtection="1">
      <alignment horizontal="center" vertical="center" wrapText="1"/>
    </xf>
    <xf numFmtId="0" fontId="28" fillId="6" borderId="2" xfId="0" applyFont="1" applyFill="1" applyBorder="1" applyAlignment="1" applyProtection="1">
      <alignment horizontal="center" vertical="center" wrapText="1"/>
    </xf>
    <xf numFmtId="0" fontId="28" fillId="6" borderId="0" xfId="0" applyFont="1" applyFill="1" applyBorder="1" applyAlignment="1" applyProtection="1">
      <alignment horizontal="center" vertical="center" wrapText="1"/>
    </xf>
    <xf numFmtId="0" fontId="28" fillId="6" borderId="6" xfId="0" applyFont="1" applyFill="1" applyBorder="1" applyAlignment="1" applyProtection="1">
      <alignment horizontal="center" vertical="center" wrapText="1"/>
    </xf>
    <xf numFmtId="0" fontId="28" fillId="10" borderId="2" xfId="0" applyFont="1" applyFill="1" applyBorder="1" applyAlignment="1" applyProtection="1">
      <alignment horizontal="center" vertical="center" wrapText="1"/>
    </xf>
    <xf numFmtId="0" fontId="28" fillId="10" borderId="0" xfId="0" applyFont="1" applyFill="1" applyBorder="1" applyAlignment="1" applyProtection="1">
      <alignment horizontal="center" vertical="center" wrapText="1"/>
    </xf>
    <xf numFmtId="0" fontId="28" fillId="10" borderId="6" xfId="0" applyFont="1" applyFill="1" applyBorder="1" applyAlignment="1" applyProtection="1">
      <alignment horizontal="center" vertical="center" wrapText="1"/>
    </xf>
    <xf numFmtId="0" fontId="22" fillId="5" borderId="0" xfId="3" applyFont="1" applyFill="1" applyBorder="1" applyAlignment="1" applyProtection="1">
      <alignment horizontal="left" vertical="center"/>
    </xf>
    <xf numFmtId="0" fontId="4" fillId="0" borderId="0" xfId="0" applyFont="1"/>
    <xf numFmtId="0" fontId="47" fillId="5" borderId="0" xfId="33" applyFont="1" applyFill="1" applyAlignment="1" applyProtection="1">
      <alignment horizontal="center"/>
    </xf>
    <xf numFmtId="0" fontId="7" fillId="5" borderId="0" xfId="0" applyFont="1" applyFill="1" applyBorder="1" applyAlignment="1">
      <alignment vertical="center"/>
    </xf>
    <xf numFmtId="0" fontId="7" fillId="16" borderId="0" xfId="0" applyFont="1" applyFill="1" applyBorder="1" applyAlignment="1">
      <alignment vertical="center"/>
    </xf>
    <xf numFmtId="0" fontId="7" fillId="16" borderId="0" xfId="0" applyFont="1" applyFill="1" applyBorder="1" applyAlignment="1" applyProtection="1">
      <alignment vertical="center"/>
      <protection locked="0"/>
    </xf>
    <xf numFmtId="0" fontId="33" fillId="16" borderId="0" xfId="0" applyFont="1" applyFill="1" applyBorder="1" applyAlignment="1" applyProtection="1">
      <alignment vertical="center"/>
    </xf>
    <xf numFmtId="0" fontId="7" fillId="16" borderId="0" xfId="0" applyFont="1" applyFill="1" applyBorder="1" applyAlignment="1" applyProtection="1">
      <alignment vertical="center"/>
    </xf>
    <xf numFmtId="0" fontId="57" fillId="16" borderId="0" xfId="0" applyFont="1" applyFill="1" applyBorder="1" applyAlignment="1" applyProtection="1">
      <alignment vertical="center"/>
    </xf>
    <xf numFmtId="0" fontId="7" fillId="16" borderId="0" xfId="0" applyFont="1" applyFill="1" applyBorder="1" applyAlignment="1" applyProtection="1">
      <alignment vertical="top"/>
    </xf>
    <xf numFmtId="0" fontId="57" fillId="16" borderId="0" xfId="0" applyFont="1" applyFill="1" applyBorder="1" applyAlignment="1" applyProtection="1">
      <alignment vertical="top"/>
    </xf>
    <xf numFmtId="0" fontId="33" fillId="16" borderId="0" xfId="0" applyFont="1" applyFill="1" applyBorder="1" applyAlignment="1" applyProtection="1">
      <alignment vertical="top"/>
    </xf>
    <xf numFmtId="0" fontId="7" fillId="16" borderId="0" xfId="0" applyFont="1" applyFill="1" applyBorder="1" applyAlignment="1">
      <alignment vertical="top"/>
    </xf>
    <xf numFmtId="0" fontId="55" fillId="5" borderId="0" xfId="3" applyFont="1" applyFill="1" applyAlignment="1" applyProtection="1">
      <alignment horizontal="right"/>
    </xf>
    <xf numFmtId="0" fontId="55" fillId="5" borderId="0" xfId="3" applyFont="1" applyFill="1" applyAlignment="1">
      <alignment horizontal="left"/>
    </xf>
    <xf numFmtId="0" fontId="47" fillId="5" borderId="0" xfId="33" applyFont="1" applyFill="1" applyAlignment="1" applyProtection="1">
      <alignment horizontal="center"/>
    </xf>
    <xf numFmtId="0" fontId="37" fillId="16" borderId="0" xfId="0" applyFont="1" applyFill="1" applyBorder="1" applyAlignment="1">
      <alignment horizontal="center" vertical="center"/>
    </xf>
    <xf numFmtId="0" fontId="48" fillId="5" borderId="0" xfId="0" applyFont="1" applyFill="1" applyBorder="1" applyAlignment="1">
      <alignment horizontal="center" vertical="center"/>
    </xf>
    <xf numFmtId="0" fontId="48" fillId="8" borderId="0" xfId="0" applyFont="1" applyFill="1" applyBorder="1" applyAlignment="1">
      <alignment horizontal="center" vertical="center"/>
    </xf>
    <xf numFmtId="14" fontId="2" fillId="13" borderId="9" xfId="0" applyNumberFormat="1" applyFont="1" applyFill="1" applyBorder="1" applyAlignment="1" applyProtection="1">
      <alignment horizontal="left" vertical="center" wrapText="1"/>
      <protection locked="0"/>
    </xf>
    <xf numFmtId="164" fontId="13" fillId="5" borderId="0" xfId="0" applyNumberFormat="1" applyFont="1" applyFill="1" applyBorder="1" applyAlignment="1" applyProtection="1">
      <alignment horizontal="center"/>
    </xf>
    <xf numFmtId="0" fontId="1" fillId="13" borderId="9" xfId="0" applyFont="1" applyFill="1" applyBorder="1" applyAlignment="1" applyProtection="1">
      <alignment horizontal="left" vertical="center" wrapText="1"/>
      <protection locked="0"/>
    </xf>
    <xf numFmtId="0" fontId="2" fillId="13" borderId="9" xfId="0" applyFont="1" applyFill="1" applyBorder="1" applyAlignment="1" applyProtection="1">
      <alignment horizontal="left" vertical="center" wrapText="1"/>
      <protection locked="0"/>
    </xf>
    <xf numFmtId="0" fontId="1" fillId="13" borderId="12" xfId="0" applyFont="1" applyFill="1" applyBorder="1" applyAlignment="1" applyProtection="1">
      <alignment horizontal="left" vertical="center"/>
      <protection locked="0"/>
    </xf>
    <xf numFmtId="0" fontId="1" fillId="13" borderId="10" xfId="0" applyFont="1" applyFill="1" applyBorder="1" applyAlignment="1" applyProtection="1">
      <alignment horizontal="left" vertical="center"/>
      <protection locked="0"/>
    </xf>
    <xf numFmtId="0" fontId="1" fillId="13" borderId="11" xfId="0" applyFont="1" applyFill="1" applyBorder="1" applyAlignment="1" applyProtection="1">
      <alignment horizontal="left" vertical="center"/>
      <protection locked="0"/>
    </xf>
    <xf numFmtId="0" fontId="57" fillId="16" borderId="0" xfId="0" applyFont="1" applyFill="1" applyBorder="1" applyAlignment="1" applyProtection="1">
      <alignment horizontal="center" vertical="top"/>
    </xf>
    <xf numFmtId="0" fontId="8" fillId="9" borderId="3" xfId="3" applyFill="1" applyBorder="1" applyAlignment="1" applyProtection="1">
      <alignment horizontal="center" vertical="center"/>
    </xf>
    <xf numFmtId="0" fontId="8" fillId="9" borderId="5" xfId="3" applyFill="1" applyBorder="1" applyAlignment="1" applyProtection="1">
      <alignment horizontal="center" vertical="center"/>
    </xf>
    <xf numFmtId="0" fontId="8" fillId="9" borderId="7" xfId="3" applyFill="1" applyBorder="1" applyAlignment="1" applyProtection="1">
      <alignment horizontal="center" vertical="center"/>
    </xf>
    <xf numFmtId="0" fontId="8" fillId="9" borderId="8" xfId="3" applyFill="1" applyBorder="1" applyAlignment="1" applyProtection="1">
      <alignment horizontal="center" vertical="center"/>
    </xf>
    <xf numFmtId="0" fontId="8" fillId="9" borderId="3" xfId="3" applyFill="1" applyBorder="1" applyAlignment="1" applyProtection="1">
      <alignment horizontal="center" vertical="center" wrapText="1"/>
    </xf>
    <xf numFmtId="0" fontId="8" fillId="9" borderId="5" xfId="3" applyFill="1" applyBorder="1" applyAlignment="1" applyProtection="1">
      <alignment horizontal="center" vertical="center" wrapText="1"/>
    </xf>
    <xf numFmtId="0" fontId="8" fillId="9" borderId="2" xfId="3" applyFill="1" applyBorder="1" applyAlignment="1" applyProtection="1">
      <alignment horizontal="center" vertical="center" wrapText="1"/>
    </xf>
    <xf numFmtId="0" fontId="8" fillId="9" borderId="6" xfId="3" applyFill="1" applyBorder="1" applyAlignment="1" applyProtection="1">
      <alignment horizontal="center" vertical="center" wrapText="1"/>
    </xf>
    <xf numFmtId="164" fontId="2" fillId="13" borderId="9" xfId="0" applyNumberFormat="1" applyFont="1" applyFill="1" applyBorder="1" applyAlignment="1" applyProtection="1">
      <alignment horizontal="left"/>
      <protection locked="0"/>
    </xf>
    <xf numFmtId="0" fontId="8" fillId="5" borderId="0" xfId="3" applyFill="1" applyBorder="1" applyAlignment="1" applyProtection="1">
      <alignment horizontal="center"/>
    </xf>
    <xf numFmtId="0" fontId="8" fillId="9" borderId="7" xfId="3" applyFill="1" applyBorder="1" applyAlignment="1" applyProtection="1">
      <alignment horizontal="center" vertical="center" wrapText="1"/>
    </xf>
    <xf numFmtId="0" fontId="8" fillId="9" borderId="8" xfId="3" applyFill="1" applyBorder="1" applyAlignment="1" applyProtection="1">
      <alignment horizontal="center" vertical="center" wrapText="1"/>
    </xf>
    <xf numFmtId="0" fontId="55" fillId="10" borderId="2" xfId="3" applyFont="1" applyFill="1" applyBorder="1" applyAlignment="1" applyProtection="1">
      <alignment horizontal="center" vertical="center" wrapText="1"/>
    </xf>
    <xf numFmtId="0" fontId="55" fillId="10" borderId="0" xfId="3" applyFont="1" applyFill="1" applyBorder="1" applyAlignment="1" applyProtection="1">
      <alignment horizontal="center" vertical="center" wrapText="1"/>
    </xf>
    <xf numFmtId="0" fontId="55" fillId="10" borderId="6" xfId="3" applyFont="1" applyFill="1" applyBorder="1" applyAlignment="1" applyProtection="1">
      <alignment horizontal="center" vertical="center" wrapText="1"/>
    </xf>
    <xf numFmtId="0" fontId="27" fillId="16" borderId="0" xfId="0" applyFont="1" applyFill="1" applyBorder="1" applyAlignment="1" applyProtection="1">
      <alignment horizontal="center" vertical="center" wrapText="1"/>
    </xf>
    <xf numFmtId="0" fontId="13" fillId="2" borderId="0" xfId="0" applyFont="1" applyFill="1" applyBorder="1" applyAlignment="1" applyProtection="1">
      <alignment horizontal="right" vertical="center"/>
    </xf>
    <xf numFmtId="0" fontId="18" fillId="2" borderId="0" xfId="0" applyFont="1" applyFill="1" applyBorder="1" applyAlignment="1" applyProtection="1">
      <alignment horizontal="center"/>
    </xf>
    <xf numFmtId="9" fontId="41" fillId="5" borderId="0" xfId="0" applyNumberFormat="1" applyFont="1" applyFill="1" applyBorder="1" applyAlignment="1" applyProtection="1">
      <alignment horizontal="center" vertical="center" wrapText="1"/>
    </xf>
    <xf numFmtId="9" fontId="41" fillId="5" borderId="6" xfId="0" applyNumberFormat="1" applyFont="1" applyFill="1" applyBorder="1" applyAlignment="1" applyProtection="1">
      <alignment horizontal="center" vertical="center" wrapText="1"/>
    </xf>
    <xf numFmtId="9" fontId="41" fillId="5" borderId="1" xfId="0" applyNumberFormat="1" applyFont="1" applyFill="1" applyBorder="1" applyAlignment="1" applyProtection="1">
      <alignment horizontal="center" vertical="center" wrapText="1"/>
    </xf>
    <xf numFmtId="9" fontId="41" fillId="5" borderId="8" xfId="0" applyNumberFormat="1" applyFont="1" applyFill="1" applyBorder="1" applyAlignment="1" applyProtection="1">
      <alignment horizontal="center" vertical="center" wrapText="1"/>
    </xf>
    <xf numFmtId="0" fontId="0" fillId="13" borderId="3" xfId="0" applyFont="1" applyFill="1" applyBorder="1" applyAlignment="1" applyProtection="1">
      <alignment horizontal="center" vertical="center"/>
    </xf>
    <xf numFmtId="0" fontId="0" fillId="13" borderId="5" xfId="0" applyFont="1" applyFill="1" applyBorder="1" applyAlignment="1" applyProtection="1">
      <alignment horizontal="center" vertical="center"/>
    </xf>
    <xf numFmtId="0" fontId="28" fillId="2" borderId="2" xfId="0" applyFont="1" applyFill="1" applyBorder="1" applyAlignment="1" applyProtection="1">
      <alignment horizontal="center" vertical="center" wrapText="1"/>
    </xf>
    <xf numFmtId="0" fontId="28" fillId="2" borderId="0" xfId="0" applyFont="1" applyFill="1" applyBorder="1" applyAlignment="1" applyProtection="1">
      <alignment horizontal="center" vertical="center" wrapText="1"/>
    </xf>
    <xf numFmtId="0" fontId="28" fillId="2" borderId="6" xfId="0" applyFont="1" applyFill="1" applyBorder="1" applyAlignment="1" applyProtection="1">
      <alignment horizontal="center" vertical="center" wrapText="1"/>
    </xf>
    <xf numFmtId="0" fontId="17" fillId="2" borderId="0" xfId="0" applyFont="1" applyFill="1" applyBorder="1" applyAlignment="1" applyProtection="1">
      <alignment horizontal="center" vertical="center"/>
    </xf>
    <xf numFmtId="0" fontId="55" fillId="2" borderId="2" xfId="3" applyFont="1" applyFill="1" applyBorder="1" applyAlignment="1" applyProtection="1">
      <alignment horizontal="center"/>
    </xf>
    <xf numFmtId="0" fontId="55" fillId="2" borderId="0" xfId="3" applyFont="1" applyFill="1" applyBorder="1" applyAlignment="1" applyProtection="1">
      <alignment horizontal="center"/>
    </xf>
    <xf numFmtId="0" fontId="55" fillId="2" borderId="6" xfId="3" applyFont="1" applyFill="1" applyBorder="1" applyAlignment="1" applyProtection="1">
      <alignment horizontal="center"/>
    </xf>
    <xf numFmtId="0" fontId="13" fillId="3" borderId="0" xfId="0" applyFont="1" applyFill="1" applyBorder="1" applyAlignment="1" applyProtection="1">
      <alignment horizontal="right"/>
    </xf>
    <xf numFmtId="0" fontId="13" fillId="3" borderId="0" xfId="0" applyFont="1" applyFill="1" applyBorder="1" applyAlignment="1" applyProtection="1">
      <alignment horizontal="right" vertical="center"/>
    </xf>
    <xf numFmtId="0" fontId="18" fillId="3" borderId="0" xfId="0" applyFont="1" applyFill="1" applyBorder="1" applyAlignment="1" applyProtection="1">
      <alignment horizontal="center"/>
    </xf>
    <xf numFmtId="0" fontId="57" fillId="16" borderId="0" xfId="0" applyFont="1" applyFill="1" applyBorder="1" applyAlignment="1" applyProtection="1">
      <alignment horizontal="center" vertical="top" wrapText="1"/>
    </xf>
    <xf numFmtId="0" fontId="44" fillId="2" borderId="0" xfId="3" applyFont="1" applyFill="1" applyBorder="1" applyAlignment="1" applyProtection="1">
      <alignment horizontal="center" vertical="center"/>
    </xf>
    <xf numFmtId="0" fontId="44" fillId="3" borderId="0" xfId="3" applyFont="1" applyFill="1" applyBorder="1" applyAlignment="1" applyProtection="1">
      <alignment horizontal="center"/>
    </xf>
    <xf numFmtId="0" fontId="44" fillId="4" borderId="0" xfId="3" applyFont="1" applyFill="1" applyBorder="1" applyAlignment="1" applyProtection="1">
      <alignment horizontal="center"/>
    </xf>
    <xf numFmtId="0" fontId="44" fillId="6" borderId="0" xfId="3" applyFont="1" applyFill="1" applyBorder="1" applyAlignment="1" applyProtection="1">
      <alignment horizontal="center"/>
    </xf>
    <xf numFmtId="0" fontId="1" fillId="13" borderId="0" xfId="0" applyFont="1" applyFill="1" applyBorder="1" applyAlignment="1" applyProtection="1">
      <alignment horizontal="left" vertical="center" wrapText="1"/>
    </xf>
    <xf numFmtId="0" fontId="30" fillId="4" borderId="2" xfId="0" applyFont="1" applyFill="1" applyBorder="1" applyAlignment="1" applyProtection="1">
      <alignment horizontal="left" vertical="top" wrapText="1"/>
    </xf>
    <xf numFmtId="0" fontId="30" fillId="4" borderId="0" xfId="0" applyFont="1" applyFill="1" applyBorder="1" applyAlignment="1" applyProtection="1">
      <alignment horizontal="left" vertical="top" wrapText="1"/>
    </xf>
    <xf numFmtId="0" fontId="30" fillId="4" borderId="6" xfId="0" applyFont="1" applyFill="1" applyBorder="1" applyAlignment="1" applyProtection="1">
      <alignment horizontal="left" vertical="top" wrapText="1"/>
    </xf>
    <xf numFmtId="0" fontId="13" fillId="4" borderId="0" xfId="0" applyFont="1" applyFill="1" applyBorder="1" applyAlignment="1" applyProtection="1">
      <alignment horizontal="right"/>
    </xf>
    <xf numFmtId="0" fontId="55" fillId="3" borderId="2" xfId="3" applyFont="1" applyFill="1" applyBorder="1" applyAlignment="1" applyProtection="1">
      <alignment horizontal="center"/>
    </xf>
    <xf numFmtId="0" fontId="55" fillId="3" borderId="0" xfId="3" applyFont="1" applyFill="1" applyBorder="1" applyAlignment="1" applyProtection="1">
      <alignment horizontal="center"/>
    </xf>
    <xf numFmtId="0" fontId="55" fillId="3" borderId="6" xfId="3" applyFont="1" applyFill="1" applyBorder="1" applyAlignment="1" applyProtection="1">
      <alignment horizontal="center"/>
    </xf>
    <xf numFmtId="0" fontId="55" fillId="4" borderId="2" xfId="3" applyFont="1" applyFill="1" applyBorder="1" applyAlignment="1" applyProtection="1">
      <alignment horizontal="center" vertical="center" wrapText="1"/>
    </xf>
    <xf numFmtId="0" fontId="55" fillId="4" borderId="0" xfId="3" applyFont="1" applyFill="1" applyBorder="1" applyAlignment="1" applyProtection="1">
      <alignment horizontal="center" vertical="center" wrapText="1"/>
    </xf>
    <xf numFmtId="0" fontId="55" fillId="4" borderId="6" xfId="3" applyFont="1" applyFill="1" applyBorder="1" applyAlignment="1" applyProtection="1">
      <alignment horizontal="center" vertical="center" wrapText="1"/>
    </xf>
    <xf numFmtId="0" fontId="55" fillId="6" borderId="2" xfId="3" applyFont="1" applyFill="1" applyBorder="1" applyAlignment="1" applyProtection="1">
      <alignment horizontal="center" vertical="center" wrapText="1"/>
    </xf>
    <xf numFmtId="0" fontId="55" fillId="6" borderId="0" xfId="3" applyFont="1" applyFill="1" applyBorder="1" applyAlignment="1" applyProtection="1">
      <alignment horizontal="center" vertical="center" wrapText="1"/>
    </xf>
    <xf numFmtId="0" fontId="55" fillId="6" borderId="6" xfId="3" applyFont="1" applyFill="1" applyBorder="1" applyAlignment="1" applyProtection="1">
      <alignment horizontal="center" vertical="center" wrapText="1"/>
    </xf>
    <xf numFmtId="166" fontId="24" fillId="13" borderId="2" xfId="0" applyNumberFormat="1" applyFont="1" applyFill="1" applyBorder="1" applyAlignment="1" applyProtection="1">
      <alignment horizontal="center" vertical="center"/>
      <protection locked="0"/>
    </xf>
    <xf numFmtId="166" fontId="24" fillId="13" borderId="6" xfId="0" applyNumberFormat="1" applyFont="1" applyFill="1" applyBorder="1" applyAlignment="1" applyProtection="1">
      <alignment horizontal="center" vertical="center"/>
      <protection locked="0"/>
    </xf>
    <xf numFmtId="166" fontId="24" fillId="13" borderId="7" xfId="0" applyNumberFormat="1" applyFont="1" applyFill="1" applyBorder="1" applyAlignment="1" applyProtection="1">
      <alignment horizontal="center" vertical="center"/>
      <protection locked="0"/>
    </xf>
    <xf numFmtId="166" fontId="24" fillId="13" borderId="8" xfId="0" applyNumberFormat="1" applyFont="1" applyFill="1" applyBorder="1" applyAlignment="1" applyProtection="1">
      <alignment horizontal="center" vertical="center"/>
      <protection locked="0"/>
    </xf>
    <xf numFmtId="0" fontId="10" fillId="2" borderId="3" xfId="0" applyFont="1" applyFill="1" applyBorder="1" applyAlignment="1" applyProtection="1">
      <alignment horizontal="center" vertical="center" wrapText="1"/>
    </xf>
    <xf numFmtId="0" fontId="10" fillId="2" borderId="4" xfId="0" applyFont="1" applyFill="1" applyBorder="1" applyAlignment="1" applyProtection="1">
      <alignment horizontal="center" vertical="center" wrapText="1"/>
    </xf>
    <xf numFmtId="0" fontId="10" fillId="2" borderId="5" xfId="0" applyFont="1" applyFill="1" applyBorder="1" applyAlignment="1" applyProtection="1">
      <alignment horizontal="center" vertical="center" wrapText="1"/>
    </xf>
    <xf numFmtId="0" fontId="10" fillId="2" borderId="2" xfId="0" applyFont="1" applyFill="1" applyBorder="1" applyAlignment="1" applyProtection="1">
      <alignment horizontal="center" vertical="center" wrapText="1"/>
    </xf>
    <xf numFmtId="0" fontId="10" fillId="2" borderId="0" xfId="0" applyFont="1" applyFill="1" applyBorder="1" applyAlignment="1" applyProtection="1">
      <alignment horizontal="center" vertical="center" wrapText="1"/>
    </xf>
    <xf numFmtId="0" fontId="10" fillId="2" borderId="6" xfId="0" applyFont="1" applyFill="1" applyBorder="1" applyAlignment="1" applyProtection="1">
      <alignment horizontal="center" vertical="center" wrapText="1"/>
    </xf>
    <xf numFmtId="0" fontId="13" fillId="2" borderId="0" xfId="0" applyFont="1" applyFill="1" applyBorder="1" applyAlignment="1" applyProtection="1">
      <alignment horizontal="right"/>
    </xf>
    <xf numFmtId="0" fontId="13" fillId="2" borderId="2" xfId="0" applyFont="1" applyFill="1" applyBorder="1" applyAlignment="1" applyProtection="1">
      <alignment horizontal="right" vertical="center" wrapText="1"/>
    </xf>
    <xf numFmtId="0" fontId="13" fillId="2" borderId="0" xfId="0" applyFont="1" applyFill="1" applyBorder="1" applyAlignment="1" applyProtection="1">
      <alignment horizontal="right" vertical="center" wrapText="1"/>
    </xf>
    <xf numFmtId="0" fontId="17" fillId="10" borderId="0" xfId="0" applyFont="1" applyFill="1" applyBorder="1" applyAlignment="1" applyProtection="1">
      <alignment horizontal="center" vertical="center"/>
    </xf>
    <xf numFmtId="0" fontId="31" fillId="10" borderId="2" xfId="0" applyFont="1" applyFill="1" applyBorder="1" applyAlignment="1" applyProtection="1">
      <alignment horizontal="left" vertical="top" wrapText="1"/>
    </xf>
    <xf numFmtId="0" fontId="31" fillId="10" borderId="0" xfId="0" applyFont="1" applyFill="1" applyBorder="1" applyAlignment="1" applyProtection="1">
      <alignment horizontal="left" vertical="top" wrapText="1"/>
    </xf>
    <xf numFmtId="0" fontId="31" fillId="10" borderId="6" xfId="0" applyFont="1" applyFill="1" applyBorder="1" applyAlignment="1" applyProtection="1">
      <alignment horizontal="left" vertical="top" wrapText="1"/>
    </xf>
    <xf numFmtId="0" fontId="10" fillId="3" borderId="3" xfId="0" applyFont="1" applyFill="1" applyBorder="1" applyAlignment="1" applyProtection="1">
      <alignment horizontal="center" vertical="center"/>
    </xf>
    <xf numFmtId="0" fontId="10" fillId="3" borderId="4" xfId="0" applyFont="1" applyFill="1" applyBorder="1" applyAlignment="1" applyProtection="1">
      <alignment horizontal="center" vertical="center"/>
    </xf>
    <xf numFmtId="0" fontId="10" fillId="3" borderId="5" xfId="0" applyFont="1" applyFill="1" applyBorder="1" applyAlignment="1" applyProtection="1">
      <alignment horizontal="center" vertical="center"/>
    </xf>
    <xf numFmtId="0" fontId="10" fillId="3" borderId="2" xfId="0" applyFont="1" applyFill="1" applyBorder="1" applyAlignment="1" applyProtection="1">
      <alignment horizontal="center" vertical="center"/>
    </xf>
    <xf numFmtId="0" fontId="10" fillId="3" borderId="0" xfId="0" applyFont="1" applyFill="1" applyBorder="1" applyAlignment="1" applyProtection="1">
      <alignment horizontal="center" vertical="center"/>
    </xf>
    <xf numFmtId="0" fontId="10" fillId="3" borderId="6" xfId="0" applyFont="1" applyFill="1" applyBorder="1" applyAlignment="1" applyProtection="1">
      <alignment horizontal="center" vertical="center"/>
    </xf>
    <xf numFmtId="0" fontId="10" fillId="4" borderId="3" xfId="0" applyFont="1" applyFill="1" applyBorder="1" applyAlignment="1" applyProtection="1">
      <alignment horizontal="center" vertical="center"/>
    </xf>
    <xf numFmtId="0" fontId="10" fillId="4" borderId="4" xfId="0" applyFont="1" applyFill="1" applyBorder="1" applyAlignment="1" applyProtection="1">
      <alignment horizontal="center" vertical="center"/>
    </xf>
    <xf numFmtId="0" fontId="10" fillId="4" borderId="5" xfId="0" applyFont="1" applyFill="1" applyBorder="1" applyAlignment="1" applyProtection="1">
      <alignment horizontal="center" vertical="center"/>
    </xf>
    <xf numFmtId="0" fontId="10" fillId="4" borderId="2" xfId="0" applyFont="1" applyFill="1" applyBorder="1" applyAlignment="1" applyProtection="1">
      <alignment horizontal="center" vertical="center"/>
    </xf>
    <xf numFmtId="0" fontId="10" fillId="4" borderId="0" xfId="0" applyFont="1" applyFill="1" applyBorder="1" applyAlignment="1" applyProtection="1">
      <alignment horizontal="center" vertical="center"/>
    </xf>
    <xf numFmtId="0" fontId="10" fillId="4" borderId="6" xfId="0" applyFont="1" applyFill="1" applyBorder="1" applyAlignment="1" applyProtection="1">
      <alignment horizontal="center" vertical="center"/>
    </xf>
    <xf numFmtId="0" fontId="10" fillId="6" borderId="3" xfId="0" applyFont="1" applyFill="1" applyBorder="1" applyAlignment="1" applyProtection="1">
      <alignment horizontal="center" vertical="center"/>
    </xf>
    <xf numFmtId="0" fontId="10" fillId="6" borderId="4" xfId="0" applyFont="1" applyFill="1" applyBorder="1" applyAlignment="1" applyProtection="1">
      <alignment horizontal="center" vertical="center"/>
    </xf>
    <xf numFmtId="0" fontId="10" fillId="6" borderId="5" xfId="0" applyFont="1" applyFill="1" applyBorder="1" applyAlignment="1" applyProtection="1">
      <alignment horizontal="center" vertical="center"/>
    </xf>
    <xf numFmtId="0" fontId="10" fillId="6" borderId="2" xfId="0" applyFont="1" applyFill="1" applyBorder="1" applyAlignment="1" applyProtection="1">
      <alignment horizontal="center" vertical="center"/>
    </xf>
    <xf numFmtId="0" fontId="10" fillId="6" borderId="0" xfId="0" applyFont="1" applyFill="1" applyBorder="1" applyAlignment="1" applyProtection="1">
      <alignment horizontal="center" vertical="center"/>
    </xf>
    <xf numFmtId="0" fontId="10" fillId="6" borderId="6" xfId="0" applyFont="1" applyFill="1" applyBorder="1" applyAlignment="1" applyProtection="1">
      <alignment horizontal="center" vertical="center"/>
    </xf>
    <xf numFmtId="0" fontId="13" fillId="4" borderId="0" xfId="0" applyFont="1" applyFill="1" applyBorder="1" applyAlignment="1" applyProtection="1">
      <alignment horizontal="right" vertical="center"/>
    </xf>
    <xf numFmtId="0" fontId="18" fillId="4" borderId="0" xfId="0" applyFont="1" applyFill="1" applyBorder="1" applyAlignment="1" applyProtection="1">
      <alignment horizontal="center"/>
    </xf>
    <xf numFmtId="0" fontId="28" fillId="4" borderId="2" xfId="0" applyFont="1" applyFill="1" applyBorder="1" applyAlignment="1" applyProtection="1">
      <alignment horizontal="center" vertical="center" wrapText="1"/>
    </xf>
    <xf numFmtId="0" fontId="28" fillId="4" borderId="0" xfId="0" applyFont="1" applyFill="1" applyBorder="1" applyAlignment="1" applyProtection="1">
      <alignment horizontal="center" vertical="center" wrapText="1"/>
    </xf>
    <xf numFmtId="0" fontId="28" fillId="4" borderId="6" xfId="0" applyFont="1" applyFill="1" applyBorder="1" applyAlignment="1" applyProtection="1">
      <alignment horizontal="center" vertical="center" wrapText="1"/>
    </xf>
    <xf numFmtId="0" fontId="28" fillId="3" borderId="2" xfId="0" applyFont="1" applyFill="1" applyBorder="1" applyAlignment="1" applyProtection="1">
      <alignment horizontal="center" vertical="center" wrapText="1"/>
    </xf>
    <xf numFmtId="0" fontId="28" fillId="3" borderId="0" xfId="0" applyFont="1" applyFill="1" applyBorder="1" applyAlignment="1" applyProtection="1">
      <alignment horizontal="center" vertical="center" wrapText="1"/>
    </xf>
    <xf numFmtId="0" fontId="28" fillId="3" borderId="6" xfId="0" applyFont="1" applyFill="1" applyBorder="1" applyAlignment="1" applyProtection="1">
      <alignment horizontal="center" vertical="center" wrapText="1"/>
    </xf>
    <xf numFmtId="0" fontId="17" fillId="3" borderId="0" xfId="0" applyFont="1" applyFill="1" applyBorder="1" applyAlignment="1" applyProtection="1">
      <alignment horizontal="center" vertical="center"/>
    </xf>
    <xf numFmtId="0" fontId="17" fillId="4" borderId="0" xfId="0" applyFont="1" applyFill="1" applyBorder="1" applyAlignment="1" applyProtection="1">
      <alignment horizontal="center" vertical="center"/>
    </xf>
    <xf numFmtId="166" fontId="24" fillId="13" borderId="2" xfId="0" applyNumberFormat="1" applyFont="1" applyFill="1" applyBorder="1" applyAlignment="1" applyProtection="1">
      <alignment horizontal="center"/>
      <protection locked="0"/>
    </xf>
    <xf numFmtId="166" fontId="24" fillId="13" borderId="6" xfId="0" applyNumberFormat="1" applyFont="1" applyFill="1" applyBorder="1" applyAlignment="1" applyProtection="1">
      <alignment horizontal="center"/>
      <protection locked="0"/>
    </xf>
    <xf numFmtId="166" fontId="24" fillId="13" borderId="7" xfId="0" applyNumberFormat="1" applyFont="1" applyFill="1" applyBorder="1" applyAlignment="1" applyProtection="1">
      <alignment horizontal="center"/>
      <protection locked="0"/>
    </xf>
    <xf numFmtId="166" fontId="24" fillId="13" borderId="8" xfId="0" applyNumberFormat="1" applyFont="1" applyFill="1" applyBorder="1" applyAlignment="1" applyProtection="1">
      <alignment horizontal="center"/>
      <protection locked="0"/>
    </xf>
    <xf numFmtId="0" fontId="13" fillId="4" borderId="2" xfId="0" applyFont="1" applyFill="1" applyBorder="1" applyAlignment="1" applyProtection="1">
      <alignment horizontal="right" vertical="center" wrapText="1"/>
    </xf>
    <xf numFmtId="0" fontId="13" fillId="4" borderId="0" xfId="0" applyFont="1" applyFill="1" applyBorder="1" applyAlignment="1" applyProtection="1">
      <alignment horizontal="right" vertical="center" wrapText="1"/>
    </xf>
    <xf numFmtId="0" fontId="13" fillId="3" borderId="2" xfId="0" applyFont="1" applyFill="1" applyBorder="1" applyAlignment="1" applyProtection="1">
      <alignment horizontal="right" vertical="center" wrapText="1"/>
    </xf>
    <xf numFmtId="0" fontId="13" fillId="3" borderId="0" xfId="0" applyFont="1" applyFill="1" applyBorder="1" applyAlignment="1" applyProtection="1">
      <alignment horizontal="right" vertical="center" wrapText="1"/>
    </xf>
    <xf numFmtId="0" fontId="13" fillId="12" borderId="0" xfId="0" applyFont="1" applyFill="1" applyBorder="1" applyAlignment="1" applyProtection="1">
      <alignment horizontal="right"/>
    </xf>
    <xf numFmtId="0" fontId="13" fillId="10" borderId="2" xfId="0" applyFont="1" applyFill="1" applyBorder="1" applyAlignment="1" applyProtection="1">
      <alignment horizontal="right" vertical="center" wrapText="1"/>
    </xf>
    <xf numFmtId="0" fontId="13" fillId="10" borderId="0" xfId="0" applyFont="1" applyFill="1" applyBorder="1" applyAlignment="1" applyProtection="1">
      <alignment horizontal="right" vertical="center" wrapText="1"/>
    </xf>
    <xf numFmtId="0" fontId="13" fillId="10" borderId="0" xfId="0" applyFont="1" applyFill="1" applyBorder="1" applyAlignment="1" applyProtection="1">
      <alignment horizontal="right"/>
    </xf>
    <xf numFmtId="0" fontId="13" fillId="10" borderId="0" xfId="0" applyFont="1" applyFill="1" applyBorder="1" applyAlignment="1" applyProtection="1">
      <alignment horizontal="center" vertical="center"/>
    </xf>
    <xf numFmtId="0" fontId="18" fillId="10" borderId="0" xfId="0" applyFont="1" applyFill="1" applyBorder="1" applyAlignment="1" applyProtection="1">
      <alignment horizontal="center"/>
    </xf>
    <xf numFmtId="0" fontId="44" fillId="10" borderId="0" xfId="3" applyFont="1" applyFill="1" applyBorder="1" applyAlignment="1" applyProtection="1">
      <alignment horizontal="center"/>
    </xf>
    <xf numFmtId="0" fontId="18" fillId="12" borderId="0" xfId="0" applyFont="1" applyFill="1" applyBorder="1" applyAlignment="1" applyProtection="1">
      <alignment horizontal="center"/>
    </xf>
    <xf numFmtId="0" fontId="28" fillId="12" borderId="2" xfId="0" applyFont="1" applyFill="1" applyBorder="1" applyAlignment="1" applyProtection="1">
      <alignment horizontal="center" vertical="center" wrapText="1"/>
    </xf>
    <xf numFmtId="0" fontId="28" fillId="12" borderId="0" xfId="0" applyFont="1" applyFill="1" applyBorder="1" applyAlignment="1" applyProtection="1">
      <alignment horizontal="center" vertical="center" wrapText="1"/>
    </xf>
    <xf numFmtId="0" fontId="28" fillId="12" borderId="6" xfId="0" applyFont="1" applyFill="1" applyBorder="1" applyAlignment="1" applyProtection="1">
      <alignment horizontal="center" vertical="center" wrapText="1"/>
    </xf>
    <xf numFmtId="0" fontId="17" fillId="12" borderId="0" xfId="0" applyFont="1" applyFill="1" applyBorder="1" applyAlignment="1" applyProtection="1">
      <alignment horizontal="center" vertical="center"/>
    </xf>
    <xf numFmtId="0" fontId="36" fillId="12" borderId="2" xfId="0" applyFont="1" applyFill="1" applyBorder="1" applyAlignment="1" applyProtection="1">
      <alignment horizontal="left" vertical="top" wrapText="1"/>
    </xf>
    <xf numFmtId="0" fontId="36" fillId="12" borderId="0" xfId="0" applyFont="1" applyFill="1" applyBorder="1" applyAlignment="1" applyProtection="1">
      <alignment horizontal="left" vertical="top" wrapText="1"/>
    </xf>
    <xf numFmtId="0" fontId="36" fillId="12" borderId="6" xfId="0" applyFont="1" applyFill="1" applyBorder="1" applyAlignment="1" applyProtection="1">
      <alignment horizontal="left" vertical="top" wrapText="1"/>
    </xf>
    <xf numFmtId="9" fontId="24" fillId="13" borderId="2" xfId="2" applyFont="1" applyFill="1" applyBorder="1" applyAlignment="1" applyProtection="1">
      <alignment horizontal="center"/>
      <protection locked="0"/>
    </xf>
    <xf numFmtId="9" fontId="24" fillId="13" borderId="6" xfId="2" applyFont="1" applyFill="1" applyBorder="1" applyAlignment="1" applyProtection="1">
      <alignment horizontal="center"/>
      <protection locked="0"/>
    </xf>
    <xf numFmtId="9" fontId="24" fillId="13" borderId="7" xfId="2" applyFont="1" applyFill="1" applyBorder="1" applyAlignment="1" applyProtection="1">
      <alignment horizontal="center"/>
      <protection locked="0"/>
    </xf>
    <xf numFmtId="9" fontId="24" fillId="13" borderId="8" xfId="2" applyFont="1" applyFill="1" applyBorder="1" applyAlignment="1" applyProtection="1">
      <alignment horizontal="center"/>
      <protection locked="0"/>
    </xf>
    <xf numFmtId="0" fontId="44" fillId="12" borderId="0" xfId="3" applyFont="1" applyFill="1" applyBorder="1" applyAlignment="1" applyProtection="1">
      <alignment horizontal="center"/>
    </xf>
    <xf numFmtId="0" fontId="13" fillId="12" borderId="2" xfId="0" applyFont="1" applyFill="1" applyBorder="1" applyAlignment="1" applyProtection="1">
      <alignment horizontal="right" vertical="center"/>
    </xf>
    <xf numFmtId="0" fontId="13" fillId="12" borderId="0" xfId="0" applyFont="1" applyFill="1" applyBorder="1" applyAlignment="1" applyProtection="1">
      <alignment horizontal="right" vertical="center"/>
    </xf>
    <xf numFmtId="0" fontId="22" fillId="5" borderId="0" xfId="3" applyFont="1" applyFill="1" applyBorder="1" applyAlignment="1" applyProtection="1">
      <alignment horizontal="left" vertical="center"/>
    </xf>
    <xf numFmtId="0" fontId="38" fillId="5" borderId="0" xfId="3" applyFont="1" applyFill="1" applyBorder="1" applyAlignment="1" applyProtection="1">
      <alignment horizontal="left"/>
    </xf>
    <xf numFmtId="0" fontId="39" fillId="5" borderId="0" xfId="3" applyFont="1" applyFill="1" applyBorder="1" applyAlignment="1" applyProtection="1">
      <alignment horizontal="left"/>
    </xf>
    <xf numFmtId="0" fontId="19" fillId="5" borderId="0" xfId="3" applyFont="1" applyFill="1" applyBorder="1" applyAlignment="1" applyProtection="1">
      <alignment horizontal="left"/>
    </xf>
    <xf numFmtId="0" fontId="20" fillId="5" borderId="0" xfId="3" applyFont="1" applyFill="1" applyBorder="1" applyAlignment="1" applyProtection="1">
      <alignment horizontal="left"/>
    </xf>
    <xf numFmtId="0" fontId="21" fillId="5" borderId="0" xfId="3" applyFont="1" applyFill="1" applyBorder="1" applyAlignment="1" applyProtection="1">
      <alignment horizontal="left"/>
    </xf>
    <xf numFmtId="0" fontId="10" fillId="12" borderId="3" xfId="0" applyFont="1" applyFill="1" applyBorder="1" applyAlignment="1" applyProtection="1">
      <alignment horizontal="center" vertical="center"/>
    </xf>
    <xf numFmtId="0" fontId="10" fillId="12" borderId="4" xfId="0" applyFont="1" applyFill="1" applyBorder="1" applyAlignment="1" applyProtection="1">
      <alignment horizontal="center" vertical="center"/>
    </xf>
    <xf numFmtId="0" fontId="10" fillId="12" borderId="5" xfId="0" applyFont="1" applyFill="1" applyBorder="1" applyAlignment="1" applyProtection="1">
      <alignment horizontal="center" vertical="center"/>
    </xf>
    <xf numFmtId="0" fontId="10" fillId="12" borderId="2" xfId="0" applyFont="1" applyFill="1" applyBorder="1" applyAlignment="1" applyProtection="1">
      <alignment horizontal="center" vertical="center"/>
    </xf>
    <xf numFmtId="0" fontId="10" fillId="12" borderId="0" xfId="0" applyFont="1" applyFill="1" applyBorder="1" applyAlignment="1" applyProtection="1">
      <alignment horizontal="center" vertical="center"/>
    </xf>
    <xf numFmtId="0" fontId="10" fillId="12" borderId="6" xfId="0" applyFont="1" applyFill="1" applyBorder="1" applyAlignment="1" applyProtection="1">
      <alignment horizontal="center" vertical="center"/>
    </xf>
    <xf numFmtId="0" fontId="13" fillId="12" borderId="2" xfId="0" applyFont="1" applyFill="1" applyBorder="1" applyAlignment="1" applyProtection="1">
      <alignment horizontal="right" vertical="center" wrapText="1"/>
    </xf>
    <xf numFmtId="0" fontId="13" fillId="12" borderId="0" xfId="0" applyFont="1" applyFill="1" applyBorder="1" applyAlignment="1" applyProtection="1">
      <alignment horizontal="right" vertical="center" wrapText="1"/>
    </xf>
    <xf numFmtId="0" fontId="28" fillId="6" borderId="2" xfId="0" applyFont="1" applyFill="1" applyBorder="1" applyAlignment="1" applyProtection="1">
      <alignment horizontal="center" vertical="center" wrapText="1"/>
    </xf>
    <xf numFmtId="0" fontId="28" fillId="6" borderId="0" xfId="0" applyFont="1" applyFill="1" applyBorder="1" applyAlignment="1" applyProtection="1">
      <alignment horizontal="center" vertical="center" wrapText="1"/>
    </xf>
    <xf numFmtId="0" fontId="28" fillId="6" borderId="6" xfId="0" applyFont="1" applyFill="1" applyBorder="1" applyAlignment="1" applyProtection="1">
      <alignment horizontal="center" vertical="center" wrapText="1"/>
    </xf>
    <xf numFmtId="0" fontId="17" fillId="6" borderId="0" xfId="0" applyFont="1" applyFill="1" applyBorder="1" applyAlignment="1" applyProtection="1">
      <alignment horizontal="center" vertical="center"/>
    </xf>
    <xf numFmtId="1" fontId="24" fillId="13" borderId="2" xfId="0" applyNumberFormat="1" applyFont="1" applyFill="1" applyBorder="1" applyAlignment="1" applyProtection="1">
      <alignment horizontal="center"/>
      <protection locked="0"/>
    </xf>
    <xf numFmtId="1" fontId="24" fillId="13" borderId="6" xfId="0" applyNumberFormat="1" applyFont="1" applyFill="1" applyBorder="1" applyAlignment="1" applyProtection="1">
      <alignment horizontal="center"/>
      <protection locked="0"/>
    </xf>
    <xf numFmtId="1" fontId="24" fillId="13" borderId="7" xfId="0" applyNumberFormat="1" applyFont="1" applyFill="1" applyBorder="1" applyAlignment="1" applyProtection="1">
      <alignment horizontal="center"/>
      <protection locked="0"/>
    </xf>
    <xf numFmtId="1" fontId="24" fillId="13" borderId="8" xfId="0" applyNumberFormat="1" applyFont="1" applyFill="1" applyBorder="1" applyAlignment="1" applyProtection="1">
      <alignment horizontal="center"/>
      <protection locked="0"/>
    </xf>
    <xf numFmtId="0" fontId="13" fillId="6" borderId="2" xfId="0" applyFont="1" applyFill="1" applyBorder="1" applyAlignment="1" applyProtection="1">
      <alignment horizontal="right" vertical="center" wrapText="1"/>
    </xf>
    <xf numFmtId="0" fontId="13" fillId="6" borderId="0" xfId="0" applyFont="1" applyFill="1" applyBorder="1" applyAlignment="1" applyProtection="1">
      <alignment horizontal="right" vertical="center" wrapText="1"/>
    </xf>
    <xf numFmtId="0" fontId="13" fillId="6" borderId="0" xfId="0" applyFont="1" applyFill="1" applyBorder="1" applyAlignment="1" applyProtection="1">
      <alignment horizontal="right"/>
    </xf>
    <xf numFmtId="0" fontId="13" fillId="6" borderId="0" xfId="0" applyFont="1" applyFill="1" applyBorder="1" applyAlignment="1" applyProtection="1">
      <alignment horizontal="right" vertical="center"/>
    </xf>
    <xf numFmtId="0" fontId="18" fillId="6" borderId="0" xfId="0" applyFont="1" applyFill="1" applyBorder="1" applyAlignment="1" applyProtection="1">
      <alignment horizontal="center"/>
    </xf>
    <xf numFmtId="0" fontId="10" fillId="10" borderId="3" xfId="0" applyFont="1" applyFill="1" applyBorder="1" applyAlignment="1" applyProtection="1">
      <alignment horizontal="center" vertical="center"/>
    </xf>
    <xf numFmtId="0" fontId="10" fillId="10" borderId="4" xfId="0" applyFont="1" applyFill="1" applyBorder="1" applyAlignment="1" applyProtection="1">
      <alignment horizontal="center" vertical="center"/>
    </xf>
    <xf numFmtId="0" fontId="10" fillId="10" borderId="5" xfId="0" applyFont="1" applyFill="1" applyBorder="1" applyAlignment="1" applyProtection="1">
      <alignment horizontal="center" vertical="center"/>
    </xf>
    <xf numFmtId="0" fontId="10" fillId="10" borderId="2" xfId="0" applyFont="1" applyFill="1" applyBorder="1" applyAlignment="1" applyProtection="1">
      <alignment horizontal="center" vertical="center"/>
    </xf>
    <xf numFmtId="0" fontId="10" fillId="10" borderId="0" xfId="0" applyFont="1" applyFill="1" applyBorder="1" applyAlignment="1" applyProtection="1">
      <alignment horizontal="center" vertical="center"/>
    </xf>
    <xf numFmtId="0" fontId="10" fillId="10" borderId="6" xfId="0" applyFont="1" applyFill="1" applyBorder="1" applyAlignment="1" applyProtection="1">
      <alignment horizontal="center" vertical="center"/>
    </xf>
    <xf numFmtId="0" fontId="28" fillId="10" borderId="2" xfId="0" applyFont="1" applyFill="1" applyBorder="1" applyAlignment="1" applyProtection="1">
      <alignment horizontal="center" vertical="center" wrapText="1"/>
    </xf>
    <xf numFmtId="0" fontId="28" fillId="10" borderId="0" xfId="0" applyFont="1" applyFill="1" applyBorder="1" applyAlignment="1" applyProtection="1">
      <alignment horizontal="center" vertical="center" wrapText="1"/>
    </xf>
    <xf numFmtId="0" fontId="28" fillId="10" borderId="6" xfId="0" applyFont="1" applyFill="1" applyBorder="1" applyAlignment="1" applyProtection="1">
      <alignment horizontal="center" vertical="center" wrapText="1"/>
    </xf>
    <xf numFmtId="0" fontId="7" fillId="5" borderId="0" xfId="0" applyFont="1" applyFill="1" applyBorder="1" applyAlignment="1">
      <alignment horizontal="center" vertical="center"/>
    </xf>
    <xf numFmtId="0" fontId="46" fillId="9" borderId="0" xfId="0" applyFont="1" applyFill="1" applyBorder="1" applyAlignment="1">
      <alignment horizontal="center" vertical="center"/>
    </xf>
    <xf numFmtId="0" fontId="45" fillId="9" borderId="0" xfId="0" applyFont="1" applyFill="1" applyBorder="1" applyAlignment="1">
      <alignment horizontal="center" vertical="center"/>
    </xf>
    <xf numFmtId="0" fontId="27" fillId="16" borderId="0" xfId="0" applyFont="1" applyFill="1" applyBorder="1" applyAlignment="1">
      <alignment horizontal="center" vertical="center"/>
    </xf>
    <xf numFmtId="0" fontId="57" fillId="16" borderId="0" xfId="0" applyFont="1" applyFill="1" applyBorder="1" applyAlignment="1">
      <alignment horizontal="center" vertical="top"/>
    </xf>
    <xf numFmtId="0" fontId="10" fillId="5" borderId="0" xfId="0" applyFont="1" applyFill="1" applyAlignment="1">
      <alignment horizontal="left"/>
    </xf>
    <xf numFmtId="0" fontId="1" fillId="11" borderId="0" xfId="0" applyFont="1" applyFill="1" applyBorder="1" applyAlignment="1">
      <alignment horizontal="center"/>
    </xf>
    <xf numFmtId="0" fontId="58" fillId="5" borderId="2" xfId="3" applyFont="1" applyFill="1" applyBorder="1" applyAlignment="1" applyProtection="1">
      <alignment horizontal="left" vertical="center"/>
    </xf>
    <xf numFmtId="0" fontId="58" fillId="5" borderId="0" xfId="3" applyFont="1" applyFill="1" applyBorder="1" applyAlignment="1" applyProtection="1">
      <alignment horizontal="left" vertical="center"/>
    </xf>
    <xf numFmtId="0" fontId="58" fillId="5" borderId="6" xfId="3" applyFont="1" applyFill="1" applyBorder="1" applyAlignment="1" applyProtection="1">
      <alignment horizontal="left" vertical="center"/>
    </xf>
    <xf numFmtId="0" fontId="60" fillId="5" borderId="2" xfId="3" applyFont="1" applyFill="1" applyBorder="1" applyAlignment="1" applyProtection="1">
      <alignment horizontal="left" vertical="center"/>
    </xf>
    <xf numFmtId="0" fontId="60" fillId="5" borderId="0" xfId="3" applyFont="1" applyFill="1" applyBorder="1" applyAlignment="1" applyProtection="1">
      <alignment horizontal="left" vertical="center"/>
    </xf>
    <xf numFmtId="0" fontId="60" fillId="5" borderId="6" xfId="3" applyFont="1" applyFill="1" applyBorder="1" applyAlignment="1" applyProtection="1">
      <alignment horizontal="left" vertical="center"/>
    </xf>
    <xf numFmtId="0" fontId="61" fillId="5" borderId="2" xfId="3" applyFont="1" applyFill="1" applyBorder="1" applyAlignment="1" applyProtection="1">
      <alignment horizontal="left" vertical="center"/>
    </xf>
    <xf numFmtId="0" fontId="61" fillId="5" borderId="0" xfId="3" applyFont="1" applyFill="1" applyBorder="1" applyAlignment="1" applyProtection="1">
      <alignment horizontal="left" vertical="center"/>
    </xf>
    <xf numFmtId="0" fontId="61" fillId="5" borderId="6" xfId="3" applyFont="1" applyFill="1" applyBorder="1" applyAlignment="1" applyProtection="1">
      <alignment horizontal="left" vertical="center"/>
    </xf>
    <xf numFmtId="0" fontId="62" fillId="5" borderId="2" xfId="3" applyFont="1" applyFill="1" applyBorder="1" applyAlignment="1" applyProtection="1">
      <alignment horizontal="left" vertical="center"/>
    </xf>
    <xf numFmtId="0" fontId="62" fillId="5" borderId="0" xfId="3" applyFont="1" applyFill="1" applyBorder="1" applyAlignment="1" applyProtection="1">
      <alignment horizontal="left" vertical="center"/>
    </xf>
    <xf numFmtId="0" fontId="62" fillId="5" borderId="6" xfId="3" applyFont="1" applyFill="1" applyBorder="1" applyAlignment="1" applyProtection="1">
      <alignment horizontal="left" vertical="center"/>
    </xf>
    <xf numFmtId="0" fontId="63" fillId="5" borderId="2" xfId="3" applyFont="1" applyFill="1" applyBorder="1" applyAlignment="1" applyProtection="1">
      <alignment horizontal="left" vertical="center"/>
    </xf>
    <xf numFmtId="0" fontId="63" fillId="5" borderId="0" xfId="3" applyFont="1" applyFill="1" applyBorder="1" applyAlignment="1" applyProtection="1">
      <alignment horizontal="left" vertical="center"/>
    </xf>
    <xf numFmtId="0" fontId="63" fillId="5" borderId="6" xfId="3" applyFont="1" applyFill="1" applyBorder="1" applyAlignment="1" applyProtection="1">
      <alignment horizontal="left" vertical="center"/>
    </xf>
    <xf numFmtId="0" fontId="59" fillId="5" borderId="7" xfId="3" applyFont="1" applyFill="1" applyBorder="1" applyAlignment="1" applyProtection="1">
      <alignment horizontal="left" vertical="center"/>
    </xf>
    <xf numFmtId="0" fontId="59" fillId="5" borderId="1" xfId="3" applyFont="1" applyFill="1" applyBorder="1" applyAlignment="1" applyProtection="1">
      <alignment horizontal="left" vertical="center"/>
    </xf>
    <xf numFmtId="0" fontId="59" fillId="5" borderId="8" xfId="3" applyFont="1" applyFill="1" applyBorder="1" applyAlignment="1" applyProtection="1">
      <alignment horizontal="left" vertical="center"/>
    </xf>
    <xf numFmtId="0" fontId="64" fillId="2" borderId="2" xfId="0" applyFont="1" applyFill="1" applyBorder="1" applyAlignment="1" applyProtection="1">
      <alignment horizontal="center" vertical="center"/>
    </xf>
    <xf numFmtId="0" fontId="64" fillId="2" borderId="0" xfId="0" applyFont="1" applyFill="1" applyBorder="1" applyAlignment="1" applyProtection="1">
      <alignment horizontal="center" vertical="center"/>
    </xf>
    <xf numFmtId="0" fontId="64" fillId="2" borderId="6" xfId="0" applyFont="1" applyFill="1" applyBorder="1" applyAlignment="1" applyProtection="1">
      <alignment horizontal="center" vertical="center"/>
    </xf>
    <xf numFmtId="0" fontId="66" fillId="3" borderId="2" xfId="0" applyFont="1" applyFill="1" applyBorder="1" applyAlignment="1" applyProtection="1">
      <alignment horizontal="center" vertical="center"/>
    </xf>
    <xf numFmtId="0" fontId="66" fillId="3" borderId="0" xfId="0" applyFont="1" applyFill="1" applyBorder="1" applyAlignment="1" applyProtection="1">
      <alignment horizontal="center" vertical="center"/>
    </xf>
    <xf numFmtId="0" fontId="66" fillId="3" borderId="6" xfId="0" applyFont="1" applyFill="1" applyBorder="1" applyAlignment="1" applyProtection="1">
      <alignment horizontal="center" vertical="center"/>
    </xf>
    <xf numFmtId="0" fontId="65" fillId="4" borderId="2" xfId="0" applyFont="1" applyFill="1" applyBorder="1" applyAlignment="1" applyProtection="1">
      <alignment horizontal="center" vertical="center"/>
    </xf>
    <xf numFmtId="0" fontId="65" fillId="4" borderId="0" xfId="0" applyFont="1" applyFill="1" applyBorder="1" applyAlignment="1" applyProtection="1">
      <alignment horizontal="center" vertical="center"/>
    </xf>
    <xf numFmtId="0" fontId="65" fillId="4" borderId="6" xfId="0" applyFont="1" applyFill="1" applyBorder="1" applyAlignment="1" applyProtection="1">
      <alignment horizontal="center" vertical="center"/>
    </xf>
    <xf numFmtId="0" fontId="67" fillId="6" borderId="2" xfId="0" applyFont="1" applyFill="1" applyBorder="1" applyAlignment="1" applyProtection="1">
      <alignment horizontal="center" vertical="center"/>
    </xf>
    <xf numFmtId="0" fontId="67" fillId="6" borderId="0" xfId="0" applyFont="1" applyFill="1" applyBorder="1" applyAlignment="1" applyProtection="1">
      <alignment horizontal="center" vertical="center"/>
    </xf>
    <xf numFmtId="0" fontId="67" fillId="6" borderId="6" xfId="0" applyFont="1" applyFill="1" applyBorder="1" applyAlignment="1" applyProtection="1">
      <alignment horizontal="center" vertical="center"/>
    </xf>
    <xf numFmtId="0" fontId="68" fillId="10" borderId="2" xfId="0" applyFont="1" applyFill="1" applyBorder="1" applyAlignment="1" applyProtection="1">
      <alignment horizontal="center" vertical="center"/>
    </xf>
    <xf numFmtId="0" fontId="68" fillId="10" borderId="0" xfId="0" applyFont="1" applyFill="1" applyBorder="1" applyAlignment="1" applyProtection="1">
      <alignment horizontal="center" vertical="center"/>
    </xf>
    <xf numFmtId="0" fontId="68" fillId="10" borderId="6" xfId="0" applyFont="1" applyFill="1" applyBorder="1" applyAlignment="1" applyProtection="1">
      <alignment horizontal="center" vertical="center"/>
    </xf>
    <xf numFmtId="0" fontId="69" fillId="12" borderId="2" xfId="0" applyFont="1" applyFill="1" applyBorder="1" applyAlignment="1" applyProtection="1">
      <alignment horizontal="center" vertical="center"/>
    </xf>
    <xf numFmtId="0" fontId="69" fillId="12" borderId="0" xfId="0" applyFont="1" applyFill="1" applyBorder="1" applyAlignment="1" applyProtection="1">
      <alignment horizontal="center" vertical="center"/>
    </xf>
    <xf numFmtId="0" fontId="69" fillId="12" borderId="6" xfId="0" applyFont="1" applyFill="1" applyBorder="1" applyAlignment="1" applyProtection="1">
      <alignment horizontal="center" vertical="center"/>
    </xf>
  </cellXfs>
  <cellStyles count="34">
    <cellStyle name="Currency" xfId="1" builtinId="4"/>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Hyperlink" xfId="3" builtinId="8"/>
    <cellStyle name="Normal" xfId="0" builtinId="0"/>
    <cellStyle name="Normal 2" xfId="33"/>
    <cellStyle name="Percent" xfId="2" builtinId="5"/>
  </cellStyles>
  <dxfs count="18">
    <dxf>
      <font>
        <color rgb="FF9C0006"/>
      </font>
      <fill>
        <patternFill>
          <bgColor rgb="FFFFC7CE"/>
        </patternFill>
      </fill>
    </dxf>
    <dxf>
      <font>
        <color rgb="FF006100"/>
      </font>
      <fill>
        <patternFill>
          <bgColor rgb="FFC6EFCE"/>
        </patternFill>
      </fill>
    </dxf>
    <dxf>
      <font>
        <color theme="1"/>
      </font>
      <fill>
        <patternFill>
          <bgColor theme="0" tint="-4.9989318521683403E-2"/>
        </patternFill>
      </fill>
    </dxf>
    <dxf>
      <font>
        <color rgb="FF006100"/>
      </font>
      <fill>
        <patternFill>
          <bgColor rgb="FFC6EFCE"/>
        </patternFill>
      </fill>
    </dxf>
    <dxf>
      <font>
        <color rgb="FF9C0006"/>
      </font>
      <fill>
        <patternFill>
          <bgColor rgb="FFFFC7CE"/>
        </patternFill>
      </fill>
    </dxf>
    <dxf>
      <font>
        <color theme="1"/>
      </font>
      <fill>
        <patternFill>
          <bgColor theme="9" tint="0.79998168889431442"/>
        </patternFill>
      </fill>
    </dxf>
    <dxf>
      <font>
        <color rgb="FF006100"/>
      </font>
      <fill>
        <patternFill>
          <bgColor rgb="FFC6EFCE"/>
        </patternFill>
      </fill>
    </dxf>
    <dxf>
      <font>
        <color rgb="FF9C0006"/>
      </font>
      <fill>
        <patternFill>
          <bgColor rgb="FFFFC7CE"/>
        </patternFill>
      </fill>
    </dxf>
    <dxf>
      <font>
        <color theme="1"/>
      </font>
      <fill>
        <patternFill>
          <bgColor theme="8" tint="0.79998168889431442"/>
        </patternFill>
      </fill>
    </dxf>
    <dxf>
      <font>
        <color rgb="FF006100"/>
      </font>
      <fill>
        <patternFill>
          <bgColor rgb="FFC6EFCE"/>
        </patternFill>
      </fill>
    </dxf>
    <dxf>
      <font>
        <color rgb="FF9C0006"/>
      </font>
      <fill>
        <patternFill>
          <bgColor rgb="FFFFC7CE"/>
        </patternFill>
      </fill>
    </dxf>
    <dxf>
      <font>
        <color theme="1"/>
      </font>
      <fill>
        <patternFill>
          <bgColor theme="7" tint="0.79998168889431442"/>
        </patternFill>
      </fill>
    </dxf>
    <dxf>
      <font>
        <color rgb="FF006100"/>
      </font>
      <fill>
        <patternFill>
          <bgColor rgb="FFC6EFCE"/>
        </patternFill>
      </fill>
    </dxf>
    <dxf>
      <font>
        <color rgb="FF9C0006"/>
      </font>
      <fill>
        <patternFill>
          <bgColor rgb="FFFFC7CE"/>
        </patternFill>
      </fill>
    </dxf>
    <dxf>
      <font>
        <color auto="1"/>
      </font>
      <fill>
        <patternFill>
          <bgColor theme="6" tint="0.79998168889431442"/>
        </patternFill>
      </fill>
    </dxf>
    <dxf>
      <font>
        <color rgb="FF006100"/>
      </font>
      <fill>
        <patternFill>
          <bgColor rgb="FFC6EFCE"/>
        </patternFill>
      </fill>
    </dxf>
    <dxf>
      <font>
        <color rgb="FF9C0006"/>
      </font>
      <fill>
        <patternFill>
          <bgColor rgb="FFFFC7CE"/>
        </patternFill>
      </fill>
    </dxf>
    <dxf>
      <font>
        <color theme="1"/>
      </font>
      <fill>
        <patternFill patternType="solid">
          <bgColor theme="4" tint="0.79998168889431442"/>
        </patternFill>
      </fill>
    </dxf>
  </dxfs>
  <tableStyles count="0" defaultTableStyle="TableStyleMedium2" defaultPivotStyle="PivotStyleLight16"/>
  <colors>
    <mruColors>
      <color rgb="FFE2DCD4"/>
      <color rgb="FFCCECFF"/>
      <color rgb="FFCCFFFF"/>
      <color rgb="FFCCFFCC"/>
      <color rgb="FF008000"/>
      <color rgb="FF33CC33"/>
      <color rgb="FF00FF00"/>
      <color rgb="FFD7E7D4"/>
      <color rgb="FFC7E7D4"/>
      <color rgb="FFE2E7D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085739282589702E-2"/>
          <c:y val="0.177326334208224"/>
          <c:w val="0.79550116744960997"/>
          <c:h val="0.70669378827646501"/>
        </c:manualLayout>
      </c:layout>
      <c:lineChart>
        <c:grouping val="standard"/>
        <c:varyColors val="0"/>
        <c:ser>
          <c:idx val="0"/>
          <c:order val="0"/>
          <c:spPr>
            <a:ln w="25400">
              <a:solidFill>
                <a:schemeClr val="tx1">
                  <a:lumMod val="95000"/>
                  <a:lumOff val="5000"/>
                </a:schemeClr>
              </a:solidFill>
              <a:headEnd w="lg" len="lg"/>
            </a:ln>
          </c:spPr>
          <c:marker>
            <c:symbol val="circle"/>
            <c:size val="5"/>
            <c:spPr>
              <a:solidFill>
                <a:schemeClr val="tx1"/>
              </a:solidFill>
              <a:ln>
                <a:noFill/>
              </a:ln>
            </c:spPr>
          </c:marker>
          <c:cat>
            <c:numRef>
              <c:f>'Graph Data'!$B$1:$F$1</c:f>
              <c:numCache>
                <c:formatCode>General</c:formatCode>
                <c:ptCount val="5"/>
                <c:pt idx="0">
                  <c:v>2010</c:v>
                </c:pt>
                <c:pt idx="1">
                  <c:v>2011</c:v>
                </c:pt>
                <c:pt idx="2">
                  <c:v>2012</c:v>
                </c:pt>
                <c:pt idx="3">
                  <c:v>2013</c:v>
                </c:pt>
                <c:pt idx="4">
                  <c:v>2014</c:v>
                </c:pt>
              </c:numCache>
            </c:numRef>
          </c:cat>
          <c:val>
            <c:numRef>
              <c:f>'Graph Data'!$B$3:$F$3</c:f>
              <c:numCache>
                <c:formatCode>0.00</c:formatCode>
                <c:ptCount val="5"/>
                <c:pt idx="0">
                  <c:v>1.0505331938518074</c:v>
                </c:pt>
                <c:pt idx="1">
                  <c:v>1.0634213527969523</c:v>
                </c:pt>
                <c:pt idx="2">
                  <c:v>0.8855856782996957</c:v>
                </c:pt>
                <c:pt idx="3">
                  <c:v>0.91341512280943404</c:v>
                </c:pt>
                <c:pt idx="4">
                  <c:v>0.91278948831974704</c:v>
                </c:pt>
              </c:numCache>
            </c:numRef>
          </c:val>
          <c:smooth val="0"/>
          <c:extLst>
            <c:ext xmlns:c16="http://schemas.microsoft.com/office/drawing/2014/chart" uri="{C3380CC4-5D6E-409C-BE32-E72D297353CC}">
              <c16:uniqueId val="{00000000-5A2C-4E36-8A1A-0027CFD2A031}"/>
            </c:ext>
          </c:extLst>
        </c:ser>
        <c:ser>
          <c:idx val="1"/>
          <c:order val="1"/>
          <c:tx>
            <c:v>Target</c:v>
          </c:tx>
          <c:spPr>
            <a:ln>
              <a:solidFill>
                <a:schemeClr val="accent1">
                  <a:lumMod val="60000"/>
                  <a:lumOff val="40000"/>
                </a:schemeClr>
              </a:solidFill>
              <a:prstDash val="sysDot"/>
            </a:ln>
          </c:spPr>
          <c:marker>
            <c:symbol val="none"/>
          </c:marker>
          <c:cat>
            <c:numRef>
              <c:f>'Graph Data'!$B$1:$F$1</c:f>
              <c:numCache>
                <c:formatCode>General</c:formatCode>
                <c:ptCount val="5"/>
                <c:pt idx="0">
                  <c:v>2010</c:v>
                </c:pt>
                <c:pt idx="1">
                  <c:v>2011</c:v>
                </c:pt>
                <c:pt idx="2">
                  <c:v>2012</c:v>
                </c:pt>
                <c:pt idx="3">
                  <c:v>2013</c:v>
                </c:pt>
                <c:pt idx="4">
                  <c:v>2014</c:v>
                </c:pt>
              </c:numCache>
            </c:numRef>
          </c:cat>
          <c:val>
            <c:numRef>
              <c:f>'Graph Data'!$B$2:$F$2</c:f>
              <c:numCache>
                <c:formatCode>General</c:formatCode>
                <c:ptCount val="5"/>
                <c:pt idx="0">
                  <c:v>1</c:v>
                </c:pt>
                <c:pt idx="1">
                  <c:v>1</c:v>
                </c:pt>
                <c:pt idx="2">
                  <c:v>1</c:v>
                </c:pt>
                <c:pt idx="3">
                  <c:v>1</c:v>
                </c:pt>
                <c:pt idx="4">
                  <c:v>1</c:v>
                </c:pt>
              </c:numCache>
            </c:numRef>
          </c:val>
          <c:smooth val="0"/>
          <c:extLst>
            <c:ext xmlns:c16="http://schemas.microsoft.com/office/drawing/2014/chart" uri="{C3380CC4-5D6E-409C-BE32-E72D297353CC}">
              <c16:uniqueId val="{00000001-5A2C-4E36-8A1A-0027CFD2A031}"/>
            </c:ext>
          </c:extLst>
        </c:ser>
        <c:ser>
          <c:idx val="2"/>
          <c:order val="2"/>
          <c:tx>
            <c:v>Top Point</c:v>
          </c:tx>
          <c:spPr>
            <a:ln>
              <a:noFill/>
            </a:ln>
          </c:spPr>
          <c:marker>
            <c:symbol val="none"/>
          </c:marker>
          <c:val>
            <c:numRef>
              <c:f>'Graph Data'!$G$2</c:f>
              <c:numCache>
                <c:formatCode>General</c:formatCode>
                <c:ptCount val="1"/>
                <c:pt idx="0">
                  <c:v>1.8</c:v>
                </c:pt>
              </c:numCache>
            </c:numRef>
          </c:val>
          <c:smooth val="0"/>
          <c:extLst>
            <c:ext xmlns:c16="http://schemas.microsoft.com/office/drawing/2014/chart" uri="{C3380CC4-5D6E-409C-BE32-E72D297353CC}">
              <c16:uniqueId val="{00000002-5A2C-4E36-8A1A-0027CFD2A031}"/>
            </c:ext>
          </c:extLst>
        </c:ser>
        <c:dLbls>
          <c:showLegendKey val="0"/>
          <c:showVal val="0"/>
          <c:showCatName val="0"/>
          <c:showSerName val="0"/>
          <c:showPercent val="0"/>
          <c:showBubbleSize val="0"/>
        </c:dLbls>
        <c:marker val="1"/>
        <c:smooth val="0"/>
        <c:axId val="394893568"/>
        <c:axId val="394903552"/>
      </c:lineChart>
      <c:catAx>
        <c:axId val="394893568"/>
        <c:scaling>
          <c:orientation val="minMax"/>
        </c:scaling>
        <c:delete val="0"/>
        <c:axPos val="b"/>
        <c:numFmt formatCode="General" sourceLinked="1"/>
        <c:majorTickMark val="out"/>
        <c:minorTickMark val="none"/>
        <c:tickLblPos val="nextTo"/>
        <c:crossAx val="394903552"/>
        <c:crosses val="autoZero"/>
        <c:auto val="1"/>
        <c:lblAlgn val="ctr"/>
        <c:lblOffset val="100"/>
        <c:noMultiLvlLbl val="0"/>
      </c:catAx>
      <c:valAx>
        <c:axId val="394903552"/>
        <c:scaling>
          <c:orientation val="minMax"/>
        </c:scaling>
        <c:delete val="0"/>
        <c:axPos val="l"/>
        <c:numFmt formatCode="0.00" sourceLinked="1"/>
        <c:majorTickMark val="out"/>
        <c:minorTickMark val="none"/>
        <c:tickLblPos val="nextTo"/>
        <c:crossAx val="394893568"/>
        <c:crosses val="autoZero"/>
        <c:crossBetween val="midCat"/>
      </c:valAx>
      <c:spPr>
        <a:noFill/>
      </c:spPr>
    </c:plotArea>
    <c:plotVisOnly val="1"/>
    <c:dispBlanksAs val="gap"/>
    <c:showDLblsOverMax val="0"/>
  </c:chart>
  <c:spPr>
    <a:solidFill>
      <a:schemeClr val="accent1">
        <a:lumMod val="20000"/>
        <a:lumOff val="80000"/>
      </a:schemeClr>
    </a:solidFill>
  </c:sp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085739282589702E-2"/>
          <c:y val="0.14399314668999699"/>
          <c:w val="0.78434363271171204"/>
          <c:h val="0.74002697579469201"/>
        </c:manualLayout>
      </c:layout>
      <c:lineChart>
        <c:grouping val="standard"/>
        <c:varyColors val="0"/>
        <c:ser>
          <c:idx val="0"/>
          <c:order val="0"/>
          <c:spPr>
            <a:ln w="25400">
              <a:solidFill>
                <a:schemeClr val="tx1"/>
              </a:solidFill>
            </a:ln>
          </c:spPr>
          <c:marker>
            <c:symbol val="circle"/>
            <c:size val="5"/>
            <c:spPr>
              <a:solidFill>
                <a:schemeClr val="tx1"/>
              </a:solidFill>
              <a:ln>
                <a:noFill/>
              </a:ln>
            </c:spPr>
          </c:marker>
          <c:cat>
            <c:numRef>
              <c:f>'Graph Data'!$B$1:$F$1</c:f>
              <c:numCache>
                <c:formatCode>General</c:formatCode>
                <c:ptCount val="5"/>
                <c:pt idx="0">
                  <c:v>2010</c:v>
                </c:pt>
                <c:pt idx="1">
                  <c:v>2011</c:v>
                </c:pt>
                <c:pt idx="2">
                  <c:v>2012</c:v>
                </c:pt>
                <c:pt idx="3">
                  <c:v>2013</c:v>
                </c:pt>
                <c:pt idx="4">
                  <c:v>2014</c:v>
                </c:pt>
              </c:numCache>
            </c:numRef>
          </c:cat>
          <c:val>
            <c:numRef>
              <c:f>'Graph Data'!$B$9:$F$9</c:f>
              <c:numCache>
                <c:formatCode>0.00</c:formatCode>
                <c:ptCount val="5"/>
                <c:pt idx="0">
                  <c:v>1.7590519493513279</c:v>
                </c:pt>
                <c:pt idx="1">
                  <c:v>1.7818022475400197</c:v>
                </c:pt>
                <c:pt idx="2">
                  <c:v>0.68040387237121214</c:v>
                </c:pt>
                <c:pt idx="3">
                  <c:v>1.6975318307708869</c:v>
                </c:pt>
                <c:pt idx="4">
                  <c:v>0.59964145904218347</c:v>
                </c:pt>
              </c:numCache>
            </c:numRef>
          </c:val>
          <c:smooth val="0"/>
          <c:extLst>
            <c:ext xmlns:c16="http://schemas.microsoft.com/office/drawing/2014/chart" uri="{C3380CC4-5D6E-409C-BE32-E72D297353CC}">
              <c16:uniqueId val="{00000000-54A2-493F-BC9B-2C468D80D474}"/>
            </c:ext>
          </c:extLst>
        </c:ser>
        <c:ser>
          <c:idx val="1"/>
          <c:order val="1"/>
          <c:tx>
            <c:v>Target</c:v>
          </c:tx>
          <c:spPr>
            <a:ln>
              <a:solidFill>
                <a:schemeClr val="accent1">
                  <a:lumMod val="60000"/>
                  <a:lumOff val="40000"/>
                </a:schemeClr>
              </a:solidFill>
              <a:prstDash val="sysDot"/>
            </a:ln>
          </c:spPr>
          <c:marker>
            <c:symbol val="none"/>
          </c:marker>
          <c:cat>
            <c:numRef>
              <c:f>'Graph Data'!$B$1:$F$1</c:f>
              <c:numCache>
                <c:formatCode>General</c:formatCode>
                <c:ptCount val="5"/>
                <c:pt idx="0">
                  <c:v>2010</c:v>
                </c:pt>
                <c:pt idx="1">
                  <c:v>2011</c:v>
                </c:pt>
                <c:pt idx="2">
                  <c:v>2012</c:v>
                </c:pt>
                <c:pt idx="3">
                  <c:v>2013</c:v>
                </c:pt>
                <c:pt idx="4">
                  <c:v>2014</c:v>
                </c:pt>
              </c:numCache>
            </c:numRef>
          </c:cat>
          <c:val>
            <c:numRef>
              <c:f>'Graph Data'!$B$8:$F$8</c:f>
              <c:numCache>
                <c:formatCode>0.0</c:formatCode>
                <c:ptCount val="5"/>
                <c:pt idx="0">
                  <c:v>1.2</c:v>
                </c:pt>
                <c:pt idx="1">
                  <c:v>1.2</c:v>
                </c:pt>
                <c:pt idx="2">
                  <c:v>1.2</c:v>
                </c:pt>
                <c:pt idx="3">
                  <c:v>1.2</c:v>
                </c:pt>
                <c:pt idx="4">
                  <c:v>1.2</c:v>
                </c:pt>
              </c:numCache>
            </c:numRef>
          </c:val>
          <c:smooth val="0"/>
          <c:extLst>
            <c:ext xmlns:c16="http://schemas.microsoft.com/office/drawing/2014/chart" uri="{C3380CC4-5D6E-409C-BE32-E72D297353CC}">
              <c16:uniqueId val="{00000001-54A2-493F-BC9B-2C468D80D474}"/>
            </c:ext>
          </c:extLst>
        </c:ser>
        <c:ser>
          <c:idx val="2"/>
          <c:order val="2"/>
          <c:tx>
            <c:v>Ghost Point</c:v>
          </c:tx>
          <c:marker>
            <c:symbol val="none"/>
          </c:marker>
          <c:val>
            <c:numRef>
              <c:f>'Graph Data'!$G$8</c:f>
              <c:numCache>
                <c:formatCode>General</c:formatCode>
                <c:ptCount val="1"/>
                <c:pt idx="0">
                  <c:v>2.16</c:v>
                </c:pt>
              </c:numCache>
            </c:numRef>
          </c:val>
          <c:smooth val="0"/>
          <c:extLst>
            <c:ext xmlns:c16="http://schemas.microsoft.com/office/drawing/2014/chart" uri="{C3380CC4-5D6E-409C-BE32-E72D297353CC}">
              <c16:uniqueId val="{00000002-54A2-493F-BC9B-2C468D80D474}"/>
            </c:ext>
          </c:extLst>
        </c:ser>
        <c:dLbls>
          <c:showLegendKey val="0"/>
          <c:showVal val="0"/>
          <c:showCatName val="0"/>
          <c:showSerName val="0"/>
          <c:showPercent val="0"/>
          <c:showBubbleSize val="0"/>
        </c:dLbls>
        <c:marker val="1"/>
        <c:smooth val="0"/>
        <c:axId val="397575296"/>
        <c:axId val="397576832"/>
      </c:lineChart>
      <c:catAx>
        <c:axId val="397575296"/>
        <c:scaling>
          <c:orientation val="minMax"/>
        </c:scaling>
        <c:delete val="0"/>
        <c:axPos val="b"/>
        <c:numFmt formatCode="General" sourceLinked="1"/>
        <c:majorTickMark val="out"/>
        <c:minorTickMark val="none"/>
        <c:tickLblPos val="low"/>
        <c:txPr>
          <a:bodyPr rot="0" vert="horz" anchor="ctr" anchorCtr="1"/>
          <a:lstStyle/>
          <a:p>
            <a:pPr>
              <a:defRPr/>
            </a:pPr>
            <a:endParaRPr lang="en-US"/>
          </a:p>
        </c:txPr>
        <c:crossAx val="397576832"/>
        <c:crosses val="autoZero"/>
        <c:auto val="1"/>
        <c:lblAlgn val="ctr"/>
        <c:lblOffset val="100"/>
        <c:noMultiLvlLbl val="0"/>
      </c:catAx>
      <c:valAx>
        <c:axId val="397576832"/>
        <c:scaling>
          <c:orientation val="minMax"/>
        </c:scaling>
        <c:delete val="0"/>
        <c:axPos val="l"/>
        <c:numFmt formatCode="0.00" sourceLinked="1"/>
        <c:majorTickMark val="out"/>
        <c:minorTickMark val="none"/>
        <c:tickLblPos val="nextTo"/>
        <c:crossAx val="397575296"/>
        <c:crossesAt val="1"/>
        <c:crossBetween val="midCat"/>
      </c:valAx>
      <c:spPr>
        <a:noFill/>
      </c:spPr>
    </c:plotArea>
    <c:plotVisOnly val="1"/>
    <c:dispBlanksAs val="gap"/>
    <c:showDLblsOverMax val="0"/>
  </c:chart>
  <c:spPr>
    <a:solidFill>
      <a:schemeClr val="accent4">
        <a:lumMod val="20000"/>
        <a:lumOff val="80000"/>
      </a:schemeClr>
    </a:solidFill>
  </c:sp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5863517060367498E-2"/>
          <c:y val="0.143993000874891"/>
          <c:w val="0.77888816264368399"/>
          <c:h val="0.74002697579469201"/>
        </c:manualLayout>
      </c:layout>
      <c:lineChart>
        <c:grouping val="standard"/>
        <c:varyColors val="0"/>
        <c:ser>
          <c:idx val="0"/>
          <c:order val="0"/>
          <c:spPr>
            <a:ln w="25400">
              <a:solidFill>
                <a:schemeClr val="tx1"/>
              </a:solidFill>
            </a:ln>
          </c:spPr>
          <c:marker>
            <c:symbol val="circle"/>
            <c:size val="5"/>
            <c:spPr>
              <a:solidFill>
                <a:schemeClr val="tx1"/>
              </a:solidFill>
              <a:ln>
                <a:noFill/>
              </a:ln>
            </c:spPr>
          </c:marker>
          <c:cat>
            <c:numRef>
              <c:f>'Graph Data'!$B$1:$F$1</c:f>
              <c:numCache>
                <c:formatCode>General</c:formatCode>
                <c:ptCount val="5"/>
                <c:pt idx="0">
                  <c:v>2010</c:v>
                </c:pt>
                <c:pt idx="1">
                  <c:v>2011</c:v>
                </c:pt>
                <c:pt idx="2">
                  <c:v>2012</c:v>
                </c:pt>
                <c:pt idx="3">
                  <c:v>2013</c:v>
                </c:pt>
                <c:pt idx="4">
                  <c:v>2014</c:v>
                </c:pt>
              </c:numCache>
            </c:numRef>
          </c:cat>
          <c:val>
            <c:numRef>
              <c:f>'Graph Data'!$B$15:$F$15</c:f>
              <c:numCache>
                <c:formatCode>0</c:formatCode>
                <c:ptCount val="5"/>
                <c:pt idx="0">
                  <c:v>383.51037484180529</c:v>
                </c:pt>
                <c:pt idx="1">
                  <c:v>549.91673419783683</c:v>
                </c:pt>
                <c:pt idx="2">
                  <c:v>441.07566140960387</c:v>
                </c:pt>
                <c:pt idx="3">
                  <c:v>417.59621853496532</c:v>
                </c:pt>
                <c:pt idx="4">
                  <c:v>399.53466399790415</c:v>
                </c:pt>
              </c:numCache>
            </c:numRef>
          </c:val>
          <c:smooth val="0"/>
          <c:extLst>
            <c:ext xmlns:c16="http://schemas.microsoft.com/office/drawing/2014/chart" uri="{C3380CC4-5D6E-409C-BE32-E72D297353CC}">
              <c16:uniqueId val="{00000000-4AAF-430D-B6B4-9F37FBFCE512}"/>
            </c:ext>
          </c:extLst>
        </c:ser>
        <c:ser>
          <c:idx val="1"/>
          <c:order val="1"/>
          <c:tx>
            <c:v>Target</c:v>
          </c:tx>
          <c:spPr>
            <a:ln>
              <a:solidFill>
                <a:schemeClr val="accent1">
                  <a:lumMod val="60000"/>
                  <a:lumOff val="40000"/>
                </a:schemeClr>
              </a:solidFill>
              <a:prstDash val="sysDot"/>
            </a:ln>
          </c:spPr>
          <c:marker>
            <c:symbol val="none"/>
          </c:marker>
          <c:cat>
            <c:numRef>
              <c:f>'Graph Data'!$B$1:$F$1</c:f>
              <c:numCache>
                <c:formatCode>General</c:formatCode>
                <c:ptCount val="5"/>
                <c:pt idx="0">
                  <c:v>2010</c:v>
                </c:pt>
                <c:pt idx="1">
                  <c:v>2011</c:v>
                </c:pt>
                <c:pt idx="2">
                  <c:v>2012</c:v>
                </c:pt>
                <c:pt idx="3">
                  <c:v>2013</c:v>
                </c:pt>
                <c:pt idx="4">
                  <c:v>2014</c:v>
                </c:pt>
              </c:numCache>
            </c:numRef>
          </c:cat>
          <c:val>
            <c:numRef>
              <c:f>'Graph Data'!$B$14:$F$14</c:f>
              <c:numCache>
                <c:formatCode>0</c:formatCode>
                <c:ptCount val="5"/>
                <c:pt idx="0">
                  <c:v>180</c:v>
                </c:pt>
                <c:pt idx="1">
                  <c:v>180</c:v>
                </c:pt>
                <c:pt idx="2">
                  <c:v>180</c:v>
                </c:pt>
                <c:pt idx="3">
                  <c:v>180</c:v>
                </c:pt>
                <c:pt idx="4">
                  <c:v>180</c:v>
                </c:pt>
              </c:numCache>
            </c:numRef>
          </c:val>
          <c:smooth val="0"/>
          <c:extLst>
            <c:ext xmlns:c16="http://schemas.microsoft.com/office/drawing/2014/chart" uri="{C3380CC4-5D6E-409C-BE32-E72D297353CC}">
              <c16:uniqueId val="{00000001-4AAF-430D-B6B4-9F37FBFCE512}"/>
            </c:ext>
          </c:extLst>
        </c:ser>
        <c:ser>
          <c:idx val="2"/>
          <c:order val="2"/>
          <c:tx>
            <c:v>Ghost Point</c:v>
          </c:tx>
          <c:marker>
            <c:symbol val="none"/>
          </c:marker>
          <c:val>
            <c:numRef>
              <c:f>'Graph Data'!$G$14</c:f>
              <c:numCache>
                <c:formatCode>General</c:formatCode>
                <c:ptCount val="1"/>
                <c:pt idx="0">
                  <c:v>324</c:v>
                </c:pt>
              </c:numCache>
            </c:numRef>
          </c:val>
          <c:smooth val="0"/>
          <c:extLst>
            <c:ext xmlns:c16="http://schemas.microsoft.com/office/drawing/2014/chart" uri="{C3380CC4-5D6E-409C-BE32-E72D297353CC}">
              <c16:uniqueId val="{00000002-4AAF-430D-B6B4-9F37FBFCE512}"/>
            </c:ext>
          </c:extLst>
        </c:ser>
        <c:dLbls>
          <c:showLegendKey val="0"/>
          <c:showVal val="0"/>
          <c:showCatName val="0"/>
          <c:showSerName val="0"/>
          <c:showPercent val="0"/>
          <c:showBubbleSize val="0"/>
        </c:dLbls>
        <c:marker val="1"/>
        <c:smooth val="0"/>
        <c:axId val="398069760"/>
        <c:axId val="398071296"/>
      </c:lineChart>
      <c:catAx>
        <c:axId val="398069760"/>
        <c:scaling>
          <c:orientation val="minMax"/>
        </c:scaling>
        <c:delete val="0"/>
        <c:axPos val="b"/>
        <c:numFmt formatCode="General" sourceLinked="1"/>
        <c:majorTickMark val="out"/>
        <c:minorTickMark val="none"/>
        <c:tickLblPos val="nextTo"/>
        <c:crossAx val="398071296"/>
        <c:crosses val="autoZero"/>
        <c:auto val="1"/>
        <c:lblAlgn val="ctr"/>
        <c:lblOffset val="100"/>
        <c:noMultiLvlLbl val="0"/>
      </c:catAx>
      <c:valAx>
        <c:axId val="398071296"/>
        <c:scaling>
          <c:orientation val="minMax"/>
        </c:scaling>
        <c:delete val="0"/>
        <c:axPos val="l"/>
        <c:numFmt formatCode="0" sourceLinked="1"/>
        <c:majorTickMark val="out"/>
        <c:minorTickMark val="none"/>
        <c:tickLblPos val="nextTo"/>
        <c:crossAx val="398069760"/>
        <c:crosses val="autoZero"/>
        <c:crossBetween val="midCat"/>
      </c:valAx>
      <c:spPr>
        <a:noFill/>
      </c:spPr>
    </c:plotArea>
    <c:plotVisOnly val="1"/>
    <c:dispBlanksAs val="gap"/>
    <c:showDLblsOverMax val="0"/>
  </c:chart>
  <c:spPr>
    <a:solidFill>
      <a:schemeClr val="accent6">
        <a:lumMod val="20000"/>
        <a:lumOff val="80000"/>
      </a:schemeClr>
    </a:solidFill>
  </c:sp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085739282589702E-2"/>
          <c:y val="0.14399314668999699"/>
          <c:w val="0.77623529542883596"/>
          <c:h val="0.74002697579469201"/>
        </c:manualLayout>
      </c:layout>
      <c:lineChart>
        <c:grouping val="standard"/>
        <c:varyColors val="0"/>
        <c:ser>
          <c:idx val="0"/>
          <c:order val="0"/>
          <c:spPr>
            <a:ln w="25400">
              <a:solidFill>
                <a:schemeClr val="tx1"/>
              </a:solidFill>
            </a:ln>
          </c:spPr>
          <c:marker>
            <c:symbol val="circle"/>
            <c:size val="5"/>
            <c:spPr>
              <a:solidFill>
                <a:schemeClr val="tx1"/>
              </a:solidFill>
              <a:ln>
                <a:noFill/>
              </a:ln>
            </c:spPr>
          </c:marker>
          <c:cat>
            <c:numRef>
              <c:f>'Graph Data'!$B$1:$F$1</c:f>
              <c:numCache>
                <c:formatCode>General</c:formatCode>
                <c:ptCount val="5"/>
                <c:pt idx="0">
                  <c:v>2010</c:v>
                </c:pt>
                <c:pt idx="1">
                  <c:v>2011</c:v>
                </c:pt>
                <c:pt idx="2">
                  <c:v>2012</c:v>
                </c:pt>
                <c:pt idx="3">
                  <c:v>2013</c:v>
                </c:pt>
                <c:pt idx="4">
                  <c:v>2014</c:v>
                </c:pt>
              </c:numCache>
            </c:numRef>
          </c:cat>
          <c:val>
            <c:numRef>
              <c:f>'Graph Data'!$B$6:$F$6</c:f>
              <c:numCache>
                <c:formatCode>0.00</c:formatCode>
                <c:ptCount val="5"/>
                <c:pt idx="0">
                  <c:v>1.2542341019333629</c:v>
                </c:pt>
                <c:pt idx="1">
                  <c:v>1.3356798129086158</c:v>
                </c:pt>
                <c:pt idx="2">
                  <c:v>1.1385732557370278</c:v>
                </c:pt>
                <c:pt idx="3">
                  <c:v>1.1745617853144301</c:v>
                </c:pt>
                <c:pt idx="4">
                  <c:v>1.133719143566551</c:v>
                </c:pt>
              </c:numCache>
            </c:numRef>
          </c:val>
          <c:smooth val="0"/>
          <c:extLst>
            <c:ext xmlns:c16="http://schemas.microsoft.com/office/drawing/2014/chart" uri="{C3380CC4-5D6E-409C-BE32-E72D297353CC}">
              <c16:uniqueId val="{00000000-95E3-4087-8EC7-2BDFF3528AA8}"/>
            </c:ext>
          </c:extLst>
        </c:ser>
        <c:ser>
          <c:idx val="1"/>
          <c:order val="1"/>
          <c:tx>
            <c:v>Target</c:v>
          </c:tx>
          <c:spPr>
            <a:ln>
              <a:solidFill>
                <a:schemeClr val="accent1">
                  <a:lumMod val="60000"/>
                  <a:lumOff val="40000"/>
                </a:schemeClr>
              </a:solidFill>
              <a:prstDash val="sysDot"/>
            </a:ln>
          </c:spPr>
          <c:marker>
            <c:symbol val="none"/>
          </c:marker>
          <c:cat>
            <c:numRef>
              <c:f>'Graph Data'!$B$1:$F$1</c:f>
              <c:numCache>
                <c:formatCode>General</c:formatCode>
                <c:ptCount val="5"/>
                <c:pt idx="0">
                  <c:v>2010</c:v>
                </c:pt>
                <c:pt idx="1">
                  <c:v>2011</c:v>
                </c:pt>
                <c:pt idx="2">
                  <c:v>2012</c:v>
                </c:pt>
                <c:pt idx="3">
                  <c:v>2013</c:v>
                </c:pt>
                <c:pt idx="4">
                  <c:v>2014</c:v>
                </c:pt>
              </c:numCache>
            </c:numRef>
          </c:cat>
          <c:val>
            <c:numRef>
              <c:f>'Graph Data'!$B$5:$F$5</c:f>
              <c:numCache>
                <c:formatCode>0.0</c:formatCode>
                <c:ptCount val="5"/>
                <c:pt idx="0">
                  <c:v>1</c:v>
                </c:pt>
                <c:pt idx="1">
                  <c:v>1</c:v>
                </c:pt>
                <c:pt idx="2">
                  <c:v>1</c:v>
                </c:pt>
                <c:pt idx="3">
                  <c:v>1</c:v>
                </c:pt>
                <c:pt idx="4">
                  <c:v>1</c:v>
                </c:pt>
              </c:numCache>
            </c:numRef>
          </c:val>
          <c:smooth val="0"/>
          <c:extLst>
            <c:ext xmlns:c16="http://schemas.microsoft.com/office/drawing/2014/chart" uri="{C3380CC4-5D6E-409C-BE32-E72D297353CC}">
              <c16:uniqueId val="{00000001-95E3-4087-8EC7-2BDFF3528AA8}"/>
            </c:ext>
          </c:extLst>
        </c:ser>
        <c:ser>
          <c:idx val="2"/>
          <c:order val="2"/>
          <c:tx>
            <c:v>Ghost Point</c:v>
          </c:tx>
          <c:marker>
            <c:symbol val="none"/>
          </c:marker>
          <c:val>
            <c:numRef>
              <c:f>'Graph Data'!$G$5</c:f>
              <c:numCache>
                <c:formatCode>General</c:formatCode>
                <c:ptCount val="1"/>
                <c:pt idx="0">
                  <c:v>1.8</c:v>
                </c:pt>
              </c:numCache>
            </c:numRef>
          </c:val>
          <c:smooth val="0"/>
          <c:extLst>
            <c:ext xmlns:c16="http://schemas.microsoft.com/office/drawing/2014/chart" uri="{C3380CC4-5D6E-409C-BE32-E72D297353CC}">
              <c16:uniqueId val="{00000002-95E3-4087-8EC7-2BDFF3528AA8}"/>
            </c:ext>
          </c:extLst>
        </c:ser>
        <c:dLbls>
          <c:showLegendKey val="0"/>
          <c:showVal val="0"/>
          <c:showCatName val="0"/>
          <c:showSerName val="0"/>
          <c:showPercent val="0"/>
          <c:showBubbleSize val="0"/>
        </c:dLbls>
        <c:marker val="1"/>
        <c:smooth val="0"/>
        <c:axId val="398097024"/>
        <c:axId val="398098816"/>
      </c:lineChart>
      <c:catAx>
        <c:axId val="398097024"/>
        <c:scaling>
          <c:orientation val="minMax"/>
        </c:scaling>
        <c:delete val="0"/>
        <c:axPos val="b"/>
        <c:numFmt formatCode="General" sourceLinked="1"/>
        <c:majorTickMark val="out"/>
        <c:minorTickMark val="none"/>
        <c:tickLblPos val="nextTo"/>
        <c:crossAx val="398098816"/>
        <c:crosses val="autoZero"/>
        <c:auto val="1"/>
        <c:lblAlgn val="ctr"/>
        <c:lblOffset val="100"/>
        <c:noMultiLvlLbl val="0"/>
      </c:catAx>
      <c:valAx>
        <c:axId val="398098816"/>
        <c:scaling>
          <c:orientation val="minMax"/>
        </c:scaling>
        <c:delete val="0"/>
        <c:axPos val="l"/>
        <c:numFmt formatCode="0.00" sourceLinked="1"/>
        <c:majorTickMark val="out"/>
        <c:minorTickMark val="none"/>
        <c:tickLblPos val="nextTo"/>
        <c:crossAx val="398097024"/>
        <c:crosses val="autoZero"/>
        <c:crossBetween val="midCat"/>
      </c:valAx>
      <c:spPr>
        <a:noFill/>
      </c:spPr>
    </c:plotArea>
    <c:plotVisOnly val="1"/>
    <c:dispBlanksAs val="gap"/>
    <c:showDLblsOverMax val="0"/>
  </c:chart>
  <c:spPr>
    <a:solidFill>
      <a:schemeClr val="accent3">
        <a:lumMod val="20000"/>
        <a:lumOff val="80000"/>
      </a:schemeClr>
    </a:solidFill>
  </c:sp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085739282589702E-2"/>
          <c:y val="0.13288188976377899"/>
          <c:w val="0.78712146367925295"/>
          <c:h val="0.74002697579469201"/>
        </c:manualLayout>
      </c:layout>
      <c:lineChart>
        <c:grouping val="standard"/>
        <c:varyColors val="0"/>
        <c:ser>
          <c:idx val="0"/>
          <c:order val="0"/>
          <c:spPr>
            <a:ln w="25400">
              <a:solidFill>
                <a:schemeClr val="tx1"/>
              </a:solidFill>
            </a:ln>
          </c:spPr>
          <c:marker>
            <c:symbol val="circle"/>
            <c:size val="5"/>
            <c:spPr>
              <a:solidFill>
                <a:schemeClr val="tx1"/>
              </a:solidFill>
              <a:ln>
                <a:noFill/>
              </a:ln>
            </c:spPr>
          </c:marker>
          <c:cat>
            <c:numRef>
              <c:f>'Graph Data'!$B$1:$F$1</c:f>
              <c:numCache>
                <c:formatCode>General</c:formatCode>
                <c:ptCount val="5"/>
                <c:pt idx="0">
                  <c:v>2010</c:v>
                </c:pt>
                <c:pt idx="1">
                  <c:v>2011</c:v>
                </c:pt>
                <c:pt idx="2">
                  <c:v>2012</c:v>
                </c:pt>
                <c:pt idx="3">
                  <c:v>2013</c:v>
                </c:pt>
                <c:pt idx="4">
                  <c:v>2014</c:v>
                </c:pt>
              </c:numCache>
            </c:numRef>
          </c:cat>
          <c:val>
            <c:numRef>
              <c:f>'Graph Data'!$B$12:$F$12</c:f>
              <c:numCache>
                <c:formatCode>0.00</c:formatCode>
                <c:ptCount val="5"/>
                <c:pt idx="0">
                  <c:v>3.941390331707523</c:v>
                </c:pt>
                <c:pt idx="1">
                  <c:v>4.5932721515562962</c:v>
                </c:pt>
                <c:pt idx="2">
                  <c:v>6.5910625460342445</c:v>
                </c:pt>
                <c:pt idx="3">
                  <c:v>4.6484426070883815</c:v>
                </c:pt>
                <c:pt idx="4">
                  <c:v>5.3775627537617527</c:v>
                </c:pt>
              </c:numCache>
            </c:numRef>
          </c:val>
          <c:smooth val="0"/>
          <c:extLst>
            <c:ext xmlns:c16="http://schemas.microsoft.com/office/drawing/2014/chart" uri="{C3380CC4-5D6E-409C-BE32-E72D297353CC}">
              <c16:uniqueId val="{00000000-0DEA-4C40-9AE5-589283BF7D7B}"/>
            </c:ext>
          </c:extLst>
        </c:ser>
        <c:ser>
          <c:idx val="1"/>
          <c:order val="1"/>
          <c:tx>
            <c:v>Target</c:v>
          </c:tx>
          <c:spPr>
            <a:ln>
              <a:solidFill>
                <a:schemeClr val="accent1">
                  <a:lumMod val="60000"/>
                  <a:lumOff val="40000"/>
                </a:schemeClr>
              </a:solidFill>
              <a:prstDash val="sysDot"/>
            </a:ln>
          </c:spPr>
          <c:marker>
            <c:symbol val="none"/>
          </c:marker>
          <c:cat>
            <c:numRef>
              <c:f>'Graph Data'!$B$1:$F$1</c:f>
              <c:numCache>
                <c:formatCode>General</c:formatCode>
                <c:ptCount val="5"/>
                <c:pt idx="0">
                  <c:v>2010</c:v>
                </c:pt>
                <c:pt idx="1">
                  <c:v>2011</c:v>
                </c:pt>
                <c:pt idx="2">
                  <c:v>2012</c:v>
                </c:pt>
                <c:pt idx="3">
                  <c:v>2013</c:v>
                </c:pt>
                <c:pt idx="4">
                  <c:v>2014</c:v>
                </c:pt>
              </c:numCache>
            </c:numRef>
          </c:cat>
          <c:val>
            <c:numRef>
              <c:f>'Graph Data'!$B$11:$F$11</c:f>
              <c:numCache>
                <c:formatCode>0.0</c:formatCode>
                <c:ptCount val="5"/>
                <c:pt idx="0">
                  <c:v>2</c:v>
                </c:pt>
                <c:pt idx="1">
                  <c:v>2</c:v>
                </c:pt>
                <c:pt idx="2">
                  <c:v>2</c:v>
                </c:pt>
                <c:pt idx="3">
                  <c:v>2</c:v>
                </c:pt>
                <c:pt idx="4">
                  <c:v>2</c:v>
                </c:pt>
              </c:numCache>
            </c:numRef>
          </c:val>
          <c:smooth val="0"/>
          <c:extLst>
            <c:ext xmlns:c16="http://schemas.microsoft.com/office/drawing/2014/chart" uri="{C3380CC4-5D6E-409C-BE32-E72D297353CC}">
              <c16:uniqueId val="{00000001-0DEA-4C40-9AE5-589283BF7D7B}"/>
            </c:ext>
          </c:extLst>
        </c:ser>
        <c:ser>
          <c:idx val="2"/>
          <c:order val="2"/>
          <c:tx>
            <c:v>Ghost Point</c:v>
          </c:tx>
          <c:marker>
            <c:symbol val="none"/>
          </c:marker>
          <c:val>
            <c:numRef>
              <c:f>'Graph Data'!$G$11</c:f>
              <c:numCache>
                <c:formatCode>General</c:formatCode>
                <c:ptCount val="1"/>
                <c:pt idx="0">
                  <c:v>3.6</c:v>
                </c:pt>
              </c:numCache>
            </c:numRef>
          </c:val>
          <c:smooth val="0"/>
          <c:extLst>
            <c:ext xmlns:c16="http://schemas.microsoft.com/office/drawing/2014/chart" uri="{C3380CC4-5D6E-409C-BE32-E72D297353CC}">
              <c16:uniqueId val="{00000002-0DEA-4C40-9AE5-589283BF7D7B}"/>
            </c:ext>
          </c:extLst>
        </c:ser>
        <c:dLbls>
          <c:showLegendKey val="0"/>
          <c:showVal val="0"/>
          <c:showCatName val="0"/>
          <c:showSerName val="0"/>
          <c:showPercent val="0"/>
          <c:showBubbleSize val="0"/>
        </c:dLbls>
        <c:marker val="1"/>
        <c:smooth val="0"/>
        <c:axId val="398126080"/>
        <c:axId val="398127872"/>
      </c:lineChart>
      <c:catAx>
        <c:axId val="398126080"/>
        <c:scaling>
          <c:orientation val="minMax"/>
        </c:scaling>
        <c:delete val="0"/>
        <c:axPos val="b"/>
        <c:numFmt formatCode="General" sourceLinked="1"/>
        <c:majorTickMark val="out"/>
        <c:minorTickMark val="none"/>
        <c:tickLblPos val="nextTo"/>
        <c:crossAx val="398127872"/>
        <c:crosses val="autoZero"/>
        <c:auto val="1"/>
        <c:lblAlgn val="ctr"/>
        <c:lblOffset val="100"/>
        <c:noMultiLvlLbl val="0"/>
      </c:catAx>
      <c:valAx>
        <c:axId val="398127872"/>
        <c:scaling>
          <c:orientation val="minMax"/>
        </c:scaling>
        <c:delete val="0"/>
        <c:axPos val="l"/>
        <c:numFmt formatCode="0.00" sourceLinked="1"/>
        <c:majorTickMark val="out"/>
        <c:minorTickMark val="none"/>
        <c:tickLblPos val="nextTo"/>
        <c:crossAx val="398126080"/>
        <c:crosses val="autoZero"/>
        <c:crossBetween val="midCat"/>
      </c:valAx>
      <c:spPr>
        <a:noFill/>
      </c:spPr>
    </c:plotArea>
    <c:plotVisOnly val="1"/>
    <c:dispBlanksAs val="gap"/>
    <c:showDLblsOverMax val="0"/>
  </c:chart>
  <c:spPr>
    <a:solidFill>
      <a:schemeClr val="accent5">
        <a:lumMod val="20000"/>
        <a:lumOff val="80000"/>
      </a:schemeClr>
    </a:solidFill>
  </c:sp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085739282589702E-2"/>
          <c:y val="0.14399314668999699"/>
          <c:w val="0.78729193660918995"/>
          <c:h val="0.74002697579469201"/>
        </c:manualLayout>
      </c:layout>
      <c:lineChart>
        <c:grouping val="standard"/>
        <c:varyColors val="0"/>
        <c:ser>
          <c:idx val="0"/>
          <c:order val="0"/>
          <c:spPr>
            <a:ln w="25400">
              <a:solidFill>
                <a:schemeClr val="tx1"/>
              </a:solidFill>
            </a:ln>
          </c:spPr>
          <c:marker>
            <c:symbol val="circle"/>
            <c:size val="5"/>
            <c:spPr>
              <a:solidFill>
                <a:schemeClr val="tx1"/>
              </a:solidFill>
              <a:ln>
                <a:noFill/>
              </a:ln>
            </c:spPr>
          </c:marker>
          <c:cat>
            <c:numRef>
              <c:f>'Graph Data'!$B$1:$F$1</c:f>
              <c:numCache>
                <c:formatCode>General</c:formatCode>
                <c:ptCount val="5"/>
                <c:pt idx="0">
                  <c:v>2010</c:v>
                </c:pt>
                <c:pt idx="1">
                  <c:v>2011</c:v>
                </c:pt>
                <c:pt idx="2">
                  <c:v>2012</c:v>
                </c:pt>
                <c:pt idx="3">
                  <c:v>2013</c:v>
                </c:pt>
                <c:pt idx="4">
                  <c:v>2014</c:v>
                </c:pt>
              </c:numCache>
            </c:numRef>
          </c:cat>
          <c:val>
            <c:numRef>
              <c:f>'Graph Data'!$B$18:$F$18</c:f>
              <c:numCache>
                <c:formatCode>0%</c:formatCode>
                <c:ptCount val="5"/>
                <c:pt idx="0">
                  <c:v>0.29761971194932346</c:v>
                </c:pt>
                <c:pt idx="1">
                  <c:v>0.32199810295311476</c:v>
                </c:pt>
                <c:pt idx="2">
                  <c:v>0.40972755743187356</c:v>
                </c:pt>
                <c:pt idx="3">
                  <c:v>0.43903087426032439</c:v>
                </c:pt>
                <c:pt idx="4">
                  <c:v>0.46478911785873006</c:v>
                </c:pt>
              </c:numCache>
            </c:numRef>
          </c:val>
          <c:smooth val="0"/>
          <c:extLst>
            <c:ext xmlns:c16="http://schemas.microsoft.com/office/drawing/2014/chart" uri="{C3380CC4-5D6E-409C-BE32-E72D297353CC}">
              <c16:uniqueId val="{00000000-B67B-40BB-9812-4E5E8A225BCA}"/>
            </c:ext>
          </c:extLst>
        </c:ser>
        <c:ser>
          <c:idx val="1"/>
          <c:order val="1"/>
          <c:tx>
            <c:v>Target</c:v>
          </c:tx>
          <c:spPr>
            <a:ln>
              <a:solidFill>
                <a:schemeClr val="accent1">
                  <a:lumMod val="60000"/>
                  <a:lumOff val="40000"/>
                </a:schemeClr>
              </a:solidFill>
              <a:prstDash val="sysDot"/>
            </a:ln>
          </c:spPr>
          <c:marker>
            <c:symbol val="none"/>
          </c:marker>
          <c:cat>
            <c:numRef>
              <c:f>'Graph Data'!$B$1:$F$1</c:f>
              <c:numCache>
                <c:formatCode>General</c:formatCode>
                <c:ptCount val="5"/>
                <c:pt idx="0">
                  <c:v>2010</c:v>
                </c:pt>
                <c:pt idx="1">
                  <c:v>2011</c:v>
                </c:pt>
                <c:pt idx="2">
                  <c:v>2012</c:v>
                </c:pt>
                <c:pt idx="3">
                  <c:v>2013</c:v>
                </c:pt>
                <c:pt idx="4">
                  <c:v>2014</c:v>
                </c:pt>
              </c:numCache>
            </c:numRef>
          </c:cat>
          <c:val>
            <c:numRef>
              <c:f>'Graph Data'!$B$17:$F$17</c:f>
              <c:numCache>
                <c:formatCode>0%</c:formatCode>
                <c:ptCount val="5"/>
                <c:pt idx="0">
                  <c:v>0.35</c:v>
                </c:pt>
                <c:pt idx="1">
                  <c:v>0.35</c:v>
                </c:pt>
                <c:pt idx="2">
                  <c:v>0.35</c:v>
                </c:pt>
                <c:pt idx="3">
                  <c:v>0.35</c:v>
                </c:pt>
                <c:pt idx="4">
                  <c:v>0.35</c:v>
                </c:pt>
              </c:numCache>
            </c:numRef>
          </c:val>
          <c:smooth val="0"/>
          <c:extLst>
            <c:ext xmlns:c16="http://schemas.microsoft.com/office/drawing/2014/chart" uri="{C3380CC4-5D6E-409C-BE32-E72D297353CC}">
              <c16:uniqueId val="{00000001-B67B-40BB-9812-4E5E8A225BCA}"/>
            </c:ext>
          </c:extLst>
        </c:ser>
        <c:ser>
          <c:idx val="2"/>
          <c:order val="2"/>
          <c:tx>
            <c:v>Ghost Point</c:v>
          </c:tx>
          <c:marker>
            <c:symbol val="none"/>
          </c:marker>
          <c:val>
            <c:numRef>
              <c:f>'Graph Data'!$G$17</c:f>
              <c:numCache>
                <c:formatCode>0%</c:formatCode>
                <c:ptCount val="1"/>
                <c:pt idx="0">
                  <c:v>0.63</c:v>
                </c:pt>
              </c:numCache>
            </c:numRef>
          </c:val>
          <c:smooth val="0"/>
          <c:extLst>
            <c:ext xmlns:c16="http://schemas.microsoft.com/office/drawing/2014/chart" uri="{C3380CC4-5D6E-409C-BE32-E72D297353CC}">
              <c16:uniqueId val="{00000002-B67B-40BB-9812-4E5E8A225BCA}"/>
            </c:ext>
          </c:extLst>
        </c:ser>
        <c:dLbls>
          <c:showLegendKey val="0"/>
          <c:showVal val="0"/>
          <c:showCatName val="0"/>
          <c:showSerName val="0"/>
          <c:showPercent val="0"/>
          <c:showBubbleSize val="0"/>
        </c:dLbls>
        <c:marker val="1"/>
        <c:smooth val="0"/>
        <c:axId val="397899648"/>
        <c:axId val="397901184"/>
      </c:lineChart>
      <c:catAx>
        <c:axId val="397899648"/>
        <c:scaling>
          <c:orientation val="minMax"/>
        </c:scaling>
        <c:delete val="0"/>
        <c:axPos val="b"/>
        <c:numFmt formatCode="General" sourceLinked="1"/>
        <c:majorTickMark val="out"/>
        <c:minorTickMark val="none"/>
        <c:tickLblPos val="nextTo"/>
        <c:crossAx val="397901184"/>
        <c:crosses val="max"/>
        <c:auto val="1"/>
        <c:lblAlgn val="ctr"/>
        <c:lblOffset val="100"/>
        <c:noMultiLvlLbl val="0"/>
      </c:catAx>
      <c:valAx>
        <c:axId val="397901184"/>
        <c:scaling>
          <c:orientation val="maxMin"/>
          <c:max val="1"/>
          <c:min val="0"/>
        </c:scaling>
        <c:delete val="0"/>
        <c:axPos val="l"/>
        <c:numFmt formatCode="0%" sourceLinked="1"/>
        <c:majorTickMark val="out"/>
        <c:minorTickMark val="none"/>
        <c:tickLblPos val="nextTo"/>
        <c:crossAx val="397899648"/>
        <c:crosses val="autoZero"/>
        <c:crossBetween val="midCat"/>
      </c:valAx>
      <c:spPr>
        <a:noFill/>
      </c:spPr>
    </c:plotArea>
    <c:plotVisOnly val="1"/>
    <c:dispBlanksAs val="gap"/>
    <c:showDLblsOverMax val="0"/>
  </c:chart>
  <c:spPr>
    <a:solidFill>
      <a:schemeClr val="accent2">
        <a:lumMod val="20000"/>
        <a:lumOff val="80000"/>
      </a:schemeClr>
    </a:solidFill>
  </c:sp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8" Type="http://schemas.openxmlformats.org/officeDocument/2006/relationships/hyperlink" Target="http://efcnetwork.org/" TargetMode="External"/><Relationship Id="rId3" Type="http://schemas.openxmlformats.org/officeDocument/2006/relationships/hyperlink" Target="#'Enter Financial Data'!A1"/><Relationship Id="rId7" Type="http://schemas.openxmlformats.org/officeDocument/2006/relationships/image" Target="../media/image3.png"/><Relationship Id="rId2" Type="http://schemas.openxmlformats.org/officeDocument/2006/relationships/image" Target="../media/image1.tmp"/><Relationship Id="rId1" Type="http://schemas.openxmlformats.org/officeDocument/2006/relationships/hyperlink" Target="https://www.youtube.com/watch?v=pfs0brT_jkU" TargetMode="External"/><Relationship Id="rId6" Type="http://schemas.openxmlformats.org/officeDocument/2006/relationships/hyperlink" Target="http://www.epa.gov" TargetMode="External"/><Relationship Id="rId5" Type="http://schemas.openxmlformats.org/officeDocument/2006/relationships/image" Target="../media/image2.jpg"/><Relationship Id="rId10" Type="http://schemas.openxmlformats.org/officeDocument/2006/relationships/image" Target="../media/image5.png"/><Relationship Id="rId4" Type="http://schemas.openxmlformats.org/officeDocument/2006/relationships/hyperlink" Target="http://efc.sog.unc.edu" TargetMode="External"/><Relationship Id="rId9" Type="http://schemas.openxmlformats.org/officeDocument/2006/relationships/image" Target="../media/image4.png"/></Relationships>
</file>

<file path=xl/drawings/_rels/drawing11.xml.rels><?xml version="1.0" encoding="UTF-8" standalone="yes"?>
<Relationships xmlns="http://schemas.openxmlformats.org/package/2006/relationships"><Relationship Id="rId3" Type="http://schemas.openxmlformats.org/officeDocument/2006/relationships/image" Target="../media/image8.tmp"/><Relationship Id="rId2" Type="http://schemas.openxmlformats.org/officeDocument/2006/relationships/image" Target="../media/image7.tmp"/><Relationship Id="rId1" Type="http://schemas.openxmlformats.org/officeDocument/2006/relationships/image" Target="../media/image6.png"/><Relationship Id="rId6" Type="http://schemas.openxmlformats.org/officeDocument/2006/relationships/image" Target="../media/image5.png"/><Relationship Id="rId5" Type="http://schemas.openxmlformats.org/officeDocument/2006/relationships/hyperlink" Target="#'Enter Financial Data'!A1"/><Relationship Id="rId4" Type="http://schemas.openxmlformats.org/officeDocument/2006/relationships/image" Target="../media/image9.tmp"/></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Example Statements'!A1"/><Relationship Id="rId1" Type="http://schemas.openxmlformats.org/officeDocument/2006/relationships/hyperlink" Target="#'Key Financial Indicators'!A1"/></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Enter Financial Data'!A1"/><Relationship Id="rId1" Type="http://schemas.openxmlformats.org/officeDocument/2006/relationships/hyperlink" Target="#'View Graphs'!A1"/></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3.xml"/><Relationship Id="rId7" Type="http://schemas.openxmlformats.org/officeDocument/2006/relationships/hyperlink" Target="#'Key Financial Indicators'!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142875</xdr:colOff>
      <xdr:row>9</xdr:row>
      <xdr:rowOff>168275</xdr:rowOff>
    </xdr:from>
    <xdr:to>
      <xdr:col>19</xdr:col>
      <xdr:colOff>76200</xdr:colOff>
      <xdr:row>60</xdr:row>
      <xdr:rowOff>95251</xdr:rowOff>
    </xdr:to>
    <xdr:sp macro="" textlink="">
      <xdr:nvSpPr>
        <xdr:cNvPr id="6" name="TextBox 5"/>
        <xdr:cNvSpPr txBox="1"/>
      </xdr:nvSpPr>
      <xdr:spPr>
        <a:xfrm>
          <a:off x="142875" y="2854325"/>
          <a:ext cx="11153775" cy="9642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1" i="0" baseline="0">
              <a:solidFill>
                <a:schemeClr val="accent1"/>
              </a:solidFill>
              <a:latin typeface="Segoe UI" panose="020B0502040204020203" pitchFamily="34" charset="0"/>
              <a:ea typeface="Segoe UI" panose="020B0502040204020203" pitchFamily="34" charset="0"/>
              <a:cs typeface="Segoe UI" panose="020B0502040204020203" pitchFamily="34" charset="0"/>
            </a:rPr>
            <a:t>What does this tool do?</a:t>
          </a:r>
          <a:endParaRPr lang="en-US" sz="1200" b="1" i="0" baseline="0">
            <a:solidFill>
              <a:schemeClr val="accent1"/>
            </a:solidFill>
            <a:latin typeface="Segoe UI" panose="020B0502040204020203" pitchFamily="34" charset="0"/>
            <a:ea typeface="Segoe UI" panose="020B0502040204020203" pitchFamily="34" charset="0"/>
            <a:cs typeface="Segoe UI" panose="020B0502040204020203" pitchFamily="34" charset="0"/>
          </a:endParaRPr>
        </a:p>
        <a:p>
          <a:pPr algn="l"/>
          <a:r>
            <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This tool assists in the assessment of the financial performance of a water (and/or wastewater) utility fund. Financial data readily available in annual financial statements are copied into this tool, which computes key financial indicators that measure a variety of important metrics, such as the ability to pay debt service, availability of cash to pay for operations and maintenance, the sufficiency of revenues generated, etc. Each metric is compared against targets that are specified by the user. The tool demonstrates the financial strengths and weaknesses of the utility fund in the past 5 years.</a:t>
          </a:r>
        </a:p>
        <a:p>
          <a:pPr algn="l"/>
          <a:endPar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endParaRPr>
        </a:p>
        <a:p>
          <a:pPr algn="l"/>
          <a:r>
            <a:rPr lang="en-US" sz="1200" b="1"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Features:</a:t>
          </a:r>
        </a:p>
        <a:p>
          <a:pPr algn="l"/>
          <a:r>
            <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Simple data entry (uses data already reported in your audited financial statements)</a:t>
          </a:r>
        </a:p>
        <a:p>
          <a:pPr algn="l"/>
          <a:r>
            <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6 financial performance indicators with explanations		</a:t>
          </a:r>
        </a:p>
        <a:p>
          <a:pPr algn="l"/>
          <a:r>
            <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Set your own targets</a:t>
          </a:r>
        </a:p>
        <a:p>
          <a:pPr algn="l"/>
          <a:r>
            <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Assessment of last year's financial ratios, improvements since previous year, and five-year trends</a:t>
          </a:r>
        </a:p>
        <a:p>
          <a:pPr algn="l"/>
          <a:r>
            <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Guided navigation through hyperlinked images</a:t>
          </a:r>
        </a:p>
        <a:p>
          <a:pPr algn="ctr"/>
          <a:endParaRPr lang="en-US" sz="1200" i="0" baseline="0">
            <a:solidFill>
              <a:srgbClr val="4F81BD"/>
            </a:solidFill>
            <a:latin typeface="Segoe UI" panose="020B0502040204020203" pitchFamily="34" charset="0"/>
            <a:ea typeface="Segoe UI" panose="020B0502040204020203" pitchFamily="34" charset="0"/>
            <a:cs typeface="Segoe UI" panose="020B0502040204020203" pitchFamily="34" charset="0"/>
          </a:endParaRPr>
        </a:p>
        <a:p>
          <a:pPr algn="l"/>
          <a:r>
            <a:rPr lang="en-US" sz="1600" b="1" i="0" baseline="0">
              <a:solidFill>
                <a:srgbClr val="4F81BD"/>
              </a:solidFill>
              <a:latin typeface="Segoe UI" panose="020B0502040204020203" pitchFamily="34" charset="0"/>
              <a:ea typeface="Segoe UI" panose="020B0502040204020203" pitchFamily="34" charset="0"/>
              <a:cs typeface="Segoe UI" panose="020B0502040204020203" pitchFamily="34" charset="0"/>
            </a:rPr>
            <a:t>What are financial indicators?</a:t>
          </a:r>
        </a:p>
        <a:p>
          <a:pPr algn="l"/>
          <a:r>
            <a:rPr lang="en-US" sz="1200" i="0" u="none" baseline="0">
              <a:solidFill>
                <a:schemeClr val="tx1"/>
              </a:solidFill>
              <a:latin typeface="Segoe UI" panose="020B0502040204020203" pitchFamily="34" charset="0"/>
              <a:ea typeface="Segoe UI" panose="020B0502040204020203" pitchFamily="34" charset="0"/>
              <a:cs typeface="Segoe UI" panose="020B0502040204020203" pitchFamily="34" charset="0"/>
            </a:rPr>
            <a:t>Watch a whiteboard video </a:t>
          </a:r>
          <a:r>
            <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explaining financial performance indicators in lay terms.</a:t>
          </a:r>
        </a:p>
        <a:p>
          <a:pPr algn="ctr"/>
          <a:r>
            <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 </a:t>
          </a:r>
        </a:p>
        <a:p>
          <a:pPr algn="ctr"/>
          <a:endPar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endParaRPr>
        </a:p>
        <a:p>
          <a:pPr algn="ctr"/>
          <a:endPar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endParaRPr>
        </a:p>
        <a:p>
          <a:pPr algn="ctr"/>
          <a:endPar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endParaRPr>
        </a:p>
        <a:p>
          <a:pPr algn="ctr"/>
          <a:endPar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endParaRPr>
        </a:p>
        <a:p>
          <a:pPr algn="ctr"/>
          <a:endPar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endParaRPr>
        </a:p>
        <a:p>
          <a:pPr algn="ctr"/>
          <a:endPar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endParaRPr>
        </a:p>
        <a:p>
          <a:pPr algn="ctr"/>
          <a:endPar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endParaRPr>
        </a:p>
        <a:p>
          <a:pPr algn="ctr"/>
          <a:endPar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endParaRPr>
        </a:p>
        <a:p>
          <a:pPr algn="ctr"/>
          <a:endPar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endParaRPr>
        </a:p>
        <a:p>
          <a:pPr algn="ctr"/>
          <a:endPar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endParaRPr>
        </a:p>
        <a:p>
          <a:pPr algn="l"/>
          <a:r>
            <a:rPr lang="en-US" sz="1600" b="1" i="0" baseline="0">
              <a:solidFill>
                <a:srgbClr val="4F81BD"/>
              </a:solidFill>
              <a:latin typeface="Segoe UI" panose="020B0502040204020203" pitchFamily="34" charset="0"/>
              <a:ea typeface="Segoe UI" panose="020B0502040204020203" pitchFamily="34" charset="0"/>
              <a:cs typeface="Segoe UI" panose="020B0502040204020203" pitchFamily="34" charset="0"/>
            </a:rPr>
            <a:t>How do I use this tool?</a:t>
          </a:r>
        </a:p>
        <a:p>
          <a:pPr algn="l"/>
          <a:r>
            <a:rPr lang="en-US" sz="1200" i="1"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Inputs</a:t>
          </a:r>
        </a:p>
        <a:p>
          <a:pPr algn="l"/>
          <a:r>
            <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In the </a:t>
          </a:r>
          <a:r>
            <a:rPr lang="en-US" sz="1200" b="1" i="0" baseline="0">
              <a:solidFill>
                <a:schemeClr val="accent3"/>
              </a:solidFill>
              <a:latin typeface="Segoe UI" panose="020B0502040204020203" pitchFamily="34" charset="0"/>
              <a:ea typeface="Segoe UI" panose="020B0502040204020203" pitchFamily="34" charset="0"/>
              <a:cs typeface="Segoe UI" panose="020B0502040204020203" pitchFamily="34" charset="0"/>
            </a:rPr>
            <a:t>"Enter Financial Data" </a:t>
          </a:r>
          <a:r>
            <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worksheet, type in the utility fund financial data that can be copied directly from the five most recent audited financial statements. </a:t>
          </a:r>
        </a:p>
        <a:p>
          <a:pPr algn="l"/>
          <a:r>
            <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Find out where to locate the necessary data from your financial statement by comparing it to those shown in the </a:t>
          </a:r>
          <a:r>
            <a:rPr lang="en-US" sz="1200" b="1" i="0" baseline="0">
              <a:solidFill>
                <a:schemeClr val="accent4">
                  <a:lumMod val="75000"/>
                </a:schemeClr>
              </a:solidFill>
              <a:latin typeface="Segoe UI" panose="020B0502040204020203" pitchFamily="34" charset="0"/>
              <a:ea typeface="Segoe UI" panose="020B0502040204020203" pitchFamily="34" charset="0"/>
              <a:cs typeface="Segoe UI" panose="020B0502040204020203" pitchFamily="34" charset="0"/>
            </a:rPr>
            <a:t>"Example Statements" </a:t>
          </a:r>
          <a:r>
            <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worksheet.</a:t>
          </a:r>
        </a:p>
        <a:p>
          <a:pPr algn="l"/>
          <a:r>
            <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In the </a:t>
          </a:r>
          <a:r>
            <a:rPr lang="en-US" sz="1200" b="1" i="0" baseline="0">
              <a:solidFill>
                <a:schemeClr val="accent6">
                  <a:lumMod val="75000"/>
                </a:schemeClr>
              </a:solidFill>
              <a:latin typeface="Segoe UI" panose="020B0502040204020203" pitchFamily="34" charset="0"/>
              <a:ea typeface="Segoe UI" panose="020B0502040204020203" pitchFamily="34" charset="0"/>
              <a:cs typeface="Segoe UI" panose="020B0502040204020203" pitchFamily="34" charset="0"/>
            </a:rPr>
            <a:t>"Key Financial Indicators" </a:t>
          </a:r>
          <a:r>
            <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worksheet, set the targets (benchmarks) for the six financial performance indicators to be benchmarked against (suggested values are pre-programmed for you).</a:t>
          </a:r>
        </a:p>
        <a:p>
          <a:pPr algn="l"/>
          <a:endPar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endParaRPr>
        </a:p>
        <a:p>
          <a:pPr algn="l"/>
          <a:r>
            <a:rPr lang="en-US" sz="1200" i="1"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Outputs</a:t>
          </a:r>
        </a:p>
        <a:p>
          <a:pPr algn="l"/>
          <a:r>
            <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In the </a:t>
          </a:r>
          <a:r>
            <a:rPr lang="en-US" sz="1200" b="1" i="0" baseline="0">
              <a:solidFill>
                <a:schemeClr val="accent6">
                  <a:lumMod val="75000"/>
                </a:schemeClr>
              </a:solidFill>
              <a:latin typeface="Segoe UI" panose="020B0502040204020203" pitchFamily="34" charset="0"/>
              <a:ea typeface="Segoe UI" panose="020B0502040204020203" pitchFamily="34" charset="0"/>
              <a:cs typeface="Segoe UI" panose="020B0502040204020203" pitchFamily="34" charset="0"/>
            </a:rPr>
            <a:t>"Key Financial Indicators"</a:t>
          </a:r>
          <a:r>
            <a:rPr lang="en-US" sz="1200" b="1" i="0" baseline="0">
              <a:solidFill>
                <a:schemeClr val="accent6">
                  <a:lumMod val="60000"/>
                  <a:lumOff val="40000"/>
                </a:schemeClr>
              </a:solidFill>
              <a:latin typeface="Segoe UI" panose="020B0502040204020203" pitchFamily="34" charset="0"/>
              <a:ea typeface="Segoe UI" panose="020B0502040204020203" pitchFamily="34" charset="0"/>
              <a:cs typeface="Segoe UI" panose="020B0502040204020203" pitchFamily="34" charset="0"/>
            </a:rPr>
            <a:t> </a:t>
          </a:r>
          <a:r>
            <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worksheet, for each of the six indicators, examine:</a:t>
          </a:r>
        </a:p>
        <a:p>
          <a:pPr algn="l"/>
          <a:r>
            <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	1) how the water fund performed in the last fiscal year, </a:t>
          </a:r>
        </a:p>
        <a:p>
          <a:pPr algn="l"/>
          <a:r>
            <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	2) whether the water fund improved since the prior year, </a:t>
          </a:r>
        </a:p>
        <a:p>
          <a:pPr algn="l"/>
          <a:r>
            <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	3) a quick view of the five year trends.</a:t>
          </a:r>
        </a:p>
        <a:p>
          <a:pPr algn="l"/>
          <a:r>
            <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In the </a:t>
          </a:r>
          <a:r>
            <a:rPr lang="en-US" sz="1200" b="1" i="0" baseline="0">
              <a:solidFill>
                <a:schemeClr val="accent5">
                  <a:lumMod val="75000"/>
                </a:schemeClr>
              </a:solidFill>
              <a:latin typeface="Segoe UI" panose="020B0502040204020203" pitchFamily="34" charset="0"/>
              <a:ea typeface="Segoe UI" panose="020B0502040204020203" pitchFamily="34" charset="0"/>
              <a:cs typeface="Segoe UI" panose="020B0502040204020203" pitchFamily="34" charset="0"/>
            </a:rPr>
            <a:t>"View Graphs" </a:t>
          </a:r>
          <a:r>
            <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worksheet, view how the water fund performed in the past five years against the target for each indicator.</a:t>
          </a:r>
        </a:p>
        <a:p>
          <a:pPr algn="l"/>
          <a:endPar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endParaRPr>
        </a:p>
        <a:p>
          <a:pPr algn="l"/>
          <a:r>
            <a:rPr lang="en-US" sz="1200"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rPr>
            <a:t>Use the hyperlinked arrows to navigate through the tool.</a:t>
          </a:r>
        </a:p>
        <a:p>
          <a:pPr algn="l"/>
          <a:endParaRPr lang="en-US" sz="1600" b="1" i="0" baseline="0">
            <a:solidFill>
              <a:sysClr val="windowText" lastClr="000000"/>
            </a:solidFill>
            <a:latin typeface="Segoe UI" panose="020B0502040204020203" pitchFamily="34" charset="0"/>
            <a:ea typeface="Segoe UI" panose="020B0502040204020203" pitchFamily="34" charset="0"/>
            <a:cs typeface="Segoe UI" panose="020B0502040204020203" pitchFamily="34" charset="0"/>
          </a:endParaRPr>
        </a:p>
        <a:p>
          <a:pPr algn="l"/>
          <a:r>
            <a:rPr lang="en-US" sz="1600" b="1" i="0" baseline="0">
              <a:solidFill>
                <a:srgbClr val="4F81BD"/>
              </a:solidFill>
              <a:latin typeface="Segoe UI" panose="020B0502040204020203" pitchFamily="34" charset="0"/>
              <a:ea typeface="Segoe UI" panose="020B0502040204020203" pitchFamily="34" charset="0"/>
              <a:cs typeface="Segoe UI" panose="020B0502040204020203" pitchFamily="34" charset="0"/>
            </a:rPr>
            <a:t>Who should use this tool?</a:t>
          </a:r>
        </a:p>
        <a:p>
          <a:pPr marL="0" marR="0" indent="0" algn="l"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Segoe UI" panose="020B0502040204020203" pitchFamily="34" charset="0"/>
              <a:ea typeface="Segoe UI" panose="020B0502040204020203" pitchFamily="34" charset="0"/>
              <a:cs typeface="Segoe UI" panose="020B0502040204020203" pitchFamily="34" charset="0"/>
            </a:rPr>
            <a:t>Anyone can use this tool free of charge. </a:t>
          </a:r>
        </a:p>
        <a:p>
          <a:pPr marL="0" marR="0" indent="0" algn="l" defTabSz="914400" eaLnBrk="1" fontAlgn="auto" latinLnBrk="0" hangingPunct="1">
            <a:lnSpc>
              <a:spcPct val="100000"/>
            </a:lnSpc>
            <a:spcBef>
              <a:spcPts val="0"/>
            </a:spcBef>
            <a:spcAft>
              <a:spcPts val="0"/>
            </a:spcAft>
            <a:buClrTx/>
            <a:buSzTx/>
            <a:buFontTx/>
            <a:buNone/>
            <a:tabLst/>
            <a:defRPr/>
          </a:pPr>
          <a:r>
            <a:rPr lang="en-US" sz="1100" i="0" baseline="0">
              <a:solidFill>
                <a:schemeClr val="dk1"/>
              </a:solidFill>
              <a:effectLst/>
              <a:latin typeface="Segoe UI" panose="020B0502040204020203" pitchFamily="34" charset="0"/>
              <a:ea typeface="Segoe UI" panose="020B0502040204020203" pitchFamily="34" charset="0"/>
              <a:cs typeface="Segoe UI" panose="020B0502040204020203" pitchFamily="34" charset="0"/>
            </a:rPr>
            <a:t>It is designed to be used by utility professionals, governing body members, government staff, and technical assistance providers working with (small) water systems.</a:t>
          </a:r>
          <a:endParaRPr lang="en-US" sz="1100">
            <a:effectLst/>
            <a:latin typeface="Segoe UI" panose="020B0502040204020203" pitchFamily="34" charset="0"/>
            <a:ea typeface="Segoe UI" panose="020B0502040204020203" pitchFamily="34" charset="0"/>
            <a:cs typeface="Segoe UI" panose="020B0502040204020203" pitchFamily="34" charset="0"/>
          </a:endParaRPr>
        </a:p>
        <a:p>
          <a:pPr algn="ctr"/>
          <a:endParaRPr lang="en-US" sz="1200" b="1" i="0">
            <a:solidFill>
              <a:sysClr val="windowText" lastClr="000000"/>
            </a:solidFill>
            <a:latin typeface="Segoe UI" panose="020B0502040204020203" pitchFamily="34" charset="0"/>
            <a:ea typeface="Segoe UI" panose="020B0502040204020203" pitchFamily="34" charset="0"/>
            <a:cs typeface="Segoe UI" panose="020B0502040204020203" pitchFamily="34" charset="0"/>
          </a:endParaRPr>
        </a:p>
        <a:p>
          <a:pPr algn="ctr"/>
          <a:endParaRPr lang="en-US" sz="1200" b="1" i="0">
            <a:solidFill>
              <a:sysClr val="windowText" lastClr="000000"/>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editAs="oneCell">
    <xdr:from>
      <xdr:col>0</xdr:col>
      <xdr:colOff>238125</xdr:colOff>
      <xdr:row>27</xdr:row>
      <xdr:rowOff>6351</xdr:rowOff>
    </xdr:from>
    <xdr:to>
      <xdr:col>4</xdr:col>
      <xdr:colOff>561975</xdr:colOff>
      <xdr:row>37</xdr:row>
      <xdr:rowOff>11091</xdr:rowOff>
    </xdr:to>
    <xdr:pic>
      <xdr:nvPicPr>
        <xdr:cNvPr id="3" name="Picture 2" descr="Screen Clipping">
          <a:hlinkClick xmlns:r="http://schemas.openxmlformats.org/officeDocument/2006/relationships" r:id="rId1"/>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13142"/>
        <a:stretch/>
      </xdr:blipFill>
      <xdr:spPr>
        <a:xfrm>
          <a:off x="238125" y="6121401"/>
          <a:ext cx="2686050" cy="1909740"/>
        </a:xfrm>
        <a:prstGeom prst="rect">
          <a:avLst/>
        </a:prstGeom>
      </xdr:spPr>
    </xdr:pic>
    <xdr:clientData/>
  </xdr:twoCellAnchor>
  <xdr:twoCellAnchor>
    <xdr:from>
      <xdr:col>5</xdr:col>
      <xdr:colOff>260349</xdr:colOff>
      <xdr:row>28</xdr:row>
      <xdr:rowOff>169057</xdr:rowOff>
    </xdr:from>
    <xdr:to>
      <xdr:col>7</xdr:col>
      <xdr:colOff>31750</xdr:colOff>
      <xdr:row>34</xdr:row>
      <xdr:rowOff>102385</xdr:rowOff>
    </xdr:to>
    <xdr:sp macro="" textlink="">
      <xdr:nvSpPr>
        <xdr:cNvPr id="14" name="Flowchart: Extract 13">
          <a:hlinkClick xmlns:r="http://schemas.openxmlformats.org/officeDocument/2006/relationships" r:id="rId1"/>
        </xdr:cNvPr>
        <xdr:cNvSpPr/>
      </xdr:nvSpPr>
      <xdr:spPr>
        <a:xfrm rot="5400000">
          <a:off x="3151186" y="6536520"/>
          <a:ext cx="1076328" cy="952501"/>
        </a:xfrm>
        <a:prstGeom prst="flowChartExtra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vert270" rtlCol="0" anchor="ctr"/>
        <a:lstStyle/>
        <a:p>
          <a:pPr algn="ctr"/>
          <a:r>
            <a:rPr lang="en-US" sz="1400" b="1"/>
            <a:t>Play Video</a:t>
          </a:r>
        </a:p>
      </xdr:txBody>
    </xdr:sp>
    <xdr:clientData/>
  </xdr:twoCellAnchor>
  <xdr:twoCellAnchor editAs="oneCell">
    <xdr:from>
      <xdr:col>16</xdr:col>
      <xdr:colOff>542925</xdr:colOff>
      <xdr:row>1</xdr:row>
      <xdr:rowOff>117475</xdr:rowOff>
    </xdr:from>
    <xdr:to>
      <xdr:col>19</xdr:col>
      <xdr:colOff>69850</xdr:colOff>
      <xdr:row>6</xdr:row>
      <xdr:rowOff>6350</xdr:rowOff>
    </xdr:to>
    <xdr:sp macro="" textlink="">
      <xdr:nvSpPr>
        <xdr:cNvPr id="10" name="Right Arrow 9">
          <a:hlinkClick xmlns:r="http://schemas.openxmlformats.org/officeDocument/2006/relationships" r:id="rId3"/>
        </xdr:cNvPr>
        <xdr:cNvSpPr/>
      </xdr:nvSpPr>
      <xdr:spPr>
        <a:xfrm>
          <a:off x="9991725" y="698500"/>
          <a:ext cx="1298575" cy="860425"/>
        </a:xfrm>
        <a:prstGeom prst="rightArrow">
          <a:avLst>
            <a:gd name="adj1" fmla="val 58989"/>
            <a:gd name="adj2" fmla="val 50000"/>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nchorCtr="0"/>
        <a:lstStyle/>
        <a:p>
          <a:pPr algn="l"/>
          <a:r>
            <a:rPr lang="en-US" sz="1800" b="1"/>
            <a:t>Begin</a:t>
          </a:r>
        </a:p>
      </xdr:txBody>
    </xdr:sp>
    <xdr:clientData fPrintsWithSheet="0"/>
  </xdr:twoCellAnchor>
  <xdr:twoCellAnchor>
    <xdr:from>
      <xdr:col>1</xdr:col>
      <xdr:colOff>280919</xdr:colOff>
      <xdr:row>2</xdr:row>
      <xdr:rowOff>28575</xdr:rowOff>
    </xdr:from>
    <xdr:to>
      <xdr:col>7</xdr:col>
      <xdr:colOff>127000</xdr:colOff>
      <xdr:row>6</xdr:row>
      <xdr:rowOff>28166</xdr:rowOff>
    </xdr:to>
    <xdr:pic>
      <xdr:nvPicPr>
        <xdr:cNvPr id="4" name="Picture 3">
          <a:hlinkClick xmlns:r="http://schemas.openxmlformats.org/officeDocument/2006/relationships" r:id="rId4"/>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954019" y="803275"/>
          <a:ext cx="3884681" cy="710791"/>
        </a:xfrm>
        <a:prstGeom prst="rect">
          <a:avLst/>
        </a:prstGeom>
      </xdr:spPr>
    </xdr:pic>
    <xdr:clientData/>
  </xdr:twoCellAnchor>
  <xdr:twoCellAnchor>
    <xdr:from>
      <xdr:col>0</xdr:col>
      <xdr:colOff>0</xdr:colOff>
      <xdr:row>6</xdr:row>
      <xdr:rowOff>4259</xdr:rowOff>
    </xdr:from>
    <xdr:to>
      <xdr:col>8</xdr:col>
      <xdr:colOff>627604</xdr:colOff>
      <xdr:row>9</xdr:row>
      <xdr:rowOff>96012</xdr:rowOff>
    </xdr:to>
    <xdr:sp macro="" textlink="">
      <xdr:nvSpPr>
        <xdr:cNvPr id="12" name="TextBox 11"/>
        <xdr:cNvSpPr txBox="1"/>
      </xdr:nvSpPr>
      <xdr:spPr>
        <a:xfrm>
          <a:off x="0" y="1490159"/>
          <a:ext cx="6012404" cy="625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algn="ctr"/>
          <a:r>
            <a:rPr lang="en-US" sz="1000">
              <a:solidFill>
                <a:srgbClr val="0070C0"/>
              </a:solidFill>
              <a:latin typeface="Segoe UI" panose="020B0502040204020203" pitchFamily="34" charset="0"/>
              <a:ea typeface="Segoe UI" panose="020B0502040204020203" pitchFamily="34" charset="0"/>
              <a:cs typeface="Segoe UI" panose="020B0502040204020203" pitchFamily="34" charset="0"/>
            </a:rPr>
            <a:t>Developed by the Environmental</a:t>
          </a:r>
          <a:r>
            <a:rPr lang="en-US" sz="1000" baseline="0">
              <a:solidFill>
                <a:srgbClr val="0070C0"/>
              </a:solidFill>
              <a:latin typeface="Segoe UI" panose="020B0502040204020203" pitchFamily="34" charset="0"/>
              <a:ea typeface="Segoe UI" panose="020B0502040204020203" pitchFamily="34" charset="0"/>
              <a:cs typeface="Segoe UI" panose="020B0502040204020203" pitchFamily="34" charset="0"/>
            </a:rPr>
            <a:t> Finance Center </a:t>
          </a:r>
        </a:p>
        <a:p>
          <a:pPr algn="ctr"/>
          <a:r>
            <a:rPr lang="en-US" sz="1000" baseline="0">
              <a:solidFill>
                <a:srgbClr val="0070C0"/>
              </a:solidFill>
              <a:latin typeface="Segoe UI" panose="020B0502040204020203" pitchFamily="34" charset="0"/>
              <a:ea typeface="Segoe UI" panose="020B0502040204020203" pitchFamily="34" charset="0"/>
              <a:cs typeface="Segoe UI" panose="020B0502040204020203" pitchFamily="34" charset="0"/>
            </a:rPr>
            <a:t>at the University of North Carolina, Chapel Hill</a:t>
          </a:r>
        </a:p>
        <a:p>
          <a:pPr algn="ctr"/>
          <a:r>
            <a:rPr lang="en-US" sz="1000" baseline="0">
              <a:solidFill>
                <a:srgbClr val="0070C0"/>
              </a:solidFill>
              <a:latin typeface="Segoe UI" panose="020B0502040204020203" pitchFamily="34" charset="0"/>
              <a:ea typeface="Segoe UI" panose="020B0502040204020203" pitchFamily="34" charset="0"/>
              <a:cs typeface="Segoe UI" panose="020B0502040204020203" pitchFamily="34" charset="0"/>
            </a:rPr>
            <a:t>http://efc.sog.unc.edu</a:t>
          </a:r>
          <a:endParaRPr lang="en-US" sz="1000">
            <a:solidFill>
              <a:srgbClr val="0070C0"/>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9</xdr:col>
      <xdr:colOff>6384</xdr:colOff>
      <xdr:row>5</xdr:row>
      <xdr:rowOff>185233</xdr:rowOff>
    </xdr:from>
    <xdr:to>
      <xdr:col>17</xdr:col>
      <xdr:colOff>297059</xdr:colOff>
      <xdr:row>9</xdr:row>
      <xdr:rowOff>98474</xdr:rowOff>
    </xdr:to>
    <xdr:sp macro="" textlink="">
      <xdr:nvSpPr>
        <xdr:cNvPr id="13" name="TextBox 12"/>
        <xdr:cNvSpPr txBox="1"/>
      </xdr:nvSpPr>
      <xdr:spPr>
        <a:xfrm>
          <a:off x="5321334" y="1547308"/>
          <a:ext cx="5015075" cy="6752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0"/>
        <a:lstStyle/>
        <a:p>
          <a:pPr algn="ctr"/>
          <a:r>
            <a:rPr lang="en-US" sz="1000">
              <a:solidFill>
                <a:srgbClr val="0070C0"/>
              </a:solidFill>
              <a:latin typeface="Segoe UI" panose="020B0502040204020203" pitchFamily="34" charset="0"/>
              <a:ea typeface="Segoe UI" panose="020B0502040204020203" pitchFamily="34" charset="0"/>
              <a:cs typeface="Segoe UI" panose="020B0502040204020203" pitchFamily="34" charset="0"/>
            </a:rPr>
            <a:t>A resource for water systems through the Environmental Finance Center Network’s </a:t>
          </a:r>
        </a:p>
        <a:p>
          <a:pPr algn="ctr"/>
          <a:r>
            <a:rPr lang="en-US" sz="1000">
              <a:solidFill>
                <a:srgbClr val="0070C0"/>
              </a:solidFill>
              <a:latin typeface="Segoe UI" panose="020B0502040204020203" pitchFamily="34" charset="0"/>
              <a:ea typeface="Segoe UI" panose="020B0502040204020203" pitchFamily="34" charset="0"/>
              <a:cs typeface="Segoe UI" panose="020B0502040204020203" pitchFamily="34" charset="0"/>
            </a:rPr>
            <a:t>Smart Management for Small Water Systems project, funded under a cooperative agreement with the U.S. Environmental Protection</a:t>
          </a:r>
          <a:r>
            <a:rPr lang="en-US" sz="1000" baseline="0">
              <a:solidFill>
                <a:srgbClr val="0070C0"/>
              </a:solidFill>
              <a:latin typeface="Segoe UI" panose="020B0502040204020203" pitchFamily="34" charset="0"/>
              <a:ea typeface="Segoe UI" panose="020B0502040204020203" pitchFamily="34" charset="0"/>
              <a:cs typeface="Segoe UI" panose="020B0502040204020203" pitchFamily="34" charset="0"/>
            </a:rPr>
            <a:t>. http://efcnetwork.org</a:t>
          </a:r>
          <a:endParaRPr lang="en-US" sz="1000">
            <a:solidFill>
              <a:srgbClr val="0070C0"/>
            </a:solidFill>
            <a:latin typeface="Segoe UI" panose="020B0502040204020203" pitchFamily="34" charset="0"/>
            <a:ea typeface="Segoe UI" panose="020B0502040204020203" pitchFamily="34" charset="0"/>
            <a:cs typeface="Segoe UI" panose="020B0502040204020203" pitchFamily="34" charset="0"/>
          </a:endParaRPr>
        </a:p>
      </xdr:txBody>
    </xdr:sp>
    <xdr:clientData/>
  </xdr:twoCellAnchor>
  <xdr:twoCellAnchor>
    <xdr:from>
      <xdr:col>13</xdr:col>
      <xdr:colOff>68938</xdr:colOff>
      <xdr:row>2</xdr:row>
      <xdr:rowOff>29413</xdr:rowOff>
    </xdr:from>
    <xdr:to>
      <xdr:col>14</xdr:col>
      <xdr:colOff>189227</xdr:colOff>
      <xdr:row>6</xdr:row>
      <xdr:rowOff>1929</xdr:rowOff>
    </xdr:to>
    <xdr:pic>
      <xdr:nvPicPr>
        <xdr:cNvPr id="7" name="Picture 6">
          <a:hlinkClick xmlns:r="http://schemas.openxmlformats.org/officeDocument/2006/relationships" r:id="rId6"/>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819238" y="804113"/>
          <a:ext cx="793389" cy="683716"/>
        </a:xfrm>
        <a:prstGeom prst="rect">
          <a:avLst/>
        </a:prstGeom>
      </xdr:spPr>
    </xdr:pic>
    <xdr:clientData/>
  </xdr:twoCellAnchor>
  <xdr:twoCellAnchor>
    <xdr:from>
      <xdr:col>11</xdr:col>
      <xdr:colOff>399947</xdr:colOff>
      <xdr:row>2</xdr:row>
      <xdr:rowOff>41421</xdr:rowOff>
    </xdr:from>
    <xdr:to>
      <xdr:col>12</xdr:col>
      <xdr:colOff>628426</xdr:colOff>
      <xdr:row>6</xdr:row>
      <xdr:rowOff>15321</xdr:rowOff>
    </xdr:to>
    <xdr:pic>
      <xdr:nvPicPr>
        <xdr:cNvPr id="8" name="Picture 7">
          <a:hlinkClick xmlns:r="http://schemas.openxmlformats.org/officeDocument/2006/relationships" r:id="rId8"/>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804047" y="816121"/>
          <a:ext cx="901579" cy="685100"/>
        </a:xfrm>
        <a:prstGeom prst="rect">
          <a:avLst/>
        </a:prstGeom>
      </xdr:spPr>
    </xdr:pic>
    <xdr:clientData/>
  </xdr:twoCellAnchor>
  <xdr:twoCellAnchor editAs="oneCell">
    <xdr:from>
      <xdr:col>16</xdr:col>
      <xdr:colOff>508000</xdr:colOff>
      <xdr:row>59</xdr:row>
      <xdr:rowOff>92075</xdr:rowOff>
    </xdr:from>
    <xdr:to>
      <xdr:col>19</xdr:col>
      <xdr:colOff>69850</xdr:colOff>
      <xdr:row>64</xdr:row>
      <xdr:rowOff>6350</xdr:rowOff>
    </xdr:to>
    <xdr:sp macro="" textlink="">
      <xdr:nvSpPr>
        <xdr:cNvPr id="15" name="Right Arrow 14">
          <a:hlinkClick xmlns:r="http://schemas.openxmlformats.org/officeDocument/2006/relationships" r:id="rId3"/>
        </xdr:cNvPr>
        <xdr:cNvSpPr/>
      </xdr:nvSpPr>
      <xdr:spPr>
        <a:xfrm>
          <a:off x="9956800" y="11741150"/>
          <a:ext cx="1333500" cy="866775"/>
        </a:xfrm>
        <a:prstGeom prst="rightArrow">
          <a:avLst>
            <a:gd name="adj1" fmla="val 58989"/>
            <a:gd name="adj2" fmla="val 50000"/>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nchorCtr="0"/>
        <a:lstStyle/>
        <a:p>
          <a:pPr algn="l"/>
          <a:r>
            <a:rPr lang="en-US" sz="1800" b="1"/>
            <a:t>Begin</a:t>
          </a:r>
        </a:p>
      </xdr:txBody>
    </xdr:sp>
    <xdr:clientData fPrintsWithSheet="0"/>
  </xdr:twoCellAnchor>
  <xdr:twoCellAnchor editAs="oneCell">
    <xdr:from>
      <xdr:col>5</xdr:col>
      <xdr:colOff>114300</xdr:colOff>
      <xdr:row>0</xdr:row>
      <xdr:rowOff>0</xdr:rowOff>
    </xdr:from>
    <xdr:to>
      <xdr:col>13</xdr:col>
      <xdr:colOff>523875</xdr:colOff>
      <xdr:row>1</xdr:row>
      <xdr:rowOff>9525</xdr:rowOff>
    </xdr:to>
    <xdr:pic>
      <xdr:nvPicPr>
        <xdr:cNvPr id="5" name="Picture 4"/>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3067050" y="0"/>
          <a:ext cx="5133975" cy="1152525"/>
        </a:xfrm>
        <a:prstGeom prst="rect">
          <a:avLst/>
        </a:prstGeom>
      </xdr:spPr>
    </xdr:pic>
    <xdr:clientData/>
  </xdr:twoCellAnchor>
</xdr:wsDr>
</file>

<file path=xl/drawings/drawing10.xml><?xml version="1.0" encoding="utf-8"?>
<c:userShapes xmlns:c="http://schemas.openxmlformats.org/drawingml/2006/chart">
  <cdr:relSizeAnchor xmlns:cdr="http://schemas.openxmlformats.org/drawingml/2006/chartDrawing">
    <cdr:from>
      <cdr:x>0.09583</cdr:x>
      <cdr:y>0</cdr:y>
    </cdr:from>
    <cdr:to>
      <cdr:x>0.93542</cdr:x>
      <cdr:y>0.11765</cdr:y>
    </cdr:to>
    <cdr:sp macro="" textlink="">
      <cdr:nvSpPr>
        <cdr:cNvPr id="4" name="TextBox 3"/>
        <cdr:cNvSpPr txBox="1"/>
      </cdr:nvSpPr>
      <cdr:spPr>
        <a:xfrm xmlns:a="http://schemas.openxmlformats.org/drawingml/2006/main">
          <a:off x="438150" y="0"/>
          <a:ext cx="3838575" cy="268948"/>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r>
            <a:rPr lang="en-US" sz="1600" b="1">
              <a:solidFill>
                <a:schemeClr val="accent2">
                  <a:lumMod val="75000"/>
                </a:schemeClr>
              </a:solidFill>
            </a:rPr>
            <a:t>Percent of Capital Assets Depreciated</a:t>
          </a:r>
        </a:p>
      </cdr:txBody>
    </cdr:sp>
  </cdr:relSizeAnchor>
</c:userShapes>
</file>

<file path=xl/drawings/drawing11.xml><?xml version="1.0" encoding="utf-8"?>
<xdr:wsDr xmlns:xdr="http://schemas.openxmlformats.org/drawingml/2006/spreadsheetDrawing" xmlns:a="http://schemas.openxmlformats.org/drawingml/2006/main">
  <xdr:twoCellAnchor editAs="oneCell">
    <xdr:from>
      <xdr:col>1</xdr:col>
      <xdr:colOff>19049</xdr:colOff>
      <xdr:row>5</xdr:row>
      <xdr:rowOff>104775</xdr:rowOff>
    </xdr:from>
    <xdr:to>
      <xdr:col>11</xdr:col>
      <xdr:colOff>514349</xdr:colOff>
      <xdr:row>45</xdr:row>
      <xdr:rowOff>9525</xdr:rowOff>
    </xdr:to>
    <xdr:pic>
      <xdr:nvPicPr>
        <xdr:cNvPr id="14" name="Picture 13" descr="Screen Clipping"/>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a:xfrm>
          <a:off x="609599" y="895350"/>
          <a:ext cx="6400800" cy="7543800"/>
        </a:xfrm>
        <a:prstGeom prst="rect">
          <a:avLst/>
        </a:prstGeom>
        <a:ln>
          <a:solidFill>
            <a:schemeClr val="bg1">
              <a:lumMod val="50000"/>
            </a:schemeClr>
          </a:solidFill>
        </a:ln>
      </xdr:spPr>
    </xdr:pic>
    <xdr:clientData/>
  </xdr:twoCellAnchor>
  <xdr:twoCellAnchor editAs="oneCell">
    <xdr:from>
      <xdr:col>1</xdr:col>
      <xdr:colOff>19049</xdr:colOff>
      <xdr:row>87</xdr:row>
      <xdr:rowOff>85724</xdr:rowOff>
    </xdr:from>
    <xdr:to>
      <xdr:col>11</xdr:col>
      <xdr:colOff>514349</xdr:colOff>
      <xdr:row>126</xdr:row>
      <xdr:rowOff>47625</xdr:rowOff>
    </xdr:to>
    <xdr:pic>
      <xdr:nvPicPr>
        <xdr:cNvPr id="13" name="Picture 12" descr="Screen Clipping"/>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b="3416"/>
        <a:stretch/>
      </xdr:blipFill>
      <xdr:spPr>
        <a:xfrm>
          <a:off x="609599" y="17364074"/>
          <a:ext cx="6400800" cy="7410451"/>
        </a:xfrm>
        <a:prstGeom prst="rect">
          <a:avLst/>
        </a:prstGeom>
        <a:ln>
          <a:solidFill>
            <a:schemeClr val="bg1">
              <a:lumMod val="50000"/>
            </a:schemeClr>
          </a:solidFill>
        </a:ln>
      </xdr:spPr>
    </xdr:pic>
    <xdr:clientData/>
  </xdr:twoCellAnchor>
  <xdr:twoCellAnchor editAs="oneCell">
    <xdr:from>
      <xdr:col>1</xdr:col>
      <xdr:colOff>19049</xdr:colOff>
      <xdr:row>130</xdr:row>
      <xdr:rowOff>76199</xdr:rowOff>
    </xdr:from>
    <xdr:to>
      <xdr:col>11</xdr:col>
      <xdr:colOff>514349</xdr:colOff>
      <xdr:row>169</xdr:row>
      <xdr:rowOff>104775</xdr:rowOff>
    </xdr:to>
    <xdr:pic>
      <xdr:nvPicPr>
        <xdr:cNvPr id="12" name="Picture 11" descr="Screen Clipping"/>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b="6939"/>
        <a:stretch/>
      </xdr:blipFill>
      <xdr:spPr>
        <a:xfrm>
          <a:off x="609599" y="25641299"/>
          <a:ext cx="6400800" cy="7477126"/>
        </a:xfrm>
        <a:prstGeom prst="rect">
          <a:avLst/>
        </a:prstGeom>
        <a:ln>
          <a:solidFill>
            <a:schemeClr val="bg1">
              <a:lumMod val="50000"/>
            </a:schemeClr>
          </a:solidFill>
        </a:ln>
      </xdr:spPr>
    </xdr:pic>
    <xdr:clientData/>
  </xdr:twoCellAnchor>
  <xdr:twoCellAnchor editAs="oneCell">
    <xdr:from>
      <xdr:col>1</xdr:col>
      <xdr:colOff>19049</xdr:colOff>
      <xdr:row>47</xdr:row>
      <xdr:rowOff>171449</xdr:rowOff>
    </xdr:from>
    <xdr:to>
      <xdr:col>11</xdr:col>
      <xdr:colOff>514349</xdr:colOff>
      <xdr:row>84</xdr:row>
      <xdr:rowOff>163303</xdr:rowOff>
    </xdr:to>
    <xdr:pic>
      <xdr:nvPicPr>
        <xdr:cNvPr id="7" name="Picture 6" descr="Screen Clippi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09599" y="8953499"/>
          <a:ext cx="6400800" cy="7059404"/>
        </a:xfrm>
        <a:prstGeom prst="rect">
          <a:avLst/>
        </a:prstGeom>
        <a:ln>
          <a:solidFill>
            <a:schemeClr val="bg1">
              <a:lumMod val="50000"/>
            </a:schemeClr>
          </a:solidFill>
        </a:ln>
      </xdr:spPr>
    </xdr:pic>
    <xdr:clientData/>
  </xdr:twoCellAnchor>
  <xdr:oneCellAnchor>
    <xdr:from>
      <xdr:col>1</xdr:col>
      <xdr:colOff>47625</xdr:colOff>
      <xdr:row>5</xdr:row>
      <xdr:rowOff>123825</xdr:rowOff>
    </xdr:from>
    <xdr:ext cx="1628774" cy="523875"/>
    <xdr:sp macro="" textlink="">
      <xdr:nvSpPr>
        <xdr:cNvPr id="15" name="Left Arrow 14">
          <a:hlinkClick xmlns:r="http://schemas.openxmlformats.org/officeDocument/2006/relationships" r:id="rId5"/>
        </xdr:cNvPr>
        <xdr:cNvSpPr/>
      </xdr:nvSpPr>
      <xdr:spPr>
        <a:xfrm>
          <a:off x="638175" y="1114425"/>
          <a:ext cx="1628774" cy="523875"/>
        </a:xfrm>
        <a:prstGeom prst="leftArrow">
          <a:avLst>
            <a:gd name="adj1" fmla="val 62972"/>
            <a:gd name="adj2" fmla="val 50000"/>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nchorCtr="0"/>
        <a:lstStyle/>
        <a:p>
          <a:pPr algn="r"/>
          <a:r>
            <a:rPr lang="en-US" sz="1200" b="1"/>
            <a:t>Edit</a:t>
          </a:r>
          <a:r>
            <a:rPr lang="en-US" sz="1200" b="1" baseline="0"/>
            <a:t> Financial Data</a:t>
          </a:r>
          <a:endParaRPr lang="en-US" sz="1200" b="1"/>
        </a:p>
      </xdr:txBody>
    </xdr:sp>
    <xdr:clientData fPrintsWithSheet="0"/>
  </xdr:oneCellAnchor>
  <xdr:oneCellAnchor>
    <xdr:from>
      <xdr:col>1</xdr:col>
      <xdr:colOff>38099</xdr:colOff>
      <xdr:row>47</xdr:row>
      <xdr:rowOff>190499</xdr:rowOff>
    </xdr:from>
    <xdr:ext cx="1628774" cy="523875"/>
    <xdr:sp macro="" textlink="">
      <xdr:nvSpPr>
        <xdr:cNvPr id="17" name="Left Arrow 16">
          <a:hlinkClick xmlns:r="http://schemas.openxmlformats.org/officeDocument/2006/relationships" r:id="rId5"/>
        </xdr:cNvPr>
        <xdr:cNvSpPr/>
      </xdr:nvSpPr>
      <xdr:spPr>
        <a:xfrm>
          <a:off x="628649" y="9277349"/>
          <a:ext cx="1628774" cy="523875"/>
        </a:xfrm>
        <a:prstGeom prst="leftArrow">
          <a:avLst>
            <a:gd name="adj1" fmla="val 62972"/>
            <a:gd name="adj2" fmla="val 50000"/>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nchorCtr="0"/>
        <a:lstStyle/>
        <a:p>
          <a:pPr algn="r"/>
          <a:r>
            <a:rPr lang="en-US" sz="1200" b="1"/>
            <a:t>Edit</a:t>
          </a:r>
          <a:r>
            <a:rPr lang="en-US" sz="1200" b="1" baseline="0"/>
            <a:t> Financial Data</a:t>
          </a:r>
          <a:endParaRPr lang="en-US" sz="1200" b="1"/>
        </a:p>
      </xdr:txBody>
    </xdr:sp>
    <xdr:clientData fPrintsWithSheet="0"/>
  </xdr:oneCellAnchor>
  <xdr:oneCellAnchor>
    <xdr:from>
      <xdr:col>1</xdr:col>
      <xdr:colOff>38100</xdr:colOff>
      <xdr:row>87</xdr:row>
      <xdr:rowOff>114300</xdr:rowOff>
    </xdr:from>
    <xdr:ext cx="1628774" cy="523875"/>
    <xdr:sp macro="" textlink="">
      <xdr:nvSpPr>
        <xdr:cNvPr id="18" name="Left Arrow 17">
          <a:hlinkClick xmlns:r="http://schemas.openxmlformats.org/officeDocument/2006/relationships" r:id="rId5"/>
        </xdr:cNvPr>
        <xdr:cNvSpPr/>
      </xdr:nvSpPr>
      <xdr:spPr>
        <a:xfrm>
          <a:off x="628650" y="16916400"/>
          <a:ext cx="1628774" cy="523875"/>
        </a:xfrm>
        <a:prstGeom prst="leftArrow">
          <a:avLst>
            <a:gd name="adj1" fmla="val 62972"/>
            <a:gd name="adj2" fmla="val 50000"/>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nchorCtr="0"/>
        <a:lstStyle/>
        <a:p>
          <a:pPr algn="r"/>
          <a:r>
            <a:rPr lang="en-US" sz="1200" b="1"/>
            <a:t>Edit</a:t>
          </a:r>
          <a:r>
            <a:rPr lang="en-US" sz="1200" b="1" baseline="0"/>
            <a:t> Financial Data</a:t>
          </a:r>
          <a:endParaRPr lang="en-US" sz="1200" b="1"/>
        </a:p>
      </xdr:txBody>
    </xdr:sp>
    <xdr:clientData fPrintsWithSheet="0"/>
  </xdr:oneCellAnchor>
  <xdr:oneCellAnchor>
    <xdr:from>
      <xdr:col>1</xdr:col>
      <xdr:colOff>57150</xdr:colOff>
      <xdr:row>130</xdr:row>
      <xdr:rowOff>104775</xdr:rowOff>
    </xdr:from>
    <xdr:ext cx="1628774" cy="523875"/>
    <xdr:sp macro="" textlink="">
      <xdr:nvSpPr>
        <xdr:cNvPr id="19" name="Left Arrow 18">
          <a:hlinkClick xmlns:r="http://schemas.openxmlformats.org/officeDocument/2006/relationships" r:id="rId5"/>
        </xdr:cNvPr>
        <xdr:cNvSpPr/>
      </xdr:nvSpPr>
      <xdr:spPr>
        <a:xfrm>
          <a:off x="647700" y="25193625"/>
          <a:ext cx="1628774" cy="523875"/>
        </a:xfrm>
        <a:prstGeom prst="leftArrow">
          <a:avLst>
            <a:gd name="adj1" fmla="val 62972"/>
            <a:gd name="adj2" fmla="val 50000"/>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nchorCtr="0"/>
        <a:lstStyle/>
        <a:p>
          <a:pPr algn="r"/>
          <a:r>
            <a:rPr lang="en-US" sz="1200" b="1"/>
            <a:t>Edit</a:t>
          </a:r>
          <a:r>
            <a:rPr lang="en-US" sz="1200" b="1" baseline="0"/>
            <a:t> Financial Data</a:t>
          </a:r>
          <a:endParaRPr lang="en-US" sz="1200" b="1"/>
        </a:p>
      </xdr:txBody>
    </xdr:sp>
    <xdr:clientData fPrintsWithSheet="0"/>
  </xdr:oneCellAnchor>
  <xdr:twoCellAnchor editAs="oneCell">
    <xdr:from>
      <xdr:col>5</xdr:col>
      <xdr:colOff>504825</xdr:colOff>
      <xdr:row>0</xdr:row>
      <xdr:rowOff>0</xdr:rowOff>
    </xdr:from>
    <xdr:to>
      <xdr:col>9</xdr:col>
      <xdr:colOff>179244</xdr:colOff>
      <xdr:row>0</xdr:row>
      <xdr:rowOff>457200</xdr:rowOff>
    </xdr:to>
    <xdr:pic>
      <xdr:nvPicPr>
        <xdr:cNvPr id="10" name="Picture 9"/>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457575" y="0"/>
          <a:ext cx="2036619" cy="4572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556313</xdr:colOff>
      <xdr:row>0</xdr:row>
      <xdr:rowOff>0</xdr:rowOff>
    </xdr:from>
    <xdr:to>
      <xdr:col>6</xdr:col>
      <xdr:colOff>774245</xdr:colOff>
      <xdr:row>2</xdr:row>
      <xdr:rowOff>150495</xdr:rowOff>
    </xdr:to>
    <xdr:sp macro="" textlink="">
      <xdr:nvSpPr>
        <xdr:cNvPr id="3" name="Right Arrow 2">
          <a:hlinkClick xmlns:r="http://schemas.openxmlformats.org/officeDocument/2006/relationships" r:id="rId1"/>
        </xdr:cNvPr>
        <xdr:cNvSpPr/>
      </xdr:nvSpPr>
      <xdr:spPr>
        <a:xfrm>
          <a:off x="9252638" y="0"/>
          <a:ext cx="1627632" cy="960120"/>
        </a:xfrm>
        <a:prstGeom prst="rightArrow">
          <a:avLst>
            <a:gd name="adj1" fmla="val 58989"/>
            <a:gd name="adj2" fmla="val 50000"/>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nchorCtr="0"/>
        <a:lstStyle/>
        <a:p>
          <a:pPr algn="l"/>
          <a:r>
            <a:rPr lang="en-US" sz="1500" b="1"/>
            <a:t>Step 2: </a:t>
          </a:r>
        </a:p>
        <a:p>
          <a:pPr algn="l"/>
          <a:r>
            <a:rPr lang="en-US" sz="1500" b="1"/>
            <a:t>Enter targets </a:t>
          </a:r>
        </a:p>
      </xdr:txBody>
    </xdr:sp>
    <xdr:clientData fPrintsWithSheet="0"/>
  </xdr:twoCellAnchor>
  <xdr:twoCellAnchor>
    <xdr:from>
      <xdr:col>5</xdr:col>
      <xdr:colOff>9525</xdr:colOff>
      <xdr:row>8</xdr:row>
      <xdr:rowOff>200025</xdr:rowOff>
    </xdr:from>
    <xdr:to>
      <xdr:col>6</xdr:col>
      <xdr:colOff>762000</xdr:colOff>
      <xdr:row>10</xdr:row>
      <xdr:rowOff>0</xdr:rowOff>
    </xdr:to>
    <xdr:grpSp>
      <xdr:nvGrpSpPr>
        <xdr:cNvPr id="12" name="Group 11"/>
        <xdr:cNvGrpSpPr/>
      </xdr:nvGrpSpPr>
      <xdr:grpSpPr>
        <a:xfrm>
          <a:off x="8705850" y="2409825"/>
          <a:ext cx="2162175" cy="485775"/>
          <a:chOff x="8705850" y="2133600"/>
          <a:chExt cx="2162175" cy="485775"/>
        </a:xfrm>
      </xdr:grpSpPr>
      <xdr:cxnSp macro="">
        <xdr:nvCxnSpPr>
          <xdr:cNvPr id="7" name="Straight Arrow Connector 6"/>
          <xdr:cNvCxnSpPr/>
        </xdr:nvCxnSpPr>
        <xdr:spPr>
          <a:xfrm flipH="1">
            <a:off x="10868025" y="2133600"/>
            <a:ext cx="0" cy="485775"/>
          </a:xfrm>
          <a:prstGeom prst="straightConnector1">
            <a:avLst/>
          </a:prstGeom>
          <a:ln w="12700">
            <a:solidFill>
              <a:schemeClr val="accent3"/>
            </a:solidFill>
            <a:tailEnd type="arrow"/>
          </a:ln>
          <a:effectLst/>
        </xdr:spPr>
        <xdr:style>
          <a:lnRef idx="1">
            <a:schemeClr val="accent1"/>
          </a:lnRef>
          <a:fillRef idx="0">
            <a:schemeClr val="accent1"/>
          </a:fillRef>
          <a:effectRef idx="0">
            <a:schemeClr val="accent1"/>
          </a:effectRef>
          <a:fontRef idx="minor">
            <a:schemeClr val="tx1"/>
          </a:fontRef>
        </xdr:style>
      </xdr:cxnSp>
      <xdr:cxnSp macro="">
        <xdr:nvCxnSpPr>
          <xdr:cNvPr id="9" name="Straight Connector 8"/>
          <xdr:cNvCxnSpPr/>
        </xdr:nvCxnSpPr>
        <xdr:spPr>
          <a:xfrm>
            <a:off x="8705850" y="2133600"/>
            <a:ext cx="2162175" cy="0"/>
          </a:xfrm>
          <a:prstGeom prst="line">
            <a:avLst/>
          </a:prstGeom>
          <a:ln>
            <a:solidFill>
              <a:schemeClr val="accent3"/>
            </a:solidFill>
          </a:ln>
        </xdr:spPr>
        <xdr:style>
          <a:lnRef idx="1">
            <a:schemeClr val="accent1"/>
          </a:lnRef>
          <a:fillRef idx="0">
            <a:schemeClr val="accent1"/>
          </a:fillRef>
          <a:effectRef idx="0">
            <a:schemeClr val="accent1"/>
          </a:effectRef>
          <a:fontRef idx="minor">
            <a:schemeClr val="tx1"/>
          </a:fontRef>
        </xdr:style>
      </xdr:cxnSp>
    </xdr:grpSp>
    <xdr:clientData fPrintsWithSheet="0"/>
  </xdr:twoCellAnchor>
  <xdr:twoCellAnchor editAs="oneCell">
    <xdr:from>
      <xdr:col>4</xdr:col>
      <xdr:colOff>1028700</xdr:colOff>
      <xdr:row>22</xdr:row>
      <xdr:rowOff>28575</xdr:rowOff>
    </xdr:from>
    <xdr:to>
      <xdr:col>5</xdr:col>
      <xdr:colOff>1246632</xdr:colOff>
      <xdr:row>26</xdr:row>
      <xdr:rowOff>131445</xdr:rowOff>
    </xdr:to>
    <xdr:sp macro="" textlink="">
      <xdr:nvSpPr>
        <xdr:cNvPr id="13" name="Right Arrow 12">
          <a:hlinkClick xmlns:r="http://schemas.openxmlformats.org/officeDocument/2006/relationships" r:id="rId2"/>
        </xdr:cNvPr>
        <xdr:cNvSpPr/>
      </xdr:nvSpPr>
      <xdr:spPr>
        <a:xfrm>
          <a:off x="8315325" y="5038725"/>
          <a:ext cx="1627632" cy="960120"/>
        </a:xfrm>
        <a:prstGeom prst="rightArrow">
          <a:avLst>
            <a:gd name="adj1" fmla="val 58989"/>
            <a:gd name="adj2" fmla="val 50000"/>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nchorCtr="0"/>
        <a:lstStyle/>
        <a:p>
          <a:pPr algn="l"/>
          <a:r>
            <a:rPr lang="en-US" sz="1500" b="1"/>
            <a:t>View Example Statements</a:t>
          </a:r>
        </a:p>
      </xdr:txBody>
    </xdr:sp>
    <xdr:clientData fPrintsWithSheet="0"/>
  </xdr:twoCellAnchor>
  <xdr:twoCellAnchor editAs="oneCell">
    <xdr:from>
      <xdr:col>1</xdr:col>
      <xdr:colOff>3829052</xdr:colOff>
      <xdr:row>0</xdr:row>
      <xdr:rowOff>0</xdr:rowOff>
    </xdr:from>
    <xdr:to>
      <xdr:col>3</xdr:col>
      <xdr:colOff>398321</xdr:colOff>
      <xdr:row>0</xdr:row>
      <xdr:rowOff>457200</xdr:rowOff>
    </xdr:to>
    <xdr:pic>
      <xdr:nvPicPr>
        <xdr:cNvPr id="8" name="Picture 7"/>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4238627" y="0"/>
          <a:ext cx="2036619" cy="457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xdr:col>
      <xdr:colOff>152400</xdr:colOff>
      <xdr:row>25</xdr:row>
      <xdr:rowOff>10160</xdr:rowOff>
    </xdr:from>
    <xdr:to>
      <xdr:col>4</xdr:col>
      <xdr:colOff>660400</xdr:colOff>
      <xdr:row>28</xdr:row>
      <xdr:rowOff>111760</xdr:rowOff>
    </xdr:to>
    <xdr:grpSp>
      <xdr:nvGrpSpPr>
        <xdr:cNvPr id="9" name="Group 8"/>
        <xdr:cNvGrpSpPr/>
      </xdr:nvGrpSpPr>
      <xdr:grpSpPr>
        <a:xfrm>
          <a:off x="1190625" y="5363210"/>
          <a:ext cx="2336800" cy="673100"/>
          <a:chOff x="640080" y="4378960"/>
          <a:chExt cx="2235200" cy="650240"/>
        </a:xfrm>
      </xdr:grpSpPr>
      <xdr:sp macro="" textlink="">
        <xdr:nvSpPr>
          <xdr:cNvPr id="4" name="TextBox 3"/>
          <xdr:cNvSpPr txBox="1"/>
        </xdr:nvSpPr>
        <xdr:spPr>
          <a:xfrm>
            <a:off x="640080" y="4378960"/>
            <a:ext cx="2235200" cy="650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Total</a:t>
            </a:r>
            <a:r>
              <a:rPr lang="en-US" sz="1100" baseline="0"/>
              <a:t> Operating Revenues [1]</a:t>
            </a:r>
          </a:p>
          <a:p>
            <a:pPr algn="ctr"/>
            <a:endParaRPr lang="en-US" sz="1100" baseline="0"/>
          </a:p>
          <a:p>
            <a:pPr algn="ctr"/>
            <a:r>
              <a:rPr lang="en-US" sz="1100" baseline="0"/>
              <a:t>Total Operating Expenses [2]</a:t>
            </a:r>
            <a:endParaRPr lang="en-US" sz="1100"/>
          </a:p>
        </xdr:txBody>
      </xdr:sp>
      <xdr:cxnSp macro="">
        <xdr:nvCxnSpPr>
          <xdr:cNvPr id="6" name="Straight Connector 5"/>
          <xdr:cNvCxnSpPr/>
        </xdr:nvCxnSpPr>
        <xdr:spPr>
          <a:xfrm>
            <a:off x="863600" y="4683760"/>
            <a:ext cx="1798320" cy="0"/>
          </a:xfrm>
          <a:prstGeom prst="line">
            <a:avLst/>
          </a:prstGeom>
          <a:ln w="12700">
            <a:round/>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xdr:col>
      <xdr:colOff>209550</xdr:colOff>
      <xdr:row>49</xdr:row>
      <xdr:rowOff>20322</xdr:rowOff>
    </xdr:from>
    <xdr:to>
      <xdr:col>5</xdr:col>
      <xdr:colOff>85725</xdr:colOff>
      <xdr:row>52</xdr:row>
      <xdr:rowOff>142876</xdr:rowOff>
    </xdr:to>
    <xdr:grpSp>
      <xdr:nvGrpSpPr>
        <xdr:cNvPr id="8" name="Group 7"/>
        <xdr:cNvGrpSpPr/>
      </xdr:nvGrpSpPr>
      <xdr:grpSpPr>
        <a:xfrm>
          <a:off x="400050" y="10497822"/>
          <a:ext cx="3467100" cy="741679"/>
          <a:chOff x="640080" y="4378960"/>
          <a:chExt cx="2235200" cy="672041"/>
        </a:xfrm>
      </xdr:grpSpPr>
      <xdr:sp macro="" textlink="">
        <xdr:nvSpPr>
          <xdr:cNvPr id="11" name="TextBox 10"/>
          <xdr:cNvSpPr txBox="1"/>
        </xdr:nvSpPr>
        <xdr:spPr>
          <a:xfrm>
            <a:off x="640080" y="4378960"/>
            <a:ext cx="2235200" cy="67204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Total</a:t>
            </a:r>
            <a:r>
              <a:rPr lang="en-US" sz="1100" baseline="0"/>
              <a:t> Operating Revenues [1]</a:t>
            </a:r>
          </a:p>
          <a:p>
            <a:pPr algn="ctr"/>
            <a:endParaRPr lang="en-US" sz="1100" baseline="0"/>
          </a:p>
          <a:p>
            <a:pPr algn="ctr"/>
            <a:r>
              <a:rPr lang="en-US" sz="1100" baseline="0"/>
              <a:t>Total Operating Expenses [2] - Depreciation [3]</a:t>
            </a:r>
            <a:endParaRPr lang="en-US" sz="1100"/>
          </a:p>
        </xdr:txBody>
      </xdr:sp>
      <xdr:cxnSp macro="">
        <xdr:nvCxnSpPr>
          <xdr:cNvPr id="12" name="Straight Connector 11"/>
          <xdr:cNvCxnSpPr/>
        </xdr:nvCxnSpPr>
        <xdr:spPr>
          <a:xfrm>
            <a:off x="863600" y="4683760"/>
            <a:ext cx="1798320" cy="0"/>
          </a:xfrm>
          <a:prstGeom prst="line">
            <a:avLst/>
          </a:prstGeom>
          <a:ln w="12700">
            <a:round/>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xdr:col>
      <xdr:colOff>600075</xdr:colOff>
      <xdr:row>72</xdr:row>
      <xdr:rowOff>172722</xdr:rowOff>
    </xdr:from>
    <xdr:to>
      <xdr:col>5</xdr:col>
      <xdr:colOff>193041</xdr:colOff>
      <xdr:row>77</xdr:row>
      <xdr:rowOff>345442</xdr:rowOff>
    </xdr:to>
    <xdr:grpSp>
      <xdr:nvGrpSpPr>
        <xdr:cNvPr id="14" name="Group 13"/>
        <xdr:cNvGrpSpPr/>
      </xdr:nvGrpSpPr>
      <xdr:grpSpPr>
        <a:xfrm>
          <a:off x="790575" y="15527022"/>
          <a:ext cx="3183891" cy="1191895"/>
          <a:chOff x="685287" y="4378961"/>
          <a:chExt cx="2189994" cy="946416"/>
        </a:xfrm>
      </xdr:grpSpPr>
      <xdr:sp macro="" textlink="">
        <xdr:nvSpPr>
          <xdr:cNvPr id="15" name="TextBox 14"/>
          <xdr:cNvSpPr txBox="1"/>
        </xdr:nvSpPr>
        <xdr:spPr>
          <a:xfrm>
            <a:off x="685287" y="4378961"/>
            <a:ext cx="2189994" cy="9464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Total Operating Revenues [1] - </a:t>
            </a:r>
          </a:p>
          <a:p>
            <a:pPr algn="ctr"/>
            <a:r>
              <a:rPr lang="en-US" sz="1100"/>
              <a:t>(Total Operating Expenses [2] - Depreciation  [3]) </a:t>
            </a:r>
          </a:p>
          <a:p>
            <a:pPr algn="ctr"/>
            <a:endParaRPr lang="en-US" sz="1100"/>
          </a:p>
          <a:p>
            <a:pPr algn="ctr"/>
            <a:r>
              <a:rPr lang="en-US" sz="1100"/>
              <a:t>(Debt Principal Payments [4] + </a:t>
            </a:r>
          </a:p>
          <a:p>
            <a:pPr algn="ctr"/>
            <a:r>
              <a:rPr lang="en-US" sz="1100"/>
              <a:t>                Debt Interest Payments [4b])			</a:t>
            </a:r>
          </a:p>
          <a:p>
            <a:pPr algn="ctr"/>
            <a:r>
              <a:rPr lang="en-US" sz="1100"/>
              <a:t>				</a:t>
            </a:r>
          </a:p>
          <a:p>
            <a:pPr algn="ctr"/>
            <a:r>
              <a:rPr lang="en-US" sz="1100"/>
              <a:t>				</a:t>
            </a:r>
          </a:p>
        </xdr:txBody>
      </xdr:sp>
      <xdr:cxnSp macro="">
        <xdr:nvCxnSpPr>
          <xdr:cNvPr id="16" name="Straight Connector 15"/>
          <xdr:cNvCxnSpPr/>
        </xdr:nvCxnSpPr>
        <xdr:spPr>
          <a:xfrm>
            <a:off x="856099" y="4764209"/>
            <a:ext cx="1798320" cy="0"/>
          </a:xfrm>
          <a:prstGeom prst="line">
            <a:avLst/>
          </a:prstGeom>
          <a:ln w="12700">
            <a:round/>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xdr:col>
      <xdr:colOff>538480</xdr:colOff>
      <xdr:row>96</xdr:row>
      <xdr:rowOff>152402</xdr:rowOff>
    </xdr:from>
    <xdr:to>
      <xdr:col>5</xdr:col>
      <xdr:colOff>193040</xdr:colOff>
      <xdr:row>101</xdr:row>
      <xdr:rowOff>95250</xdr:rowOff>
    </xdr:to>
    <xdr:grpSp>
      <xdr:nvGrpSpPr>
        <xdr:cNvPr id="18" name="Group 17"/>
        <xdr:cNvGrpSpPr/>
      </xdr:nvGrpSpPr>
      <xdr:grpSpPr>
        <a:xfrm>
          <a:off x="728980" y="20878802"/>
          <a:ext cx="3245485" cy="962023"/>
          <a:chOff x="640080" y="4378961"/>
          <a:chExt cx="2235200" cy="1014735"/>
        </a:xfrm>
      </xdr:grpSpPr>
      <xdr:sp macro="" textlink="">
        <xdr:nvSpPr>
          <xdr:cNvPr id="19" name="TextBox 18"/>
          <xdr:cNvSpPr txBox="1"/>
        </xdr:nvSpPr>
        <xdr:spPr>
          <a:xfrm>
            <a:off x="640080" y="4378961"/>
            <a:ext cx="2235200" cy="10147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Current Assets excluding</a:t>
            </a:r>
            <a:r>
              <a:rPr lang="en-US" sz="1100" baseline="0"/>
              <a:t> restricted assets and prepaid items </a:t>
            </a:r>
            <a:r>
              <a:rPr lang="en-US" sz="1100"/>
              <a:t>[5] </a:t>
            </a:r>
          </a:p>
          <a:p>
            <a:pPr algn="ctr"/>
            <a:endParaRPr lang="en-US" sz="1100"/>
          </a:p>
          <a:p>
            <a:pPr algn="ctr"/>
            <a:r>
              <a:rPr lang="en-US" sz="1100"/>
              <a:t>Current Liabilities excluding deposits and bond</a:t>
            </a:r>
            <a:r>
              <a:rPr lang="en-US" sz="1100" baseline="0"/>
              <a:t> 	anticipation notes </a:t>
            </a:r>
            <a:r>
              <a:rPr lang="en-US" sz="1100"/>
              <a:t>[6]				</a:t>
            </a:r>
          </a:p>
          <a:p>
            <a:pPr algn="ctr"/>
            <a:r>
              <a:rPr lang="en-US" sz="1100"/>
              <a:t>							</a:t>
            </a:r>
          </a:p>
          <a:p>
            <a:pPr algn="ctr"/>
            <a:r>
              <a:rPr lang="en-US" sz="1100"/>
              <a:t>				</a:t>
            </a:r>
          </a:p>
          <a:p>
            <a:pPr algn="ctr"/>
            <a:r>
              <a:rPr lang="en-US" sz="1100"/>
              <a:t>				</a:t>
            </a:r>
          </a:p>
        </xdr:txBody>
      </xdr:sp>
      <xdr:cxnSp macro="">
        <xdr:nvCxnSpPr>
          <xdr:cNvPr id="20" name="Straight Connector 19"/>
          <xdr:cNvCxnSpPr/>
        </xdr:nvCxnSpPr>
        <xdr:spPr>
          <a:xfrm>
            <a:off x="856099" y="4884674"/>
            <a:ext cx="1798320" cy="0"/>
          </a:xfrm>
          <a:prstGeom prst="line">
            <a:avLst/>
          </a:prstGeom>
          <a:ln w="12700">
            <a:round/>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xdr:col>
      <xdr:colOff>342900</xdr:colOff>
      <xdr:row>120</xdr:row>
      <xdr:rowOff>152402</xdr:rowOff>
    </xdr:from>
    <xdr:to>
      <xdr:col>5</xdr:col>
      <xdr:colOff>193040</xdr:colOff>
      <xdr:row>125</xdr:row>
      <xdr:rowOff>30480</xdr:rowOff>
    </xdr:to>
    <xdr:grpSp>
      <xdr:nvGrpSpPr>
        <xdr:cNvPr id="22" name="Group 21"/>
        <xdr:cNvGrpSpPr/>
      </xdr:nvGrpSpPr>
      <xdr:grpSpPr>
        <a:xfrm>
          <a:off x="533400" y="26003252"/>
          <a:ext cx="3441065" cy="887728"/>
          <a:chOff x="640080" y="4378961"/>
          <a:chExt cx="2235200" cy="946416"/>
        </a:xfrm>
      </xdr:grpSpPr>
      <xdr:sp macro="" textlink="">
        <xdr:nvSpPr>
          <xdr:cNvPr id="23" name="TextBox 22"/>
          <xdr:cNvSpPr txBox="1"/>
        </xdr:nvSpPr>
        <xdr:spPr>
          <a:xfrm>
            <a:off x="640080" y="4378961"/>
            <a:ext cx="2235200" cy="9464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Unrestricted Cash &amp; Investments [7] </a:t>
            </a:r>
          </a:p>
          <a:p>
            <a:pPr algn="ctr"/>
            <a:endParaRPr lang="en-US" sz="1100"/>
          </a:p>
          <a:p>
            <a:pPr algn="ctr"/>
            <a:r>
              <a:rPr lang="en-US" sz="1100"/>
              <a:t>(Total Operating Expenses [2] - </a:t>
            </a:r>
          </a:p>
          <a:p>
            <a:pPr algn="ctr"/>
            <a:r>
              <a:rPr lang="en-US" sz="1100"/>
              <a:t>Depreciation (within Operating Expenses) [3]) / 365				</a:t>
            </a:r>
          </a:p>
          <a:p>
            <a:pPr algn="ctr"/>
            <a:r>
              <a:rPr lang="en-US" sz="1100"/>
              <a:t>				</a:t>
            </a:r>
          </a:p>
          <a:p>
            <a:pPr algn="ctr"/>
            <a:r>
              <a:rPr lang="en-US" sz="1100"/>
              <a:t>				</a:t>
            </a:r>
          </a:p>
          <a:p>
            <a:pPr algn="ctr"/>
            <a:r>
              <a:rPr lang="en-US" sz="1100"/>
              <a:t>							</a:t>
            </a:r>
          </a:p>
          <a:p>
            <a:pPr algn="ctr"/>
            <a:r>
              <a:rPr lang="en-US" sz="1100"/>
              <a:t>							</a:t>
            </a:r>
          </a:p>
          <a:p>
            <a:pPr algn="ctr"/>
            <a:r>
              <a:rPr lang="en-US" sz="1100"/>
              <a:t>				</a:t>
            </a:r>
          </a:p>
          <a:p>
            <a:pPr algn="ctr"/>
            <a:r>
              <a:rPr lang="en-US" sz="1100"/>
              <a:t>				</a:t>
            </a:r>
          </a:p>
        </xdr:txBody>
      </xdr:sp>
      <xdr:cxnSp macro="">
        <xdr:nvCxnSpPr>
          <xdr:cNvPr id="24" name="Straight Connector 23"/>
          <xdr:cNvCxnSpPr/>
        </xdr:nvCxnSpPr>
        <xdr:spPr>
          <a:xfrm>
            <a:off x="856099" y="4717659"/>
            <a:ext cx="1798320" cy="0"/>
          </a:xfrm>
          <a:prstGeom prst="line">
            <a:avLst/>
          </a:prstGeom>
          <a:ln w="12700">
            <a:round/>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xdr:from>
      <xdr:col>1</xdr:col>
      <xdr:colOff>538480</xdr:colOff>
      <xdr:row>142</xdr:row>
      <xdr:rowOff>152402</xdr:rowOff>
    </xdr:from>
    <xdr:to>
      <xdr:col>5</xdr:col>
      <xdr:colOff>193040</xdr:colOff>
      <xdr:row>146</xdr:row>
      <xdr:rowOff>10160</xdr:rowOff>
    </xdr:to>
    <xdr:grpSp>
      <xdr:nvGrpSpPr>
        <xdr:cNvPr id="26" name="Group 25"/>
        <xdr:cNvGrpSpPr/>
      </xdr:nvGrpSpPr>
      <xdr:grpSpPr>
        <a:xfrm>
          <a:off x="728980" y="30689552"/>
          <a:ext cx="3245485" cy="676908"/>
          <a:chOff x="640080" y="4378961"/>
          <a:chExt cx="2235200" cy="712595"/>
        </a:xfrm>
      </xdr:grpSpPr>
      <xdr:sp macro="" textlink="">
        <xdr:nvSpPr>
          <xdr:cNvPr id="27" name="TextBox 26"/>
          <xdr:cNvSpPr txBox="1"/>
        </xdr:nvSpPr>
        <xdr:spPr>
          <a:xfrm>
            <a:off x="640080" y="4378961"/>
            <a:ext cx="2235200" cy="7125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Total Accumulated Depreciation [8] </a:t>
            </a:r>
          </a:p>
          <a:p>
            <a:pPr algn="ctr"/>
            <a:endParaRPr lang="en-US" sz="1100"/>
          </a:p>
          <a:p>
            <a:pPr algn="ctr"/>
            <a:r>
              <a:rPr lang="en-US" sz="1100"/>
              <a:t>           Total Depreciable Capital Assets [9]				</a:t>
            </a:r>
          </a:p>
          <a:p>
            <a:pPr algn="ctr"/>
            <a:r>
              <a:rPr lang="en-US" sz="1100"/>
              <a:t>								</a:t>
            </a:r>
          </a:p>
          <a:p>
            <a:pPr algn="ctr"/>
            <a:r>
              <a:rPr lang="en-US" sz="1100"/>
              <a:t>				</a:t>
            </a:r>
          </a:p>
          <a:p>
            <a:pPr algn="ctr"/>
            <a:r>
              <a:rPr lang="en-US" sz="1100"/>
              <a:t>				</a:t>
            </a:r>
          </a:p>
          <a:p>
            <a:pPr algn="ctr"/>
            <a:r>
              <a:rPr lang="en-US" sz="1100"/>
              <a:t>							</a:t>
            </a:r>
          </a:p>
          <a:p>
            <a:pPr algn="ctr"/>
            <a:r>
              <a:rPr lang="en-US" sz="1100"/>
              <a:t>							</a:t>
            </a:r>
          </a:p>
          <a:p>
            <a:pPr algn="ctr"/>
            <a:r>
              <a:rPr lang="en-US" sz="1100"/>
              <a:t>				</a:t>
            </a:r>
          </a:p>
          <a:p>
            <a:pPr algn="ctr"/>
            <a:r>
              <a:rPr lang="en-US" sz="1100"/>
              <a:t>				</a:t>
            </a:r>
          </a:p>
        </xdr:txBody>
      </xdr:sp>
      <xdr:cxnSp macro="">
        <xdr:nvCxnSpPr>
          <xdr:cNvPr id="28" name="Straight Connector 27"/>
          <xdr:cNvCxnSpPr/>
        </xdr:nvCxnSpPr>
        <xdr:spPr>
          <a:xfrm>
            <a:off x="856099" y="4717659"/>
            <a:ext cx="1798320" cy="0"/>
          </a:xfrm>
          <a:prstGeom prst="line">
            <a:avLst/>
          </a:prstGeom>
          <a:ln w="12700">
            <a:round/>
          </a:ln>
          <a:effectLst/>
        </xdr:spPr>
        <xdr:style>
          <a:lnRef idx="2">
            <a:schemeClr val="accent1"/>
          </a:lnRef>
          <a:fillRef idx="0">
            <a:schemeClr val="accent1"/>
          </a:fillRef>
          <a:effectRef idx="1">
            <a:schemeClr val="accent1"/>
          </a:effectRef>
          <a:fontRef idx="minor">
            <a:schemeClr val="tx1"/>
          </a:fontRef>
        </xdr:style>
      </xdr:cxnSp>
    </xdr:grpSp>
    <xdr:clientData/>
  </xdr:twoCellAnchor>
  <xdr:twoCellAnchor editAs="oneCell">
    <xdr:from>
      <xdr:col>12</xdr:col>
      <xdr:colOff>685798</xdr:colOff>
      <xdr:row>0</xdr:row>
      <xdr:rowOff>0</xdr:rowOff>
    </xdr:from>
    <xdr:to>
      <xdr:col>15</xdr:col>
      <xdr:colOff>141730</xdr:colOff>
      <xdr:row>2</xdr:row>
      <xdr:rowOff>152399</xdr:rowOff>
    </xdr:to>
    <xdr:sp macro="" textlink="">
      <xdr:nvSpPr>
        <xdr:cNvPr id="30" name="Right Arrow 29">
          <a:hlinkClick xmlns:r="http://schemas.openxmlformats.org/officeDocument/2006/relationships" r:id="rId1"/>
        </xdr:cNvPr>
        <xdr:cNvSpPr/>
      </xdr:nvSpPr>
      <xdr:spPr>
        <a:xfrm>
          <a:off x="9239248" y="0"/>
          <a:ext cx="1627632" cy="962024"/>
        </a:xfrm>
        <a:prstGeom prst="rightArrow">
          <a:avLst>
            <a:gd name="adj1" fmla="val 58989"/>
            <a:gd name="adj2" fmla="val 50000"/>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nchorCtr="0"/>
        <a:lstStyle/>
        <a:p>
          <a:pPr algn="l"/>
          <a:r>
            <a:rPr lang="en-US" sz="1500" b="1"/>
            <a:t>Step 3: View 5-Year trends</a:t>
          </a:r>
        </a:p>
      </xdr:txBody>
    </xdr:sp>
    <xdr:clientData fPrintsWithSheet="0"/>
  </xdr:twoCellAnchor>
  <xdr:oneCellAnchor>
    <xdr:from>
      <xdr:col>0</xdr:col>
      <xdr:colOff>0</xdr:colOff>
      <xdr:row>0</xdr:row>
      <xdr:rowOff>0</xdr:rowOff>
    </xdr:from>
    <xdr:ext cx="1628774" cy="960120"/>
    <xdr:sp macro="" textlink="">
      <xdr:nvSpPr>
        <xdr:cNvPr id="21" name="Left Arrow 20">
          <a:hlinkClick xmlns:r="http://schemas.openxmlformats.org/officeDocument/2006/relationships" r:id="rId2"/>
        </xdr:cNvPr>
        <xdr:cNvSpPr/>
      </xdr:nvSpPr>
      <xdr:spPr>
        <a:xfrm>
          <a:off x="0" y="0"/>
          <a:ext cx="1628774" cy="960120"/>
        </a:xfrm>
        <a:prstGeom prst="leftArrow">
          <a:avLst>
            <a:gd name="adj1" fmla="val 62972"/>
            <a:gd name="adj2" fmla="val 50000"/>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nchorCtr="0"/>
        <a:lstStyle/>
        <a:p>
          <a:pPr algn="r"/>
          <a:r>
            <a:rPr lang="en-US" sz="1500" b="1"/>
            <a:t>Step 1: Edit </a:t>
          </a:r>
        </a:p>
        <a:p>
          <a:pPr algn="r"/>
          <a:r>
            <a:rPr lang="en-US" sz="1500" b="1"/>
            <a:t>financial data</a:t>
          </a:r>
        </a:p>
      </xdr:txBody>
    </xdr:sp>
    <xdr:clientData fPrintsWithSheet="0"/>
  </xdr:oneCellAnchor>
  <xdr:twoCellAnchor editAs="oneCell">
    <xdr:from>
      <xdr:col>4</xdr:col>
      <xdr:colOff>342900</xdr:colOff>
      <xdr:row>0</xdr:row>
      <xdr:rowOff>0</xdr:rowOff>
    </xdr:from>
    <xdr:to>
      <xdr:col>7</xdr:col>
      <xdr:colOff>407844</xdr:colOff>
      <xdr:row>0</xdr:row>
      <xdr:rowOff>457200</xdr:rowOff>
    </xdr:to>
    <xdr:pic>
      <xdr:nvPicPr>
        <xdr:cNvPr id="25" name="Picture 24"/>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209925" y="0"/>
          <a:ext cx="2036619" cy="4572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219074</xdr:colOff>
      <xdr:row>7</xdr:row>
      <xdr:rowOff>28575</xdr:rowOff>
    </xdr:from>
    <xdr:to>
      <xdr:col>8</xdr:col>
      <xdr:colOff>219074</xdr:colOff>
      <xdr:row>19</xdr:row>
      <xdr:rowOff>28575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438149</xdr:colOff>
      <xdr:row>7</xdr:row>
      <xdr:rowOff>28575</xdr:rowOff>
    </xdr:from>
    <xdr:to>
      <xdr:col>25</xdr:col>
      <xdr:colOff>0</xdr:colOff>
      <xdr:row>19</xdr:row>
      <xdr:rowOff>28575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14287</xdr:colOff>
      <xdr:row>21</xdr:row>
      <xdr:rowOff>28575</xdr:rowOff>
    </xdr:from>
    <xdr:to>
      <xdr:col>16</xdr:col>
      <xdr:colOff>871538</xdr:colOff>
      <xdr:row>33</xdr:row>
      <xdr:rowOff>28575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23813</xdr:colOff>
      <xdr:row>7</xdr:row>
      <xdr:rowOff>28575</xdr:rowOff>
    </xdr:from>
    <xdr:to>
      <xdr:col>16</xdr:col>
      <xdr:colOff>871538</xdr:colOff>
      <xdr:row>19</xdr:row>
      <xdr:rowOff>25527</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219074</xdr:colOff>
      <xdr:row>21</xdr:row>
      <xdr:rowOff>28575</xdr:rowOff>
    </xdr:from>
    <xdr:to>
      <xdr:col>9</xdr:col>
      <xdr:colOff>47624</xdr:colOff>
      <xdr:row>33</xdr:row>
      <xdr:rowOff>28575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21</xdr:row>
      <xdr:rowOff>28575</xdr:rowOff>
    </xdr:from>
    <xdr:to>
      <xdr:col>25</xdr:col>
      <xdr:colOff>0</xdr:colOff>
      <xdr:row>33</xdr:row>
      <xdr:rowOff>28575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495300</xdr:colOff>
      <xdr:row>32</xdr:row>
      <xdr:rowOff>180975</xdr:rowOff>
    </xdr:from>
    <xdr:to>
      <xdr:col>10</xdr:col>
      <xdr:colOff>581025</xdr:colOff>
      <xdr:row>34</xdr:row>
      <xdr:rowOff>85725</xdr:rowOff>
    </xdr:to>
    <xdr:sp macro="" textlink="">
      <xdr:nvSpPr>
        <xdr:cNvPr id="21" name="TextBox 20"/>
        <xdr:cNvSpPr txBox="1"/>
      </xdr:nvSpPr>
      <xdr:spPr>
        <a:xfrm>
          <a:off x="4762500" y="5895975"/>
          <a:ext cx="6953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Better</a:t>
          </a:r>
        </a:p>
      </xdr:txBody>
    </xdr:sp>
    <xdr:clientData/>
  </xdr:twoCellAnchor>
  <xdr:twoCellAnchor>
    <xdr:from>
      <xdr:col>9</xdr:col>
      <xdr:colOff>495301</xdr:colOff>
      <xdr:row>40</xdr:row>
      <xdr:rowOff>57150</xdr:rowOff>
    </xdr:from>
    <xdr:to>
      <xdr:col>10</xdr:col>
      <xdr:colOff>571500</xdr:colOff>
      <xdr:row>41</xdr:row>
      <xdr:rowOff>161925</xdr:rowOff>
    </xdr:to>
    <xdr:sp macro="" textlink="">
      <xdr:nvSpPr>
        <xdr:cNvPr id="22" name="TextBox 21"/>
        <xdr:cNvSpPr txBox="1"/>
      </xdr:nvSpPr>
      <xdr:spPr>
        <a:xfrm>
          <a:off x="4762501" y="7296150"/>
          <a:ext cx="685799"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solidFill>
                <a:schemeClr val="bg1"/>
              </a:solidFill>
            </a:rPr>
            <a:t>Worse</a:t>
          </a:r>
        </a:p>
      </xdr:txBody>
    </xdr:sp>
    <xdr:clientData/>
  </xdr:twoCellAnchor>
  <xdr:twoCellAnchor>
    <xdr:from>
      <xdr:col>11</xdr:col>
      <xdr:colOff>161925</xdr:colOff>
      <xdr:row>3</xdr:row>
      <xdr:rowOff>9525</xdr:rowOff>
    </xdr:from>
    <xdr:to>
      <xdr:col>18</xdr:col>
      <xdr:colOff>809625</xdr:colOff>
      <xdr:row>3</xdr:row>
      <xdr:rowOff>9525</xdr:rowOff>
    </xdr:to>
    <xdr:cxnSp macro="">
      <xdr:nvCxnSpPr>
        <xdr:cNvPr id="5" name="Straight Connector 4"/>
        <xdr:cNvCxnSpPr/>
      </xdr:nvCxnSpPr>
      <xdr:spPr>
        <a:xfrm flipV="1">
          <a:off x="4772025" y="971550"/>
          <a:ext cx="4667250" cy="0"/>
        </a:xfrm>
        <a:prstGeom prst="line">
          <a:avLst/>
        </a:prstGeom>
        <a:ln w="28575">
          <a:solidFill>
            <a:schemeClr val="accent1">
              <a:lumMod val="60000"/>
              <a:lumOff val="40000"/>
            </a:schemeClr>
          </a:solidFill>
          <a:prstDash val="sysDot"/>
        </a:ln>
        <a:effectLst/>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0</xdr:colOff>
      <xdr:row>0</xdr:row>
      <xdr:rowOff>0</xdr:rowOff>
    </xdr:from>
    <xdr:ext cx="1628774" cy="960120"/>
    <xdr:sp macro="" textlink="">
      <xdr:nvSpPr>
        <xdr:cNvPr id="15" name="Left Arrow 14">
          <a:hlinkClick xmlns:r="http://schemas.openxmlformats.org/officeDocument/2006/relationships" r:id="rId7"/>
        </xdr:cNvPr>
        <xdr:cNvSpPr/>
      </xdr:nvSpPr>
      <xdr:spPr>
        <a:xfrm>
          <a:off x="0" y="0"/>
          <a:ext cx="1628774" cy="960120"/>
        </a:xfrm>
        <a:prstGeom prst="leftArrow">
          <a:avLst>
            <a:gd name="adj1" fmla="val 62972"/>
            <a:gd name="adj2" fmla="val 50000"/>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nchorCtr="0"/>
        <a:lstStyle/>
        <a:p>
          <a:pPr algn="r"/>
          <a:r>
            <a:rPr lang="en-US" sz="1500" b="1"/>
            <a:t>Step 2: Edit </a:t>
          </a:r>
        </a:p>
        <a:p>
          <a:pPr algn="r"/>
          <a:r>
            <a:rPr lang="en-US" sz="1500" b="1"/>
            <a:t>targets</a:t>
          </a:r>
        </a:p>
      </xdr:txBody>
    </xdr:sp>
    <xdr:clientData fPrintsWithSheet="0"/>
  </xdr:oneCellAnchor>
  <xdr:oneCellAnchor>
    <xdr:from>
      <xdr:col>7</xdr:col>
      <xdr:colOff>301634</xdr:colOff>
      <xdr:row>2</xdr:row>
      <xdr:rowOff>57150</xdr:rowOff>
    </xdr:from>
    <xdr:ext cx="1575176" cy="499367"/>
    <xdr:sp macro="" textlink="">
      <xdr:nvSpPr>
        <xdr:cNvPr id="2" name="TextBox 1"/>
        <xdr:cNvSpPr txBox="1"/>
      </xdr:nvSpPr>
      <xdr:spPr>
        <a:xfrm>
          <a:off x="4083059" y="590550"/>
          <a:ext cx="1575176"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US" sz="1400">
              <a:solidFill>
                <a:schemeClr val="accent1"/>
              </a:solidFill>
            </a:rPr>
            <a:t>Blue line = target</a:t>
          </a:r>
        </a:p>
        <a:p>
          <a:pPr algn="ctr"/>
          <a:r>
            <a:rPr lang="en-US" sz="1200">
              <a:solidFill>
                <a:schemeClr val="tx1">
                  <a:lumMod val="50000"/>
                  <a:lumOff val="50000"/>
                </a:schemeClr>
              </a:solidFill>
            </a:rPr>
            <a:t>(edit targets in Step 2)</a:t>
          </a:r>
        </a:p>
      </xdr:txBody>
    </xdr:sp>
    <xdr:clientData/>
  </xdr:oneCellAnchor>
  <xdr:twoCellAnchor>
    <xdr:from>
      <xdr:col>10</xdr:col>
      <xdr:colOff>395311</xdr:colOff>
      <xdr:row>3</xdr:row>
      <xdr:rowOff>0</xdr:rowOff>
    </xdr:from>
    <xdr:to>
      <xdr:col>11</xdr:col>
      <xdr:colOff>88900</xdr:colOff>
      <xdr:row>3</xdr:row>
      <xdr:rowOff>173</xdr:rowOff>
    </xdr:to>
    <xdr:cxnSp macro="">
      <xdr:nvCxnSpPr>
        <xdr:cNvPr id="6" name="Straight Arrow Connector 5"/>
        <xdr:cNvCxnSpPr/>
      </xdr:nvCxnSpPr>
      <xdr:spPr>
        <a:xfrm flipH="1">
          <a:off x="6211911" y="812800"/>
          <a:ext cx="366689" cy="173"/>
        </a:xfrm>
        <a:prstGeom prst="straightConnector1">
          <a:avLst/>
        </a:prstGeom>
        <a:ln w="12700">
          <a:tailEnd type="arrow"/>
        </a:ln>
        <a:effectLst/>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11</xdr:col>
      <xdr:colOff>457200</xdr:colOff>
      <xdr:row>0</xdr:row>
      <xdr:rowOff>0</xdr:rowOff>
    </xdr:from>
    <xdr:to>
      <xdr:col>15</xdr:col>
      <xdr:colOff>131619</xdr:colOff>
      <xdr:row>0</xdr:row>
      <xdr:rowOff>457200</xdr:rowOff>
    </xdr:to>
    <xdr:pic>
      <xdr:nvPicPr>
        <xdr:cNvPr id="16" name="Picture 15"/>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134100" y="0"/>
          <a:ext cx="2036619" cy="457200"/>
        </a:xfrm>
        <a:prstGeom prst="rect">
          <a:avLst/>
        </a:prstGeom>
      </xdr:spPr>
    </xdr:pic>
    <xdr:clientData/>
  </xdr:twoCellAnchor>
</xdr:wsDr>
</file>

<file path=xl/drawings/drawing5.xml><?xml version="1.0" encoding="utf-8"?>
<c:userShapes xmlns:c="http://schemas.openxmlformats.org/drawingml/2006/chart">
  <cdr:relSizeAnchor xmlns:cdr="http://schemas.openxmlformats.org/drawingml/2006/chartDrawing">
    <cdr:from>
      <cdr:x>0.08955</cdr:x>
      <cdr:y>0</cdr:y>
    </cdr:from>
    <cdr:to>
      <cdr:x>0.93817</cdr:x>
      <cdr:y>0.14167</cdr:y>
    </cdr:to>
    <cdr:sp macro="" textlink="">
      <cdr:nvSpPr>
        <cdr:cNvPr id="7" name="TextBox 3"/>
        <cdr:cNvSpPr txBox="1"/>
      </cdr:nvSpPr>
      <cdr:spPr>
        <a:xfrm xmlns:a="http://schemas.openxmlformats.org/drawingml/2006/main">
          <a:off x="400051" y="0"/>
          <a:ext cx="3790950" cy="32385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600" b="1">
              <a:solidFill>
                <a:schemeClr val="accent1">
                  <a:lumMod val="75000"/>
                </a:schemeClr>
              </a:solidFill>
            </a:rPr>
            <a:t>Operating Ratio, including depreciation</a:t>
          </a:r>
        </a:p>
      </cdr:txBody>
    </cdr:sp>
  </cdr:relSizeAnchor>
</c:userShapes>
</file>

<file path=xl/drawings/drawing6.xml><?xml version="1.0" encoding="utf-8"?>
<c:userShapes xmlns:c="http://schemas.openxmlformats.org/drawingml/2006/chart">
  <cdr:relSizeAnchor xmlns:cdr="http://schemas.openxmlformats.org/drawingml/2006/chartDrawing">
    <cdr:from>
      <cdr:x>0.09375</cdr:x>
      <cdr:y>0.01235</cdr:y>
    </cdr:from>
    <cdr:to>
      <cdr:x>0.93125</cdr:x>
      <cdr:y>0.12586</cdr:y>
    </cdr:to>
    <cdr:sp macro="" textlink="">
      <cdr:nvSpPr>
        <cdr:cNvPr id="4" name="TextBox 3"/>
        <cdr:cNvSpPr txBox="1"/>
      </cdr:nvSpPr>
      <cdr:spPr>
        <a:xfrm xmlns:a="http://schemas.openxmlformats.org/drawingml/2006/main">
          <a:off x="480417" y="27291"/>
          <a:ext cx="4291728" cy="250839"/>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r>
            <a:rPr lang="en-US" sz="1600" b="1">
              <a:solidFill>
                <a:schemeClr val="accent4">
                  <a:lumMod val="75000"/>
                </a:schemeClr>
              </a:solidFill>
            </a:rPr>
            <a:t>Debt Service Coverage Ratio</a:t>
          </a:r>
        </a:p>
      </cdr:txBody>
    </cdr:sp>
  </cdr:relSizeAnchor>
</c:userShapes>
</file>

<file path=xl/drawings/drawing7.xml><?xml version="1.0" encoding="utf-8"?>
<c:userShapes xmlns:c="http://schemas.openxmlformats.org/drawingml/2006/chart">
  <cdr:relSizeAnchor xmlns:cdr="http://schemas.openxmlformats.org/drawingml/2006/chartDrawing">
    <cdr:from>
      <cdr:x>0.09583</cdr:x>
      <cdr:y>0</cdr:y>
    </cdr:from>
    <cdr:to>
      <cdr:x>0.93542</cdr:x>
      <cdr:y>0.13839</cdr:y>
    </cdr:to>
    <cdr:sp macro="" textlink="">
      <cdr:nvSpPr>
        <cdr:cNvPr id="4" name="TextBox 3"/>
        <cdr:cNvSpPr txBox="1"/>
      </cdr:nvSpPr>
      <cdr:spPr>
        <a:xfrm xmlns:a="http://schemas.openxmlformats.org/drawingml/2006/main">
          <a:off x="469169" y="0"/>
          <a:ext cx="4110508" cy="295275"/>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r>
            <a:rPr lang="en-US" sz="1600" b="1">
              <a:solidFill>
                <a:schemeClr val="accent6">
                  <a:lumMod val="75000"/>
                </a:schemeClr>
              </a:solidFill>
            </a:rPr>
            <a:t>Days Cash on Hand</a:t>
          </a:r>
        </a:p>
      </cdr:txBody>
    </cdr:sp>
  </cdr:relSizeAnchor>
</c:userShapes>
</file>

<file path=xl/drawings/drawing8.xml><?xml version="1.0" encoding="utf-8"?>
<c:userShapes xmlns:c="http://schemas.openxmlformats.org/drawingml/2006/chart">
  <cdr:relSizeAnchor xmlns:cdr="http://schemas.openxmlformats.org/drawingml/2006/chartDrawing">
    <cdr:from>
      <cdr:x>0.09149</cdr:x>
      <cdr:y>0</cdr:y>
    </cdr:from>
    <cdr:to>
      <cdr:x>0.94043</cdr:x>
      <cdr:y>0.1375</cdr:y>
    </cdr:to>
    <cdr:sp macro="" textlink="">
      <cdr:nvSpPr>
        <cdr:cNvPr id="4" name="TextBox 3"/>
        <cdr:cNvSpPr txBox="1"/>
      </cdr:nvSpPr>
      <cdr:spPr>
        <a:xfrm xmlns:a="http://schemas.openxmlformats.org/drawingml/2006/main">
          <a:off x="409574" y="0"/>
          <a:ext cx="3800475" cy="314324"/>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algn="ctr"/>
          <a:r>
            <a:rPr lang="en-US" sz="1600" b="1">
              <a:solidFill>
                <a:schemeClr val="accent3">
                  <a:lumMod val="75000"/>
                </a:schemeClr>
              </a:solidFill>
            </a:rPr>
            <a:t>Operating Ratio, not including depreciation</a:t>
          </a:r>
        </a:p>
      </cdr:txBody>
    </cdr:sp>
  </cdr:relSizeAnchor>
</c:userShapes>
</file>

<file path=xl/drawings/drawing9.xml><?xml version="1.0" encoding="utf-8"?>
<c:userShapes xmlns:c="http://schemas.openxmlformats.org/drawingml/2006/chart">
  <cdr:relSizeAnchor xmlns:cdr="http://schemas.openxmlformats.org/drawingml/2006/chartDrawing">
    <cdr:from>
      <cdr:x>0.08958</cdr:x>
      <cdr:y>0</cdr:y>
    </cdr:from>
    <cdr:to>
      <cdr:x>0.92917</cdr:x>
      <cdr:y>0.12083</cdr:y>
    </cdr:to>
    <cdr:sp macro="" textlink="">
      <cdr:nvSpPr>
        <cdr:cNvPr id="4" name="TextBox 3"/>
        <cdr:cNvSpPr txBox="1"/>
      </cdr:nvSpPr>
      <cdr:spPr>
        <a:xfrm xmlns:a="http://schemas.openxmlformats.org/drawingml/2006/main">
          <a:off x="409575" y="0"/>
          <a:ext cx="3838590" cy="276224"/>
        </a:xfrm>
        <a:prstGeom xmlns:a="http://schemas.openxmlformats.org/drawingml/2006/main" prst="rect">
          <a:avLst/>
        </a:prstGeom>
      </cdr:spPr>
      <cdr:txBody>
        <a:bodyPr xmlns:a="http://schemas.openxmlformats.org/drawingml/2006/main" vertOverflow="clip" wrap="none" rtlCol="0" anchor="ctr"/>
        <a:lstStyle xmlns:a="http://schemas.openxmlformats.org/drawingml/2006/main"/>
        <a:p xmlns:a="http://schemas.openxmlformats.org/drawingml/2006/main">
          <a:pPr algn="ctr"/>
          <a:r>
            <a:rPr lang="en-US" sz="1600" b="1">
              <a:solidFill>
                <a:schemeClr val="accent5">
                  <a:lumMod val="75000"/>
                </a:schemeClr>
              </a:solidFill>
            </a:rPr>
            <a:t>Quick Ratio</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efc.sog.unc.edu/reslib/item/financial-health-checkup-water-utilities" TargetMode="External"/><Relationship Id="rId1" Type="http://schemas.openxmlformats.org/officeDocument/2006/relationships/hyperlink" Target="mailto:eskaf@sog.unc.edu?subject=Financial%20Health%20Checkup%20for%20Water%20Utilities"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efc.web.unc.edu/2015/04/23/debt-service-coverage-ratio/" TargetMode="External"/><Relationship Id="rId7" Type="http://schemas.openxmlformats.org/officeDocument/2006/relationships/drawing" Target="../drawings/drawing3.xml"/><Relationship Id="rId2" Type="http://schemas.openxmlformats.org/officeDocument/2006/relationships/hyperlink" Target="http://efc.web.unc.edu/2015/02/27/operating-ratio/" TargetMode="External"/><Relationship Id="rId1" Type="http://schemas.openxmlformats.org/officeDocument/2006/relationships/hyperlink" Target="http://efc.web.unc.edu/2015/02/27/operating-ratio/" TargetMode="External"/><Relationship Id="rId6" Type="http://schemas.openxmlformats.org/officeDocument/2006/relationships/printerSettings" Target="../printerSettings/printerSettings3.bin"/><Relationship Id="rId5" Type="http://schemas.openxmlformats.org/officeDocument/2006/relationships/hyperlink" Target="http://efc.web.unc.edu/2015/06/24/days-cash-on-hand/" TargetMode="External"/><Relationship Id="rId4" Type="http://schemas.openxmlformats.org/officeDocument/2006/relationships/hyperlink" Target="http://efc.web.unc.edu/2015/10/01/key-indicator-current-ratio/"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pageSetUpPr fitToPage="1"/>
  </sheetPr>
  <dimension ref="A1:S67"/>
  <sheetViews>
    <sheetView tabSelected="1" workbookViewId="0"/>
  </sheetViews>
  <sheetFormatPr defaultColWidth="8.85546875" defaultRowHeight="15" x14ac:dyDescent="0.25"/>
  <cols>
    <col min="1" max="16384" width="8.85546875" style="6"/>
  </cols>
  <sheetData>
    <row r="1" spans="2:18" s="247" customFormat="1" ht="90" customHeight="1" x14ac:dyDescent="0.25">
      <c r="B1" s="259"/>
      <c r="C1" s="259"/>
      <c r="D1" s="259"/>
      <c r="E1" s="259"/>
      <c r="F1" s="259"/>
      <c r="G1" s="259"/>
      <c r="H1" s="259"/>
      <c r="I1" s="259"/>
      <c r="J1" s="259"/>
      <c r="K1" s="259"/>
      <c r="L1" s="259"/>
      <c r="M1" s="259"/>
      <c r="N1" s="259"/>
      <c r="O1" s="259"/>
      <c r="P1" s="259"/>
      <c r="Q1" s="259"/>
      <c r="R1" s="259"/>
    </row>
    <row r="2" spans="2:18" s="246" customFormat="1" ht="16.5" customHeight="1" x14ac:dyDescent="0.25">
      <c r="B2" s="260"/>
      <c r="C2" s="260"/>
      <c r="D2" s="260"/>
      <c r="E2" s="260"/>
      <c r="F2" s="260"/>
      <c r="G2" s="260"/>
      <c r="H2" s="260"/>
      <c r="I2" s="260"/>
      <c r="J2" s="260"/>
      <c r="K2" s="260"/>
      <c r="L2" s="260"/>
      <c r="M2" s="260"/>
      <c r="N2" s="260"/>
      <c r="O2" s="260"/>
      <c r="P2" s="260"/>
      <c r="Q2" s="260"/>
      <c r="R2" s="260"/>
    </row>
    <row r="62" spans="1:19" x14ac:dyDescent="0.25">
      <c r="A62" s="258" t="s">
        <v>71</v>
      </c>
      <c r="B62" s="258"/>
      <c r="C62" s="258"/>
      <c r="D62" s="258"/>
      <c r="E62" s="258"/>
      <c r="F62" s="258"/>
      <c r="G62" s="258"/>
      <c r="H62" s="258"/>
      <c r="I62" s="258"/>
      <c r="J62" s="258"/>
      <c r="K62" s="258"/>
      <c r="L62" s="258"/>
      <c r="M62" s="258"/>
      <c r="N62" s="258"/>
      <c r="O62" s="258"/>
      <c r="P62" s="258"/>
      <c r="Q62" s="258"/>
      <c r="R62" s="258"/>
      <c r="S62" s="258"/>
    </row>
    <row r="63" spans="1:19" x14ac:dyDescent="0.25">
      <c r="A63" s="258" t="s">
        <v>69</v>
      </c>
      <c r="B63" s="258"/>
      <c r="C63" s="258"/>
      <c r="D63" s="258"/>
      <c r="E63" s="258"/>
      <c r="F63" s="258"/>
      <c r="G63" s="258"/>
      <c r="H63" s="258"/>
      <c r="I63" s="258"/>
      <c r="J63" s="258"/>
      <c r="K63" s="258"/>
      <c r="L63" s="258"/>
      <c r="M63" s="258"/>
      <c r="N63" s="258"/>
      <c r="O63" s="258"/>
      <c r="P63" s="258"/>
      <c r="Q63" s="258"/>
      <c r="R63" s="258"/>
      <c r="S63" s="258"/>
    </row>
    <row r="64" spans="1:19" x14ac:dyDescent="0.25">
      <c r="A64" s="245"/>
      <c r="B64" s="245"/>
      <c r="C64" s="245"/>
      <c r="D64" s="245"/>
      <c r="E64" s="245"/>
      <c r="F64" s="245"/>
      <c r="G64" s="245"/>
      <c r="H64" s="245"/>
      <c r="I64" s="245"/>
      <c r="J64" s="245"/>
      <c r="K64" s="245"/>
      <c r="L64" s="245"/>
      <c r="M64" s="245"/>
      <c r="N64" s="245"/>
      <c r="O64" s="245"/>
      <c r="P64" s="245"/>
      <c r="Q64" s="245"/>
      <c r="R64" s="245"/>
      <c r="S64" s="245"/>
    </row>
    <row r="65" spans="2:19" s="7" customFormat="1" ht="16.5" customHeight="1" x14ac:dyDescent="0.25">
      <c r="B65" s="261" t="s">
        <v>122</v>
      </c>
      <c r="C65" s="261"/>
      <c r="D65" s="261"/>
      <c r="E65" s="261"/>
      <c r="F65" s="261"/>
      <c r="G65" s="261"/>
      <c r="H65" s="261"/>
      <c r="I65" s="261"/>
      <c r="J65" s="261"/>
      <c r="K65" s="261"/>
      <c r="L65" s="261"/>
      <c r="M65" s="261"/>
      <c r="N65" s="261"/>
      <c r="O65" s="261"/>
      <c r="P65" s="261"/>
      <c r="Q65" s="261"/>
      <c r="R65" s="261"/>
    </row>
    <row r="66" spans="2:19" ht="22.5" customHeight="1" x14ac:dyDescent="0.3">
      <c r="B66" s="256" t="s">
        <v>108</v>
      </c>
      <c r="C66" s="256"/>
      <c r="D66" s="256"/>
      <c r="E66" s="256"/>
      <c r="F66" s="256"/>
      <c r="G66" s="256"/>
      <c r="H66" s="256"/>
      <c r="I66" s="256"/>
      <c r="J66" s="223" t="s">
        <v>107</v>
      </c>
      <c r="K66" s="226"/>
      <c r="L66" s="226"/>
      <c r="M66" s="226"/>
      <c r="N66" s="226"/>
      <c r="O66" s="226"/>
      <c r="P66" s="226"/>
      <c r="Q66" s="226"/>
      <c r="R66" s="226"/>
      <c r="S66" s="226"/>
    </row>
    <row r="67" spans="2:19" s="223" customFormat="1" ht="22.5" customHeight="1" x14ac:dyDescent="0.3">
      <c r="D67" s="224"/>
      <c r="E67" s="224"/>
      <c r="F67" s="224"/>
      <c r="G67" s="224"/>
      <c r="H67" s="224"/>
      <c r="J67" s="225" t="s">
        <v>105</v>
      </c>
      <c r="K67" s="257" t="s">
        <v>106</v>
      </c>
      <c r="L67" s="257"/>
      <c r="M67" s="257"/>
      <c r="N67" s="257"/>
      <c r="O67" s="257"/>
    </row>
  </sheetData>
  <sheetProtection algorithmName="SHA-512" hashValue="SgMQXBHFcOYp5BXv7nvNmJbreqXahGGOrNC+T+QXlXu12b6V6svU6Qvt0p9zT8wF0poxrQYloM4cTAAtdrKYMA==" saltValue="wnxnJiJXuDW5Xj1vHxDpVA==" spinCount="100000" sheet="1" objects="1" scenarios="1"/>
  <mergeCells count="7">
    <mergeCell ref="B66:I66"/>
    <mergeCell ref="K67:O67"/>
    <mergeCell ref="A62:S62"/>
    <mergeCell ref="A63:S63"/>
    <mergeCell ref="B1:R1"/>
    <mergeCell ref="B2:R2"/>
    <mergeCell ref="B65:R65"/>
  </mergeCells>
  <hyperlinks>
    <hyperlink ref="K67" r:id="rId1"/>
    <hyperlink ref="B66:I66" r:id="rId2" display="Download the latest version of this tool at http://efc.sog.unc.edu. "/>
  </hyperlinks>
  <pageMargins left="0.7" right="0.7" top="0.75" bottom="0.75" header="0.3" footer="0.3"/>
  <pageSetup scale="53" orientation="portrait" r:id="rId3"/>
  <drawing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pageSetUpPr fitToPage="1"/>
  </sheetPr>
  <dimension ref="A1:AD37"/>
  <sheetViews>
    <sheetView workbookViewId="0"/>
  </sheetViews>
  <sheetFormatPr defaultColWidth="8.85546875" defaultRowHeight="15" x14ac:dyDescent="0.25"/>
  <cols>
    <col min="1" max="1" width="6.140625" style="27" customWidth="1"/>
    <col min="2" max="2" width="60.85546875" style="27" customWidth="1"/>
    <col min="3" max="7" width="21.140625" style="27" customWidth="1"/>
    <col min="8" max="8" width="162.7109375" style="27" bestFit="1" customWidth="1"/>
    <col min="9" max="27" width="9.42578125" style="27" customWidth="1"/>
    <col min="28" max="16384" width="8.85546875" style="27"/>
  </cols>
  <sheetData>
    <row r="1" spans="1:17" s="250" customFormat="1" ht="37.5" customHeight="1" x14ac:dyDescent="0.25">
      <c r="A1" s="248"/>
      <c r="B1" s="251"/>
      <c r="C1" s="251"/>
      <c r="D1" s="251"/>
      <c r="E1" s="251"/>
      <c r="F1" s="251"/>
      <c r="G1" s="251"/>
      <c r="H1" s="249"/>
      <c r="I1" s="249"/>
      <c r="J1" s="249"/>
    </row>
    <row r="2" spans="1:17" s="252" customFormat="1" ht="26.25" customHeight="1" x14ac:dyDescent="0.25">
      <c r="B2" s="269" t="s">
        <v>91</v>
      </c>
      <c r="C2" s="269"/>
      <c r="D2" s="269"/>
      <c r="E2" s="269"/>
      <c r="F2" s="269"/>
      <c r="G2" s="253"/>
      <c r="H2" s="254"/>
      <c r="I2" s="254"/>
      <c r="J2" s="254"/>
    </row>
    <row r="3" spans="1:17" s="157" customFormat="1" ht="29.1" customHeight="1" x14ac:dyDescent="0.35">
      <c r="B3" s="161" t="s">
        <v>78</v>
      </c>
      <c r="C3" s="158" t="s">
        <v>79</v>
      </c>
      <c r="D3" s="159"/>
      <c r="E3" s="159"/>
    </row>
    <row r="4" spans="1:17" s="24" customFormat="1" ht="15" customHeight="1" x14ac:dyDescent="0.25">
      <c r="A4" s="23"/>
      <c r="B4" s="23"/>
      <c r="C4" s="23"/>
      <c r="D4" s="23"/>
      <c r="E4" s="23"/>
      <c r="F4" s="23"/>
      <c r="G4" s="23"/>
    </row>
    <row r="5" spans="1:17" s="24" customFormat="1" ht="15.75" customHeight="1" x14ac:dyDescent="0.25">
      <c r="A5" s="23"/>
      <c r="B5" s="153" t="s">
        <v>74</v>
      </c>
      <c r="C5" s="266" t="s">
        <v>73</v>
      </c>
      <c r="D5" s="267"/>
      <c r="E5" s="268"/>
      <c r="F5" s="23"/>
      <c r="G5" s="23"/>
    </row>
    <row r="6" spans="1:17" s="24" customFormat="1" ht="15.75" customHeight="1" x14ac:dyDescent="0.25">
      <c r="A6" s="23"/>
      <c r="B6" s="154" t="s">
        <v>75</v>
      </c>
      <c r="C6" s="278">
        <v>42370</v>
      </c>
      <c r="D6" s="278"/>
      <c r="E6" s="278"/>
      <c r="F6" s="23"/>
      <c r="G6" s="23"/>
    </row>
    <row r="7" spans="1:17" s="24" customFormat="1" ht="6" customHeight="1" x14ac:dyDescent="0.25">
      <c r="A7" s="23"/>
      <c r="B7" s="154"/>
      <c r="C7" s="25"/>
      <c r="D7" s="25"/>
      <c r="E7" s="25"/>
      <c r="F7" s="23"/>
      <c r="G7" s="23"/>
    </row>
    <row r="8" spans="1:17" s="24" customFormat="1" ht="29.25" customHeight="1" x14ac:dyDescent="0.25">
      <c r="A8" s="23"/>
      <c r="B8" s="156" t="s">
        <v>77</v>
      </c>
      <c r="C8" s="264" t="s">
        <v>72</v>
      </c>
      <c r="D8" s="265"/>
      <c r="E8" s="265"/>
      <c r="F8" s="23"/>
      <c r="G8" s="23"/>
    </row>
    <row r="9" spans="1:17" s="46" customFormat="1" ht="29.25" customHeight="1" x14ac:dyDescent="0.25">
      <c r="A9" s="132"/>
      <c r="B9" s="155" t="s">
        <v>76</v>
      </c>
      <c r="C9" s="262">
        <v>41820</v>
      </c>
      <c r="D9" s="262"/>
      <c r="E9" s="262"/>
      <c r="F9" s="132"/>
      <c r="G9" s="132"/>
    </row>
    <row r="10" spans="1:17" ht="24.75" customHeight="1" x14ac:dyDescent="0.25">
      <c r="A10" s="26"/>
      <c r="B10" s="28"/>
      <c r="C10" s="263" t="s">
        <v>63</v>
      </c>
      <c r="D10" s="263"/>
      <c r="E10" s="263"/>
      <c r="F10" s="263"/>
      <c r="G10" s="263"/>
      <c r="H10" s="172"/>
      <c r="I10" s="172"/>
      <c r="J10" s="172"/>
      <c r="K10" s="172"/>
      <c r="L10" s="172"/>
      <c r="M10" s="172"/>
      <c r="N10" s="172"/>
      <c r="O10" s="172"/>
      <c r="Q10" s="29"/>
    </row>
    <row r="11" spans="1:17" ht="15.75" customHeight="1" x14ac:dyDescent="0.25">
      <c r="A11" s="30" t="s">
        <v>12</v>
      </c>
      <c r="B11" s="30" t="s">
        <v>80</v>
      </c>
      <c r="C11" s="160">
        <f ca="1">D11-1</f>
        <v>2010</v>
      </c>
      <c r="D11" s="160">
        <f ca="1">E11-1</f>
        <v>2011</v>
      </c>
      <c r="E11" s="160">
        <f ca="1">F11-1</f>
        <v>2012</v>
      </c>
      <c r="F11" s="160">
        <f ca="1">G11-1</f>
        <v>2013</v>
      </c>
      <c r="G11" s="160">
        <f ca="1">IF(C9="",YEAR(TODAY())-1,YEAR(C9))</f>
        <v>2014</v>
      </c>
      <c r="H11" s="175" t="s">
        <v>103</v>
      </c>
      <c r="I11" s="173"/>
      <c r="J11" s="173"/>
      <c r="K11" s="173"/>
      <c r="L11" s="173"/>
      <c r="M11" s="173"/>
      <c r="N11" s="173"/>
      <c r="O11" s="173"/>
      <c r="P11" s="172"/>
      <c r="Q11" s="172"/>
    </row>
    <row r="12" spans="1:17" ht="15.75" x14ac:dyDescent="0.25">
      <c r="A12" s="26" t="s">
        <v>10</v>
      </c>
      <c r="B12" s="26" t="s">
        <v>22</v>
      </c>
      <c r="C12" s="162">
        <v>2341857</v>
      </c>
      <c r="D12" s="163">
        <v>2556399</v>
      </c>
      <c r="E12" s="163">
        <v>2271777</v>
      </c>
      <c r="F12" s="163">
        <v>2334236</v>
      </c>
      <c r="G12" s="164">
        <v>2501286</v>
      </c>
      <c r="H12" s="171" t="s">
        <v>86</v>
      </c>
      <c r="I12" s="174"/>
      <c r="J12" s="174"/>
      <c r="K12" s="174"/>
      <c r="L12" s="174"/>
      <c r="M12" s="174"/>
      <c r="N12" s="174"/>
      <c r="O12" s="174"/>
      <c r="P12" s="279"/>
      <c r="Q12" s="279"/>
    </row>
    <row r="13" spans="1:17" ht="15.75" x14ac:dyDescent="0.25">
      <c r="A13" s="26" t="s">
        <v>11</v>
      </c>
      <c r="B13" s="26" t="s">
        <v>0</v>
      </c>
      <c r="C13" s="165">
        <v>2229208</v>
      </c>
      <c r="D13" s="166">
        <v>2403938</v>
      </c>
      <c r="E13" s="166">
        <v>2565282</v>
      </c>
      <c r="F13" s="166">
        <v>2555504</v>
      </c>
      <c r="G13" s="167">
        <v>2740266</v>
      </c>
      <c r="H13" s="171" t="s">
        <v>87</v>
      </c>
      <c r="I13" s="174"/>
      <c r="J13" s="174"/>
      <c r="K13" s="174"/>
      <c r="L13" s="174"/>
      <c r="M13" s="174"/>
      <c r="N13" s="174"/>
      <c r="O13" s="174"/>
      <c r="P13" s="279"/>
      <c r="Q13" s="279"/>
    </row>
    <row r="14" spans="1:17" ht="15.75" x14ac:dyDescent="0.25">
      <c r="A14" s="26" t="s">
        <v>13</v>
      </c>
      <c r="B14" s="31" t="s">
        <v>111</v>
      </c>
      <c r="C14" s="165">
        <v>362047</v>
      </c>
      <c r="D14" s="166">
        <v>490007</v>
      </c>
      <c r="E14" s="166">
        <v>569998</v>
      </c>
      <c r="F14" s="166">
        <v>568179</v>
      </c>
      <c r="G14" s="167">
        <v>534000</v>
      </c>
      <c r="H14" s="171" t="s">
        <v>112</v>
      </c>
      <c r="I14" s="174"/>
      <c r="J14" s="174"/>
      <c r="K14" s="174"/>
      <c r="L14" s="174"/>
      <c r="M14" s="174"/>
      <c r="N14" s="174"/>
      <c r="O14" s="174"/>
      <c r="P14" s="279"/>
      <c r="Q14" s="279"/>
    </row>
    <row r="15" spans="1:17" ht="15.75" x14ac:dyDescent="0.25">
      <c r="A15" s="26" t="s">
        <v>14</v>
      </c>
      <c r="B15" s="26" t="s">
        <v>4</v>
      </c>
      <c r="C15" s="165">
        <v>185000</v>
      </c>
      <c r="D15" s="166">
        <v>279242</v>
      </c>
      <c r="E15" s="166">
        <v>333558</v>
      </c>
      <c r="F15" s="166">
        <v>132742</v>
      </c>
      <c r="G15" s="167">
        <v>436459</v>
      </c>
      <c r="H15" s="171" t="s">
        <v>85</v>
      </c>
      <c r="I15" s="174"/>
      <c r="J15" s="174"/>
      <c r="K15" s="174"/>
      <c r="L15" s="174"/>
      <c r="M15" s="174"/>
      <c r="N15" s="174"/>
      <c r="O15" s="174"/>
      <c r="P15" s="279"/>
      <c r="Q15" s="279"/>
    </row>
    <row r="16" spans="1:17" ht="15.75" x14ac:dyDescent="0.25">
      <c r="A16" s="26" t="s">
        <v>15</v>
      </c>
      <c r="B16" s="26" t="s">
        <v>3</v>
      </c>
      <c r="C16" s="165">
        <v>84859</v>
      </c>
      <c r="D16" s="166">
        <v>81330</v>
      </c>
      <c r="E16" s="166">
        <v>72808</v>
      </c>
      <c r="F16" s="166">
        <v>71620</v>
      </c>
      <c r="G16" s="167">
        <v>55535</v>
      </c>
      <c r="H16" s="171" t="s">
        <v>85</v>
      </c>
      <c r="I16" s="174"/>
      <c r="J16" s="174"/>
      <c r="K16" s="174"/>
      <c r="L16" s="174"/>
      <c r="M16" s="174"/>
      <c r="N16" s="174"/>
      <c r="O16" s="174"/>
      <c r="P16" s="279"/>
      <c r="Q16" s="279"/>
    </row>
    <row r="17" spans="1:30" ht="15.75" x14ac:dyDescent="0.25">
      <c r="A17" s="26" t="s">
        <v>16</v>
      </c>
      <c r="B17" s="31" t="s">
        <v>121</v>
      </c>
      <c r="C17" s="165">
        <v>2986691</v>
      </c>
      <c r="D17" s="166">
        <v>3565601</v>
      </c>
      <c r="E17" s="166">
        <v>3266234</v>
      </c>
      <c r="F17" s="166">
        <v>3050573</v>
      </c>
      <c r="G17" s="167">
        <v>2941629</v>
      </c>
      <c r="H17" s="171" t="s">
        <v>119</v>
      </c>
      <c r="I17" s="174"/>
      <c r="J17" s="174"/>
      <c r="K17" s="174"/>
      <c r="L17" s="174"/>
      <c r="M17" s="174"/>
      <c r="N17" s="174"/>
      <c r="O17" s="174"/>
      <c r="P17" s="279"/>
      <c r="Q17" s="279"/>
    </row>
    <row r="18" spans="1:30" ht="15.75" x14ac:dyDescent="0.25">
      <c r="A18" s="26" t="s">
        <v>17</v>
      </c>
      <c r="B18" s="31" t="s">
        <v>65</v>
      </c>
      <c r="C18" s="165">
        <v>757776</v>
      </c>
      <c r="D18" s="166">
        <v>776266</v>
      </c>
      <c r="E18" s="166">
        <v>495555</v>
      </c>
      <c r="F18" s="166">
        <v>656257</v>
      </c>
      <c r="G18" s="167">
        <v>547019</v>
      </c>
      <c r="H18" s="171" t="s">
        <v>120</v>
      </c>
      <c r="I18" s="174"/>
      <c r="J18" s="174"/>
      <c r="K18" s="174"/>
      <c r="L18" s="174"/>
      <c r="M18" s="174"/>
      <c r="N18" s="174"/>
      <c r="O18" s="174"/>
      <c r="P18" s="279"/>
      <c r="Q18" s="279"/>
    </row>
    <row r="19" spans="1:30" ht="15.75" x14ac:dyDescent="0.25">
      <c r="A19" s="26" t="s">
        <v>18</v>
      </c>
      <c r="B19" s="26" t="s">
        <v>25</v>
      </c>
      <c r="C19" s="165">
        <v>1961851</v>
      </c>
      <c r="D19" s="166">
        <v>2883569</v>
      </c>
      <c r="E19" s="166">
        <v>2411154</v>
      </c>
      <c r="F19" s="166">
        <v>2273697</v>
      </c>
      <c r="G19" s="167">
        <v>2415013</v>
      </c>
      <c r="H19" s="171" t="s">
        <v>88</v>
      </c>
      <c r="I19" s="174"/>
      <c r="J19" s="174"/>
      <c r="K19" s="174"/>
      <c r="L19" s="174"/>
      <c r="M19" s="174"/>
      <c r="N19" s="174"/>
      <c r="O19" s="174"/>
      <c r="P19" s="279"/>
      <c r="Q19" s="279"/>
    </row>
    <row r="20" spans="1:30" ht="15.75" x14ac:dyDescent="0.25">
      <c r="A20" s="26" t="s">
        <v>19</v>
      </c>
      <c r="B20" s="26" t="s">
        <v>9</v>
      </c>
      <c r="C20" s="165">
        <v>5125329</v>
      </c>
      <c r="D20" s="166">
        <v>5520510</v>
      </c>
      <c r="E20" s="166">
        <v>7661024</v>
      </c>
      <c r="F20" s="166">
        <v>8229207</v>
      </c>
      <c r="G20" s="167">
        <v>8763207</v>
      </c>
      <c r="H20" s="171" t="s">
        <v>89</v>
      </c>
      <c r="I20" s="174"/>
      <c r="J20" s="174"/>
      <c r="K20" s="174"/>
      <c r="L20" s="174"/>
      <c r="M20" s="174"/>
      <c r="N20" s="174"/>
      <c r="O20" s="174"/>
      <c r="P20" s="279"/>
      <c r="Q20" s="279"/>
    </row>
    <row r="21" spans="1:30" ht="15.75" x14ac:dyDescent="0.25">
      <c r="A21" s="26" t="s">
        <v>20</v>
      </c>
      <c r="B21" s="26" t="s">
        <v>8</v>
      </c>
      <c r="C21" s="168">
        <v>17221067</v>
      </c>
      <c r="D21" s="169">
        <v>17144542</v>
      </c>
      <c r="E21" s="169">
        <v>18697849</v>
      </c>
      <c r="F21" s="169">
        <v>18744028</v>
      </c>
      <c r="G21" s="170">
        <v>18854157</v>
      </c>
      <c r="H21" s="171" t="s">
        <v>90</v>
      </c>
      <c r="I21" s="174"/>
      <c r="J21" s="174"/>
      <c r="K21" s="174"/>
      <c r="L21" s="174"/>
      <c r="M21" s="174"/>
      <c r="N21" s="174"/>
      <c r="O21" s="174"/>
      <c r="P21" s="279"/>
      <c r="Q21" s="279"/>
    </row>
    <row r="22" spans="1:30" x14ac:dyDescent="0.25">
      <c r="F22" s="32"/>
      <c r="H22" s="133"/>
      <c r="I22" s="133"/>
      <c r="J22" s="133"/>
      <c r="K22" s="133"/>
      <c r="L22" s="133"/>
      <c r="M22" s="133"/>
      <c r="N22" s="133"/>
      <c r="O22" s="133"/>
      <c r="P22" s="133"/>
      <c r="Q22" s="133"/>
    </row>
    <row r="23" spans="1:30" s="134" customFormat="1" ht="23.1" customHeight="1" x14ac:dyDescent="0.35">
      <c r="B23" s="135" t="s">
        <v>84</v>
      </c>
      <c r="C23" s="136"/>
      <c r="D23" s="136"/>
      <c r="E23" s="136"/>
      <c r="F23" s="136"/>
      <c r="G23" s="136"/>
      <c r="H23" s="136"/>
      <c r="I23" s="136"/>
      <c r="S23" s="137"/>
      <c r="AC23" s="137"/>
      <c r="AD23" s="137"/>
    </row>
    <row r="24" spans="1:30" s="134" customFormat="1" ht="15.75" x14ac:dyDescent="0.25">
      <c r="B24" s="138" t="s">
        <v>36</v>
      </c>
      <c r="T24" s="139"/>
    </row>
    <row r="25" spans="1:30" s="134" customFormat="1" ht="15.75" thickBot="1" x14ac:dyDescent="0.3"/>
    <row r="26" spans="1:30" s="134" customFormat="1" ht="14.1" customHeight="1" x14ac:dyDescent="0.25">
      <c r="A26" s="146" t="s">
        <v>10</v>
      </c>
      <c r="B26" s="147" t="s">
        <v>22</v>
      </c>
      <c r="C26" s="274" t="s">
        <v>5</v>
      </c>
      <c r="D26" s="275"/>
      <c r="E26" s="140"/>
      <c r="F26" s="140"/>
      <c r="G26" s="140"/>
      <c r="H26" s="140"/>
      <c r="I26" s="140"/>
      <c r="J26" s="140"/>
    </row>
    <row r="27" spans="1:30" s="134" customFormat="1" x14ac:dyDescent="0.25">
      <c r="A27" s="124" t="s">
        <v>11</v>
      </c>
      <c r="B27" s="125" t="s">
        <v>0</v>
      </c>
      <c r="C27" s="276"/>
      <c r="D27" s="277"/>
      <c r="E27" s="140"/>
      <c r="F27" s="140"/>
      <c r="G27" s="140"/>
      <c r="H27" s="140"/>
      <c r="I27" s="140"/>
      <c r="J27" s="140"/>
    </row>
    <row r="28" spans="1:30" s="134" customFormat="1" ht="15.75" thickBot="1" x14ac:dyDescent="0.3">
      <c r="A28" s="148" t="s">
        <v>13</v>
      </c>
      <c r="B28" s="126" t="s">
        <v>111</v>
      </c>
      <c r="C28" s="280"/>
      <c r="D28" s="281"/>
      <c r="E28" s="140"/>
      <c r="F28" s="140"/>
      <c r="G28" s="140"/>
      <c r="H28" s="140"/>
      <c r="I28" s="140"/>
      <c r="J28" s="140"/>
    </row>
    <row r="29" spans="1:30" s="134" customFormat="1" ht="14.1" customHeight="1" x14ac:dyDescent="0.25">
      <c r="A29" s="146" t="s">
        <v>14</v>
      </c>
      <c r="B29" s="147" t="s">
        <v>4</v>
      </c>
      <c r="C29" s="270" t="s">
        <v>6</v>
      </c>
      <c r="D29" s="271"/>
      <c r="E29" s="140"/>
      <c r="F29" s="140"/>
      <c r="G29" s="140"/>
      <c r="H29" s="140"/>
      <c r="I29" s="140"/>
      <c r="J29" s="140"/>
    </row>
    <row r="30" spans="1:30" s="134" customFormat="1" ht="15.75" thickBot="1" x14ac:dyDescent="0.3">
      <c r="A30" s="148" t="s">
        <v>15</v>
      </c>
      <c r="B30" s="126" t="s">
        <v>3</v>
      </c>
      <c r="C30" s="272"/>
      <c r="D30" s="273"/>
      <c r="E30" s="140"/>
      <c r="F30" s="141"/>
      <c r="G30" s="141"/>
      <c r="H30" s="140"/>
      <c r="I30" s="140"/>
      <c r="J30" s="140"/>
    </row>
    <row r="31" spans="1:30" s="134" customFormat="1" ht="15" customHeight="1" x14ac:dyDescent="0.25">
      <c r="A31" s="146" t="s">
        <v>16</v>
      </c>
      <c r="B31" s="147" t="s">
        <v>64</v>
      </c>
      <c r="C31" s="274" t="s">
        <v>67</v>
      </c>
      <c r="D31" s="275"/>
      <c r="E31" s="140"/>
      <c r="F31" s="141"/>
      <c r="G31" s="141"/>
      <c r="H31" s="140"/>
      <c r="I31" s="140"/>
      <c r="J31" s="140"/>
    </row>
    <row r="32" spans="1:30" s="134" customFormat="1" x14ac:dyDescent="0.25">
      <c r="A32" s="124" t="s">
        <v>17</v>
      </c>
      <c r="B32" s="125" t="s">
        <v>65</v>
      </c>
      <c r="C32" s="276"/>
      <c r="D32" s="277"/>
      <c r="E32" s="140"/>
      <c r="F32" s="140"/>
      <c r="G32" s="140"/>
      <c r="H32" s="140"/>
      <c r="I32" s="140"/>
      <c r="J32" s="140"/>
    </row>
    <row r="33" spans="1:10" s="134" customFormat="1" ht="15.75" thickBot="1" x14ac:dyDescent="0.3">
      <c r="A33" s="124" t="s">
        <v>18</v>
      </c>
      <c r="B33" s="125" t="s">
        <v>25</v>
      </c>
      <c r="C33" s="276"/>
      <c r="D33" s="277"/>
      <c r="E33" s="140"/>
      <c r="F33" s="140"/>
      <c r="G33" s="140"/>
      <c r="H33" s="140"/>
      <c r="I33" s="140"/>
      <c r="J33" s="140"/>
    </row>
    <row r="34" spans="1:10" s="134" customFormat="1" x14ac:dyDescent="0.25">
      <c r="A34" s="149" t="s">
        <v>19</v>
      </c>
      <c r="B34" s="150" t="s">
        <v>9</v>
      </c>
      <c r="C34" s="270" t="s">
        <v>66</v>
      </c>
      <c r="D34" s="271"/>
      <c r="E34" s="142"/>
      <c r="F34" s="140"/>
      <c r="G34" s="140"/>
      <c r="H34" s="140"/>
      <c r="I34" s="140"/>
      <c r="J34" s="140"/>
    </row>
    <row r="35" spans="1:10" s="134" customFormat="1" ht="15.75" thickBot="1" x14ac:dyDescent="0.3">
      <c r="A35" s="151" t="s">
        <v>20</v>
      </c>
      <c r="B35" s="152" t="s">
        <v>8</v>
      </c>
      <c r="C35" s="272"/>
      <c r="D35" s="273"/>
      <c r="E35" s="142"/>
      <c r="F35" s="140"/>
      <c r="G35" s="140"/>
      <c r="H35" s="140"/>
      <c r="I35" s="140"/>
      <c r="J35" s="140"/>
    </row>
    <row r="36" spans="1:10" s="134" customFormat="1" ht="14.1" customHeight="1" x14ac:dyDescent="0.25">
      <c r="A36" s="143" t="s">
        <v>7</v>
      </c>
      <c r="B36" s="144"/>
      <c r="C36" s="144"/>
      <c r="D36" s="144"/>
      <c r="E36" s="145"/>
      <c r="F36" s="145"/>
      <c r="G36" s="145"/>
      <c r="H36" s="145"/>
      <c r="I36" s="145"/>
      <c r="J36" s="145"/>
    </row>
    <row r="37" spans="1:10" s="134" customFormat="1" x14ac:dyDescent="0.25"/>
  </sheetData>
  <sheetProtection password="EB90" sheet="1" objects="1" scenarios="1"/>
  <mergeCells count="20">
    <mergeCell ref="C29:D30"/>
    <mergeCell ref="C31:D33"/>
    <mergeCell ref="C34:D35"/>
    <mergeCell ref="C6:E6"/>
    <mergeCell ref="P19:Q19"/>
    <mergeCell ref="P20:Q20"/>
    <mergeCell ref="P21:Q21"/>
    <mergeCell ref="P17:Q17"/>
    <mergeCell ref="C26:D28"/>
    <mergeCell ref="P16:Q16"/>
    <mergeCell ref="P14:Q14"/>
    <mergeCell ref="P15:Q15"/>
    <mergeCell ref="P18:Q18"/>
    <mergeCell ref="P12:Q12"/>
    <mergeCell ref="P13:Q13"/>
    <mergeCell ref="C9:E9"/>
    <mergeCell ref="C10:G10"/>
    <mergeCell ref="C8:E8"/>
    <mergeCell ref="C5:E5"/>
    <mergeCell ref="B2:F2"/>
  </mergeCells>
  <dataValidations count="2">
    <dataValidation type="decimal" operator="greaterThanOrEqual" allowBlank="1" showErrorMessage="1" error="Please enter a dollar amount greater than or equal to 0._x000a__x000a_Leave blank if the value is not known." sqref="C12:G21">
      <formula1>0</formula1>
    </dataValidation>
    <dataValidation type="date" operator="greaterThan" allowBlank="1" showErrorMessage="1" error="Please type in the ending date of the fiscal year of the most recent financial statement that you are using to enter in data in this tool._x000a__x000a_Please enter a date as mm/dd/yyyy  (e.g. 6/30/2015). _x000a__x000a_" sqref="C9:E9">
      <formula1>18264</formula1>
    </dataValidation>
  </dataValidations>
  <hyperlinks>
    <hyperlink ref="C29" location="'Example Statements'!B88" display="Statement of Cash Flows - Proprietary Funds"/>
    <hyperlink ref="D29" location="'Example Statements'!B88" display="'Example Statements'!B88"/>
    <hyperlink ref="C30" location="'Example Statements'!B88" display="'Example Statements'!B88"/>
    <hyperlink ref="D30" location="'Example Statements'!B88" display="'Example Statements'!B88"/>
    <hyperlink ref="C26" location="'Example Statements'!A64" display="Statement of Revenues, Expenses, and Changes in Fund Net Assets - Proprietary Funds"/>
    <hyperlink ref="D26" location="'Example Statements'!A64" display="'Example Statements'!A64"/>
    <hyperlink ref="C27" location="'Example Statements'!A64" display="'Example Statements'!A64"/>
    <hyperlink ref="D27" location="'Example Statements'!A64" display="'Example Statements'!A64"/>
    <hyperlink ref="C28" location="'Example Statements'!A64" display="'Example Statements'!A64"/>
    <hyperlink ref="D28" location="'Example Statements'!A64" display="'Example Statements'!A64"/>
    <hyperlink ref="C31" location="'Example Statements'!A3" display="Statement of Net Assets, or Proprietary Capital Assets (or Note IV - Capital Assets in Grovetown's Annual Financial Report)"/>
    <hyperlink ref="C29:D30" location="'Example Statements'!A87:A127" display="Statement of Cash Flows - Proprietary Funds"/>
    <hyperlink ref="C26:D28" location="'Example Statements'!A47:A85" display="Statement of Revenues, Expenses, and Changes in Fund Net Assets - Proprietary Funds"/>
    <hyperlink ref="C34:D35" location="'Example Statements'!A130:A172" display="Detail Notes on Capital Assets"/>
    <hyperlink ref="C31:D33" location="'Example Statements'!A5:A44" display="Statement of Net Assets (or Net Position) - Proprietary Funds"/>
  </hyperlinks>
  <pageMargins left="0.7" right="0.7" top="0.75" bottom="0.75" header="0.3" footer="0.3"/>
  <pageSetup scale="70" orientation="landscape" r:id="rId1"/>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pageSetUpPr fitToPage="1"/>
  </sheetPr>
  <dimension ref="B1:R153"/>
  <sheetViews>
    <sheetView workbookViewId="0">
      <pane ySplit="12" topLeftCell="A13" activePane="bottomLeft" state="frozen"/>
      <selection pane="bottomLeft"/>
    </sheetView>
  </sheetViews>
  <sheetFormatPr defaultColWidth="10.85546875" defaultRowHeight="15" x14ac:dyDescent="0.25"/>
  <cols>
    <col min="1" max="1" width="2.85546875" style="27" customWidth="1"/>
    <col min="2" max="2" width="12.7109375" style="27" customWidth="1"/>
    <col min="3" max="5" width="13.7109375" style="27" customWidth="1"/>
    <col min="6" max="6" width="4.7109375" style="27" customWidth="1"/>
    <col min="7" max="12" width="11.140625" style="27" customWidth="1"/>
    <col min="13" max="16384" width="10.85546875" style="27"/>
  </cols>
  <sheetData>
    <row r="1" spans="2:18" s="250" customFormat="1" ht="37.5" customHeight="1" x14ac:dyDescent="0.25">
      <c r="B1" s="285"/>
      <c r="C1" s="285"/>
      <c r="D1" s="285"/>
      <c r="E1" s="285"/>
      <c r="F1" s="285"/>
      <c r="G1" s="285"/>
      <c r="H1" s="285"/>
      <c r="I1" s="285"/>
      <c r="J1" s="285"/>
      <c r="K1" s="285"/>
      <c r="L1" s="285"/>
    </row>
    <row r="2" spans="2:18" s="252" customFormat="1" ht="26.25" customHeight="1" x14ac:dyDescent="0.25">
      <c r="B2" s="304" t="s">
        <v>81</v>
      </c>
      <c r="C2" s="304"/>
      <c r="D2" s="304"/>
      <c r="E2" s="304"/>
      <c r="F2" s="304"/>
      <c r="G2" s="304"/>
      <c r="H2" s="304"/>
      <c r="I2" s="304"/>
      <c r="J2" s="304"/>
      <c r="K2" s="304"/>
      <c r="L2" s="304"/>
    </row>
    <row r="3" spans="2:18" s="157" customFormat="1" ht="29.1" customHeight="1" x14ac:dyDescent="0.35">
      <c r="B3" s="161"/>
      <c r="C3" s="161"/>
      <c r="D3" s="161" t="s">
        <v>82</v>
      </c>
      <c r="E3" s="309" t="s">
        <v>118</v>
      </c>
      <c r="F3" s="309"/>
      <c r="G3" s="309"/>
      <c r="H3" s="309"/>
      <c r="I3" s="309"/>
    </row>
    <row r="4" spans="2:18" s="33" customFormat="1" ht="6.75" customHeight="1" thickBot="1" x14ac:dyDescent="0.3"/>
    <row r="5" spans="2:18" s="33" customFormat="1" ht="23.1" customHeight="1" x14ac:dyDescent="0.55000000000000004">
      <c r="B5" s="37" t="s">
        <v>83</v>
      </c>
      <c r="C5" s="38"/>
      <c r="D5" s="38"/>
      <c r="E5" s="39"/>
      <c r="G5" s="37" t="str">
        <f ca="1">"Snapshot: Comparison to the targets in FY"&amp;'Enter Financial Data'!$G$11</f>
        <v>Snapshot: Comparison to the targets in FY2014</v>
      </c>
      <c r="H5" s="40"/>
      <c r="I5" s="41"/>
      <c r="J5" s="41"/>
      <c r="K5" s="41"/>
      <c r="L5" s="42"/>
      <c r="M5" s="43"/>
      <c r="N5" s="43"/>
      <c r="O5" s="43"/>
      <c r="P5" s="43"/>
      <c r="Q5" s="43"/>
    </row>
    <row r="6" spans="2:18" s="33" customFormat="1" ht="15.75" customHeight="1" x14ac:dyDescent="0.55000000000000004">
      <c r="B6" s="441" t="s">
        <v>28</v>
      </c>
      <c r="C6" s="442"/>
      <c r="D6" s="442"/>
      <c r="E6" s="443"/>
      <c r="G6" s="176"/>
      <c r="H6" s="47"/>
      <c r="I6" s="177"/>
      <c r="J6" s="178" t="s">
        <v>28</v>
      </c>
      <c r="K6" s="288">
        <f>'Graph Data'!H2</f>
        <v>-8.7210511680252956E-2</v>
      </c>
      <c r="L6" s="289"/>
      <c r="M6" s="179" t="str">
        <f>B14</f>
        <v>Did you generate the revenues needed to pay for O&amp;M and a little for capital?</v>
      </c>
      <c r="N6" s="43"/>
      <c r="O6" s="43"/>
      <c r="P6" s="43"/>
      <c r="Q6" s="43"/>
    </row>
    <row r="7" spans="2:18" s="33" customFormat="1" ht="15.75" customHeight="1" x14ac:dyDescent="0.25">
      <c r="B7" s="444" t="s">
        <v>29</v>
      </c>
      <c r="C7" s="445"/>
      <c r="D7" s="445"/>
      <c r="E7" s="446"/>
      <c r="G7" s="176"/>
      <c r="H7" s="47"/>
      <c r="I7" s="180"/>
      <c r="J7" s="178" t="s">
        <v>29</v>
      </c>
      <c r="K7" s="288">
        <f>'Graph Data'!H5</f>
        <v>0.13371914356655101</v>
      </c>
      <c r="L7" s="289"/>
      <c r="M7" s="179" t="str">
        <f>B38</f>
        <v>Did you generate the revenues needed to pay for O&amp;M by itself?</v>
      </c>
      <c r="N7" s="45"/>
      <c r="O7" s="45"/>
      <c r="P7" s="45"/>
      <c r="Q7" s="45"/>
      <c r="R7" s="45"/>
    </row>
    <row r="8" spans="2:18" s="33" customFormat="1" ht="15.75" customHeight="1" x14ac:dyDescent="0.25">
      <c r="B8" s="447" t="s">
        <v>26</v>
      </c>
      <c r="C8" s="448"/>
      <c r="D8" s="448"/>
      <c r="E8" s="449"/>
      <c r="G8" s="176"/>
      <c r="H8" s="180"/>
      <c r="I8" s="181"/>
      <c r="J8" s="178" t="s">
        <v>26</v>
      </c>
      <c r="K8" s="288">
        <f>'Graph Data'!H8</f>
        <v>-0.50029878413151374</v>
      </c>
      <c r="L8" s="289"/>
      <c r="M8" s="179" t="str">
        <f>B62</f>
        <v>Did you generate the revenues needed to pay for O&amp;M and existing debt service?</v>
      </c>
      <c r="N8" s="45"/>
      <c r="O8" s="45"/>
      <c r="P8" s="45"/>
      <c r="Q8" s="45"/>
      <c r="R8" s="45"/>
    </row>
    <row r="9" spans="2:18" s="33" customFormat="1" ht="15.75" customHeight="1" x14ac:dyDescent="0.25">
      <c r="B9" s="450" t="s">
        <v>1</v>
      </c>
      <c r="C9" s="451"/>
      <c r="D9" s="451"/>
      <c r="E9" s="452"/>
      <c r="G9" s="176"/>
      <c r="H9" s="47"/>
      <c r="I9" s="180"/>
      <c r="J9" s="182" t="s">
        <v>1</v>
      </c>
      <c r="K9" s="288">
        <f>'Graph Data'!H11</f>
        <v>1.6887813768808764</v>
      </c>
      <c r="L9" s="289"/>
      <c r="M9" s="179" t="str">
        <f>B86</f>
        <v>Did you have enough liquidity to pay your current liabilities at the end of the year?</v>
      </c>
    </row>
    <row r="10" spans="2:18" s="33" customFormat="1" ht="15.75" customHeight="1" x14ac:dyDescent="0.25">
      <c r="B10" s="453" t="s">
        <v>2</v>
      </c>
      <c r="C10" s="454"/>
      <c r="D10" s="454"/>
      <c r="E10" s="455"/>
      <c r="G10" s="176"/>
      <c r="H10" s="47"/>
      <c r="I10" s="180"/>
      <c r="J10" s="178" t="s">
        <v>2</v>
      </c>
      <c r="K10" s="288">
        <f>'Graph Data'!H14</f>
        <v>1.2196370222105786</v>
      </c>
      <c r="L10" s="289"/>
      <c r="M10" s="179" t="str">
        <f>B110</f>
        <v>How many days could you continue to operate the utility with the cash levels available?</v>
      </c>
    </row>
    <row r="11" spans="2:18" s="33" customFormat="1" ht="15.75" customHeight="1" thickBot="1" x14ac:dyDescent="0.3">
      <c r="B11" s="456" t="s">
        <v>30</v>
      </c>
      <c r="C11" s="457"/>
      <c r="D11" s="457"/>
      <c r="E11" s="458"/>
      <c r="G11" s="183"/>
      <c r="H11" s="184"/>
      <c r="I11" s="184"/>
      <c r="J11" s="185" t="s">
        <v>30</v>
      </c>
      <c r="K11" s="290">
        <f>'Graph Data'!H17</f>
        <v>-0.32796890816780028</v>
      </c>
      <c r="L11" s="291"/>
      <c r="M11" s="179" t="str">
        <f>B134</f>
        <v>How much have your utility's assets depreciated (nearing the end of their lives)?</v>
      </c>
    </row>
    <row r="12" spans="2:18" s="33" customFormat="1" ht="6.75" customHeight="1" x14ac:dyDescent="0.25"/>
    <row r="13" spans="2:18" ht="14.1" customHeight="1" thickBot="1" x14ac:dyDescent="0.3">
      <c r="M13" s="44"/>
      <c r="N13" s="44"/>
      <c r="O13" s="44"/>
      <c r="P13" s="44"/>
      <c r="Q13" s="44"/>
      <c r="R13" s="44"/>
    </row>
    <row r="14" spans="2:18" s="46" customFormat="1" ht="15.95" customHeight="1" x14ac:dyDescent="0.25">
      <c r="B14" s="327" t="s">
        <v>92</v>
      </c>
      <c r="C14" s="328"/>
      <c r="D14" s="328"/>
      <c r="E14" s="328"/>
      <c r="F14" s="328"/>
      <c r="G14" s="328"/>
      <c r="H14" s="328"/>
      <c r="I14" s="328"/>
      <c r="J14" s="328"/>
      <c r="K14" s="329"/>
      <c r="M14" s="47"/>
      <c r="N14" s="47"/>
      <c r="O14" s="47"/>
      <c r="P14" s="47"/>
      <c r="Q14" s="47"/>
      <c r="R14" s="47"/>
    </row>
    <row r="15" spans="2:18" s="46" customFormat="1" ht="15.95" customHeight="1" x14ac:dyDescent="0.3">
      <c r="B15" s="330"/>
      <c r="C15" s="331"/>
      <c r="D15" s="331"/>
      <c r="E15" s="331"/>
      <c r="F15" s="331"/>
      <c r="G15" s="331"/>
      <c r="H15" s="331"/>
      <c r="I15" s="331"/>
      <c r="J15" s="331"/>
      <c r="K15" s="332"/>
      <c r="M15" s="47"/>
      <c r="N15" s="399"/>
      <c r="O15" s="399"/>
      <c r="P15" s="399"/>
      <c r="Q15" s="399"/>
      <c r="R15" s="47"/>
    </row>
    <row r="16" spans="2:18" s="48" customFormat="1" ht="15.95" customHeight="1" x14ac:dyDescent="0.3">
      <c r="B16" s="459" t="s">
        <v>28</v>
      </c>
      <c r="C16" s="460"/>
      <c r="D16" s="460"/>
      <c r="E16" s="460"/>
      <c r="F16" s="460"/>
      <c r="G16" s="460"/>
      <c r="H16" s="460"/>
      <c r="I16" s="460"/>
      <c r="J16" s="460"/>
      <c r="K16" s="461"/>
      <c r="M16" s="49"/>
      <c r="N16" s="400"/>
      <c r="O16" s="400"/>
      <c r="P16" s="400"/>
      <c r="Q16" s="400"/>
      <c r="R16" s="49"/>
    </row>
    <row r="17" spans="2:18" s="48" customFormat="1" ht="15.95" customHeight="1" x14ac:dyDescent="0.3">
      <c r="B17" s="459"/>
      <c r="C17" s="460"/>
      <c r="D17" s="460"/>
      <c r="E17" s="460"/>
      <c r="F17" s="460"/>
      <c r="G17" s="460"/>
      <c r="H17" s="460"/>
      <c r="I17" s="460"/>
      <c r="J17" s="460"/>
      <c r="K17" s="461"/>
      <c r="M17" s="49"/>
      <c r="N17" s="401"/>
      <c r="O17" s="401"/>
      <c r="P17" s="401"/>
      <c r="Q17" s="401"/>
      <c r="R17" s="49"/>
    </row>
    <row r="18" spans="2:18" ht="15.75" customHeight="1" x14ac:dyDescent="0.3">
      <c r="B18" s="294" t="s">
        <v>58</v>
      </c>
      <c r="C18" s="295"/>
      <c r="D18" s="295"/>
      <c r="E18" s="295"/>
      <c r="F18" s="295"/>
      <c r="G18" s="295"/>
      <c r="H18" s="295"/>
      <c r="I18" s="295"/>
      <c r="J18" s="295"/>
      <c r="K18" s="296"/>
      <c r="M18" s="44"/>
      <c r="N18" s="402"/>
      <c r="O18" s="402"/>
      <c r="P18" s="402"/>
      <c r="Q18" s="402"/>
      <c r="R18" s="44"/>
    </row>
    <row r="19" spans="2:18" ht="15.75" customHeight="1" x14ac:dyDescent="0.3">
      <c r="B19" s="294"/>
      <c r="C19" s="295"/>
      <c r="D19" s="295"/>
      <c r="E19" s="295"/>
      <c r="F19" s="295"/>
      <c r="G19" s="295"/>
      <c r="H19" s="295"/>
      <c r="I19" s="295"/>
      <c r="J19" s="295"/>
      <c r="K19" s="296"/>
      <c r="M19" s="44"/>
      <c r="N19" s="403"/>
      <c r="O19" s="403"/>
      <c r="P19" s="403"/>
      <c r="Q19" s="403"/>
      <c r="R19" s="44"/>
    </row>
    <row r="20" spans="2:18" ht="15.75" customHeight="1" x14ac:dyDescent="0.25">
      <c r="B20" s="294"/>
      <c r="C20" s="295"/>
      <c r="D20" s="295"/>
      <c r="E20" s="295"/>
      <c r="F20" s="295"/>
      <c r="G20" s="295"/>
      <c r="H20" s="295"/>
      <c r="I20" s="295"/>
      <c r="J20" s="295"/>
      <c r="K20" s="296"/>
      <c r="M20" s="44"/>
      <c r="N20" s="398"/>
      <c r="O20" s="398"/>
      <c r="P20" s="398"/>
      <c r="Q20" s="398"/>
      <c r="R20" s="44"/>
    </row>
    <row r="21" spans="2:18" ht="15.75" customHeight="1" x14ac:dyDescent="0.25">
      <c r="B21" s="228"/>
      <c r="C21" s="229"/>
      <c r="D21" s="229"/>
      <c r="E21" s="229"/>
      <c r="F21" s="229"/>
      <c r="G21" s="229"/>
      <c r="H21" s="229"/>
      <c r="I21" s="229"/>
      <c r="J21" s="229"/>
      <c r="K21" s="230"/>
      <c r="M21" s="44"/>
      <c r="N21" s="243"/>
      <c r="O21" s="243"/>
      <c r="P21" s="243"/>
      <c r="Q21" s="243"/>
      <c r="R21" s="44"/>
    </row>
    <row r="22" spans="2:18" ht="17.25" x14ac:dyDescent="0.3">
      <c r="B22" s="298" t="s">
        <v>114</v>
      </c>
      <c r="C22" s="299"/>
      <c r="D22" s="299"/>
      <c r="E22" s="299"/>
      <c r="F22" s="299"/>
      <c r="G22" s="299"/>
      <c r="H22" s="299"/>
      <c r="I22" s="299"/>
      <c r="J22" s="299"/>
      <c r="K22" s="300"/>
      <c r="M22" s="44"/>
      <c r="N22" s="44"/>
      <c r="O22" s="44"/>
      <c r="P22" s="44"/>
      <c r="Q22" s="44"/>
      <c r="R22" s="44"/>
    </row>
    <row r="23" spans="2:18" x14ac:dyDescent="0.25">
      <c r="B23" s="34"/>
      <c r="C23" s="35"/>
      <c r="D23" s="35"/>
      <c r="E23" s="35"/>
      <c r="F23" s="35"/>
      <c r="G23" s="35"/>
      <c r="H23" s="35"/>
      <c r="I23" s="35"/>
      <c r="J23" s="35"/>
      <c r="K23" s="50"/>
      <c r="M23" s="44"/>
      <c r="N23" s="44"/>
      <c r="O23" s="44"/>
      <c r="P23" s="44"/>
      <c r="Q23" s="44"/>
      <c r="R23" s="44"/>
    </row>
    <row r="24" spans="2:18" ht="14.1" customHeight="1" x14ac:dyDescent="0.25">
      <c r="B24" s="34"/>
      <c r="C24" s="297" t="s">
        <v>37</v>
      </c>
      <c r="D24" s="297"/>
      <c r="E24" s="297"/>
      <c r="F24" s="35"/>
      <c r="G24" s="297" t="s">
        <v>43</v>
      </c>
      <c r="H24" s="297"/>
      <c r="I24" s="35"/>
      <c r="J24" s="35"/>
      <c r="K24" s="50"/>
    </row>
    <row r="25" spans="2:18" ht="14.1" customHeight="1" thickBot="1" x14ac:dyDescent="0.3">
      <c r="B25" s="34"/>
      <c r="C25" s="297"/>
      <c r="D25" s="297"/>
      <c r="E25" s="297"/>
      <c r="F25" s="35"/>
      <c r="G25" s="297"/>
      <c r="H25" s="297"/>
      <c r="I25" s="35"/>
      <c r="J25" s="35"/>
      <c r="K25" s="50"/>
    </row>
    <row r="26" spans="2:18" ht="14.1" customHeight="1" x14ac:dyDescent="0.25">
      <c r="B26" s="34"/>
      <c r="C26" s="127"/>
      <c r="D26" s="127"/>
      <c r="E26" s="127"/>
      <c r="F26" s="35"/>
      <c r="G26" s="292" t="s">
        <v>42</v>
      </c>
      <c r="H26" s="293"/>
      <c r="I26" s="51" t="s">
        <v>70</v>
      </c>
      <c r="J26" s="35"/>
      <c r="K26" s="50"/>
    </row>
    <row r="27" spans="2:18" ht="18" customHeight="1" x14ac:dyDescent="0.25">
      <c r="B27" s="34"/>
      <c r="C27" s="35"/>
      <c r="D27" s="35"/>
      <c r="E27" s="35"/>
      <c r="F27" s="35"/>
      <c r="G27" s="323">
        <v>1</v>
      </c>
      <c r="H27" s="324"/>
      <c r="I27" s="52" t="s">
        <v>44</v>
      </c>
      <c r="J27" s="35"/>
      <c r="K27" s="50"/>
    </row>
    <row r="28" spans="2:18" ht="14.1" customHeight="1" x14ac:dyDescent="0.25">
      <c r="B28" s="34"/>
      <c r="C28" s="35"/>
      <c r="D28" s="35"/>
      <c r="E28" s="35"/>
      <c r="F28" s="35"/>
      <c r="G28" s="323"/>
      <c r="H28" s="324"/>
      <c r="I28" s="35"/>
      <c r="J28" s="35"/>
      <c r="K28" s="50"/>
    </row>
    <row r="29" spans="2:18" ht="14.1" customHeight="1" thickBot="1" x14ac:dyDescent="0.3">
      <c r="B29" s="34"/>
      <c r="C29" s="35"/>
      <c r="D29" s="35"/>
      <c r="E29" s="35"/>
      <c r="F29" s="35"/>
      <c r="G29" s="325"/>
      <c r="H29" s="326"/>
      <c r="I29" s="35"/>
      <c r="J29" s="35"/>
      <c r="K29" s="50"/>
    </row>
    <row r="30" spans="2:18" ht="14.1" customHeight="1" x14ac:dyDescent="0.25">
      <c r="B30" s="34"/>
      <c r="C30" s="35"/>
      <c r="D30" s="35"/>
      <c r="E30" s="35"/>
      <c r="F30" s="35"/>
      <c r="G30" s="53"/>
      <c r="H30" s="53"/>
      <c r="I30" s="35"/>
      <c r="J30" s="35"/>
      <c r="K30" s="50"/>
    </row>
    <row r="31" spans="2:18" ht="34.5" customHeight="1" x14ac:dyDescent="0.25">
      <c r="B31" s="334" t="str">
        <f ca="1">"Value for " &amp; 'Enter Financial Data'!$C$8 &amp; " in Fiscal Year " &amp; 'Enter Financial Data'!$G$11 &amp; ":"</f>
        <v>Value for Town of Anywhere in Fiscal Year 2014:</v>
      </c>
      <c r="C31" s="335"/>
      <c r="D31" s="335"/>
      <c r="E31" s="335"/>
      <c r="F31" s="335"/>
      <c r="G31" s="54">
        <f>IFERROR('Graph Data'!F3,"No data")</f>
        <v>0.91278948831974704</v>
      </c>
      <c r="H31" s="35"/>
      <c r="I31" s="35"/>
      <c r="J31" s="35"/>
      <c r="K31" s="50"/>
    </row>
    <row r="32" spans="2:18" ht="18.75" customHeight="1" x14ac:dyDescent="0.3">
      <c r="B32" s="55"/>
      <c r="C32" s="333" t="s">
        <v>52</v>
      </c>
      <c r="D32" s="333"/>
      <c r="E32" s="333"/>
      <c r="F32" s="333"/>
      <c r="G32" s="56">
        <f>G31</f>
        <v>0.91278948831974704</v>
      </c>
      <c r="H32" s="35"/>
      <c r="I32" s="35"/>
      <c r="J32" s="35"/>
      <c r="K32" s="50"/>
    </row>
    <row r="33" spans="2:12" ht="18.75" customHeight="1" x14ac:dyDescent="0.25">
      <c r="B33" s="55"/>
      <c r="C33" s="333" t="s">
        <v>41</v>
      </c>
      <c r="D33" s="333"/>
      <c r="E33" s="333"/>
      <c r="F33" s="333"/>
      <c r="G33" s="57">
        <f>'Graph Data'!I2</f>
        <v>-6.8493992935293832E-4</v>
      </c>
      <c r="H33" s="35"/>
      <c r="I33" s="35"/>
      <c r="J33" s="35"/>
      <c r="K33" s="50"/>
      <c r="L33" s="58"/>
    </row>
    <row r="34" spans="2:12" ht="18.75" customHeight="1" x14ac:dyDescent="0.3">
      <c r="B34" s="55"/>
      <c r="C34" s="286" t="s">
        <v>38</v>
      </c>
      <c r="D34" s="286"/>
      <c r="E34" s="286"/>
      <c r="F34" s="286"/>
      <c r="G34" s="287"/>
      <c r="H34" s="287"/>
      <c r="I34" s="305" t="s">
        <v>40</v>
      </c>
      <c r="J34" s="305"/>
      <c r="K34" s="50"/>
    </row>
    <row r="35" spans="2:12" ht="15.75" customHeight="1" thickBot="1" x14ac:dyDescent="0.3">
      <c r="B35" s="59"/>
      <c r="C35" s="60"/>
      <c r="D35" s="60"/>
      <c r="E35" s="60"/>
      <c r="F35" s="60"/>
      <c r="G35" s="61"/>
      <c r="H35" s="61"/>
      <c r="I35" s="36"/>
      <c r="J35" s="36"/>
      <c r="K35" s="62"/>
    </row>
    <row r="37" spans="2:12" ht="15.75" thickBot="1" x14ac:dyDescent="0.3"/>
    <row r="38" spans="2:12" ht="15.95" customHeight="1" x14ac:dyDescent="0.25">
      <c r="B38" s="340" t="s">
        <v>93</v>
      </c>
      <c r="C38" s="341"/>
      <c r="D38" s="341"/>
      <c r="E38" s="341"/>
      <c r="F38" s="341"/>
      <c r="G38" s="341"/>
      <c r="H38" s="341"/>
      <c r="I38" s="341"/>
      <c r="J38" s="341"/>
      <c r="K38" s="342"/>
      <c r="L38" s="186" t="s">
        <v>98</v>
      </c>
    </row>
    <row r="39" spans="2:12" ht="18" customHeight="1" x14ac:dyDescent="0.25">
      <c r="B39" s="343"/>
      <c r="C39" s="344"/>
      <c r="D39" s="344"/>
      <c r="E39" s="344"/>
      <c r="F39" s="344"/>
      <c r="G39" s="344"/>
      <c r="H39" s="344"/>
      <c r="I39" s="344"/>
      <c r="J39" s="344"/>
      <c r="K39" s="345"/>
    </row>
    <row r="40" spans="2:12" ht="18" customHeight="1" x14ac:dyDescent="0.25">
      <c r="B40" s="462" t="s">
        <v>29</v>
      </c>
      <c r="C40" s="463"/>
      <c r="D40" s="463"/>
      <c r="E40" s="463"/>
      <c r="F40" s="463"/>
      <c r="G40" s="463"/>
      <c r="H40" s="463"/>
      <c r="I40" s="463"/>
      <c r="J40" s="463"/>
      <c r="K40" s="464"/>
    </row>
    <row r="41" spans="2:12" ht="18" customHeight="1" x14ac:dyDescent="0.25">
      <c r="B41" s="462"/>
      <c r="C41" s="463"/>
      <c r="D41" s="463"/>
      <c r="E41" s="463"/>
      <c r="F41" s="463"/>
      <c r="G41" s="463"/>
      <c r="H41" s="463"/>
      <c r="I41" s="463"/>
      <c r="J41" s="463"/>
      <c r="K41" s="464"/>
    </row>
    <row r="42" spans="2:12" ht="15.75" customHeight="1" x14ac:dyDescent="0.25">
      <c r="B42" s="363" t="s">
        <v>57</v>
      </c>
      <c r="C42" s="364"/>
      <c r="D42" s="364"/>
      <c r="E42" s="364"/>
      <c r="F42" s="364"/>
      <c r="G42" s="364"/>
      <c r="H42" s="364"/>
      <c r="I42" s="364"/>
      <c r="J42" s="364"/>
      <c r="K42" s="365"/>
    </row>
    <row r="43" spans="2:12" ht="15.75" customHeight="1" x14ac:dyDescent="0.25">
      <c r="B43" s="363"/>
      <c r="C43" s="364"/>
      <c r="D43" s="364"/>
      <c r="E43" s="364"/>
      <c r="F43" s="364"/>
      <c r="G43" s="364"/>
      <c r="H43" s="364"/>
      <c r="I43" s="364"/>
      <c r="J43" s="364"/>
      <c r="K43" s="365"/>
    </row>
    <row r="44" spans="2:12" ht="15.75" customHeight="1" x14ac:dyDescent="0.25">
      <c r="B44" s="363"/>
      <c r="C44" s="364"/>
      <c r="D44" s="364"/>
      <c r="E44" s="364"/>
      <c r="F44" s="364"/>
      <c r="G44" s="364"/>
      <c r="H44" s="364"/>
      <c r="I44" s="364"/>
      <c r="J44" s="364"/>
      <c r="K44" s="365"/>
    </row>
    <row r="45" spans="2:12" ht="15.75" customHeight="1" x14ac:dyDescent="0.25">
      <c r="B45" s="234"/>
      <c r="C45" s="235"/>
      <c r="D45" s="235"/>
      <c r="E45" s="235"/>
      <c r="F45" s="235"/>
      <c r="G45" s="235"/>
      <c r="H45" s="235"/>
      <c r="I45" s="235"/>
      <c r="J45" s="235"/>
      <c r="K45" s="236"/>
    </row>
    <row r="46" spans="2:12" ht="15.75" customHeight="1" x14ac:dyDescent="0.3">
      <c r="B46" s="314" t="s">
        <v>114</v>
      </c>
      <c r="C46" s="315"/>
      <c r="D46" s="315"/>
      <c r="E46" s="315"/>
      <c r="F46" s="315"/>
      <c r="G46" s="315"/>
      <c r="H46" s="315"/>
      <c r="I46" s="315"/>
      <c r="J46" s="315"/>
      <c r="K46" s="316"/>
    </row>
    <row r="47" spans="2:12" x14ac:dyDescent="0.25">
      <c r="B47" s="63"/>
      <c r="C47" s="64"/>
      <c r="D47" s="64"/>
      <c r="E47" s="64"/>
      <c r="F47" s="64"/>
      <c r="G47" s="64"/>
      <c r="H47" s="64"/>
      <c r="I47" s="64"/>
      <c r="J47" s="64"/>
      <c r="K47" s="65"/>
    </row>
    <row r="48" spans="2:12" x14ac:dyDescent="0.25">
      <c r="B48" s="63"/>
      <c r="C48" s="366" t="s">
        <v>37</v>
      </c>
      <c r="D48" s="366"/>
      <c r="E48" s="366"/>
      <c r="F48" s="64"/>
      <c r="G48" s="366" t="s">
        <v>43</v>
      </c>
      <c r="H48" s="366"/>
      <c r="I48" s="64"/>
      <c r="J48" s="64"/>
      <c r="K48" s="65"/>
    </row>
    <row r="49" spans="2:12" ht="15.75" thickBot="1" x14ac:dyDescent="0.3">
      <c r="B49" s="63"/>
      <c r="C49" s="366"/>
      <c r="D49" s="366"/>
      <c r="E49" s="366"/>
      <c r="F49" s="64"/>
      <c r="G49" s="366"/>
      <c r="H49" s="366"/>
      <c r="I49" s="64"/>
      <c r="J49" s="64"/>
      <c r="K49" s="65"/>
    </row>
    <row r="50" spans="2:12" ht="18.75" x14ac:dyDescent="0.25">
      <c r="B50" s="63"/>
      <c r="C50" s="129"/>
      <c r="D50" s="129"/>
      <c r="E50" s="129"/>
      <c r="F50" s="64"/>
      <c r="G50" s="292" t="s">
        <v>42</v>
      </c>
      <c r="H50" s="293"/>
      <c r="I50" s="66" t="s">
        <v>70</v>
      </c>
      <c r="J50" s="64"/>
      <c r="K50" s="65"/>
    </row>
    <row r="51" spans="2:12" x14ac:dyDescent="0.25">
      <c r="B51" s="63"/>
      <c r="C51" s="64"/>
      <c r="D51" s="64"/>
      <c r="E51" s="64"/>
      <c r="F51" s="64"/>
      <c r="G51" s="368">
        <v>1</v>
      </c>
      <c r="H51" s="369"/>
      <c r="I51" s="67" t="s">
        <v>45</v>
      </c>
      <c r="J51" s="64"/>
      <c r="K51" s="65"/>
    </row>
    <row r="52" spans="2:12" x14ac:dyDescent="0.25">
      <c r="B52" s="63"/>
      <c r="C52" s="64"/>
      <c r="D52" s="64"/>
      <c r="E52" s="64"/>
      <c r="F52" s="64"/>
      <c r="G52" s="368"/>
      <c r="H52" s="369"/>
      <c r="I52" s="64"/>
      <c r="J52" s="64"/>
      <c r="K52" s="65"/>
    </row>
    <row r="53" spans="2:12" ht="15.75" thickBot="1" x14ac:dyDescent="0.3">
      <c r="B53" s="63"/>
      <c r="C53" s="64"/>
      <c r="D53" s="64"/>
      <c r="E53" s="64"/>
      <c r="F53" s="64"/>
      <c r="G53" s="370"/>
      <c r="H53" s="371"/>
      <c r="I53" s="64"/>
      <c r="J53" s="64"/>
      <c r="K53" s="65"/>
    </row>
    <row r="54" spans="2:12" ht="13.5" customHeight="1" x14ac:dyDescent="0.25">
      <c r="B54" s="63"/>
      <c r="C54" s="64"/>
      <c r="D54" s="64"/>
      <c r="E54" s="64"/>
      <c r="F54" s="64"/>
      <c r="G54" s="68"/>
      <c r="H54" s="68"/>
      <c r="I54" s="64"/>
      <c r="J54" s="64"/>
      <c r="K54" s="65"/>
    </row>
    <row r="55" spans="2:12" ht="34.5" customHeight="1" x14ac:dyDescent="0.3">
      <c r="B55" s="374" t="str">
        <f ca="1">"Value for " &amp; 'Enter Financial Data'!$C$8 &amp; " in Fiscal Year " &amp; 'Enter Financial Data'!$G$11 &amp; ":"</f>
        <v>Value for Town of Anywhere in Fiscal Year 2014:</v>
      </c>
      <c r="C55" s="375"/>
      <c r="D55" s="375"/>
      <c r="E55" s="375"/>
      <c r="F55" s="375"/>
      <c r="G55" s="69">
        <f>IFERROR('Graph Data'!F6,"No data")</f>
        <v>1.133719143566551</v>
      </c>
      <c r="H55" s="70"/>
      <c r="I55" s="64"/>
      <c r="J55" s="64"/>
      <c r="K55" s="65"/>
    </row>
    <row r="56" spans="2:12" ht="18.75" customHeight="1" x14ac:dyDescent="0.3">
      <c r="B56" s="71"/>
      <c r="C56" s="301" t="str">
        <f ca="1">"Did you meet your target in Fiscal Year "&amp;'Enter Financial Data'!$G$11&amp;"?"</f>
        <v>Did you meet your target in Fiscal Year 2014?</v>
      </c>
      <c r="D56" s="301"/>
      <c r="E56" s="301"/>
      <c r="F56" s="301"/>
      <c r="G56" s="72">
        <f>G55</f>
        <v>1.133719143566551</v>
      </c>
      <c r="H56" s="70"/>
      <c r="I56" s="64"/>
      <c r="J56" s="64"/>
      <c r="K56" s="65"/>
    </row>
    <row r="57" spans="2:12" ht="18.75" customHeight="1" x14ac:dyDescent="0.3">
      <c r="B57" s="71"/>
      <c r="C57" s="301" t="s">
        <v>41</v>
      </c>
      <c r="D57" s="301"/>
      <c r="E57" s="301"/>
      <c r="F57" s="301"/>
      <c r="G57" s="73">
        <f>'Graph Data'!I5</f>
        <v>-3.4772663523141553E-2</v>
      </c>
      <c r="H57" s="70"/>
      <c r="I57" s="64"/>
      <c r="J57" s="64"/>
      <c r="K57" s="65"/>
    </row>
    <row r="58" spans="2:12" ht="18.75" customHeight="1" x14ac:dyDescent="0.3">
      <c r="B58" s="71"/>
      <c r="C58" s="302" t="s">
        <v>38</v>
      </c>
      <c r="D58" s="302"/>
      <c r="E58" s="302"/>
      <c r="F58" s="302"/>
      <c r="G58" s="303"/>
      <c r="H58" s="303"/>
      <c r="I58" s="306" t="s">
        <v>40</v>
      </c>
      <c r="J58" s="306"/>
      <c r="K58" s="65"/>
    </row>
    <row r="59" spans="2:12" ht="15.75" customHeight="1" thickBot="1" x14ac:dyDescent="0.35">
      <c r="B59" s="74"/>
      <c r="C59" s="75"/>
      <c r="D59" s="75"/>
      <c r="E59" s="75"/>
      <c r="F59" s="75"/>
      <c r="G59" s="76"/>
      <c r="H59" s="76"/>
      <c r="I59" s="77"/>
      <c r="J59" s="77"/>
      <c r="K59" s="78"/>
    </row>
    <row r="61" spans="2:12" ht="15.75" thickBot="1" x14ac:dyDescent="0.3"/>
    <row r="62" spans="2:12" x14ac:dyDescent="0.25">
      <c r="B62" s="346" t="s">
        <v>94</v>
      </c>
      <c r="C62" s="347"/>
      <c r="D62" s="347"/>
      <c r="E62" s="347"/>
      <c r="F62" s="347"/>
      <c r="G62" s="347"/>
      <c r="H62" s="347"/>
      <c r="I62" s="347"/>
      <c r="J62" s="347"/>
      <c r="K62" s="348"/>
      <c r="L62" s="186" t="s">
        <v>98</v>
      </c>
    </row>
    <row r="63" spans="2:12" x14ac:dyDescent="0.25">
      <c r="B63" s="349"/>
      <c r="C63" s="350"/>
      <c r="D63" s="350"/>
      <c r="E63" s="350"/>
      <c r="F63" s="350"/>
      <c r="G63" s="350"/>
      <c r="H63" s="350"/>
      <c r="I63" s="350"/>
      <c r="J63" s="350"/>
      <c r="K63" s="351"/>
    </row>
    <row r="64" spans="2:12" x14ac:dyDescent="0.25">
      <c r="B64" s="465" t="s">
        <v>26</v>
      </c>
      <c r="C64" s="466"/>
      <c r="D64" s="466"/>
      <c r="E64" s="466"/>
      <c r="F64" s="466"/>
      <c r="G64" s="466"/>
      <c r="H64" s="466"/>
      <c r="I64" s="466"/>
      <c r="J64" s="466"/>
      <c r="K64" s="467"/>
    </row>
    <row r="65" spans="2:11" x14ac:dyDescent="0.25">
      <c r="B65" s="465"/>
      <c r="C65" s="466"/>
      <c r="D65" s="466"/>
      <c r="E65" s="466"/>
      <c r="F65" s="466"/>
      <c r="G65" s="466"/>
      <c r="H65" s="466"/>
      <c r="I65" s="466"/>
      <c r="J65" s="466"/>
      <c r="K65" s="467"/>
    </row>
    <row r="66" spans="2:11" ht="15.75" customHeight="1" x14ac:dyDescent="0.25">
      <c r="B66" s="360" t="s">
        <v>59</v>
      </c>
      <c r="C66" s="361"/>
      <c r="D66" s="361"/>
      <c r="E66" s="361"/>
      <c r="F66" s="361"/>
      <c r="G66" s="361"/>
      <c r="H66" s="361"/>
      <c r="I66" s="361"/>
      <c r="J66" s="361"/>
      <c r="K66" s="362"/>
    </row>
    <row r="67" spans="2:11" ht="15.75" customHeight="1" x14ac:dyDescent="0.25">
      <c r="B67" s="360"/>
      <c r="C67" s="361"/>
      <c r="D67" s="361"/>
      <c r="E67" s="361"/>
      <c r="F67" s="361"/>
      <c r="G67" s="361"/>
      <c r="H67" s="361"/>
      <c r="I67" s="361"/>
      <c r="J67" s="361"/>
      <c r="K67" s="362"/>
    </row>
    <row r="68" spans="2:11" ht="15.75" customHeight="1" x14ac:dyDescent="0.25">
      <c r="B68" s="360"/>
      <c r="C68" s="361"/>
      <c r="D68" s="361"/>
      <c r="E68" s="361"/>
      <c r="F68" s="361"/>
      <c r="G68" s="361"/>
      <c r="H68" s="361"/>
      <c r="I68" s="361"/>
      <c r="J68" s="361"/>
      <c r="K68" s="362"/>
    </row>
    <row r="69" spans="2:11" ht="15.75" customHeight="1" x14ac:dyDescent="0.25">
      <c r="B69" s="231"/>
      <c r="C69" s="232"/>
      <c r="D69" s="232"/>
      <c r="E69" s="232"/>
      <c r="F69" s="232"/>
      <c r="G69" s="232"/>
      <c r="H69" s="232"/>
      <c r="I69" s="232"/>
      <c r="J69" s="232"/>
      <c r="K69" s="233"/>
    </row>
    <row r="70" spans="2:11" ht="15.75" customHeight="1" x14ac:dyDescent="0.25">
      <c r="B70" s="317" t="s">
        <v>115</v>
      </c>
      <c r="C70" s="318"/>
      <c r="D70" s="318"/>
      <c r="E70" s="318"/>
      <c r="F70" s="318"/>
      <c r="G70" s="318"/>
      <c r="H70" s="318"/>
      <c r="I70" s="318"/>
      <c r="J70" s="318"/>
      <c r="K70" s="319"/>
    </row>
    <row r="71" spans="2:11" x14ac:dyDescent="0.25">
      <c r="B71" s="79"/>
      <c r="C71" s="80"/>
      <c r="D71" s="80"/>
      <c r="E71" s="80"/>
      <c r="F71" s="80"/>
      <c r="G71" s="80"/>
      <c r="H71" s="80"/>
      <c r="I71" s="80"/>
      <c r="J71" s="80"/>
      <c r="K71" s="81"/>
    </row>
    <row r="72" spans="2:11" x14ac:dyDescent="0.25">
      <c r="B72" s="79"/>
      <c r="C72" s="367" t="s">
        <v>37</v>
      </c>
      <c r="D72" s="367"/>
      <c r="E72" s="367"/>
      <c r="F72" s="80"/>
      <c r="G72" s="367" t="s">
        <v>43</v>
      </c>
      <c r="H72" s="367"/>
      <c r="I72" s="80"/>
      <c r="J72" s="80"/>
      <c r="K72" s="81"/>
    </row>
    <row r="73" spans="2:11" ht="15.75" thickBot="1" x14ac:dyDescent="0.3">
      <c r="B73" s="79"/>
      <c r="C73" s="367"/>
      <c r="D73" s="367"/>
      <c r="E73" s="367"/>
      <c r="F73" s="80"/>
      <c r="G73" s="367"/>
      <c r="H73" s="367"/>
      <c r="I73" s="80"/>
      <c r="J73" s="80"/>
      <c r="K73" s="81"/>
    </row>
    <row r="74" spans="2:11" ht="18.75" x14ac:dyDescent="0.25">
      <c r="B74" s="79"/>
      <c r="C74" s="128"/>
      <c r="D74" s="128"/>
      <c r="E74" s="128"/>
      <c r="F74" s="80"/>
      <c r="G74" s="292" t="s">
        <v>42</v>
      </c>
      <c r="H74" s="293"/>
      <c r="I74" s="82" t="s">
        <v>70</v>
      </c>
      <c r="J74" s="80"/>
      <c r="K74" s="81"/>
    </row>
    <row r="75" spans="2:11" x14ac:dyDescent="0.25">
      <c r="B75" s="79"/>
      <c r="C75" s="80"/>
      <c r="D75" s="80"/>
      <c r="E75" s="80"/>
      <c r="F75" s="80"/>
      <c r="G75" s="368">
        <v>1.2</v>
      </c>
      <c r="H75" s="369"/>
      <c r="I75" s="310" t="s">
        <v>56</v>
      </c>
      <c r="J75" s="311"/>
      <c r="K75" s="312"/>
    </row>
    <row r="76" spans="2:11" x14ac:dyDescent="0.25">
      <c r="B76" s="79"/>
      <c r="C76" s="80"/>
      <c r="D76" s="80"/>
      <c r="E76" s="80"/>
      <c r="F76" s="80"/>
      <c r="G76" s="368"/>
      <c r="H76" s="369"/>
      <c r="I76" s="310"/>
      <c r="J76" s="311"/>
      <c r="K76" s="312"/>
    </row>
    <row r="77" spans="2:11" ht="15.75" thickBot="1" x14ac:dyDescent="0.3">
      <c r="B77" s="79"/>
      <c r="C77" s="80"/>
      <c r="D77" s="80"/>
      <c r="E77" s="80"/>
      <c r="F77" s="80"/>
      <c r="G77" s="370"/>
      <c r="H77" s="371"/>
      <c r="I77" s="80"/>
      <c r="J77" s="80"/>
      <c r="K77" s="81"/>
    </row>
    <row r="78" spans="2:11" ht="33.75" customHeight="1" x14ac:dyDescent="0.25">
      <c r="B78" s="79"/>
      <c r="C78" s="80"/>
      <c r="D78" s="80"/>
      <c r="E78" s="80"/>
      <c r="F78" s="80"/>
      <c r="G78" s="83"/>
      <c r="H78" s="83"/>
      <c r="I78" s="80"/>
      <c r="J78" s="80"/>
      <c r="K78" s="81"/>
    </row>
    <row r="79" spans="2:11" ht="34.5" customHeight="1" x14ac:dyDescent="0.3">
      <c r="B79" s="372" t="str">
        <f ca="1">"Value for " &amp; 'Enter Financial Data'!$C$8 &amp; " in Fiscal Year " &amp; 'Enter Financial Data'!$G$11 &amp; ":"</f>
        <v>Value for Town of Anywhere in Fiscal Year 2014:</v>
      </c>
      <c r="C79" s="373"/>
      <c r="D79" s="373"/>
      <c r="E79" s="373"/>
      <c r="F79" s="373"/>
      <c r="G79" s="84">
        <f>IFERROR('Graph Data'!F9,"No data")</f>
        <v>0.59964145904218347</v>
      </c>
      <c r="H79" s="85"/>
      <c r="I79" s="80"/>
      <c r="J79" s="80"/>
      <c r="K79" s="81"/>
    </row>
    <row r="80" spans="2:11" ht="18.75" customHeight="1" x14ac:dyDescent="0.3">
      <c r="B80" s="86"/>
      <c r="C80" s="313" t="str">
        <f ca="1">"Did you meet your target in Fiscal Year "&amp;'Enter Financial Data'!$G$11&amp;"?"</f>
        <v>Did you meet your target in Fiscal Year 2014?</v>
      </c>
      <c r="D80" s="313"/>
      <c r="E80" s="313"/>
      <c r="F80" s="313"/>
      <c r="G80" s="87">
        <f>G79</f>
        <v>0.59964145904218347</v>
      </c>
      <c r="H80" s="85"/>
      <c r="I80" s="80"/>
      <c r="J80" s="80"/>
      <c r="K80" s="81"/>
    </row>
    <row r="81" spans="2:12" ht="18.75" customHeight="1" x14ac:dyDescent="0.3">
      <c r="B81" s="86"/>
      <c r="C81" s="313" t="s">
        <v>41</v>
      </c>
      <c r="D81" s="313"/>
      <c r="E81" s="313"/>
      <c r="F81" s="313"/>
      <c r="G81" s="88">
        <f>'Graph Data'!I8</f>
        <v>-0.64675686890073047</v>
      </c>
      <c r="H81" s="85"/>
      <c r="I81" s="80"/>
      <c r="J81" s="80"/>
      <c r="K81" s="81"/>
    </row>
    <row r="82" spans="2:12" ht="18.75" customHeight="1" x14ac:dyDescent="0.3">
      <c r="B82" s="86"/>
      <c r="C82" s="358" t="s">
        <v>38</v>
      </c>
      <c r="D82" s="358"/>
      <c r="E82" s="358"/>
      <c r="F82" s="358"/>
      <c r="G82" s="359"/>
      <c r="H82" s="359"/>
      <c r="I82" s="307" t="s">
        <v>40</v>
      </c>
      <c r="J82" s="307"/>
      <c r="K82" s="81"/>
    </row>
    <row r="83" spans="2:12" ht="18.75" customHeight="1" thickBot="1" x14ac:dyDescent="0.35">
      <c r="B83" s="89"/>
      <c r="C83" s="90"/>
      <c r="D83" s="90"/>
      <c r="E83" s="90"/>
      <c r="F83" s="90"/>
      <c r="G83" s="91"/>
      <c r="H83" s="91"/>
      <c r="I83" s="92"/>
      <c r="J83" s="92"/>
      <c r="K83" s="93"/>
    </row>
    <row r="85" spans="2:12" ht="15.75" thickBot="1" x14ac:dyDescent="0.3"/>
    <row r="86" spans="2:12" x14ac:dyDescent="0.25">
      <c r="B86" s="352" t="s">
        <v>95</v>
      </c>
      <c r="C86" s="353"/>
      <c r="D86" s="353"/>
      <c r="E86" s="353"/>
      <c r="F86" s="353"/>
      <c r="G86" s="353"/>
      <c r="H86" s="353"/>
      <c r="I86" s="353"/>
      <c r="J86" s="353"/>
      <c r="K86" s="354"/>
      <c r="L86" s="186" t="s">
        <v>98</v>
      </c>
    </row>
    <row r="87" spans="2:12" x14ac:dyDescent="0.25">
      <c r="B87" s="355"/>
      <c r="C87" s="356"/>
      <c r="D87" s="356"/>
      <c r="E87" s="356"/>
      <c r="F87" s="356"/>
      <c r="G87" s="356"/>
      <c r="H87" s="356"/>
      <c r="I87" s="356"/>
      <c r="J87" s="356"/>
      <c r="K87" s="357"/>
    </row>
    <row r="88" spans="2:12" x14ac:dyDescent="0.25">
      <c r="B88" s="468" t="s">
        <v>1</v>
      </c>
      <c r="C88" s="469"/>
      <c r="D88" s="469"/>
      <c r="E88" s="469"/>
      <c r="F88" s="469"/>
      <c r="G88" s="469"/>
      <c r="H88" s="469"/>
      <c r="I88" s="469"/>
      <c r="J88" s="469"/>
      <c r="K88" s="470"/>
    </row>
    <row r="89" spans="2:12" x14ac:dyDescent="0.25">
      <c r="B89" s="468"/>
      <c r="C89" s="469"/>
      <c r="D89" s="469"/>
      <c r="E89" s="469"/>
      <c r="F89" s="469"/>
      <c r="G89" s="469"/>
      <c r="H89" s="469"/>
      <c r="I89" s="469"/>
      <c r="J89" s="469"/>
      <c r="K89" s="470"/>
    </row>
    <row r="90" spans="2:12" ht="15.75" customHeight="1" x14ac:dyDescent="0.25">
      <c r="B90" s="412" t="s">
        <v>46</v>
      </c>
      <c r="C90" s="413"/>
      <c r="D90" s="413"/>
      <c r="E90" s="413"/>
      <c r="F90" s="413"/>
      <c r="G90" s="413"/>
      <c r="H90" s="413"/>
      <c r="I90" s="413"/>
      <c r="J90" s="413"/>
      <c r="K90" s="414"/>
    </row>
    <row r="91" spans="2:12" ht="15.75" customHeight="1" x14ac:dyDescent="0.25">
      <c r="B91" s="412"/>
      <c r="C91" s="413"/>
      <c r="D91" s="413"/>
      <c r="E91" s="413"/>
      <c r="F91" s="413"/>
      <c r="G91" s="413"/>
      <c r="H91" s="413"/>
      <c r="I91" s="413"/>
      <c r="J91" s="413"/>
      <c r="K91" s="414"/>
    </row>
    <row r="92" spans="2:12" ht="15.75" customHeight="1" x14ac:dyDescent="0.25">
      <c r="B92" s="412"/>
      <c r="C92" s="413"/>
      <c r="D92" s="413"/>
      <c r="E92" s="413"/>
      <c r="F92" s="413"/>
      <c r="G92" s="413"/>
      <c r="H92" s="413"/>
      <c r="I92" s="413"/>
      <c r="J92" s="413"/>
      <c r="K92" s="414"/>
    </row>
    <row r="93" spans="2:12" ht="15.75" customHeight="1" x14ac:dyDescent="0.25">
      <c r="B93" s="237"/>
      <c r="C93" s="238"/>
      <c r="D93" s="238"/>
      <c r="E93" s="238"/>
      <c r="F93" s="238"/>
      <c r="G93" s="238"/>
      <c r="H93" s="238"/>
      <c r="I93" s="238"/>
      <c r="J93" s="238"/>
      <c r="K93" s="239"/>
    </row>
    <row r="94" spans="2:12" ht="15.75" customHeight="1" x14ac:dyDescent="0.25">
      <c r="B94" s="320" t="s">
        <v>116</v>
      </c>
      <c r="C94" s="321"/>
      <c r="D94" s="321"/>
      <c r="E94" s="321"/>
      <c r="F94" s="321"/>
      <c r="G94" s="321"/>
      <c r="H94" s="321"/>
      <c r="I94" s="321"/>
      <c r="J94" s="321"/>
      <c r="K94" s="322"/>
    </row>
    <row r="95" spans="2:12" x14ac:dyDescent="0.25">
      <c r="B95" s="94"/>
      <c r="C95" s="95"/>
      <c r="D95" s="95"/>
      <c r="E95" s="95"/>
      <c r="F95" s="95"/>
      <c r="G95" s="95"/>
      <c r="H95" s="95"/>
      <c r="I95" s="95"/>
      <c r="J95" s="95"/>
      <c r="K95" s="96"/>
    </row>
    <row r="96" spans="2:12" x14ac:dyDescent="0.25">
      <c r="B96" s="94"/>
      <c r="C96" s="415" t="s">
        <v>37</v>
      </c>
      <c r="D96" s="415"/>
      <c r="E96" s="415"/>
      <c r="F96" s="95"/>
      <c r="G96" s="415" t="s">
        <v>43</v>
      </c>
      <c r="H96" s="415"/>
      <c r="I96" s="95"/>
      <c r="J96" s="95"/>
      <c r="K96" s="96"/>
    </row>
    <row r="97" spans="2:12" ht="15.75" thickBot="1" x14ac:dyDescent="0.3">
      <c r="B97" s="94"/>
      <c r="C97" s="415"/>
      <c r="D97" s="415"/>
      <c r="E97" s="415"/>
      <c r="F97" s="95"/>
      <c r="G97" s="415"/>
      <c r="H97" s="415"/>
      <c r="I97" s="95"/>
      <c r="J97" s="95"/>
      <c r="K97" s="96"/>
    </row>
    <row r="98" spans="2:12" ht="18.75" x14ac:dyDescent="0.25">
      <c r="B98" s="94"/>
      <c r="C98" s="130"/>
      <c r="D98" s="130"/>
      <c r="E98" s="130"/>
      <c r="F98" s="95"/>
      <c r="G98" s="292" t="s">
        <v>42</v>
      </c>
      <c r="H98" s="293"/>
      <c r="I98" s="97" t="s">
        <v>70</v>
      </c>
      <c r="J98" s="95"/>
      <c r="K98" s="96"/>
    </row>
    <row r="99" spans="2:12" x14ac:dyDescent="0.25">
      <c r="B99" s="94"/>
      <c r="C99" s="95"/>
      <c r="D99" s="95"/>
      <c r="E99" s="95"/>
      <c r="F99" s="95"/>
      <c r="G99" s="368">
        <v>2</v>
      </c>
      <c r="H99" s="369"/>
      <c r="I99" s="98" t="s">
        <v>47</v>
      </c>
      <c r="J99" s="95"/>
      <c r="K99" s="96"/>
    </row>
    <row r="100" spans="2:12" x14ac:dyDescent="0.25">
      <c r="B100" s="94"/>
      <c r="C100" s="95"/>
      <c r="D100" s="95"/>
      <c r="E100" s="95"/>
      <c r="F100" s="95"/>
      <c r="G100" s="368"/>
      <c r="H100" s="369"/>
      <c r="I100" s="95"/>
      <c r="J100" s="95"/>
      <c r="K100" s="96"/>
    </row>
    <row r="101" spans="2:12" ht="15.75" thickBot="1" x14ac:dyDescent="0.3">
      <c r="B101" s="94"/>
      <c r="C101" s="95"/>
      <c r="D101" s="95"/>
      <c r="E101" s="95"/>
      <c r="F101" s="95"/>
      <c r="G101" s="370"/>
      <c r="H101" s="371"/>
      <c r="I101" s="95"/>
      <c r="J101" s="95"/>
      <c r="K101" s="96"/>
    </row>
    <row r="102" spans="2:12" ht="14.25" customHeight="1" x14ac:dyDescent="0.25">
      <c r="B102" s="94"/>
      <c r="C102" s="95"/>
      <c r="D102" s="95"/>
      <c r="E102" s="95"/>
      <c r="F102" s="95"/>
      <c r="G102" s="99"/>
      <c r="H102" s="99"/>
      <c r="I102" s="95"/>
      <c r="J102" s="95"/>
      <c r="K102" s="96"/>
    </row>
    <row r="103" spans="2:12" ht="34.5" customHeight="1" x14ac:dyDescent="0.3">
      <c r="B103" s="420" t="str">
        <f ca="1">"Value for " &amp; 'Enter Financial Data'!$C$8 &amp; " in Fiscal Year " &amp; 'Enter Financial Data'!$G$11 &amp; ":"</f>
        <v>Value for Town of Anywhere in Fiscal Year 2014:</v>
      </c>
      <c r="C103" s="421"/>
      <c r="D103" s="421"/>
      <c r="E103" s="421"/>
      <c r="F103" s="421"/>
      <c r="G103" s="100">
        <f>IFERROR('Graph Data'!F12,"No data")</f>
        <v>5.3775627537617527</v>
      </c>
      <c r="H103" s="101"/>
      <c r="I103" s="95"/>
      <c r="J103" s="95"/>
      <c r="K103" s="96"/>
    </row>
    <row r="104" spans="2:12" ht="18.75" customHeight="1" x14ac:dyDescent="0.3">
      <c r="B104" s="102"/>
      <c r="C104" s="422" t="str">
        <f ca="1">"Did you meet your target in Fiscal Year "&amp;'Enter Financial Data'!$G$11&amp;"?"</f>
        <v>Did you meet your target in Fiscal Year 2014?</v>
      </c>
      <c r="D104" s="422"/>
      <c r="E104" s="422"/>
      <c r="F104" s="422"/>
      <c r="G104" s="103">
        <f>G103</f>
        <v>5.3775627537617527</v>
      </c>
      <c r="H104" s="101"/>
      <c r="I104" s="95"/>
      <c r="J104" s="95"/>
      <c r="K104" s="96"/>
    </row>
    <row r="105" spans="2:12" ht="18.75" customHeight="1" x14ac:dyDescent="0.3">
      <c r="B105" s="102"/>
      <c r="C105" s="422" t="s">
        <v>41</v>
      </c>
      <c r="D105" s="422"/>
      <c r="E105" s="422"/>
      <c r="F105" s="422"/>
      <c r="G105" s="104">
        <f>'Graph Data'!I11</f>
        <v>0.15685256510676079</v>
      </c>
      <c r="H105" s="101"/>
      <c r="I105" s="95"/>
      <c r="J105" s="95"/>
      <c r="K105" s="96"/>
    </row>
    <row r="106" spans="2:12" ht="18.75" customHeight="1" x14ac:dyDescent="0.3">
      <c r="B106" s="102"/>
      <c r="C106" s="423" t="s">
        <v>38</v>
      </c>
      <c r="D106" s="423"/>
      <c r="E106" s="423"/>
      <c r="F106" s="423"/>
      <c r="G106" s="424"/>
      <c r="H106" s="424"/>
      <c r="I106" s="308" t="s">
        <v>40</v>
      </c>
      <c r="J106" s="308"/>
      <c r="K106" s="96"/>
    </row>
    <row r="107" spans="2:12" ht="18.75" customHeight="1" thickBot="1" x14ac:dyDescent="0.35">
      <c r="B107" s="105"/>
      <c r="C107" s="106"/>
      <c r="D107" s="106"/>
      <c r="E107" s="106"/>
      <c r="F107" s="106"/>
      <c r="G107" s="107"/>
      <c r="H107" s="107"/>
      <c r="I107" s="108"/>
      <c r="J107" s="108"/>
      <c r="K107" s="109"/>
    </row>
    <row r="109" spans="2:12" ht="15.75" thickBot="1" x14ac:dyDescent="0.3"/>
    <row r="110" spans="2:12" x14ac:dyDescent="0.25">
      <c r="B110" s="425" t="s">
        <v>96</v>
      </c>
      <c r="C110" s="426"/>
      <c r="D110" s="426"/>
      <c r="E110" s="426"/>
      <c r="F110" s="426"/>
      <c r="G110" s="426"/>
      <c r="H110" s="426"/>
      <c r="I110" s="426"/>
      <c r="J110" s="426"/>
      <c r="K110" s="427"/>
      <c r="L110" s="186" t="s">
        <v>98</v>
      </c>
    </row>
    <row r="111" spans="2:12" x14ac:dyDescent="0.25">
      <c r="B111" s="428"/>
      <c r="C111" s="429"/>
      <c r="D111" s="429"/>
      <c r="E111" s="429"/>
      <c r="F111" s="429"/>
      <c r="G111" s="429"/>
      <c r="H111" s="429"/>
      <c r="I111" s="429"/>
      <c r="J111" s="429"/>
      <c r="K111" s="430"/>
    </row>
    <row r="112" spans="2:12" x14ac:dyDescent="0.25">
      <c r="B112" s="471" t="s">
        <v>2</v>
      </c>
      <c r="C112" s="472"/>
      <c r="D112" s="472"/>
      <c r="E112" s="472"/>
      <c r="F112" s="472"/>
      <c r="G112" s="472"/>
      <c r="H112" s="472"/>
      <c r="I112" s="472"/>
      <c r="J112" s="472"/>
      <c r="K112" s="473"/>
    </row>
    <row r="113" spans="2:11" x14ac:dyDescent="0.25">
      <c r="B113" s="471"/>
      <c r="C113" s="472"/>
      <c r="D113" s="472"/>
      <c r="E113" s="472"/>
      <c r="F113" s="472"/>
      <c r="G113" s="472"/>
      <c r="H113" s="472"/>
      <c r="I113" s="472"/>
      <c r="J113" s="472"/>
      <c r="K113" s="473"/>
    </row>
    <row r="114" spans="2:11" ht="15.75" customHeight="1" x14ac:dyDescent="0.25">
      <c r="B114" s="431" t="s">
        <v>60</v>
      </c>
      <c r="C114" s="432"/>
      <c r="D114" s="432"/>
      <c r="E114" s="432"/>
      <c r="F114" s="432"/>
      <c r="G114" s="432"/>
      <c r="H114" s="432"/>
      <c r="I114" s="432"/>
      <c r="J114" s="432"/>
      <c r="K114" s="433"/>
    </row>
    <row r="115" spans="2:11" ht="15.75" customHeight="1" x14ac:dyDescent="0.25">
      <c r="B115" s="431"/>
      <c r="C115" s="432"/>
      <c r="D115" s="432"/>
      <c r="E115" s="432"/>
      <c r="F115" s="432"/>
      <c r="G115" s="432"/>
      <c r="H115" s="432"/>
      <c r="I115" s="432"/>
      <c r="J115" s="432"/>
      <c r="K115" s="433"/>
    </row>
    <row r="116" spans="2:11" ht="15.75" customHeight="1" x14ac:dyDescent="0.25">
      <c r="B116" s="431"/>
      <c r="C116" s="432"/>
      <c r="D116" s="432"/>
      <c r="E116" s="432"/>
      <c r="F116" s="432"/>
      <c r="G116" s="432"/>
      <c r="H116" s="432"/>
      <c r="I116" s="432"/>
      <c r="J116" s="432"/>
      <c r="K116" s="433"/>
    </row>
    <row r="117" spans="2:11" ht="15.75" customHeight="1" x14ac:dyDescent="0.25">
      <c r="B117" s="240"/>
      <c r="C117" s="241"/>
      <c r="D117" s="241"/>
      <c r="E117" s="241"/>
      <c r="F117" s="241"/>
      <c r="G117" s="241"/>
      <c r="H117" s="241"/>
      <c r="I117" s="241"/>
      <c r="J117" s="241"/>
      <c r="K117" s="242"/>
    </row>
    <row r="118" spans="2:11" ht="15.75" customHeight="1" x14ac:dyDescent="0.25">
      <c r="B118" s="282" t="s">
        <v>117</v>
      </c>
      <c r="C118" s="283"/>
      <c r="D118" s="283"/>
      <c r="E118" s="283"/>
      <c r="F118" s="283"/>
      <c r="G118" s="283"/>
      <c r="H118" s="283"/>
      <c r="I118" s="283"/>
      <c r="J118" s="283"/>
      <c r="K118" s="284"/>
    </row>
    <row r="119" spans="2:11" x14ac:dyDescent="0.25">
      <c r="B119" s="110"/>
      <c r="C119" s="111"/>
      <c r="D119" s="111"/>
      <c r="E119" s="111"/>
      <c r="F119" s="111"/>
      <c r="G119" s="111"/>
      <c r="H119" s="111"/>
      <c r="I119" s="111"/>
      <c r="J119" s="111"/>
      <c r="K119" s="112"/>
    </row>
    <row r="120" spans="2:11" x14ac:dyDescent="0.25">
      <c r="B120" s="110"/>
      <c r="C120" s="336" t="s">
        <v>37</v>
      </c>
      <c r="D120" s="336"/>
      <c r="E120" s="336"/>
      <c r="F120" s="111"/>
      <c r="G120" s="336" t="s">
        <v>43</v>
      </c>
      <c r="H120" s="336"/>
      <c r="I120" s="111"/>
      <c r="J120" s="111"/>
      <c r="K120" s="112"/>
    </row>
    <row r="121" spans="2:11" ht="15.75" thickBot="1" x14ac:dyDescent="0.3">
      <c r="B121" s="110"/>
      <c r="C121" s="336"/>
      <c r="D121" s="336"/>
      <c r="E121" s="336"/>
      <c r="F121" s="111"/>
      <c r="G121" s="336"/>
      <c r="H121" s="336"/>
      <c r="I121" s="111"/>
      <c r="J121" s="111"/>
      <c r="K121" s="112"/>
    </row>
    <row r="122" spans="2:11" ht="18" customHeight="1" x14ac:dyDescent="0.25">
      <c r="B122" s="110"/>
      <c r="C122" s="131"/>
      <c r="D122" s="131"/>
      <c r="E122" s="131"/>
      <c r="F122" s="111"/>
      <c r="G122" s="292" t="s">
        <v>42</v>
      </c>
      <c r="H122" s="293"/>
      <c r="I122" s="337" t="s">
        <v>61</v>
      </c>
      <c r="J122" s="338"/>
      <c r="K122" s="339"/>
    </row>
    <row r="123" spans="2:11" x14ac:dyDescent="0.25">
      <c r="B123" s="110"/>
      <c r="C123" s="111"/>
      <c r="D123" s="111"/>
      <c r="E123" s="111"/>
      <c r="F123" s="111"/>
      <c r="G123" s="416">
        <v>180</v>
      </c>
      <c r="H123" s="417"/>
      <c r="I123" s="337"/>
      <c r="J123" s="338"/>
      <c r="K123" s="339"/>
    </row>
    <row r="124" spans="2:11" x14ac:dyDescent="0.25">
      <c r="B124" s="110"/>
      <c r="C124" s="111"/>
      <c r="D124" s="111"/>
      <c r="E124" s="111"/>
      <c r="F124" s="111"/>
      <c r="G124" s="416"/>
      <c r="H124" s="417"/>
      <c r="I124" s="337"/>
      <c r="J124" s="338"/>
      <c r="K124" s="339"/>
    </row>
    <row r="125" spans="2:11" ht="15.75" thickBot="1" x14ac:dyDescent="0.3">
      <c r="B125" s="110"/>
      <c r="C125" s="111"/>
      <c r="D125" s="111"/>
      <c r="E125" s="111"/>
      <c r="F125" s="111"/>
      <c r="G125" s="418"/>
      <c r="H125" s="419"/>
      <c r="I125" s="337"/>
      <c r="J125" s="338"/>
      <c r="K125" s="339"/>
    </row>
    <row r="126" spans="2:11" ht="12" customHeight="1" x14ac:dyDescent="0.25">
      <c r="B126" s="110"/>
      <c r="C126" s="111"/>
      <c r="D126" s="111"/>
      <c r="E126" s="111"/>
      <c r="F126" s="111"/>
      <c r="G126" s="113"/>
      <c r="H126" s="113"/>
      <c r="I126" s="111"/>
      <c r="J126" s="111"/>
      <c r="K126" s="112"/>
    </row>
    <row r="127" spans="2:11" ht="34.5" customHeight="1" x14ac:dyDescent="0.3">
      <c r="B127" s="377" t="str">
        <f ca="1">"Value for " &amp; 'Enter Financial Data'!$C$8 &amp; " in Fiscal Year " &amp; 'Enter Financial Data'!$G$11 &amp; ":"</f>
        <v>Value for Town of Anywhere in Fiscal Year 2014:</v>
      </c>
      <c r="C127" s="378"/>
      <c r="D127" s="378"/>
      <c r="E127" s="378"/>
      <c r="F127" s="378"/>
      <c r="G127" s="114">
        <f>IFERROR('Graph Data'!F15,"No data")</f>
        <v>399.53466399790415</v>
      </c>
      <c r="H127" s="115"/>
      <c r="I127" s="111"/>
      <c r="J127" s="111"/>
      <c r="K127" s="112"/>
    </row>
    <row r="128" spans="2:11" ht="18.75" customHeight="1" x14ac:dyDescent="0.3">
      <c r="B128" s="116"/>
      <c r="C128" s="379" t="str">
        <f ca="1">"Did you meet your target in Fiscal Year "&amp;'Enter Financial Data'!$G$11&amp;"?"</f>
        <v>Did you meet your target in Fiscal Year 2014?</v>
      </c>
      <c r="D128" s="379"/>
      <c r="E128" s="379"/>
      <c r="F128" s="379"/>
      <c r="G128" s="117">
        <f>G127</f>
        <v>399.53466399790415</v>
      </c>
      <c r="H128" s="115"/>
      <c r="I128" s="111"/>
      <c r="J128" s="111"/>
      <c r="K128" s="112"/>
    </row>
    <row r="129" spans="2:12" ht="18.75" customHeight="1" x14ac:dyDescent="0.3">
      <c r="B129" s="116"/>
      <c r="C129" s="379" t="s">
        <v>41</v>
      </c>
      <c r="D129" s="379"/>
      <c r="E129" s="379"/>
      <c r="F129" s="379"/>
      <c r="G129" s="118">
        <f>'Graph Data'!I14</f>
        <v>-4.3251240637249395E-2</v>
      </c>
      <c r="H129" s="115"/>
      <c r="I129" s="111"/>
      <c r="J129" s="111"/>
      <c r="K129" s="112"/>
    </row>
    <row r="130" spans="2:12" ht="18.75" customHeight="1" x14ac:dyDescent="0.3">
      <c r="B130" s="116"/>
      <c r="C130" s="380" t="s">
        <v>38</v>
      </c>
      <c r="D130" s="380"/>
      <c r="E130" s="380"/>
      <c r="F130" s="380"/>
      <c r="G130" s="381"/>
      <c r="H130" s="381"/>
      <c r="I130" s="382" t="s">
        <v>40</v>
      </c>
      <c r="J130" s="382"/>
      <c r="K130" s="112"/>
    </row>
    <row r="131" spans="2:12" ht="18.75" customHeight="1" thickBot="1" x14ac:dyDescent="0.35">
      <c r="B131" s="119"/>
      <c r="C131" s="120"/>
      <c r="D131" s="120"/>
      <c r="E131" s="120"/>
      <c r="F131" s="120"/>
      <c r="G131" s="121"/>
      <c r="H131" s="121"/>
      <c r="I131" s="122"/>
      <c r="J131" s="122"/>
      <c r="K131" s="123"/>
    </row>
    <row r="133" spans="2:12" ht="15.75" thickBot="1" x14ac:dyDescent="0.3"/>
    <row r="134" spans="2:12" x14ac:dyDescent="0.25">
      <c r="B134" s="404" t="s">
        <v>97</v>
      </c>
      <c r="C134" s="405"/>
      <c r="D134" s="405"/>
      <c r="E134" s="405"/>
      <c r="F134" s="405"/>
      <c r="G134" s="405"/>
      <c r="H134" s="405"/>
      <c r="I134" s="405"/>
      <c r="J134" s="405"/>
      <c r="K134" s="406"/>
      <c r="L134" s="186" t="s">
        <v>98</v>
      </c>
    </row>
    <row r="135" spans="2:12" x14ac:dyDescent="0.25">
      <c r="B135" s="407"/>
      <c r="C135" s="408"/>
      <c r="D135" s="408"/>
      <c r="E135" s="408"/>
      <c r="F135" s="408"/>
      <c r="G135" s="408"/>
      <c r="H135" s="408"/>
      <c r="I135" s="408"/>
      <c r="J135" s="408"/>
      <c r="K135" s="409"/>
    </row>
    <row r="136" spans="2:12" x14ac:dyDescent="0.25">
      <c r="B136" s="474" t="s">
        <v>30</v>
      </c>
      <c r="C136" s="475"/>
      <c r="D136" s="475"/>
      <c r="E136" s="475"/>
      <c r="F136" s="475"/>
      <c r="G136" s="475"/>
      <c r="H136" s="475"/>
      <c r="I136" s="475"/>
      <c r="J136" s="475"/>
      <c r="K136" s="476"/>
    </row>
    <row r="137" spans="2:12" x14ac:dyDescent="0.25">
      <c r="B137" s="474"/>
      <c r="C137" s="475"/>
      <c r="D137" s="475"/>
      <c r="E137" s="475"/>
      <c r="F137" s="475"/>
      <c r="G137" s="475"/>
      <c r="H137" s="475"/>
      <c r="I137" s="475"/>
      <c r="J137" s="475"/>
      <c r="K137" s="476"/>
    </row>
    <row r="138" spans="2:12" ht="15.75" customHeight="1" x14ac:dyDescent="0.25">
      <c r="B138" s="384" t="s">
        <v>62</v>
      </c>
      <c r="C138" s="385"/>
      <c r="D138" s="385"/>
      <c r="E138" s="385"/>
      <c r="F138" s="385"/>
      <c r="G138" s="385"/>
      <c r="H138" s="385"/>
      <c r="I138" s="385"/>
      <c r="J138" s="385"/>
      <c r="K138" s="386"/>
    </row>
    <row r="139" spans="2:12" ht="15.75" customHeight="1" x14ac:dyDescent="0.25">
      <c r="B139" s="384"/>
      <c r="C139" s="385"/>
      <c r="D139" s="385"/>
      <c r="E139" s="385"/>
      <c r="F139" s="385"/>
      <c r="G139" s="385"/>
      <c r="H139" s="385"/>
      <c r="I139" s="385"/>
      <c r="J139" s="385"/>
      <c r="K139" s="386"/>
    </row>
    <row r="140" spans="2:12" ht="15.75" customHeight="1" x14ac:dyDescent="0.25">
      <c r="B140" s="384"/>
      <c r="C140" s="385"/>
      <c r="D140" s="385"/>
      <c r="E140" s="385"/>
      <c r="F140" s="385"/>
      <c r="G140" s="385"/>
      <c r="H140" s="385"/>
      <c r="I140" s="385"/>
      <c r="J140" s="385"/>
      <c r="K140" s="386"/>
    </row>
    <row r="141" spans="2:12" x14ac:dyDescent="0.25">
      <c r="B141" s="208"/>
      <c r="C141" s="209"/>
      <c r="D141" s="209"/>
      <c r="E141" s="209"/>
      <c r="F141" s="209"/>
      <c r="G141" s="209"/>
      <c r="H141" s="209"/>
      <c r="I141" s="209"/>
      <c r="J141" s="209"/>
      <c r="K141" s="210"/>
    </row>
    <row r="142" spans="2:12" x14ac:dyDescent="0.25">
      <c r="B142" s="208"/>
      <c r="C142" s="387" t="s">
        <v>37</v>
      </c>
      <c r="D142" s="387"/>
      <c r="E142" s="387"/>
      <c r="F142" s="209"/>
      <c r="G142" s="387" t="s">
        <v>43</v>
      </c>
      <c r="H142" s="387"/>
      <c r="I142" s="209"/>
      <c r="J142" s="209"/>
      <c r="K142" s="210"/>
    </row>
    <row r="143" spans="2:12" ht="15.75" thickBot="1" x14ac:dyDescent="0.3">
      <c r="B143" s="208"/>
      <c r="C143" s="387"/>
      <c r="D143" s="387"/>
      <c r="E143" s="387"/>
      <c r="F143" s="209"/>
      <c r="G143" s="387"/>
      <c r="H143" s="387"/>
      <c r="I143" s="209"/>
      <c r="J143" s="209"/>
      <c r="K143" s="210"/>
    </row>
    <row r="144" spans="2:12" ht="18.75" x14ac:dyDescent="0.25">
      <c r="B144" s="208"/>
      <c r="C144" s="211"/>
      <c r="D144" s="211"/>
      <c r="E144" s="211"/>
      <c r="F144" s="209"/>
      <c r="G144" s="292" t="s">
        <v>27</v>
      </c>
      <c r="H144" s="293"/>
      <c r="I144" s="388" t="s">
        <v>24</v>
      </c>
      <c r="J144" s="389"/>
      <c r="K144" s="390"/>
    </row>
    <row r="145" spans="2:11" x14ac:dyDescent="0.25">
      <c r="B145" s="208"/>
      <c r="C145" s="209"/>
      <c r="D145" s="209"/>
      <c r="E145" s="209"/>
      <c r="F145" s="209"/>
      <c r="G145" s="391">
        <v>0.35</v>
      </c>
      <c r="H145" s="392"/>
      <c r="I145" s="388"/>
      <c r="J145" s="389"/>
      <c r="K145" s="390"/>
    </row>
    <row r="146" spans="2:11" x14ac:dyDescent="0.25">
      <c r="B146" s="208"/>
      <c r="C146" s="209"/>
      <c r="D146" s="209"/>
      <c r="E146" s="209"/>
      <c r="F146" s="209"/>
      <c r="G146" s="391"/>
      <c r="H146" s="392"/>
      <c r="I146" s="388"/>
      <c r="J146" s="389"/>
      <c r="K146" s="390"/>
    </row>
    <row r="147" spans="2:11" ht="15.75" thickBot="1" x14ac:dyDescent="0.3">
      <c r="B147" s="208"/>
      <c r="C147" s="209"/>
      <c r="D147" s="209"/>
      <c r="E147" s="209"/>
      <c r="F147" s="209"/>
      <c r="G147" s="393"/>
      <c r="H147" s="394"/>
      <c r="I147" s="388"/>
      <c r="J147" s="389"/>
      <c r="K147" s="390"/>
    </row>
    <row r="148" spans="2:11" ht="12.75" customHeight="1" x14ac:dyDescent="0.25">
      <c r="B148" s="208"/>
      <c r="C148" s="209"/>
      <c r="D148" s="209"/>
      <c r="E148" s="209"/>
      <c r="F148" s="209"/>
      <c r="G148" s="212"/>
      <c r="H148" s="212"/>
      <c r="I148" s="209"/>
      <c r="J148" s="209"/>
      <c r="K148" s="210"/>
    </row>
    <row r="149" spans="2:11" ht="34.5" customHeight="1" x14ac:dyDescent="0.3">
      <c r="B149" s="410" t="str">
        <f ca="1">"Value for " &amp; 'Enter Financial Data'!$C$8 &amp; " in Fiscal Year " &amp; 'Enter Financial Data'!$G$11 &amp; ":"</f>
        <v>Value for Town of Anywhere in Fiscal Year 2014:</v>
      </c>
      <c r="C149" s="411"/>
      <c r="D149" s="411"/>
      <c r="E149" s="411"/>
      <c r="F149" s="411"/>
      <c r="G149" s="213">
        <f>IFERROR('Graph Data'!F18,"No data")</f>
        <v>0.46478911785873006</v>
      </c>
      <c r="H149" s="214"/>
      <c r="I149" s="209"/>
      <c r="J149" s="209"/>
      <c r="K149" s="210"/>
    </row>
    <row r="150" spans="2:11" ht="18.75" customHeight="1" x14ac:dyDescent="0.3">
      <c r="B150" s="215"/>
      <c r="C150" s="376" t="str">
        <f ca="1">"Did you meet your target in Fiscal Year "&amp;'Enter Financial Data'!$G$11&amp;"?"</f>
        <v>Did you meet your target in Fiscal Year 2014?</v>
      </c>
      <c r="D150" s="376"/>
      <c r="E150" s="376"/>
      <c r="F150" s="376"/>
      <c r="G150" s="216">
        <f>G149</f>
        <v>0.46478911785873006</v>
      </c>
      <c r="H150" s="214"/>
      <c r="I150" s="209"/>
      <c r="J150" s="209"/>
      <c r="K150" s="210"/>
    </row>
    <row r="151" spans="2:11" ht="18.75" customHeight="1" x14ac:dyDescent="0.3">
      <c r="B151" s="215"/>
      <c r="C151" s="376" t="s">
        <v>41</v>
      </c>
      <c r="D151" s="376"/>
      <c r="E151" s="376"/>
      <c r="F151" s="376"/>
      <c r="G151" s="217">
        <f>'Graph Data'!I17</f>
        <v>-5.8670688346925369E-2</v>
      </c>
      <c r="H151" s="214"/>
      <c r="I151" s="209"/>
      <c r="J151" s="209"/>
      <c r="K151" s="210"/>
    </row>
    <row r="152" spans="2:11" ht="18.75" customHeight="1" x14ac:dyDescent="0.3">
      <c r="B152" s="396" t="s">
        <v>109</v>
      </c>
      <c r="C152" s="397"/>
      <c r="D152" s="397"/>
      <c r="E152" s="397"/>
      <c r="F152" s="397"/>
      <c r="G152" s="383"/>
      <c r="H152" s="383"/>
      <c r="I152" s="395" t="s">
        <v>40</v>
      </c>
      <c r="J152" s="395"/>
      <c r="K152" s="210"/>
    </row>
    <row r="153" spans="2:11" ht="18.75" customHeight="1" thickBot="1" x14ac:dyDescent="0.35">
      <c r="B153" s="218"/>
      <c r="C153" s="219"/>
      <c r="D153" s="219"/>
      <c r="E153" s="219"/>
      <c r="F153" s="219"/>
      <c r="G153" s="220"/>
      <c r="H153" s="220"/>
      <c r="I153" s="221"/>
      <c r="J153" s="221"/>
      <c r="K153" s="222"/>
    </row>
  </sheetData>
  <sheetProtection algorithmName="SHA-512" hashValue="mtX9+W9woV+kSN8VjOpE45FLqo1G39VeR3YayZXhMQ8ywNsYt25ebAWKMqIbSDYnBXF1fU7YLXPCKzEQ8qqJ7w==" saltValue="xYaQKdnngn1pIY4rnSpYaw==" spinCount="100000" sheet="1" objects="1" scenarios="1"/>
  <mergeCells count="107">
    <mergeCell ref="N20:Q20"/>
    <mergeCell ref="N15:Q15"/>
    <mergeCell ref="N16:Q16"/>
    <mergeCell ref="N17:Q17"/>
    <mergeCell ref="N18:Q18"/>
    <mergeCell ref="N19:Q19"/>
    <mergeCell ref="B134:K135"/>
    <mergeCell ref="B149:F149"/>
    <mergeCell ref="C150:F150"/>
    <mergeCell ref="B90:K92"/>
    <mergeCell ref="C96:E97"/>
    <mergeCell ref="G96:H97"/>
    <mergeCell ref="G98:H98"/>
    <mergeCell ref="G99:H101"/>
    <mergeCell ref="G123:H125"/>
    <mergeCell ref="B103:F103"/>
    <mergeCell ref="C104:F104"/>
    <mergeCell ref="C105:F105"/>
    <mergeCell ref="C106:F106"/>
    <mergeCell ref="G106:H106"/>
    <mergeCell ref="B110:K111"/>
    <mergeCell ref="B112:K113"/>
    <mergeCell ref="B114:K116"/>
    <mergeCell ref="C120:E121"/>
    <mergeCell ref="C151:F151"/>
    <mergeCell ref="B127:F127"/>
    <mergeCell ref="C128:F128"/>
    <mergeCell ref="C129:F129"/>
    <mergeCell ref="C130:F130"/>
    <mergeCell ref="G130:H130"/>
    <mergeCell ref="I130:J130"/>
    <mergeCell ref="G152:H152"/>
    <mergeCell ref="B136:K137"/>
    <mergeCell ref="B138:K140"/>
    <mergeCell ref="C142:E143"/>
    <mergeCell ref="G142:H143"/>
    <mergeCell ref="G144:H144"/>
    <mergeCell ref="I144:K147"/>
    <mergeCell ref="G145:H147"/>
    <mergeCell ref="I152:J152"/>
    <mergeCell ref="B152:F152"/>
    <mergeCell ref="G120:H121"/>
    <mergeCell ref="G122:H122"/>
    <mergeCell ref="I122:K125"/>
    <mergeCell ref="B88:K89"/>
    <mergeCell ref="B38:K39"/>
    <mergeCell ref="B62:K63"/>
    <mergeCell ref="B86:K87"/>
    <mergeCell ref="C82:F82"/>
    <mergeCell ref="G82:H82"/>
    <mergeCell ref="B66:K68"/>
    <mergeCell ref="B40:K41"/>
    <mergeCell ref="B42:K44"/>
    <mergeCell ref="C48:E49"/>
    <mergeCell ref="G48:H49"/>
    <mergeCell ref="G50:H50"/>
    <mergeCell ref="C72:E73"/>
    <mergeCell ref="G72:H73"/>
    <mergeCell ref="G74:H74"/>
    <mergeCell ref="G75:H77"/>
    <mergeCell ref="B79:F79"/>
    <mergeCell ref="B64:K65"/>
    <mergeCell ref="G51:H53"/>
    <mergeCell ref="B55:F55"/>
    <mergeCell ref="C56:F56"/>
    <mergeCell ref="E3:I3"/>
    <mergeCell ref="I75:K76"/>
    <mergeCell ref="B11:E11"/>
    <mergeCell ref="C80:F80"/>
    <mergeCell ref="C81:F81"/>
    <mergeCell ref="B46:K46"/>
    <mergeCell ref="B70:K70"/>
    <mergeCell ref="B94:K94"/>
    <mergeCell ref="K8:L8"/>
    <mergeCell ref="B8:E8"/>
    <mergeCell ref="B9:E9"/>
    <mergeCell ref="B10:E10"/>
    <mergeCell ref="G27:H29"/>
    <mergeCell ref="B14:K15"/>
    <mergeCell ref="C32:F32"/>
    <mergeCell ref="C33:F33"/>
    <mergeCell ref="C24:E25"/>
    <mergeCell ref="B31:F31"/>
    <mergeCell ref="B118:K118"/>
    <mergeCell ref="B1:L1"/>
    <mergeCell ref="C34:F34"/>
    <mergeCell ref="G34:H34"/>
    <mergeCell ref="K9:L9"/>
    <mergeCell ref="K10:L10"/>
    <mergeCell ref="K11:L11"/>
    <mergeCell ref="G26:H26"/>
    <mergeCell ref="B6:E6"/>
    <mergeCell ref="B7:E7"/>
    <mergeCell ref="B16:K17"/>
    <mergeCell ref="B18:K20"/>
    <mergeCell ref="G24:H25"/>
    <mergeCell ref="K6:L6"/>
    <mergeCell ref="K7:L7"/>
    <mergeCell ref="B22:K22"/>
    <mergeCell ref="C57:F57"/>
    <mergeCell ref="C58:F58"/>
    <mergeCell ref="G58:H58"/>
    <mergeCell ref="B2:L2"/>
    <mergeCell ref="I34:J34"/>
    <mergeCell ref="I58:J58"/>
    <mergeCell ref="I82:J82"/>
    <mergeCell ref="I106:J106"/>
  </mergeCells>
  <conditionalFormatting sqref="G31">
    <cfRule type="cellIs" dxfId="17" priority="6" operator="equal">
      <formula>"No data"</formula>
    </cfRule>
    <cfRule type="cellIs" dxfId="16" priority="139" operator="lessThan">
      <formula>$G$27</formula>
    </cfRule>
    <cfRule type="cellIs" dxfId="15" priority="140" operator="greaterThanOrEqual">
      <formula>$G$27</formula>
    </cfRule>
  </conditionalFormatting>
  <conditionalFormatting sqref="G32">
    <cfRule type="iconSet" priority="141">
      <iconSet iconSet="3Symbols" showValue="0">
        <cfvo type="percent" val="0"/>
        <cfvo type="formula" val="$G$27"/>
        <cfvo type="formula" val="$G$27" gte="0"/>
      </iconSet>
    </cfRule>
  </conditionalFormatting>
  <conditionalFormatting sqref="K7:K11">
    <cfRule type="dataBar" priority="28">
      <dataBar showValue="0">
        <cfvo type="num" val="-1"/>
        <cfvo type="num" val="1"/>
        <color rgb="FF638EC6"/>
      </dataBar>
      <extLst>
        <ext xmlns:x14="http://schemas.microsoft.com/office/spreadsheetml/2009/9/main" uri="{B025F937-C7B1-47D3-B67F-A62EFF666E3E}">
          <x14:id>{D52F024A-9CE5-3E43-9A5D-1912F3905292}</x14:id>
        </ext>
      </extLst>
    </cfRule>
  </conditionalFormatting>
  <conditionalFormatting sqref="K6">
    <cfRule type="dataBar" priority="27">
      <dataBar showValue="0">
        <cfvo type="num" val="-1"/>
        <cfvo type="num" val="1"/>
        <color rgb="FF638EC6"/>
      </dataBar>
      <extLst>
        <ext xmlns:x14="http://schemas.microsoft.com/office/spreadsheetml/2009/9/main" uri="{B025F937-C7B1-47D3-B67F-A62EFF666E3E}">
          <x14:id>{0272731D-1AF8-1B44-B758-4F9D8E6ECB17}</x14:id>
        </ext>
      </extLst>
    </cfRule>
  </conditionalFormatting>
  <conditionalFormatting sqref="G55">
    <cfRule type="cellIs" dxfId="14" priority="5" operator="equal">
      <formula>"No data"</formula>
    </cfRule>
    <cfRule type="cellIs" dxfId="13" priority="24" operator="lessThan">
      <formula>$G$51</formula>
    </cfRule>
    <cfRule type="cellIs" dxfId="12" priority="25" operator="greaterThanOrEqual">
      <formula>$G$51</formula>
    </cfRule>
  </conditionalFormatting>
  <conditionalFormatting sqref="G56">
    <cfRule type="iconSet" priority="26">
      <iconSet iconSet="3Symbols" showValue="0">
        <cfvo type="percent" val="0"/>
        <cfvo type="formula" val="$G$51"/>
        <cfvo type="formula" val="$G$51" gte="0"/>
      </iconSet>
    </cfRule>
  </conditionalFormatting>
  <conditionalFormatting sqref="G79">
    <cfRule type="cellIs" dxfId="11" priority="4" operator="equal">
      <formula>"No data"</formula>
    </cfRule>
    <cfRule type="cellIs" dxfId="10" priority="20" operator="lessThan">
      <formula>$G$75</formula>
    </cfRule>
    <cfRule type="cellIs" dxfId="9" priority="21" operator="greaterThanOrEqual">
      <formula>$G$75</formula>
    </cfRule>
  </conditionalFormatting>
  <conditionalFormatting sqref="G80">
    <cfRule type="iconSet" priority="22">
      <iconSet iconSet="3Symbols" showValue="0">
        <cfvo type="percent" val="0"/>
        <cfvo type="formula" val="$G$75"/>
        <cfvo type="formula" val="$G$75" gte="0"/>
      </iconSet>
    </cfRule>
  </conditionalFormatting>
  <conditionalFormatting sqref="G103">
    <cfRule type="cellIs" dxfId="8" priority="3" operator="equal">
      <formula>"No data"</formula>
    </cfRule>
    <cfRule type="cellIs" dxfId="7" priority="16" operator="lessThan">
      <formula>$G$99</formula>
    </cfRule>
    <cfRule type="cellIs" dxfId="6" priority="17" operator="greaterThanOrEqual">
      <formula>$G$99</formula>
    </cfRule>
  </conditionalFormatting>
  <conditionalFormatting sqref="G104">
    <cfRule type="iconSet" priority="18">
      <iconSet iconSet="3Symbols" showValue="0">
        <cfvo type="percent" val="0"/>
        <cfvo type="formula" val="$G$99"/>
        <cfvo type="formula" val="$G$99" gte="0"/>
      </iconSet>
    </cfRule>
  </conditionalFormatting>
  <conditionalFormatting sqref="G127">
    <cfRule type="cellIs" dxfId="5" priority="2" operator="equal">
      <formula>"No data"</formula>
    </cfRule>
    <cfRule type="cellIs" dxfId="4" priority="12" operator="lessThan">
      <formula>$G$123</formula>
    </cfRule>
    <cfRule type="cellIs" dxfId="3" priority="13" operator="greaterThanOrEqual">
      <formula>$G$123</formula>
    </cfRule>
  </conditionalFormatting>
  <conditionalFormatting sqref="G128">
    <cfRule type="iconSet" priority="14">
      <iconSet iconSet="3Symbols" showValue="0">
        <cfvo type="percent" val="0"/>
        <cfvo type="formula" val="$G$123"/>
        <cfvo type="formula" val="$G$123" gte="0"/>
      </iconSet>
    </cfRule>
  </conditionalFormatting>
  <conditionalFormatting sqref="G149">
    <cfRule type="cellIs" dxfId="2" priority="1" operator="equal">
      <formula>"No data"</formula>
    </cfRule>
    <cfRule type="cellIs" dxfId="1" priority="8" operator="lessThanOrEqual">
      <formula>$G$145</formula>
    </cfRule>
    <cfRule type="cellIs" dxfId="0" priority="9" operator="greaterThan">
      <formula>$G$145</formula>
    </cfRule>
  </conditionalFormatting>
  <dataValidations disablePrompts="1" count="6">
    <dataValidation type="decimal" operator="greaterThan" allowBlank="1" showErrorMessage="1" error="Please enter a non-negative number. Typically, this ratio should at least be greater than 1.0." sqref="G27:H29">
      <formula1>0</formula1>
    </dataValidation>
    <dataValidation type="decimal" operator="greaterThanOrEqual" allowBlank="1" showErrorMessage="1" error="Please enter a non-negative number. Typically, this ratio should at least be 1.0." sqref="G51:H53">
      <formula1>0</formula1>
    </dataValidation>
    <dataValidation type="decimal" operator="greaterThanOrEqual" allowBlank="1" showErrorMessage="1" error="Please enter a non-negative number. This ratio is usually greater than 1.0, and can be informed by your bond covenants (which often require a ratio of 1.2 or higher)." sqref="G75:H77">
      <formula1>0</formula1>
    </dataValidation>
    <dataValidation type="decimal" operator="greaterThanOrEqual" allowBlank="1" showErrorMessage="1" error="Please enter a non-negative number. Typically this ratio should be at least 1.0" sqref="G99:H101">
      <formula1>0</formula1>
    </dataValidation>
    <dataValidation type="whole" operator="greaterThanOrEqual" allowBlank="1" showErrorMessage="1" error="Please enter a non-negative number. Typically this ratio should be a large number of days (90 days, 180 days, 365 days, etc.)" sqref="G123:H125">
      <formula1>0</formula1>
    </dataValidation>
    <dataValidation type="decimal" allowBlank="1" showErrorMessage="1" error="Please enter a percentage between 0% and 100%." sqref="G145:H147">
      <formula1>0</formula1>
      <formula2>1</formula2>
    </dataValidation>
  </dataValidations>
  <hyperlinks>
    <hyperlink ref="B6" location="Sheet2!E11" display="Operating Ratio (including depreciation)"/>
    <hyperlink ref="I34" location="OR_graph" display="See Full Size Graph"/>
    <hyperlink ref="I58" location="ORnodep_graph" display="See Full Size Graph"/>
    <hyperlink ref="B7" location="Sheet2!B33" display="Operating Ratio (not including depreciation)"/>
    <hyperlink ref="I82" location="DSCR_graph" display="See Full Size Graph"/>
    <hyperlink ref="I106" location="QR_graph" display="See Full Size Graph"/>
    <hyperlink ref="I130" location="DCH_graph" display="See Full Size Graph"/>
    <hyperlink ref="I152" location="AssetDep_graph" display="See Full Size Graph"/>
    <hyperlink ref="B7:E7" location="hyperOR2" display="Operating Ratio (not including depreciation)"/>
    <hyperlink ref="B8:E8" location="hyperDSCR" display="Debt Service Coverage Ratio"/>
    <hyperlink ref="B9:E9" location="hyperQR" display="Quick Ratio"/>
    <hyperlink ref="B10:E10" location="hyperDCH" display="Days Cash on Hand"/>
    <hyperlink ref="B11:E11" location="hyperPD" display="Percent of Capital Assets Depreciated"/>
    <hyperlink ref="B6:E6" location="hyperOR1" display="Operating Ratio (including depreciation)"/>
    <hyperlink ref="L38" location="'Key Financial Indicators'!A13" display="Go to top"/>
    <hyperlink ref="L62" location="'Key Financial Indicators'!A13" display="Go to top"/>
    <hyperlink ref="L86" location="'Key Financial Indicators'!A13" display="Go to top"/>
    <hyperlink ref="L110" location="'Key Financial Indicators'!A13" display="Go to top"/>
    <hyperlink ref="L134" location="'Key Financial Indicators'!A13" display="Go to top"/>
    <hyperlink ref="B22:K22" r:id="rId1" display="Read more about Operating Ratios in this blog post"/>
    <hyperlink ref="B46:K46" r:id="rId2" display="Read more about Operating Ratios in this blog post"/>
    <hyperlink ref="B70:K70" r:id="rId3" display="Read more about Debt Service Coverage Ratios in this blog post"/>
    <hyperlink ref="B94:K94" r:id="rId4" display="Read more about Quick (Current) Ratios in this blog post"/>
    <hyperlink ref="B118:K118" r:id="rId5" display="Read more about Days Cash on Hand in this blog post"/>
  </hyperlinks>
  <pageMargins left="0.75" right="0.75" top="1" bottom="1" header="0.5" footer="0.5"/>
  <pageSetup scale="69" fitToHeight="0" orientation="portrait" horizontalDpi="4294967292" verticalDpi="4294967292" r:id="rId6"/>
  <rowBreaks count="3" manualBreakCount="3">
    <brk id="12" max="16383" man="1"/>
    <brk id="60" max="16383" man="1"/>
    <brk id="108" max="16383" man="1"/>
  </rowBreaks>
  <drawing r:id="rId7"/>
  <extLst>
    <ext xmlns:x14="http://schemas.microsoft.com/office/spreadsheetml/2009/9/main" uri="{78C0D931-6437-407d-A8EE-F0AAD7539E65}">
      <x14:conditionalFormattings>
        <x14:conditionalFormatting xmlns:xm="http://schemas.microsoft.com/office/excel/2006/main">
          <x14:cfRule type="dataBar" id="{D52F024A-9CE5-3E43-9A5D-1912F3905292}">
            <x14:dataBar minLength="0" maxLength="100" gradient="0" axisPosition="middle">
              <x14:cfvo type="num">
                <xm:f>-1</xm:f>
              </x14:cfvo>
              <x14:cfvo type="num">
                <xm:f>1</xm:f>
              </x14:cfvo>
              <x14:negativeFillColor rgb="FFFF0000"/>
              <x14:axisColor rgb="FF000000"/>
            </x14:dataBar>
          </x14:cfRule>
          <xm:sqref>K7:K11</xm:sqref>
        </x14:conditionalFormatting>
        <x14:conditionalFormatting xmlns:xm="http://schemas.microsoft.com/office/excel/2006/main">
          <x14:cfRule type="dataBar" id="{0272731D-1AF8-1B44-B758-4F9D8E6ECB17}">
            <x14:dataBar minLength="0" maxLength="100" gradient="0" axisPosition="middle">
              <x14:cfvo type="num">
                <xm:f>-1</xm:f>
              </x14:cfvo>
              <x14:cfvo type="num">
                <xm:f>1</xm:f>
              </x14:cfvo>
              <x14:negativeFillColor rgb="FFFF0000"/>
              <x14:axisColor rgb="FF000000"/>
            </x14:dataBar>
          </x14:cfRule>
          <xm:sqref>K6</xm:sqref>
        </x14:conditionalFormatting>
        <x14:conditionalFormatting xmlns:xm="http://schemas.microsoft.com/office/excel/2006/main">
          <x14:cfRule type="iconSet" priority="10" id="{948C0A9E-C9A3-4C40-B01B-752D38E89719}">
            <x14:iconSet iconSet="3Symbols" showValue="0" custom="1">
              <x14:cfvo type="percent">
                <xm:f>0</xm:f>
              </x14:cfvo>
              <x14:cfvo type="formula">
                <xm:f>$G$145</xm:f>
              </x14:cfvo>
              <x14:cfvo type="formula" gte="0">
                <xm:f>$G$145</xm:f>
              </x14:cfvo>
              <x14:cfIcon iconSet="3Symbols" iconId="2"/>
              <x14:cfIcon iconSet="3Symbols" iconId="1"/>
              <x14:cfIcon iconSet="3Symbols" iconId="0"/>
            </x14:iconSet>
          </x14:cfRule>
          <xm:sqref>G150</xm:sqref>
        </x14:conditionalFormatting>
        <x14:conditionalFormatting xmlns:xm="http://schemas.microsoft.com/office/excel/2006/main">
          <x14:cfRule type="iconSet" priority="36" id="{6E12D968-CD7A-8943-A51E-8B7C42D28385}">
            <x14:iconSet iconSet="3Arrows" showValue="0" custom="1">
              <x14:cfvo type="percent">
                <xm:f>0</xm:f>
              </x14:cfvo>
              <x14:cfvo type="num">
                <xm:f>-5.0000000000000001E-3</xm:f>
              </x14:cfvo>
              <x14:cfvo type="num" gte="0">
                <xm:f>5.0000000000000001E-3</xm:f>
              </x14:cfvo>
              <x14:cfIcon iconSet="3Arrows" iconId="0"/>
              <x14:cfIcon iconSet="3Arrows" iconId="1"/>
              <x14:cfIcon iconSet="3Arrows" iconId="2"/>
            </x14:iconSet>
          </x14:cfRule>
          <xm:sqref>G33</xm:sqref>
        </x14:conditionalFormatting>
        <x14:conditionalFormatting xmlns:xm="http://schemas.microsoft.com/office/excel/2006/main">
          <x14:cfRule type="iconSet" priority="23" id="{2EBE7919-D74D-3048-82D9-8530ED0EE522}">
            <x14:iconSet iconSet="3Arrows" showValue="0" custom="1">
              <x14:cfvo type="percent">
                <xm:f>0</xm:f>
              </x14:cfvo>
              <x14:cfvo type="num">
                <xm:f>-5.0000000000000001E-3</xm:f>
              </x14:cfvo>
              <x14:cfvo type="num" gte="0">
                <xm:f>5.0000000000000001E-3</xm:f>
              </x14:cfvo>
              <x14:cfIcon iconSet="3Arrows" iconId="0"/>
              <x14:cfIcon iconSet="3Arrows" iconId="1"/>
              <x14:cfIcon iconSet="3Arrows" iconId="2"/>
            </x14:iconSet>
          </x14:cfRule>
          <xm:sqref>G57</xm:sqref>
        </x14:conditionalFormatting>
        <x14:conditionalFormatting xmlns:xm="http://schemas.microsoft.com/office/excel/2006/main">
          <x14:cfRule type="iconSet" priority="19" id="{9F264B11-D57F-014F-A46A-54A72B475F35}">
            <x14:iconSet iconSet="3Arrows" showValue="0" custom="1">
              <x14:cfvo type="percent">
                <xm:f>0</xm:f>
              </x14:cfvo>
              <x14:cfvo type="num">
                <xm:f>-5.0000000000000001E-3</xm:f>
              </x14:cfvo>
              <x14:cfvo type="num" gte="0">
                <xm:f>5.0000000000000001E-3</xm:f>
              </x14:cfvo>
              <x14:cfIcon iconSet="3Arrows" iconId="0"/>
              <x14:cfIcon iconSet="3Arrows" iconId="1"/>
              <x14:cfIcon iconSet="3Arrows" iconId="2"/>
            </x14:iconSet>
          </x14:cfRule>
          <xm:sqref>G81</xm:sqref>
        </x14:conditionalFormatting>
        <x14:conditionalFormatting xmlns:xm="http://schemas.microsoft.com/office/excel/2006/main">
          <x14:cfRule type="iconSet" priority="15" id="{E000BD74-6E2E-804E-9E8D-A71CF2D6EC4A}">
            <x14:iconSet iconSet="3Arrows" showValue="0" custom="1">
              <x14:cfvo type="percent">
                <xm:f>0</xm:f>
              </x14:cfvo>
              <x14:cfvo type="num">
                <xm:f>-5.0000000000000001E-3</xm:f>
              </x14:cfvo>
              <x14:cfvo type="num" gte="0">
                <xm:f>5.0000000000000001E-3</xm:f>
              </x14:cfvo>
              <x14:cfIcon iconSet="3Arrows" iconId="0"/>
              <x14:cfIcon iconSet="3Arrows" iconId="1"/>
              <x14:cfIcon iconSet="3Arrows" iconId="2"/>
            </x14:iconSet>
          </x14:cfRule>
          <xm:sqref>G105</xm:sqref>
        </x14:conditionalFormatting>
        <x14:conditionalFormatting xmlns:xm="http://schemas.microsoft.com/office/excel/2006/main">
          <x14:cfRule type="iconSet" priority="11" id="{4436B2CE-187B-A44B-80B1-9B28983D917B}">
            <x14:iconSet iconSet="3Arrows" showValue="0" custom="1">
              <x14:cfvo type="percent">
                <xm:f>0</xm:f>
              </x14:cfvo>
              <x14:cfvo type="num">
                <xm:f>-5.0000000000000001E-3</xm:f>
              </x14:cfvo>
              <x14:cfvo type="num" gte="0">
                <xm:f>5.0000000000000001E-3</xm:f>
              </x14:cfvo>
              <x14:cfIcon iconSet="3Arrows" iconId="0"/>
              <x14:cfIcon iconSet="3Arrows" iconId="1"/>
              <x14:cfIcon iconSet="3Arrows" iconId="2"/>
            </x14:iconSet>
          </x14:cfRule>
          <xm:sqref>G129</xm:sqref>
        </x14:conditionalFormatting>
        <x14:conditionalFormatting xmlns:xm="http://schemas.microsoft.com/office/excel/2006/main">
          <x14:cfRule type="iconSet" priority="7" id="{C1BE2A55-851A-0948-81DF-C3E2537260E3}">
            <x14:iconSet iconSet="3Arrows" showValue="0" custom="1">
              <x14:cfvo type="percent">
                <xm:f>0</xm:f>
              </x14:cfvo>
              <x14:cfvo type="num">
                <xm:f>-5.0000000000000001E-3</xm:f>
              </x14:cfvo>
              <x14:cfvo type="num" gte="0">
                <xm:f>5.0000000000000001E-3</xm:f>
              </x14:cfvo>
              <x14:cfIcon iconSet="3Arrows" iconId="0"/>
              <x14:cfIcon iconSet="3Arrows" iconId="1"/>
              <x14:cfIcon iconSet="3Arrows" iconId="2"/>
            </x14:iconSet>
          </x14:cfRule>
          <xm:sqref>G151</xm:sqref>
        </x14:conditionalFormatting>
      </x14:conditionalFormattings>
    </ext>
    <ext xmlns:x14="http://schemas.microsoft.com/office/spreadsheetml/2009/9/main" uri="{05C60535-1F16-4fd2-B633-F4F36F0B64E0}">
      <x14:sparklineGroups xmlns:xm="http://schemas.microsoft.com/office/excel/2006/main">
        <x14:sparklineGroup manualMax="0" manualMin="0" displayEmptyCellsAs="gap" markers="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'Graph Data'!B10:F10</xm:f>
              <xm:sqref>G82</xm:sqref>
            </x14:sparkline>
          </x14:sparklines>
        </x14:sparklineGroup>
        <x14:sparklineGroup manualMax="0" manualMin="0" displayEmptyCellsAs="gap" markers="1">
          <x14:colorSeries theme="4" tint="-0.499984740745262"/>
          <x14:colorNegative rgb="FFC0504D"/>
          <x14:colorAxis rgb="FF000000"/>
          <x14:colorMarkers rgb="FF244062"/>
          <x14:colorFirst rgb="FF95B3D7"/>
          <x14:colorLast rgb="FF95B3D7"/>
          <x14:colorHigh rgb="FF4F81BD"/>
          <x14:colorLow rgb="FF4F81BD"/>
          <x14:sparklines>
            <x14:sparkline>
              <xm:f>'Graph Data'!B7:F7</xm:f>
              <xm:sqref>G58</xm:sqref>
            </x14:sparkline>
          </x14:sparklines>
        </x14:sparklineGroup>
        <x14:sparklineGroup manualMax="0" manualMin="0" displayEmptyCellsAs="gap" markers="1" high="1">
          <x14:colorSeries theme="4"/>
          <x14:colorNegative theme="5"/>
          <x14:colorAxis rgb="FF000000"/>
          <x14:colorMarkers theme="4" tint="-0.249977111117893"/>
          <x14:colorFirst theme="4" tint="-0.249977111117893"/>
          <x14:colorLast theme="4" tint="-0.249977111117893"/>
          <x14:colorHigh theme="4" tint="-0.249977111117893"/>
          <x14:colorLow theme="4" tint="-0.249977111117893"/>
          <x14:sparklines>
            <x14:sparkline>
              <xm:f>'Graph Data'!B4:F4</xm:f>
              <xm:sqref>G34</xm:sqref>
            </x14:sparkline>
          </x14:sparklines>
        </x14:sparklineGroup>
        <x14:sparklineGroup manualMax="0" manualMin="0" displayEmptyCellsAs="gap" markers="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'Graph Data'!B13:F13</xm:f>
              <xm:sqref>G106</xm:sqref>
            </x14:sparkline>
          </x14:sparklines>
        </x14:sparklineGroup>
        <x14:sparklineGroup manualMax="0" manualMin="0" displayEmptyCellsAs="gap" markers="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'Graph Data'!B16:F16</xm:f>
              <xm:sqref>G130</xm:sqref>
            </x14:sparkline>
          </x14:sparklines>
        </x14:sparklineGroup>
        <x14:sparklineGroup manualMax="0" manualMin="0" displayEmptyCellsAs="gap" markers="1">
          <x14:colorSeries theme="4" tint="-0.499984740745262"/>
          <x14:colorNegative theme="5"/>
          <x14:colorAxis rgb="FF000000"/>
          <x14:colorMarkers theme="4" tint="-0.499984740745262"/>
          <x14:colorFirst theme="4" tint="0.39997558519241921"/>
          <x14:colorLast theme="4" tint="0.39997558519241921"/>
          <x14:colorHigh theme="4"/>
          <x14:colorLow theme="4"/>
          <x14:sparklines>
            <x14:sparkline>
              <xm:f>'Graph Data'!B19:F19</xm:f>
              <xm:sqref>G152</xm:sqref>
            </x14:sparkline>
          </x14:sparklines>
        </x14:sparklineGroup>
      </x14:sparklineGroup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B1:Y21"/>
  <sheetViews>
    <sheetView workbookViewId="0"/>
  </sheetViews>
  <sheetFormatPr defaultColWidth="8.85546875" defaultRowHeight="15" x14ac:dyDescent="0.25"/>
  <cols>
    <col min="1" max="1" width="3.28515625" style="9" customWidth="1"/>
    <col min="2" max="2" width="9.140625" style="9" customWidth="1"/>
    <col min="3" max="7" width="8.85546875" style="9"/>
    <col min="8" max="8" width="9.140625" style="9" customWidth="1"/>
    <col min="9" max="9" width="3.28515625" style="9" customWidth="1"/>
    <col min="10" max="10" width="7.140625" style="9" customWidth="1"/>
    <col min="11" max="16" width="8.85546875" style="9"/>
    <col min="17" max="17" width="13.42578125" style="9" customWidth="1"/>
    <col min="18" max="18" width="7.140625" style="9" customWidth="1"/>
    <col min="19" max="24" width="8.85546875" style="9"/>
    <col min="25" max="25" width="12.85546875" style="9" customWidth="1"/>
    <col min="26" max="26" width="3.28515625" style="9" customWidth="1"/>
    <col min="27" max="16384" width="8.85546875" style="9"/>
  </cols>
  <sheetData>
    <row r="1" spans="2:25" s="247" customFormat="1" ht="36.75" customHeight="1" x14ac:dyDescent="0.25">
      <c r="B1" s="437"/>
      <c r="C1" s="437"/>
      <c r="D1" s="437"/>
      <c r="E1" s="437"/>
      <c r="F1" s="437"/>
      <c r="G1" s="437"/>
      <c r="H1" s="437"/>
      <c r="I1" s="437"/>
      <c r="J1" s="437"/>
      <c r="K1" s="437"/>
      <c r="L1" s="437"/>
      <c r="M1" s="437"/>
      <c r="N1" s="437"/>
      <c r="O1" s="437"/>
      <c r="P1" s="437"/>
      <c r="Q1" s="437"/>
      <c r="R1" s="437"/>
      <c r="S1" s="437"/>
      <c r="T1" s="437"/>
      <c r="U1" s="437"/>
      <c r="V1" s="437"/>
      <c r="W1" s="437"/>
      <c r="X1" s="437"/>
      <c r="Y1" s="437"/>
    </row>
    <row r="2" spans="2:25" s="255" customFormat="1" ht="26.25" customHeight="1" x14ac:dyDescent="0.25">
      <c r="B2" s="438" t="s">
        <v>99</v>
      </c>
      <c r="C2" s="438"/>
      <c r="D2" s="438"/>
      <c r="E2" s="438"/>
      <c r="F2" s="438"/>
      <c r="G2" s="438"/>
      <c r="H2" s="438"/>
      <c r="I2" s="438"/>
      <c r="J2" s="438"/>
      <c r="K2" s="438"/>
      <c r="L2" s="438"/>
      <c r="M2" s="438"/>
      <c r="N2" s="438"/>
      <c r="O2" s="438"/>
      <c r="P2" s="438"/>
      <c r="Q2" s="438"/>
      <c r="R2" s="438"/>
      <c r="S2" s="438"/>
      <c r="T2" s="438"/>
      <c r="U2" s="438"/>
      <c r="V2" s="438"/>
      <c r="W2" s="438"/>
      <c r="X2" s="438"/>
      <c r="Y2" s="438"/>
    </row>
    <row r="3" spans="2:25" s="187" customFormat="1" ht="23.25" x14ac:dyDescent="0.25">
      <c r="C3" s="188"/>
      <c r="D3" s="188"/>
      <c r="E3" s="188"/>
      <c r="H3" s="193" t="s">
        <v>100</v>
      </c>
      <c r="I3" s="190"/>
      <c r="J3" s="191"/>
      <c r="K3" s="192"/>
      <c r="L3" s="435" t="s">
        <v>101</v>
      </c>
      <c r="M3" s="435"/>
      <c r="N3" s="435"/>
      <c r="O3" s="435"/>
      <c r="P3" s="435"/>
      <c r="Q3" s="435"/>
      <c r="R3" s="435"/>
      <c r="S3" s="435"/>
      <c r="T3" s="189"/>
      <c r="U3" s="189"/>
    </row>
    <row r="4" spans="2:25" s="187" customFormat="1" ht="23.25" x14ac:dyDescent="0.25">
      <c r="C4" s="188"/>
      <c r="D4" s="188"/>
      <c r="E4" s="188"/>
      <c r="H4" s="190"/>
      <c r="I4" s="190"/>
      <c r="J4" s="191"/>
      <c r="K4" s="191"/>
      <c r="L4" s="436" t="s">
        <v>102</v>
      </c>
      <c r="M4" s="436"/>
      <c r="N4" s="436"/>
      <c r="O4" s="436"/>
      <c r="P4" s="436"/>
      <c r="Q4" s="436"/>
      <c r="R4" s="436"/>
      <c r="S4" s="436"/>
      <c r="T4" s="189"/>
      <c r="U4" s="189"/>
    </row>
    <row r="5" spans="2:25" ht="3" customHeight="1" x14ac:dyDescent="0.25">
      <c r="C5" s="10"/>
      <c r="D5" s="10"/>
      <c r="E5" s="10"/>
      <c r="F5" s="10"/>
      <c r="G5" s="10"/>
      <c r="H5" s="10"/>
      <c r="I5" s="10"/>
      <c r="J5" s="10"/>
      <c r="K5" s="10"/>
      <c r="L5" s="10"/>
      <c r="O5" s="11"/>
      <c r="P5" s="11"/>
      <c r="Q5" s="11"/>
      <c r="R5" s="11"/>
      <c r="S5" s="11"/>
      <c r="T5" s="11"/>
      <c r="U5" s="11"/>
      <c r="V5" s="11"/>
    </row>
    <row r="6" spans="2:25" ht="29.25" customHeight="1" x14ac:dyDescent="0.25">
      <c r="B6" s="434" t="str">
        <f>IF('Enter Financial Data'!C8="","","Assessment for "&amp;'Enter Financial Data'!C8)</f>
        <v>Assessment for Town of Anywhere</v>
      </c>
      <c r="C6" s="434"/>
      <c r="D6" s="434"/>
      <c r="E6" s="434"/>
      <c r="F6" s="434"/>
      <c r="G6" s="434"/>
      <c r="H6" s="434"/>
      <c r="I6" s="434"/>
      <c r="J6" s="434"/>
      <c r="K6" s="434"/>
      <c r="L6" s="434"/>
      <c r="M6" s="434"/>
      <c r="N6" s="434"/>
      <c r="O6" s="434"/>
      <c r="P6" s="434"/>
      <c r="Q6" s="434"/>
      <c r="R6" s="434"/>
      <c r="S6" s="434"/>
      <c r="T6" s="434"/>
      <c r="U6" s="434"/>
      <c r="V6" s="434"/>
      <c r="W6" s="434"/>
      <c r="X6" s="434"/>
      <c r="Y6" s="434"/>
    </row>
    <row r="7" spans="2:25" s="21" customFormat="1" ht="15" customHeight="1" x14ac:dyDescent="0.25">
      <c r="B7" s="21" t="str">
        <f>'Key Financial Indicators'!B14</f>
        <v>Did you generate the revenues needed to pay for O&amp;M and a little for capital?</v>
      </c>
      <c r="K7" s="21" t="str">
        <f>'Key Financial Indicators'!B38</f>
        <v>Did you generate the revenues needed to pay for O&amp;M by itself?</v>
      </c>
      <c r="S7" s="21" t="str">
        <f>'Key Financial Indicators'!B62</f>
        <v>Did you generate the revenues needed to pay for O&amp;M and existing debt service?</v>
      </c>
    </row>
    <row r="8" spans="2:25" ht="21" x14ac:dyDescent="0.25">
      <c r="C8" s="12"/>
      <c r="D8" s="12"/>
      <c r="E8" s="12"/>
      <c r="F8" s="12"/>
      <c r="G8" s="12"/>
      <c r="H8" s="12"/>
      <c r="I8" s="12"/>
      <c r="J8" s="12"/>
      <c r="K8" s="12"/>
      <c r="L8" s="12"/>
    </row>
    <row r="21" spans="2:19" s="22" customFormat="1" ht="14.25" x14ac:dyDescent="0.25">
      <c r="B21" s="22" t="str">
        <f>'Key Financial Indicators'!B86</f>
        <v>Did you have enough liquidity to pay your current liabilities at the end of the year?</v>
      </c>
      <c r="K21" s="22" t="str">
        <f>'Key Financial Indicators'!B110</f>
        <v>How many days could you continue to operate the utility with the cash levels available?</v>
      </c>
      <c r="S21" s="22" t="str">
        <f>'Key Financial Indicators'!B134</f>
        <v>How much have your utility's assets depreciated (nearing the end of their lives)?</v>
      </c>
    </row>
  </sheetData>
  <sheetProtection algorithmName="SHA-512" hashValue="26wsb+uaCfF/7pvOwUlk6ItMadi6vx96RG3ZiB3OFPfHGSJxqBButasfVId/mGimPPUsFEKinqsefTcfZxtuyA==" saltValue="D3FXGWq1JaP9MEU+h9cK5A==" spinCount="100000" sheet="1" objects="1" scenarios="1"/>
  <mergeCells count="5">
    <mergeCell ref="B6:Y6"/>
    <mergeCell ref="L3:S3"/>
    <mergeCell ref="L4:S4"/>
    <mergeCell ref="B1:Y1"/>
    <mergeCell ref="B2:Y2"/>
  </mergeCells>
  <pageMargins left="0.7" right="0.7" top="0.75" bottom="0.75" header="0.3" footer="0.3"/>
  <pageSetup scale="55" orientation="landscape" horizontalDpi="4294967292" verticalDpi="4294967292" r:id="rId1"/>
  <drawing r:id="rId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P21" sqref="P21"/>
    </sheetView>
  </sheetViews>
  <sheetFormatPr defaultColWidth="8.85546875" defaultRowHeight="15" x14ac:dyDescent="0.25"/>
  <cols>
    <col min="1" max="1" width="15.140625" style="195" bestFit="1" customWidth="1"/>
    <col min="2" max="6" width="9.85546875" style="196" customWidth="1"/>
    <col min="7" max="7" width="5.85546875" style="195" bestFit="1" customWidth="1"/>
    <col min="8" max="8" width="19.85546875" style="195" bestFit="1" customWidth="1"/>
    <col min="9" max="9" width="21" style="195" bestFit="1" customWidth="1"/>
    <col min="10" max="11" width="8.85546875" style="195"/>
    <col min="12" max="16384" width="8.85546875" style="199"/>
  </cols>
  <sheetData>
    <row r="1" spans="1:9" x14ac:dyDescent="0.25">
      <c r="A1" s="227" t="s">
        <v>110</v>
      </c>
      <c r="B1" s="196">
        <f ca="1">IF('Enter Financial Data'!C11="","",'Enter Financial Data'!C11)</f>
        <v>2010</v>
      </c>
      <c r="C1" s="196">
        <f ca="1">IF('Enter Financial Data'!D11="","",'Enter Financial Data'!D11)</f>
        <v>2011</v>
      </c>
      <c r="D1" s="196">
        <f ca="1">IF('Enter Financial Data'!E11="","",'Enter Financial Data'!E11)</f>
        <v>2012</v>
      </c>
      <c r="E1" s="196">
        <f ca="1">IF('Enter Financial Data'!F11="","",'Enter Financial Data'!F11)</f>
        <v>2013</v>
      </c>
      <c r="F1" s="196">
        <f ca="1">IF('Enter Financial Data'!G11="","",'Enter Financial Data'!G11)</f>
        <v>2014</v>
      </c>
      <c r="G1" s="197" t="s">
        <v>31</v>
      </c>
      <c r="H1" s="198" t="s">
        <v>50</v>
      </c>
      <c r="I1" s="195" t="s">
        <v>51</v>
      </c>
    </row>
    <row r="2" spans="1:9" x14ac:dyDescent="0.25">
      <c r="A2" s="200" t="s">
        <v>48</v>
      </c>
      <c r="B2" s="196">
        <f>'Key Financial Indicators'!$G$27</f>
        <v>1</v>
      </c>
      <c r="C2" s="196">
        <f>'Key Financial Indicators'!$G$27</f>
        <v>1</v>
      </c>
      <c r="D2" s="196">
        <f>'Key Financial Indicators'!$G$27</f>
        <v>1</v>
      </c>
      <c r="E2" s="196">
        <f>'Key Financial Indicators'!$G$27</f>
        <v>1</v>
      </c>
      <c r="F2" s="196">
        <f>'Key Financial Indicators'!$G$27</f>
        <v>1</v>
      </c>
      <c r="G2" s="197">
        <f>2*F2*0.9</f>
        <v>1.8</v>
      </c>
      <c r="H2" s="201">
        <f>IFERROR((F3-F2)/F2,"Insufficient data")</f>
        <v>-8.7210511680252956E-2</v>
      </c>
      <c r="I2" s="201">
        <f>IFERROR((F3-E3)/E3,"No data")</f>
        <v>-6.8493992935293832E-4</v>
      </c>
    </row>
    <row r="3" spans="1:9" x14ac:dyDescent="0.25">
      <c r="B3" s="202">
        <f>IF(OR('Enter Financial Data'!C12="",'Enter Financial Data'!C13="",'Enter Financial Data'!C12=0,'Enter Financial Data'!C13=0),#N/A,'Enter Financial Data'!C12/'Enter Financial Data'!C13)</f>
        <v>1.0505331938518074</v>
      </c>
      <c r="C3" s="202">
        <f>IF(OR('Enter Financial Data'!D12="",'Enter Financial Data'!D13="",'Enter Financial Data'!D12=0,'Enter Financial Data'!D13=0),#N/A,'Enter Financial Data'!D12/'Enter Financial Data'!D13)</f>
        <v>1.0634213527969523</v>
      </c>
      <c r="D3" s="202">
        <f>IF(OR('Enter Financial Data'!E12="",'Enter Financial Data'!E13="",'Enter Financial Data'!E12=0,'Enter Financial Data'!E13=0),#N/A,'Enter Financial Data'!E12/'Enter Financial Data'!E13)</f>
        <v>0.8855856782996957</v>
      </c>
      <c r="E3" s="202">
        <f>IF(OR('Enter Financial Data'!F12="",'Enter Financial Data'!F13="",'Enter Financial Data'!F12=0,'Enter Financial Data'!F13=0),#N/A,'Enter Financial Data'!F12/'Enter Financial Data'!F13)</f>
        <v>0.91341512280943404</v>
      </c>
      <c r="F3" s="202">
        <f>IF(OR('Enter Financial Data'!G12="",'Enter Financial Data'!G13="",'Enter Financial Data'!G12=0,'Enter Financial Data'!G13=0),#N/A,'Enter Financial Data'!G12/'Enter Financial Data'!G13)</f>
        <v>0.91278948831974704</v>
      </c>
      <c r="G3" s="197"/>
      <c r="H3" s="197"/>
    </row>
    <row r="4" spans="1:9" x14ac:dyDescent="0.25">
      <c r="A4" s="195" t="s">
        <v>39</v>
      </c>
      <c r="B4" s="202">
        <f>B3</f>
        <v>1.0505331938518074</v>
      </c>
      <c r="C4" s="202">
        <f>C3</f>
        <v>1.0634213527969523</v>
      </c>
      <c r="D4" s="202">
        <f>D3</f>
        <v>0.8855856782996957</v>
      </c>
      <c r="E4" s="202">
        <f>E3</f>
        <v>0.91341512280943404</v>
      </c>
      <c r="F4" s="202">
        <f>F3</f>
        <v>0.91278948831974704</v>
      </c>
      <c r="G4" s="197"/>
      <c r="H4" s="197"/>
    </row>
    <row r="5" spans="1:9" x14ac:dyDescent="0.25">
      <c r="A5" s="200" t="s">
        <v>49</v>
      </c>
      <c r="B5" s="203">
        <f>'Key Financial Indicators'!$G$51</f>
        <v>1</v>
      </c>
      <c r="C5" s="203">
        <f>'Key Financial Indicators'!$G$51</f>
        <v>1</v>
      </c>
      <c r="D5" s="203">
        <f>'Key Financial Indicators'!$G$51</f>
        <v>1</v>
      </c>
      <c r="E5" s="203">
        <f>'Key Financial Indicators'!$G$51</f>
        <v>1</v>
      </c>
      <c r="F5" s="203">
        <f>'Key Financial Indicators'!$G$51</f>
        <v>1</v>
      </c>
      <c r="G5" s="197">
        <f>2*F5*0.9</f>
        <v>1.8</v>
      </c>
      <c r="H5" s="201">
        <f>IFERROR((F6-F5)/F5,"Insufficient data")</f>
        <v>0.13371914356655101</v>
      </c>
      <c r="I5" s="201">
        <f>IFERROR((F6-E6)/ABS(E6),"No data")</f>
        <v>-3.4772663523141553E-2</v>
      </c>
    </row>
    <row r="6" spans="1:9" x14ac:dyDescent="0.25">
      <c r="B6" s="202">
        <f>IF(OR('Enter Financial Data'!C12="",'Enter Financial Data'!C13="",'Enter Financial Data'!C14="",'Enter Financial Data'!C12=0,'Enter Financial Data'!C13=0,'Enter Financial Data'!C14=0),#N/A,'Enter Financial Data'!C12/('Enter Financial Data'!C13-'Enter Financial Data'!C14))</f>
        <v>1.2542341019333629</v>
      </c>
      <c r="C6" s="202">
        <f>IF(OR('Enter Financial Data'!D12="",'Enter Financial Data'!D13="",'Enter Financial Data'!D14="",'Enter Financial Data'!D12=0,'Enter Financial Data'!D13=0,'Enter Financial Data'!D14=0),#N/A,'Enter Financial Data'!D12/('Enter Financial Data'!D13-'Enter Financial Data'!D14))</f>
        <v>1.3356798129086158</v>
      </c>
      <c r="D6" s="202">
        <f>IF(OR('Enter Financial Data'!E12="",'Enter Financial Data'!E13="",'Enter Financial Data'!E14="",'Enter Financial Data'!E12=0,'Enter Financial Data'!E13=0,'Enter Financial Data'!E14=0),#N/A,'Enter Financial Data'!E12/('Enter Financial Data'!E13-'Enter Financial Data'!E14))</f>
        <v>1.1385732557370278</v>
      </c>
      <c r="E6" s="202">
        <f>IF(OR('Enter Financial Data'!F12="",'Enter Financial Data'!F13="",'Enter Financial Data'!F14="",'Enter Financial Data'!F12=0,'Enter Financial Data'!F13=0,'Enter Financial Data'!F14=0),#N/A,'Enter Financial Data'!F12/('Enter Financial Data'!F13-'Enter Financial Data'!F14))</f>
        <v>1.1745617853144301</v>
      </c>
      <c r="F6" s="202">
        <f>IF(OR('Enter Financial Data'!G12="",'Enter Financial Data'!G13="",'Enter Financial Data'!G14="",'Enter Financial Data'!G12=0,'Enter Financial Data'!G13=0,'Enter Financial Data'!G14=0),#N/A,'Enter Financial Data'!G12/('Enter Financial Data'!G13-'Enter Financial Data'!G14))</f>
        <v>1.133719143566551</v>
      </c>
      <c r="G6" s="197"/>
      <c r="H6" s="197"/>
    </row>
    <row r="7" spans="1:9" x14ac:dyDescent="0.25">
      <c r="A7" s="195" t="s">
        <v>39</v>
      </c>
      <c r="B7" s="202">
        <f>B6</f>
        <v>1.2542341019333629</v>
      </c>
      <c r="C7" s="202">
        <f>C6</f>
        <v>1.3356798129086158</v>
      </c>
      <c r="D7" s="202">
        <f>D6</f>
        <v>1.1385732557370278</v>
      </c>
      <c r="E7" s="202">
        <f>E6</f>
        <v>1.1745617853144301</v>
      </c>
      <c r="F7" s="202">
        <f>F6</f>
        <v>1.133719143566551</v>
      </c>
      <c r="G7" s="197"/>
      <c r="H7" s="197"/>
    </row>
    <row r="8" spans="1:9" x14ac:dyDescent="0.25">
      <c r="A8" s="200" t="s">
        <v>32</v>
      </c>
      <c r="B8" s="203">
        <f>'Key Financial Indicators'!$G$75</f>
        <v>1.2</v>
      </c>
      <c r="C8" s="203">
        <f>'Key Financial Indicators'!$G$75</f>
        <v>1.2</v>
      </c>
      <c r="D8" s="203">
        <f>'Key Financial Indicators'!$G$75</f>
        <v>1.2</v>
      </c>
      <c r="E8" s="203">
        <f>'Key Financial Indicators'!$G$75</f>
        <v>1.2</v>
      </c>
      <c r="F8" s="203">
        <f>'Key Financial Indicators'!$G$75</f>
        <v>1.2</v>
      </c>
      <c r="G8" s="197">
        <f>2*F8*0.9</f>
        <v>2.16</v>
      </c>
      <c r="H8" s="201">
        <f>IFERROR((F9-F8)/F8,"Insufficient data")</f>
        <v>-0.50029878413151374</v>
      </c>
      <c r="I8" s="201">
        <f>IFERROR((F9-E9)/ABS(E9),"No data")</f>
        <v>-0.64675686890073047</v>
      </c>
    </row>
    <row r="9" spans="1:9" x14ac:dyDescent="0.25">
      <c r="B9" s="202">
        <f>IF(OR(B6="#N/A",AND('Enter Financial Data'!C15="",'Enter Financial Data'!C16=""),'Enter Financial Data'!C15+'Enter Financial Data'!C16=0),#N/A,('Enter Financial Data'!C12-('Enter Financial Data'!C13-'Enter Financial Data'!C14))/('Enter Financial Data'!C15+'Enter Financial Data'!C16))</f>
        <v>1.7590519493513279</v>
      </c>
      <c r="C9" s="202">
        <f>IF(OR(C6="#N/A",AND('Enter Financial Data'!D15="",'Enter Financial Data'!D16=""),'Enter Financial Data'!D15+'Enter Financial Data'!D16=0),#N/A,('Enter Financial Data'!D12-('Enter Financial Data'!D13-'Enter Financial Data'!D14))/('Enter Financial Data'!D15+'Enter Financial Data'!D16))</f>
        <v>1.7818022475400197</v>
      </c>
      <c r="D9" s="202">
        <f>IF(OR(D6="#N/A",AND('Enter Financial Data'!E15="",'Enter Financial Data'!E16=""),'Enter Financial Data'!E15+'Enter Financial Data'!E16=0),#N/A,('Enter Financial Data'!E12-('Enter Financial Data'!E13-'Enter Financial Data'!E14))/('Enter Financial Data'!E15+'Enter Financial Data'!E16))</f>
        <v>0.68040387237121214</v>
      </c>
      <c r="E9" s="202">
        <f>IF(OR(E6="#N/A",AND('Enter Financial Data'!F15="",'Enter Financial Data'!F16=""),'Enter Financial Data'!F15+'Enter Financial Data'!F16=0),#N/A,('Enter Financial Data'!F12-('Enter Financial Data'!F13-'Enter Financial Data'!F14))/('Enter Financial Data'!F15+'Enter Financial Data'!F16))</f>
        <v>1.6975318307708869</v>
      </c>
      <c r="F9" s="202">
        <f>IF(OR(F6="#N/A",AND('Enter Financial Data'!G15="",'Enter Financial Data'!G16=""),'Enter Financial Data'!G15+'Enter Financial Data'!G16=0),#N/A,('Enter Financial Data'!G12-('Enter Financial Data'!G13-'Enter Financial Data'!G14))/('Enter Financial Data'!G15+'Enter Financial Data'!G16))</f>
        <v>0.59964145904218347</v>
      </c>
      <c r="G9" s="197"/>
      <c r="H9" s="197"/>
    </row>
    <row r="10" spans="1:9" x14ac:dyDescent="0.25">
      <c r="A10" s="195" t="s">
        <v>39</v>
      </c>
      <c r="B10" s="202">
        <f>B9</f>
        <v>1.7590519493513279</v>
      </c>
      <c r="C10" s="202">
        <f>C9</f>
        <v>1.7818022475400197</v>
      </c>
      <c r="D10" s="202">
        <f>D9</f>
        <v>0.68040387237121214</v>
      </c>
      <c r="E10" s="202">
        <f>E9</f>
        <v>1.6975318307708869</v>
      </c>
      <c r="F10" s="202">
        <f>F9</f>
        <v>0.59964145904218347</v>
      </c>
      <c r="G10" s="197"/>
      <c r="H10" s="197"/>
    </row>
    <row r="11" spans="1:9" x14ac:dyDescent="0.25">
      <c r="A11" s="200" t="s">
        <v>35</v>
      </c>
      <c r="B11" s="203">
        <f>'Key Financial Indicators'!$G$99</f>
        <v>2</v>
      </c>
      <c r="C11" s="203">
        <f>'Key Financial Indicators'!$G$99</f>
        <v>2</v>
      </c>
      <c r="D11" s="203">
        <f>'Key Financial Indicators'!$G$99</f>
        <v>2</v>
      </c>
      <c r="E11" s="203">
        <f>'Key Financial Indicators'!$G$99</f>
        <v>2</v>
      </c>
      <c r="F11" s="203">
        <f>'Key Financial Indicators'!$G$99</f>
        <v>2</v>
      </c>
      <c r="G11" s="197">
        <f>2*F11*0.9</f>
        <v>3.6</v>
      </c>
      <c r="H11" s="201">
        <f>IFERROR((F12-F11)/F11,"Insufficient data")</f>
        <v>1.6887813768808764</v>
      </c>
      <c r="I11" s="201">
        <f>IFERROR((F12-E12)/E12,"No data")</f>
        <v>0.15685256510676079</v>
      </c>
    </row>
    <row r="12" spans="1:9" x14ac:dyDescent="0.25">
      <c r="B12" s="202">
        <f>IF(OR('Enter Financial Data'!C17="",'Enter Financial Data'!C18="",'Enter Financial Data'!C17=0,'Enter Financial Data'!C18=0),#N/A,'Enter Financial Data'!C17/'Enter Financial Data'!C18)</f>
        <v>3.941390331707523</v>
      </c>
      <c r="C12" s="202">
        <f>IF(OR('Enter Financial Data'!D17="",'Enter Financial Data'!D18="",'Enter Financial Data'!D17=0,'Enter Financial Data'!D18=0),#N/A,'Enter Financial Data'!D17/'Enter Financial Data'!D18)</f>
        <v>4.5932721515562962</v>
      </c>
      <c r="D12" s="202">
        <f>IF(OR('Enter Financial Data'!E17="",'Enter Financial Data'!E18="",'Enter Financial Data'!E17=0,'Enter Financial Data'!E18=0),#N/A,'Enter Financial Data'!E17/'Enter Financial Data'!E18)</f>
        <v>6.5910625460342445</v>
      </c>
      <c r="E12" s="202">
        <f>IF(OR('Enter Financial Data'!F17="",'Enter Financial Data'!F18="",'Enter Financial Data'!F17=0,'Enter Financial Data'!F18=0),#N/A,'Enter Financial Data'!F17/'Enter Financial Data'!F18)</f>
        <v>4.6484426070883815</v>
      </c>
      <c r="F12" s="202">
        <f>IF(OR('Enter Financial Data'!G17="",'Enter Financial Data'!G18="",'Enter Financial Data'!G17=0,'Enter Financial Data'!G18=0),#N/A,'Enter Financial Data'!G17/'Enter Financial Data'!G18)</f>
        <v>5.3775627537617527</v>
      </c>
      <c r="G12" s="197"/>
      <c r="H12" s="197"/>
    </row>
    <row r="13" spans="1:9" x14ac:dyDescent="0.25">
      <c r="A13" s="195" t="s">
        <v>39</v>
      </c>
      <c r="B13" s="202">
        <f>B12</f>
        <v>3.941390331707523</v>
      </c>
      <c r="C13" s="202">
        <f>C12</f>
        <v>4.5932721515562962</v>
      </c>
      <c r="D13" s="202">
        <f>D12</f>
        <v>6.5910625460342445</v>
      </c>
      <c r="E13" s="202">
        <f>E12</f>
        <v>4.6484426070883815</v>
      </c>
      <c r="F13" s="202">
        <f>F12</f>
        <v>5.3775627537617527</v>
      </c>
      <c r="G13" s="197"/>
      <c r="H13" s="197"/>
    </row>
    <row r="14" spans="1:9" x14ac:dyDescent="0.25">
      <c r="A14" s="200" t="s">
        <v>34</v>
      </c>
      <c r="B14" s="204">
        <f>'Key Financial Indicators'!$G$123</f>
        <v>180</v>
      </c>
      <c r="C14" s="204">
        <f>'Key Financial Indicators'!$G$123</f>
        <v>180</v>
      </c>
      <c r="D14" s="204">
        <f>'Key Financial Indicators'!$G$123</f>
        <v>180</v>
      </c>
      <c r="E14" s="204">
        <f>'Key Financial Indicators'!$G$123</f>
        <v>180</v>
      </c>
      <c r="F14" s="204">
        <f>'Key Financial Indicators'!$G$123</f>
        <v>180</v>
      </c>
      <c r="G14" s="197">
        <f>2*F14*0.9</f>
        <v>324</v>
      </c>
      <c r="H14" s="201">
        <f>IFERROR((F15-F14)/F14,"Insufficient data")</f>
        <v>1.2196370222105786</v>
      </c>
      <c r="I14" s="201">
        <f>IFERROR((F15-E15)/E15,"No data")</f>
        <v>-4.3251240637249395E-2</v>
      </c>
    </row>
    <row r="15" spans="1:9" x14ac:dyDescent="0.25">
      <c r="B15" s="204">
        <f>IF(OR('Enter Financial Data'!C13="",'Enter Financial Data'!C14="",'Enter Financial Data'!C19="",'Enter Financial Data'!C13=0,'Enter Financial Data'!C14=0),#N/A,('Enter Financial Data'!C19*365)/('Enter Financial Data'!C13-'Enter Financial Data'!C14))</f>
        <v>383.51037484180529</v>
      </c>
      <c r="C15" s="204">
        <f>IF(OR('Enter Financial Data'!D13="",'Enter Financial Data'!D14="",'Enter Financial Data'!D19="",'Enter Financial Data'!D13=0,'Enter Financial Data'!D14=0),#N/A,('Enter Financial Data'!D19*365)/('Enter Financial Data'!D13-'Enter Financial Data'!D14))</f>
        <v>549.91673419783683</v>
      </c>
      <c r="D15" s="204">
        <f>IF(OR('Enter Financial Data'!E13="",'Enter Financial Data'!E14="",'Enter Financial Data'!E19="",'Enter Financial Data'!E13=0,'Enter Financial Data'!E14=0),#N/A,('Enter Financial Data'!E19*365)/('Enter Financial Data'!E13-'Enter Financial Data'!E14))</f>
        <v>441.07566140960387</v>
      </c>
      <c r="E15" s="204">
        <f>IF(OR('Enter Financial Data'!F13="",'Enter Financial Data'!F14="",'Enter Financial Data'!F19="",'Enter Financial Data'!F13=0,'Enter Financial Data'!F14=0),#N/A,('Enter Financial Data'!F19*365)/('Enter Financial Data'!F13-'Enter Financial Data'!F14))</f>
        <v>417.59621853496532</v>
      </c>
      <c r="F15" s="204">
        <f>IF(OR('Enter Financial Data'!G13="",'Enter Financial Data'!G14="",'Enter Financial Data'!G19="",'Enter Financial Data'!G13=0,'Enter Financial Data'!G14=0),#N/A,('Enter Financial Data'!G19*365)/('Enter Financial Data'!G13-'Enter Financial Data'!G14))</f>
        <v>399.53466399790415</v>
      </c>
      <c r="G15" s="197"/>
      <c r="H15" s="197"/>
    </row>
    <row r="16" spans="1:9" x14ac:dyDescent="0.25">
      <c r="A16" s="195" t="s">
        <v>39</v>
      </c>
      <c r="B16" s="202">
        <f>B15</f>
        <v>383.51037484180529</v>
      </c>
      <c r="C16" s="202">
        <f>C15</f>
        <v>549.91673419783683</v>
      </c>
      <c r="D16" s="202">
        <f>D15</f>
        <v>441.07566140960387</v>
      </c>
      <c r="E16" s="202">
        <f>E15</f>
        <v>417.59621853496532</v>
      </c>
      <c r="F16" s="202">
        <f>F15</f>
        <v>399.53466399790415</v>
      </c>
      <c r="G16" s="197"/>
      <c r="H16" s="197"/>
    </row>
    <row r="17" spans="1:11" x14ac:dyDescent="0.25">
      <c r="A17" s="200" t="s">
        <v>33</v>
      </c>
      <c r="B17" s="205">
        <f>'Key Financial Indicators'!$G$145</f>
        <v>0.35</v>
      </c>
      <c r="C17" s="205">
        <f>'Key Financial Indicators'!$G$145</f>
        <v>0.35</v>
      </c>
      <c r="D17" s="205">
        <f>'Key Financial Indicators'!$G$145</f>
        <v>0.35</v>
      </c>
      <c r="E17" s="205">
        <f>'Key Financial Indicators'!$G$145</f>
        <v>0.35</v>
      </c>
      <c r="F17" s="205">
        <f>'Key Financial Indicators'!$G$145</f>
        <v>0.35</v>
      </c>
      <c r="G17" s="205">
        <f>MIN(1,2*F17*0.9)</f>
        <v>0.63</v>
      </c>
      <c r="H17" s="201">
        <f>IFERROR(-(F18-F17)/F17,"Insufficient data")</f>
        <v>-0.32796890816780028</v>
      </c>
      <c r="I17" s="201">
        <f>IFERROR(-(F18-E18)/E18,"No data")</f>
        <v>-5.8670688346925369E-2</v>
      </c>
    </row>
    <row r="18" spans="1:11" x14ac:dyDescent="0.25">
      <c r="B18" s="206">
        <f>IF(OR('Enter Financial Data'!C20="",'Enter Financial Data'!C20=0,'Enter Financial Data'!C21="",'Enter Financial Data'!C21=0),#N/A,'Enter Financial Data'!C20/'Enter Financial Data'!C21)</f>
        <v>0.29761971194932346</v>
      </c>
      <c r="C18" s="206">
        <f>IF(OR('Enter Financial Data'!D20="",'Enter Financial Data'!D20=0,'Enter Financial Data'!D21="",'Enter Financial Data'!D21=0),#N/A,'Enter Financial Data'!D20/'Enter Financial Data'!D21)</f>
        <v>0.32199810295311476</v>
      </c>
      <c r="D18" s="206">
        <f>IF(OR('Enter Financial Data'!E20="",'Enter Financial Data'!E20=0,'Enter Financial Data'!E21="",'Enter Financial Data'!E21=0),#N/A,'Enter Financial Data'!E20/'Enter Financial Data'!E21)</f>
        <v>0.40972755743187356</v>
      </c>
      <c r="E18" s="206">
        <f>IF(OR('Enter Financial Data'!F20="",'Enter Financial Data'!F20=0,'Enter Financial Data'!F21="",'Enter Financial Data'!F21=0),#N/A,'Enter Financial Data'!F20/'Enter Financial Data'!F21)</f>
        <v>0.43903087426032439</v>
      </c>
      <c r="F18" s="206">
        <f>IF(OR('Enter Financial Data'!G20="",'Enter Financial Data'!G20=0,'Enter Financial Data'!G21="",'Enter Financial Data'!G21=0),#N/A,'Enter Financial Data'!G20/'Enter Financial Data'!G21)</f>
        <v>0.46478911785873006</v>
      </c>
      <c r="G18" s="197"/>
      <c r="H18" s="197"/>
    </row>
    <row r="19" spans="1:11" x14ac:dyDescent="0.25">
      <c r="A19" s="195" t="s">
        <v>39</v>
      </c>
      <c r="B19" s="202">
        <f>1-B18</f>
        <v>0.70238028805067654</v>
      </c>
      <c r="C19" s="202">
        <f t="shared" ref="C19:F19" si="0">1-C18</f>
        <v>0.67800189704688529</v>
      </c>
      <c r="D19" s="202">
        <f t="shared" si="0"/>
        <v>0.5902724425681265</v>
      </c>
      <c r="E19" s="202">
        <f t="shared" si="0"/>
        <v>0.56096912573967561</v>
      </c>
      <c r="F19" s="202">
        <f t="shared" si="0"/>
        <v>0.53521088214126999</v>
      </c>
      <c r="I19" s="207"/>
      <c r="J19" s="207"/>
      <c r="K19" s="207"/>
    </row>
  </sheetData>
  <pageMargins left="0.7" right="0.7" top="0.75" bottom="0.75" header="0.3" footer="0.3"/>
  <pageSetup orientation="portrait" horizontalDpi="4294967292" verticalDpi="4294967292"/>
  <ignoredErrors>
    <ignoredError sqref="B3:I18 B20:I23 G19:I19 D19" evalError="1"/>
  </ignoredError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39997558519241921"/>
    <pageSetUpPr fitToPage="1"/>
  </sheetPr>
  <dimension ref="A1:R134"/>
  <sheetViews>
    <sheetView workbookViewId="0">
      <pane ySplit="2" topLeftCell="A3" activePane="bottomLeft" state="frozen"/>
      <selection pane="bottomLeft"/>
    </sheetView>
  </sheetViews>
  <sheetFormatPr defaultColWidth="8.85546875" defaultRowHeight="15" x14ac:dyDescent="0.25"/>
  <cols>
    <col min="1" max="1" width="8.85546875" style="6" customWidth="1"/>
    <col min="2" max="12" width="8.85546875" style="6"/>
    <col min="13" max="14" width="5" style="6" customWidth="1"/>
    <col min="15" max="16" width="13.7109375" style="6" customWidth="1"/>
    <col min="17" max="17" width="12.140625" style="6" customWidth="1"/>
    <col min="18" max="18" width="18.140625" style="6" customWidth="1"/>
    <col min="19" max="16384" width="8.85546875" style="6"/>
  </cols>
  <sheetData>
    <row r="1" spans="2:18" s="247" customFormat="1" ht="37.5" customHeight="1" x14ac:dyDescent="0.25">
      <c r="B1" s="437"/>
      <c r="C1" s="437"/>
      <c r="D1" s="437"/>
      <c r="E1" s="437"/>
      <c r="F1" s="437"/>
      <c r="G1" s="437"/>
      <c r="H1" s="437"/>
      <c r="I1" s="437"/>
      <c r="J1" s="437"/>
      <c r="K1" s="437"/>
      <c r="L1" s="437"/>
      <c r="M1" s="437"/>
      <c r="N1" s="437"/>
      <c r="O1" s="437"/>
    </row>
    <row r="2" spans="2:18" s="255" customFormat="1" ht="26.25" customHeight="1" x14ac:dyDescent="0.25">
      <c r="B2" s="438" t="s">
        <v>104</v>
      </c>
      <c r="C2" s="438"/>
      <c r="D2" s="438"/>
      <c r="E2" s="438"/>
      <c r="F2" s="438"/>
      <c r="G2" s="438"/>
      <c r="H2" s="438"/>
      <c r="I2" s="438"/>
      <c r="J2" s="438"/>
      <c r="K2" s="438"/>
      <c r="L2" s="438"/>
      <c r="M2" s="438"/>
      <c r="N2" s="438"/>
      <c r="O2" s="438"/>
    </row>
    <row r="3" spans="2:18" s="187" customFormat="1" ht="15.75" x14ac:dyDescent="0.25">
      <c r="B3" s="440" t="str">
        <f>"Note: these are not copies of the audited financial statements of "&amp;IF(Utility="","our utility",Utility)</f>
        <v>Note: these are not copies of the audited financial statements of Town of Anywhere</v>
      </c>
      <c r="C3" s="440"/>
      <c r="D3" s="440"/>
      <c r="E3" s="440"/>
      <c r="F3" s="440"/>
      <c r="G3" s="440"/>
      <c r="H3" s="440"/>
      <c r="I3" s="440"/>
      <c r="J3" s="440"/>
      <c r="K3" s="440"/>
      <c r="L3" s="440"/>
      <c r="M3" s="440"/>
      <c r="N3" s="440"/>
      <c r="O3" s="440"/>
    </row>
    <row r="4" spans="2:18" s="9" customFormat="1" x14ac:dyDescent="0.25"/>
    <row r="5" spans="2:18" ht="21" x14ac:dyDescent="0.35">
      <c r="B5" s="439" t="s">
        <v>53</v>
      </c>
      <c r="C5" s="439"/>
      <c r="D5" s="439"/>
      <c r="E5" s="439"/>
      <c r="F5" s="439"/>
      <c r="G5" s="439"/>
      <c r="H5" s="439"/>
      <c r="I5" s="439"/>
      <c r="J5" s="439"/>
      <c r="K5" s="439"/>
      <c r="L5" s="439"/>
    </row>
    <row r="6" spans="2:18" ht="15.75" thickBot="1" x14ac:dyDescent="0.3">
      <c r="B6" s="8"/>
      <c r="H6" s="8"/>
    </row>
    <row r="7" spans="2:18" x14ac:dyDescent="0.25">
      <c r="N7" s="13" t="s">
        <v>12</v>
      </c>
      <c r="O7" s="14" t="s">
        <v>21</v>
      </c>
      <c r="P7" s="15"/>
      <c r="Q7" s="15"/>
      <c r="R7" s="16"/>
    </row>
    <row r="8" spans="2:18" x14ac:dyDescent="0.25">
      <c r="N8" s="1" t="s">
        <v>16</v>
      </c>
      <c r="O8" s="2" t="s">
        <v>64</v>
      </c>
      <c r="P8" s="2"/>
      <c r="Q8" s="2"/>
      <c r="R8" s="4"/>
    </row>
    <row r="9" spans="2:18" x14ac:dyDescent="0.25">
      <c r="N9" s="1" t="s">
        <v>17</v>
      </c>
      <c r="O9" s="2" t="s">
        <v>65</v>
      </c>
      <c r="P9" s="2"/>
      <c r="Q9" s="2"/>
      <c r="R9" s="4"/>
    </row>
    <row r="10" spans="2:18" ht="15.75" thickBot="1" x14ac:dyDescent="0.3">
      <c r="N10" s="17" t="s">
        <v>18</v>
      </c>
      <c r="O10" s="3" t="s">
        <v>25</v>
      </c>
      <c r="P10" s="3"/>
      <c r="Q10" s="3"/>
      <c r="R10" s="5"/>
    </row>
    <row r="47" spans="2:17" ht="21" x14ac:dyDescent="0.35">
      <c r="B47" s="439" t="s">
        <v>54</v>
      </c>
      <c r="C47" s="439"/>
      <c r="D47" s="439"/>
      <c r="E47" s="439"/>
      <c r="F47" s="439"/>
      <c r="G47" s="439"/>
      <c r="H47" s="439"/>
      <c r="I47" s="439"/>
      <c r="J47" s="439"/>
      <c r="K47" s="439"/>
      <c r="L47" s="439"/>
      <c r="M47" s="439"/>
      <c r="N47" s="439"/>
      <c r="O47" s="439"/>
      <c r="P47" s="439"/>
      <c r="Q47" s="439"/>
    </row>
    <row r="48" spans="2:17" ht="15.75" thickBot="1" x14ac:dyDescent="0.3"/>
    <row r="49" spans="1:17" x14ac:dyDescent="0.25">
      <c r="A49" s="194" t="s">
        <v>98</v>
      </c>
      <c r="N49" s="13" t="s">
        <v>12</v>
      </c>
      <c r="O49" s="14" t="s">
        <v>21</v>
      </c>
      <c r="P49" s="15"/>
      <c r="Q49" s="16"/>
    </row>
    <row r="50" spans="1:17" x14ac:dyDescent="0.25">
      <c r="N50" s="1" t="s">
        <v>10</v>
      </c>
      <c r="O50" s="2" t="s">
        <v>22</v>
      </c>
      <c r="P50" s="2"/>
      <c r="Q50" s="4"/>
    </row>
    <row r="51" spans="1:17" x14ac:dyDescent="0.25">
      <c r="N51" s="1" t="s">
        <v>11</v>
      </c>
      <c r="O51" s="2" t="s">
        <v>0</v>
      </c>
      <c r="P51" s="2"/>
      <c r="Q51" s="4"/>
    </row>
    <row r="52" spans="1:17" ht="15.75" customHeight="1" thickBot="1" x14ac:dyDescent="0.3">
      <c r="N52" s="17" t="s">
        <v>13</v>
      </c>
      <c r="O52" s="20" t="s">
        <v>23</v>
      </c>
      <c r="P52" s="18"/>
      <c r="Q52" s="19"/>
    </row>
    <row r="87" spans="1:17" ht="21" x14ac:dyDescent="0.35">
      <c r="B87" s="439" t="s">
        <v>55</v>
      </c>
      <c r="C87" s="439"/>
      <c r="D87" s="439"/>
      <c r="E87" s="439"/>
      <c r="F87" s="439"/>
      <c r="G87" s="439"/>
      <c r="H87" s="439"/>
      <c r="I87" s="439"/>
      <c r="J87" s="439"/>
      <c r="K87" s="439"/>
      <c r="L87" s="439"/>
    </row>
    <row r="88" spans="1:17" ht="15.75" thickBot="1" x14ac:dyDescent="0.3"/>
    <row r="89" spans="1:17" x14ac:dyDescent="0.25">
      <c r="A89" s="194" t="s">
        <v>98</v>
      </c>
      <c r="N89" s="13" t="s">
        <v>12</v>
      </c>
      <c r="O89" s="14" t="s">
        <v>21</v>
      </c>
      <c r="P89" s="15"/>
      <c r="Q89" s="16"/>
    </row>
    <row r="90" spans="1:17" x14ac:dyDescent="0.25">
      <c r="N90" s="1" t="s">
        <v>14</v>
      </c>
      <c r="O90" s="2" t="s">
        <v>4</v>
      </c>
      <c r="P90" s="2"/>
      <c r="Q90" s="4"/>
    </row>
    <row r="91" spans="1:17" ht="15.75" thickBot="1" x14ac:dyDescent="0.3">
      <c r="N91" s="17" t="s">
        <v>15</v>
      </c>
      <c r="O91" s="3" t="s">
        <v>3</v>
      </c>
      <c r="P91" s="3"/>
      <c r="Q91" s="5"/>
    </row>
    <row r="130" spans="1:17" ht="21" x14ac:dyDescent="0.35">
      <c r="B130" s="439" t="s">
        <v>68</v>
      </c>
      <c r="C130" s="439"/>
      <c r="D130" s="439"/>
      <c r="E130" s="439"/>
      <c r="F130" s="439"/>
      <c r="G130" s="439"/>
      <c r="H130" s="439"/>
      <c r="I130" s="439"/>
      <c r="J130" s="439"/>
      <c r="K130" s="439"/>
      <c r="L130" s="439"/>
    </row>
    <row r="131" spans="1:17" ht="15.75" thickBot="1" x14ac:dyDescent="0.3"/>
    <row r="132" spans="1:17" x14ac:dyDescent="0.25">
      <c r="A132" s="194" t="s">
        <v>98</v>
      </c>
      <c r="N132" s="13" t="s">
        <v>12</v>
      </c>
      <c r="O132" s="14" t="s">
        <v>21</v>
      </c>
      <c r="P132" s="15"/>
      <c r="Q132" s="16"/>
    </row>
    <row r="133" spans="1:17" x14ac:dyDescent="0.25">
      <c r="N133" s="1" t="s">
        <v>19</v>
      </c>
      <c r="O133" s="2" t="s">
        <v>9</v>
      </c>
      <c r="P133" s="2"/>
      <c r="Q133" s="4"/>
    </row>
    <row r="134" spans="1:17" ht="15.75" thickBot="1" x14ac:dyDescent="0.3">
      <c r="N134" s="17" t="s">
        <v>20</v>
      </c>
      <c r="O134" s="3" t="s">
        <v>8</v>
      </c>
      <c r="P134" s="3"/>
      <c r="Q134" s="5"/>
    </row>
  </sheetData>
  <sheetProtection password="EB90" sheet="1" objects="1" scenarios="1"/>
  <mergeCells count="7">
    <mergeCell ref="B87:L87"/>
    <mergeCell ref="B130:L130"/>
    <mergeCell ref="B5:L5"/>
    <mergeCell ref="B47:Q47"/>
    <mergeCell ref="B1:O1"/>
    <mergeCell ref="B2:O2"/>
    <mergeCell ref="B3:O3"/>
  </mergeCells>
  <hyperlinks>
    <hyperlink ref="A49" location="'Example Statements'!A3" display="Go to top"/>
    <hyperlink ref="A89" location="'Example Statements'!A3" display="Go to top"/>
    <hyperlink ref="A132" location="'Example Statements'!A3" display="Go to top"/>
  </hyperlinks>
  <pageMargins left="0.7" right="0.7" top="0.75" bottom="0.75" header="0.3" footer="0.3"/>
  <pageSetup scale="70" fitToHeight="0" orientation="landscape" horizontalDpi="4294967292" verticalDpi="4294967292" r:id="rId1"/>
  <rowBreaks count="3" manualBreakCount="3">
    <brk id="46" max="16383" man="1"/>
    <brk id="86" max="16383" man="1"/>
    <brk id="128" max="16383" man="1"/>
  </rowBreaks>
  <drawing r:id="rId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ColWidth="8.85546875" defaultRowHeight="15" x14ac:dyDescent="0.25"/>
  <sheetData>
    <row r="1" spans="1:1" x14ac:dyDescent="0.25">
      <c r="A1" s="244" t="s">
        <v>113</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30</vt:i4>
      </vt:variant>
    </vt:vector>
  </HeadingPairs>
  <TitlesOfParts>
    <vt:vector size="37" baseType="lpstr">
      <vt:lpstr>Instructions</vt:lpstr>
      <vt:lpstr>Enter Financial Data</vt:lpstr>
      <vt:lpstr>Key Financial Indicators</vt:lpstr>
      <vt:lpstr>View Graphs</vt:lpstr>
      <vt:lpstr>Graph Data</vt:lpstr>
      <vt:lpstr>Example Statements</vt:lpstr>
      <vt:lpstr>Blank worksheet</vt:lpstr>
      <vt:lpstr>AssetDep_graph</vt:lpstr>
      <vt:lpstr>Days_Cash_Graph</vt:lpstr>
      <vt:lpstr>DCH_graph</vt:lpstr>
      <vt:lpstr>Dep_graph</vt:lpstr>
      <vt:lpstr>DSCR</vt:lpstr>
      <vt:lpstr>DSCR_graph</vt:lpstr>
      <vt:lpstr>hyperDCH</vt:lpstr>
      <vt:lpstr>hyperDSCR</vt:lpstr>
      <vt:lpstr>hyperOR1</vt:lpstr>
      <vt:lpstr>hyperOR2</vt:lpstr>
      <vt:lpstr>hyperPD</vt:lpstr>
      <vt:lpstr>hyperQR</vt:lpstr>
      <vt:lpstr>Image_4</vt:lpstr>
      <vt:lpstr>Image1</vt:lpstr>
      <vt:lpstr>Image2</vt:lpstr>
      <vt:lpstr>Image3</vt:lpstr>
      <vt:lpstr>Image4</vt:lpstr>
      <vt:lpstr>OR_graph</vt:lpstr>
      <vt:lpstr>OR_graph2</vt:lpstr>
      <vt:lpstr>ORnodep_graph</vt:lpstr>
      <vt:lpstr>'Enter Financial Data'!Print_Area</vt:lpstr>
      <vt:lpstr>'Example Statements'!Print_Area</vt:lpstr>
      <vt:lpstr>Instructions!Print_Area</vt:lpstr>
      <vt:lpstr>'Key Financial Indicators'!Print_Area</vt:lpstr>
      <vt:lpstr>'View Graphs'!Print_Area</vt:lpstr>
      <vt:lpstr>'Example Statements'!Print_Titles</vt:lpstr>
      <vt:lpstr>'Key Financial Indicators'!Print_Titles</vt:lpstr>
      <vt:lpstr>QR_grapg</vt:lpstr>
      <vt:lpstr>QR_graph</vt:lpstr>
      <vt:lpstr>Utility</vt:lpstr>
    </vt:vector>
  </TitlesOfParts>
  <Company>The University of North Carolina at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Financial Health Checkup for Water Utilities - a tool by the Environmental Finance Center at University of North Carolina, Chapel Hill</dc:title>
  <dc:creator>Glenn Barnes;Shadi Eskaf</dc:creator>
  <cp:lastModifiedBy>Shadi Eskaf</cp:lastModifiedBy>
  <cp:lastPrinted>2016-02-19T15:59:56Z</cp:lastPrinted>
  <dcterms:created xsi:type="dcterms:W3CDTF">2013-12-16T22:23:40Z</dcterms:created>
  <dcterms:modified xsi:type="dcterms:W3CDTF">2016-12-06T19:02:29Z</dcterms:modified>
</cp:coreProperties>
</file>