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<sst xmlns="http://schemas.openxmlformats.org/spreadsheetml/2006/main" count="40" uniqueCount="27">
  <si>
    <t xml:space="preserve">Профиль класса </t>
  </si>
  <si>
    <t>до 40</t>
  </si>
  <si>
    <t>41-60</t>
  </si>
  <si>
    <t>61-80</t>
  </si>
  <si>
    <t>81-100</t>
  </si>
  <si>
    <t>Кол-во баллов</t>
  </si>
  <si>
    <t>Средний балл</t>
  </si>
  <si>
    <t>Общеобразовательный</t>
  </si>
  <si>
    <t>0-40</t>
  </si>
  <si>
    <t>Лингвистический</t>
  </si>
  <si>
    <t>Гуманитарный</t>
  </si>
  <si>
    <t>Физико-математический</t>
  </si>
  <si>
    <t>Численность группы, ni</t>
  </si>
  <si>
    <t>Среднее арифметическое по каждой группе, xi</t>
  </si>
  <si>
    <t>Внутригрупповые дисперсии</t>
  </si>
  <si>
    <t>Численность группы, набравшей определённый балл</t>
  </si>
  <si>
    <t>Общее</t>
  </si>
  <si>
    <t>Средний балл за экзамен для всей совокупности испытуемых</t>
  </si>
  <si>
    <t xml:space="preserve"> =</t>
  </si>
  <si>
    <t>Межгрупповая дисперсия</t>
  </si>
  <si>
    <t>Внутригрупповая дисперсия</t>
  </si>
  <si>
    <t>Среднее из групповых дисперсий</t>
  </si>
  <si>
    <t>Общая дисперсия по правилу сложения</t>
  </si>
  <si>
    <t>Общая дисперсия обычным способом</t>
  </si>
  <si>
    <t>Коэффициент детерминации</t>
  </si>
  <si>
    <t>В процентном соотношении</t>
  </si>
  <si>
    <r>
      <rPr>
        <rFont val="Arial"/>
        <b/>
        <color theme="1"/>
      </rPr>
      <t>Вывод:</t>
    </r>
    <r>
      <rPr>
        <rFont val="Arial"/>
        <color theme="1"/>
      </rPr>
      <t xml:space="preserve"> Полученный коэффициент детерминации показывает, что успешность сдачи ЕГЭ по англискому языке в данном опыте на 13,68% обусловлена принадлежностью учащегося к той или иной группе.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</si>
</sst>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horizontal="center"/>
    </xf>
    <xf borderId="1" fillId="0" fontId="1" numFmtId="1" xfId="0" applyAlignment="1" applyBorder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1" fillId="0" fontId="1" numFmtId="0" xfId="0" applyAlignment="1" applyBorder="1" applyFont="1">
      <alignment horizontal="center"/>
    </xf>
    <xf borderId="1" fillId="0" fontId="1" numFmtId="2" xfId="0" applyAlignment="1" applyBorder="1" applyFont="1" applyNumberFormat="1">
      <alignment horizontal="center"/>
    </xf>
    <xf borderId="0" fillId="0" fontId="1" numFmtId="1" xfId="0" applyAlignment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2" xfId="0" applyAlignment="1" applyFont="1" applyNumberFormat="1">
      <alignment horizontal="center" shrinkToFit="0" wrapText="1"/>
    </xf>
    <xf borderId="0" fillId="0" fontId="1" numFmtId="0" xfId="0" applyAlignment="1" applyFont="1">
      <alignment readingOrder="0"/>
    </xf>
    <xf borderId="1" fillId="0" fontId="1" numFmtId="2" xfId="0" applyBorder="1" applyFont="1" applyNumberFormat="1"/>
    <xf borderId="1" fillId="0" fontId="1" numFmtId="10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6.png"/><Relationship Id="rId4" Type="http://schemas.openxmlformats.org/officeDocument/2006/relationships/image" Target="../media/image3.png"/><Relationship Id="rId5" Type="http://schemas.openxmlformats.org/officeDocument/2006/relationships/image" Target="../media/image2.png"/><Relationship Id="rId6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12</xdr:row>
      <xdr:rowOff>200025</xdr:rowOff>
    </xdr:from>
    <xdr:ext cx="942975" cy="1009650"/>
    <xdr:pic>
      <xdr:nvPicPr>
        <xdr:cNvPr id="0" name="image4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18</xdr:row>
      <xdr:rowOff>180975</xdr:rowOff>
    </xdr:from>
    <xdr:ext cx="1905000" cy="1247775"/>
    <xdr:pic>
      <xdr:nvPicPr>
        <xdr:cNvPr id="0" name="image5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32</xdr:row>
      <xdr:rowOff>190500</xdr:rowOff>
    </xdr:from>
    <xdr:ext cx="1666875" cy="476250"/>
    <xdr:pic>
      <xdr:nvPicPr>
        <xdr:cNvPr id="0" name="image6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36</xdr:row>
      <xdr:rowOff>180975</xdr:rowOff>
    </xdr:from>
    <xdr:ext cx="942975" cy="733425"/>
    <xdr:pic>
      <xdr:nvPicPr>
        <xdr:cNvPr id="0" name="image3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26</xdr:row>
      <xdr:rowOff>171450</xdr:rowOff>
    </xdr:from>
    <xdr:ext cx="1352550" cy="1057275"/>
    <xdr:pic>
      <xdr:nvPicPr>
        <xdr:cNvPr id="0" name="image2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952500</xdr:colOff>
      <xdr:row>32</xdr:row>
      <xdr:rowOff>190500</xdr:rowOff>
    </xdr:from>
    <xdr:ext cx="1952625" cy="504825"/>
    <xdr:pic>
      <xdr:nvPicPr>
        <xdr:cNvPr id="0" name="image1.png" title="Изображение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5</v>
      </c>
      <c r="H1" s="3" t="s">
        <v>6</v>
      </c>
    </row>
    <row r="2">
      <c r="A2" s="1" t="s">
        <v>7</v>
      </c>
      <c r="B2" s="2">
        <v>8.0</v>
      </c>
      <c r="C2" s="2">
        <v>7.0</v>
      </c>
      <c r="D2" s="2">
        <v>5.0</v>
      </c>
      <c r="E2" s="2">
        <v>2.0</v>
      </c>
      <c r="F2" s="4"/>
      <c r="G2" s="2" t="s">
        <v>8</v>
      </c>
      <c r="H2" s="2">
        <v>20.0</v>
      </c>
    </row>
    <row r="3">
      <c r="A3" s="1" t="s">
        <v>9</v>
      </c>
      <c r="B3" s="2">
        <v>3.0</v>
      </c>
      <c r="C3" s="2">
        <v>5.0</v>
      </c>
      <c r="D3" s="2">
        <v>10.0</v>
      </c>
      <c r="E3" s="2">
        <v>6.0</v>
      </c>
      <c r="F3" s="4"/>
      <c r="G3" s="2" t="s">
        <v>2</v>
      </c>
      <c r="H3" s="5">
        <v>50.0</v>
      </c>
    </row>
    <row r="4">
      <c r="A4" s="1" t="s">
        <v>10</v>
      </c>
      <c r="B4" s="2">
        <v>9.0</v>
      </c>
      <c r="C4" s="2">
        <v>5.0</v>
      </c>
      <c r="D4" s="2">
        <v>8.0</v>
      </c>
      <c r="E4" s="2">
        <v>1.0</v>
      </c>
      <c r="F4" s="4"/>
      <c r="G4" s="2" t="s">
        <v>3</v>
      </c>
      <c r="H4" s="5">
        <v>70.0</v>
      </c>
    </row>
    <row r="5">
      <c r="A5" s="1" t="s">
        <v>11</v>
      </c>
      <c r="B5" s="2">
        <v>11.0</v>
      </c>
      <c r="C5" s="2">
        <v>6.0</v>
      </c>
      <c r="D5" s="2">
        <v>4.0</v>
      </c>
      <c r="E5" s="2">
        <v>1.0</v>
      </c>
      <c r="F5" s="4"/>
      <c r="G5" s="2" t="s">
        <v>4</v>
      </c>
      <c r="H5" s="5">
        <v>90.0</v>
      </c>
    </row>
    <row r="6">
      <c r="B6" s="6"/>
      <c r="C6" s="6"/>
      <c r="E6" s="6"/>
      <c r="F6" s="4"/>
    </row>
    <row r="7">
      <c r="A7" s="1" t="s">
        <v>0</v>
      </c>
      <c r="B7" s="1" t="s">
        <v>12</v>
      </c>
      <c r="C7" s="1" t="s">
        <v>13</v>
      </c>
      <c r="D7" s="1" t="s">
        <v>14</v>
      </c>
      <c r="E7" s="1" t="s">
        <v>15</v>
      </c>
      <c r="F7" s="6"/>
      <c r="G7" s="7"/>
      <c r="H7" s="7"/>
      <c r="I7" s="7"/>
      <c r="J7" s="7"/>
    </row>
    <row r="8">
      <c r="A8" s="1" t="s">
        <v>7</v>
      </c>
      <c r="B8" s="8">
        <f>SUM(B$2:E$2)</f>
        <v>22</v>
      </c>
      <c r="C8" s="9">
        <f>(H2*B2+H3*C2+H4*D2+H5*E2)/B8</f>
        <v>47.27272727</v>
      </c>
      <c r="D8" s="9">
        <f> ((H2-C8)^2*B2+(H3-C8)^2*C2+(H4-C8)^2*D2+(H5-C8)^2*E2)/(B8)</f>
        <v>556.1983471</v>
      </c>
      <c r="E8" s="8">
        <f> SUM(B2:B5)</f>
        <v>31</v>
      </c>
      <c r="F8" s="10"/>
      <c r="G8" s="11"/>
      <c r="H8" s="12"/>
      <c r="I8" s="4"/>
      <c r="J8" s="12"/>
    </row>
    <row r="9">
      <c r="A9" s="1" t="s">
        <v>9</v>
      </c>
      <c r="B9" s="8">
        <f>SUM(B$3:E$3)</f>
        <v>24</v>
      </c>
      <c r="C9" s="9">
        <f>(H2*B3+H3*C3+H4*D3+H5*E3)/B9</f>
        <v>64.58333333</v>
      </c>
      <c r="D9" s="9">
        <f> ((H2-C9)^2*B3+(H3-C9)^2*C3+(H4-C9)^2*D3+(H5-C9)^2*E3)/(B9)</f>
        <v>466.4930556</v>
      </c>
      <c r="E9" s="8">
        <f> SUM(C2:C5)</f>
        <v>23</v>
      </c>
    </row>
    <row r="10">
      <c r="A10" s="1" t="s">
        <v>10</v>
      </c>
      <c r="B10" s="8">
        <f>SUM(B$4:E$4)</f>
        <v>23</v>
      </c>
      <c r="C10" s="9">
        <f>(H2*B4+H3*C4+H4*D4+H5*E4)/B10</f>
        <v>46.95652174</v>
      </c>
      <c r="D10" s="9">
        <f> ((H2-C10)^2*B4+(H3-C10)^2*C4+(H4-C10)^2*D4+(H5-C10)^2*E4)/(B10)</f>
        <v>551.6068053</v>
      </c>
      <c r="E10" s="8">
        <f> SUM(D2:D5)</f>
        <v>27</v>
      </c>
    </row>
    <row r="11">
      <c r="A11" s="1" t="s">
        <v>11</v>
      </c>
      <c r="B11" s="8">
        <f>SUM(B$5:E$5)</f>
        <v>22</v>
      </c>
      <c r="C11" s="9">
        <f>(H2*B5+H3*C5+H4*D5+H5*E5)/B11</f>
        <v>40.45454545</v>
      </c>
      <c r="D11" s="9">
        <f> ((H2-C11)^2*B5+(H3-C11)^2*C5+(H4-C11)^2*D5+(H5-C11)^2*E5)/(B11)</f>
        <v>504.338843</v>
      </c>
      <c r="E11" s="8">
        <f> SUM(E2:E5)</f>
        <v>10</v>
      </c>
    </row>
    <row r="12">
      <c r="A12" s="3" t="s">
        <v>16</v>
      </c>
      <c r="B12" s="8">
        <f> SUM(B8:B11)</f>
        <v>91</v>
      </c>
      <c r="C12" s="5">
        <f>(H2*B8+H3*B9+H4*B10+H5*B11)/B12</f>
        <v>57.47252747</v>
      </c>
      <c r="D12" s="9">
        <f> (D8*B8+D9*B9+D10*B10+D11*B11)/(B12)</f>
        <v>518.8418466</v>
      </c>
      <c r="E12" s="8">
        <f> SUM(E8:E11)</f>
        <v>91</v>
      </c>
    </row>
    <row r="13">
      <c r="A13" s="13" t="s">
        <v>17</v>
      </c>
      <c r="H13" s="13"/>
    </row>
    <row r="16">
      <c r="B16" s="6" t="s">
        <v>18</v>
      </c>
      <c r="C16" s="9">
        <f>(B8*C8+B9*C9+B10*C10+B11*C11)/(B12)</f>
        <v>50.10989011</v>
      </c>
    </row>
    <row r="19">
      <c r="A19" s="13" t="s">
        <v>19</v>
      </c>
    </row>
    <row r="23">
      <c r="C23" s="6" t="s">
        <v>18</v>
      </c>
      <c r="D23" s="9">
        <f>((C8-C16)^2*B8+(C9-C16)^2*B9+(C10-C16)^2*B10+(C11-C16)^2*B11)/(B12)</f>
        <v>82.2449787</v>
      </c>
    </row>
    <row r="27">
      <c r="A27" s="13" t="s">
        <v>20</v>
      </c>
      <c r="F27" s="13" t="s">
        <v>21</v>
      </c>
    </row>
    <row r="30">
      <c r="C30" s="6" t="s">
        <v>18</v>
      </c>
      <c r="D30" s="9">
        <f> D12</f>
        <v>518.8418466</v>
      </c>
      <c r="F30" s="14">
        <f> AVERAGE(D8:D11)</f>
        <v>519.6592627</v>
      </c>
    </row>
    <row r="33">
      <c r="A33" s="13" t="s">
        <v>22</v>
      </c>
      <c r="F33" s="13" t="s">
        <v>23</v>
      </c>
    </row>
    <row r="34">
      <c r="F34" s="13"/>
    </row>
    <row r="35">
      <c r="C35" s="6" t="s">
        <v>18</v>
      </c>
      <c r="D35" s="9">
        <f> SUM(D12+D23)</f>
        <v>601.0868253</v>
      </c>
      <c r="H35" s="6" t="s">
        <v>18</v>
      </c>
      <c r="I35" s="14">
        <f>((H2-C16)^2*E8+(H3-C16)^2*E9+(H4-C16)^2*E10+(H5-C16)^2*E11)/(B12)</f>
        <v>601.0868253</v>
      </c>
    </row>
    <row r="36">
      <c r="H36" s="6"/>
    </row>
    <row r="37">
      <c r="A37" s="13" t="s">
        <v>24</v>
      </c>
      <c r="E37" s="13" t="s">
        <v>25</v>
      </c>
    </row>
    <row r="38">
      <c r="C38" s="4"/>
      <c r="E38" s="13"/>
    </row>
    <row r="39">
      <c r="B39" s="6" t="s">
        <v>18</v>
      </c>
      <c r="C39" s="9">
        <f> D23/D35</f>
        <v>0.1368271192</v>
      </c>
      <c r="E39" s="15">
        <f>C39</f>
        <v>0.1368271192</v>
      </c>
    </row>
    <row r="42">
      <c r="A42" s="13" t="s">
        <v>26</v>
      </c>
    </row>
  </sheetData>
  <drawing r:id="rId1"/>
</worksheet>
</file>