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FMM\Documents\DIFA-TD\Artículo-3-Rendimientos\"/>
    </mc:Choice>
  </mc:AlternateContent>
  <xr:revisionPtr revIDLastSave="0" documentId="13_ncr:1_{813EC881-C104-4004-8C3A-458F09118E30}" xr6:coauthVersionLast="45" xr6:coauthVersionMax="45" xr10:uidLastSave="{00000000-0000-0000-0000-000000000000}"/>
  <bookViews>
    <workbookView xWindow="-120" yWindow="-120" windowWidth="29040" windowHeight="15525" xr2:uid="{00000000-000D-0000-FFFF-FFFF00000000}"/>
  </bookViews>
  <sheets>
    <sheet name="SDNT Time Details" sheetId="29" r:id="rId1"/>
  </sheets>
  <externalReferences>
    <externalReference r:id="rId2"/>
    <externalReference r:id="rId3"/>
  </externalReferences>
  <definedNames>
    <definedName name="c3.2xlarge_cost" localSheetId="0">'[1]instance costs'!$B$2</definedName>
    <definedName name="c3.2xlarge_cost">'[2]instance costs'!$B$2</definedName>
    <definedName name="c3.4xlarge_cost" localSheetId="0">'[1]instance costs'!$B$3</definedName>
    <definedName name="c3.4xlarge_cost">'[2]instance costs'!$B$3</definedName>
    <definedName name="c4.2xlarge_cost">#REF!</definedName>
    <definedName name="c4.4xlarge_cost">#REF!</definedName>
    <definedName name="r3.2xlarge_cost" localSheetId="0">'[1]instance costs'!$B$5</definedName>
    <definedName name="r3.2xlarge_cost">'[2]instance costs'!$B$5</definedName>
    <definedName name="r3.xlarge_cost" localSheetId="0">'[1]instance costs'!$B$4</definedName>
    <definedName name="r3.xlarge_cost">'[2]instance costs'!$B$4</definedName>
    <definedName name="r4.2xlarge_cost">#REF!</definedName>
    <definedName name="r4.xlarge_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9" i="29" l="1"/>
  <c r="T48" i="29"/>
  <c r="T47" i="29"/>
  <c r="T46" i="29"/>
  <c r="T45" i="29"/>
  <c r="T44" i="29"/>
  <c r="T43" i="29"/>
  <c r="T42" i="29"/>
  <c r="T41" i="29"/>
  <c r="T40" i="29"/>
  <c r="T39" i="29"/>
  <c r="T38" i="29"/>
  <c r="T37" i="29"/>
  <c r="T36" i="29"/>
  <c r="T35" i="29"/>
  <c r="T34" i="29"/>
  <c r="T33" i="29"/>
  <c r="T32" i="29"/>
  <c r="Z31" i="29"/>
  <c r="T31" i="29"/>
  <c r="Z30" i="29"/>
  <c r="T30" i="29"/>
  <c r="Z29" i="29"/>
  <c r="T29" i="29"/>
  <c r="Z28" i="29"/>
  <c r="T28" i="29"/>
  <c r="Z27" i="29"/>
  <c r="T27" i="29"/>
  <c r="Z26" i="29"/>
  <c r="T26" i="29"/>
  <c r="T25" i="29" l="1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Z4" i="29"/>
  <c r="T4" i="29"/>
  <c r="Z73" i="29"/>
  <c r="T73" i="29"/>
  <c r="Z72" i="29"/>
  <c r="T72" i="29"/>
  <c r="Z71" i="29"/>
  <c r="T71" i="29"/>
  <c r="Z70" i="29"/>
  <c r="T70" i="29"/>
  <c r="Z69" i="29"/>
  <c r="T69" i="29"/>
  <c r="Z68" i="29"/>
  <c r="T68" i="29"/>
  <c r="Z67" i="29"/>
  <c r="T67" i="29"/>
  <c r="Z66" i="29"/>
  <c r="T66" i="29"/>
  <c r="Z65" i="29"/>
  <c r="T65" i="29"/>
  <c r="Z64" i="29"/>
  <c r="T64" i="29"/>
  <c r="Z63" i="29"/>
  <c r="T63" i="29"/>
  <c r="Z62" i="29"/>
  <c r="T62" i="29"/>
  <c r="Z61" i="29"/>
  <c r="T61" i="29"/>
  <c r="Z60" i="29"/>
  <c r="T60" i="29"/>
  <c r="Z59" i="29"/>
  <c r="T59" i="29"/>
  <c r="Z58" i="29"/>
  <c r="T58" i="29"/>
  <c r="Z57" i="29"/>
  <c r="T57" i="29"/>
  <c r="Z56" i="29"/>
  <c r="T56" i="29"/>
  <c r="Z55" i="29"/>
  <c r="T55" i="29"/>
  <c r="Z54" i="29"/>
  <c r="T54" i="29"/>
  <c r="Z53" i="29"/>
  <c r="T53" i="29"/>
  <c r="Z52" i="29"/>
  <c r="T52" i="29"/>
  <c r="Z51" i="29"/>
  <c r="T51" i="29"/>
  <c r="Z50" i="29"/>
  <c r="T50" i="29"/>
  <c r="Z97" i="29"/>
  <c r="T97" i="29"/>
  <c r="Z96" i="29"/>
  <c r="T96" i="29"/>
  <c r="Z95" i="29"/>
  <c r="T95" i="29"/>
  <c r="Z94" i="29"/>
  <c r="T94" i="29"/>
  <c r="Z93" i="29"/>
  <c r="T93" i="29"/>
  <c r="Z92" i="29"/>
  <c r="T92" i="29"/>
  <c r="Z85" i="29"/>
  <c r="T85" i="29"/>
  <c r="Z84" i="29"/>
  <c r="T84" i="29"/>
  <c r="Z83" i="29"/>
  <c r="T83" i="29"/>
  <c r="Z82" i="29" l="1"/>
  <c r="T82" i="29"/>
  <c r="Z81" i="29"/>
  <c r="T81" i="29"/>
  <c r="Z80" i="29"/>
  <c r="T80" i="29"/>
  <c r="Z79" i="29"/>
  <c r="T79" i="29"/>
  <c r="Z78" i="29"/>
  <c r="T78" i="29"/>
  <c r="Z77" i="29"/>
  <c r="T77" i="29"/>
  <c r="Z76" i="29"/>
  <c r="T76" i="29"/>
  <c r="Z75" i="29"/>
  <c r="T75" i="29"/>
  <c r="Z74" i="29"/>
  <c r="T74" i="29"/>
  <c r="Z49" i="29" l="1"/>
  <c r="Z48" i="29"/>
  <c r="Z47" i="29"/>
  <c r="Z46" i="29"/>
  <c r="Z45" i="29"/>
  <c r="Z44" i="29"/>
  <c r="Z43" i="29"/>
  <c r="Z42" i="29"/>
  <c r="Z41" i="29"/>
  <c r="Z40" i="29"/>
  <c r="Z39" i="29"/>
  <c r="Z38" i="29"/>
  <c r="Z37" i="29"/>
  <c r="Z36" i="29"/>
  <c r="Z35" i="29"/>
  <c r="Z34" i="29"/>
  <c r="Z33" i="29"/>
  <c r="Z32" i="29"/>
  <c r="Z25" i="29"/>
  <c r="Z24" i="29"/>
  <c r="Z23" i="29"/>
  <c r="Z22" i="29"/>
  <c r="Z21" i="29"/>
  <c r="Z20" i="29"/>
  <c r="Z19" i="29"/>
  <c r="Z18" i="29"/>
  <c r="Z17" i="29"/>
  <c r="Z16" i="29"/>
  <c r="Z15" i="29"/>
  <c r="Z14" i="29"/>
  <c r="Z13" i="29"/>
  <c r="Z12" i="29"/>
  <c r="Z11" i="29"/>
  <c r="Z10" i="29"/>
  <c r="Z9" i="29"/>
  <c r="Z8" i="29"/>
  <c r="Z7" i="29"/>
  <c r="Z6" i="29"/>
  <c r="Z5" i="29"/>
  <c r="Z3" i="29"/>
  <c r="T3" i="29"/>
  <c r="Z2" i="29"/>
  <c r="T2" i="29"/>
  <c r="C97" i="29" l="1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</calcChain>
</file>

<file path=xl/sharedStrings.xml><?xml version="1.0" encoding="utf-8"?>
<sst xmlns="http://schemas.openxmlformats.org/spreadsheetml/2006/main" count="594" uniqueCount="294">
  <si>
    <t>OK</t>
  </si>
  <si>
    <t>48x</t>
  </si>
  <si>
    <t>24x</t>
  </si>
  <si>
    <t>12x</t>
  </si>
  <si>
    <t>elapsed_real_time</t>
  </si>
  <si>
    <t>run</t>
  </si>
  <si>
    <t>instance_type</t>
  </si>
  <si>
    <t>CPU_time_in_user_mode</t>
  </si>
  <si>
    <t>01x</t>
  </si>
  <si>
    <t>duration</t>
  </si>
  <si>
    <t>success</t>
  </si>
  <si>
    <t>round</t>
  </si>
  <si>
    <t>000:00:50</t>
  </si>
  <si>
    <t>no run</t>
  </si>
  <si>
    <t>01_1</t>
  </si>
  <si>
    <t>02_1</t>
  </si>
  <si>
    <t>03_1</t>
  </si>
  <si>
    <t>04_1</t>
  </si>
  <si>
    <t>01_2</t>
  </si>
  <si>
    <t>02_2</t>
  </si>
  <si>
    <t>03_2</t>
  </si>
  <si>
    <t>04_2</t>
  </si>
  <si>
    <t>01_3</t>
  </si>
  <si>
    <t>02_3</t>
  </si>
  <si>
    <t>03_3</t>
  </si>
  <si>
    <t>04_3</t>
  </si>
  <si>
    <t>CPU_time_in_kernel_mode</t>
  </si>
  <si>
    <t>c4.2xlarge</t>
  </si>
  <si>
    <t>c4.4xlarge</t>
  </si>
  <si>
    <t>r4.xlarge</t>
  </si>
  <si>
    <t>r4.2xlarge</t>
  </si>
  <si>
    <t>180606-201009</t>
  </si>
  <si>
    <t>180606-201415</t>
  </si>
  <si>
    <t>000:00:35</t>
  </si>
  <si>
    <t>180606-201737</t>
  </si>
  <si>
    <t>000:00:34</t>
  </si>
  <si>
    <t>180606-203621</t>
  </si>
  <si>
    <t>000:07:02</t>
  </si>
  <si>
    <t>180606-204702</t>
  </si>
  <si>
    <t>000:04:29</t>
  </si>
  <si>
    <t>180606-205216</t>
  </si>
  <si>
    <t>000:04:28</t>
  </si>
  <si>
    <t>180606-210323</t>
  </si>
  <si>
    <t>000:13:01</t>
  </si>
  <si>
    <t>180606-211717</t>
  </si>
  <si>
    <t>000:07:42</t>
  </si>
  <si>
    <t>180606-213230</t>
  </si>
  <si>
    <t>000:07:40</t>
  </si>
  <si>
    <t>05_1</t>
  </si>
  <si>
    <t>05_2</t>
  </si>
  <si>
    <t>05_3</t>
  </si>
  <si>
    <t>06_1</t>
  </si>
  <si>
    <t>06_2</t>
  </si>
  <si>
    <t>06_3</t>
  </si>
  <si>
    <t>07_1</t>
  </si>
  <si>
    <t>07_2</t>
  </si>
  <si>
    <t>07_3</t>
  </si>
  <si>
    <t>08_1</t>
  </si>
  <si>
    <t>08_2</t>
  </si>
  <si>
    <t>08_3</t>
  </si>
  <si>
    <t>09_1</t>
  </si>
  <si>
    <t>09_2</t>
  </si>
  <si>
    <t>10_1</t>
  </si>
  <si>
    <t>11_1</t>
  </si>
  <si>
    <t>11_2</t>
  </si>
  <si>
    <t>11_3</t>
  </si>
  <si>
    <t>12_1</t>
  </si>
  <si>
    <t>12_2</t>
  </si>
  <si>
    <t>12_3</t>
  </si>
  <si>
    <t>13_1</t>
  </si>
  <si>
    <t>13_2</t>
  </si>
  <si>
    <t>13_3</t>
  </si>
  <si>
    <t>14_1</t>
  </si>
  <si>
    <t>14_2</t>
  </si>
  <si>
    <t>14_3</t>
  </si>
  <si>
    <t>15_1</t>
  </si>
  <si>
    <t>15_2</t>
  </si>
  <si>
    <t>15_3</t>
  </si>
  <si>
    <t>16_1</t>
  </si>
  <si>
    <t>16_2</t>
  </si>
  <si>
    <t>16_3</t>
  </si>
  <si>
    <t>17_1</t>
  </si>
  <si>
    <t>17_2</t>
  </si>
  <si>
    <t>17_3</t>
  </si>
  <si>
    <t>180627-111035</t>
  </si>
  <si>
    <t>000:00:43</t>
  </si>
  <si>
    <t>180627-111319</t>
  </si>
  <si>
    <t>000:00:29</t>
  </si>
  <si>
    <t>180627-111444</t>
  </si>
  <si>
    <t>000:00:30</t>
  </si>
  <si>
    <t>180627-113300</t>
  </si>
  <si>
    <t>000:24:54</t>
  </si>
  <si>
    <t>180627-115946</t>
  </si>
  <si>
    <t>000:18:44</t>
  </si>
  <si>
    <t>180627-121947</t>
  </si>
  <si>
    <t>180627-125411</t>
  </si>
  <si>
    <t>000:06:13</t>
  </si>
  <si>
    <t>000:22:41</t>
  </si>
  <si>
    <t>180627-130116</t>
  </si>
  <si>
    <t>000:03:27</t>
  </si>
  <si>
    <t>180627-130757</t>
  </si>
  <si>
    <t>000:03:30</t>
  </si>
  <si>
    <t>180627-132101</t>
  </si>
  <si>
    <t>000:11:24</t>
  </si>
  <si>
    <t>180627-133441</t>
  </si>
  <si>
    <t>000:05:40</t>
  </si>
  <si>
    <t>180627-134532</t>
  </si>
  <si>
    <t>180627-140646</t>
  </si>
  <si>
    <t>000:22:25</t>
  </si>
  <si>
    <t>180627-142952</t>
  </si>
  <si>
    <t>000:11:06</t>
  </si>
  <si>
    <t>180627-144740</t>
  </si>
  <si>
    <t>000:11:08</t>
  </si>
  <si>
    <t>09_3</t>
  </si>
  <si>
    <t>000:00:40</t>
  </si>
  <si>
    <t>180628-120927</t>
  </si>
  <si>
    <t>180628-121152</t>
  </si>
  <si>
    <t>000:00:24</t>
  </si>
  <si>
    <t>180628-121326</t>
  </si>
  <si>
    <t>10_2</t>
  </si>
  <si>
    <t>10_3</t>
  </si>
  <si>
    <t>180628-122246</t>
  </si>
  <si>
    <t>000:05:54</t>
  </si>
  <si>
    <t>180628-123048</t>
  </si>
  <si>
    <t>000:03:09</t>
  </si>
  <si>
    <t>180628-123520</t>
  </si>
  <si>
    <t>000:03:12</t>
  </si>
  <si>
    <t>180628-124536</t>
  </si>
  <si>
    <t>000:13:10</t>
  </si>
  <si>
    <t>180628-130132</t>
  </si>
  <si>
    <t>000:09:52</t>
  </si>
  <si>
    <t>180628-131257</t>
  </si>
  <si>
    <t>000:10:46</t>
  </si>
  <si>
    <t>180628-151215</t>
  </si>
  <si>
    <t>000:00:37</t>
  </si>
  <si>
    <t>180628-151433</t>
  </si>
  <si>
    <t>000:00:19</t>
  </si>
  <si>
    <t>180628-151705</t>
  </si>
  <si>
    <t>180628-152356</t>
  </si>
  <si>
    <t>000:05:47</t>
  </si>
  <si>
    <t>180628-153141</t>
  </si>
  <si>
    <t>000:02:36</t>
  </si>
  <si>
    <t>180628-153546</t>
  </si>
  <si>
    <t>180628-155420</t>
  </si>
  <si>
    <t>180628-160619</t>
  </si>
  <si>
    <t>000:04:11</t>
  </si>
  <si>
    <t>180628-161208</t>
  </si>
  <si>
    <t>000:04:12</t>
  </si>
  <si>
    <t>180628-162437</t>
  </si>
  <si>
    <t>000:18:11</t>
  </si>
  <si>
    <t>180628-164438</t>
  </si>
  <si>
    <t>000:07:34</t>
  </si>
  <si>
    <t>180628-165413</t>
  </si>
  <si>
    <t>000:17:49</t>
  </si>
  <si>
    <t>180629-111807</t>
  </si>
  <si>
    <t>180629-112022</t>
  </si>
  <si>
    <t>180629-112228</t>
  </si>
  <si>
    <t>18_1</t>
  </si>
  <si>
    <t>18_2</t>
  </si>
  <si>
    <t>18_3</t>
  </si>
  <si>
    <t>180629-112920</t>
  </si>
  <si>
    <t>000:06:55</t>
  </si>
  <si>
    <t>180629-113751</t>
  </si>
  <si>
    <t>000:04:30</t>
  </si>
  <si>
    <t>180629-114358</t>
  </si>
  <si>
    <t>19_1</t>
  </si>
  <si>
    <t>19_2</t>
  </si>
  <si>
    <t>19_3</t>
  </si>
  <si>
    <t>180629-115442</t>
  </si>
  <si>
    <t>000:12:57</t>
  </si>
  <si>
    <t>180629-120952</t>
  </si>
  <si>
    <t>000:07:31</t>
  </si>
  <si>
    <t>180629-121854</t>
  </si>
  <si>
    <t>20_1</t>
  </si>
  <si>
    <t>20_2</t>
  </si>
  <si>
    <t>20_3</t>
  </si>
  <si>
    <t>180629-171501</t>
  </si>
  <si>
    <t>000:24:56</t>
  </si>
  <si>
    <t>180629-174218</t>
  </si>
  <si>
    <t>000:19:24</t>
  </si>
  <si>
    <t>180629-180400</t>
  </si>
  <si>
    <t>000:22:43</t>
  </si>
  <si>
    <t>21_1</t>
  </si>
  <si>
    <t>21_2</t>
  </si>
  <si>
    <t>21_3</t>
  </si>
  <si>
    <t>180629-183550</t>
  </si>
  <si>
    <t>000:00:42</t>
  </si>
  <si>
    <t>180629-183733</t>
  </si>
  <si>
    <t>000:00:26</t>
  </si>
  <si>
    <t>180629-183947</t>
  </si>
  <si>
    <t>000:00:27</t>
  </si>
  <si>
    <t>22_1</t>
  </si>
  <si>
    <t>22_2</t>
  </si>
  <si>
    <t>22_3</t>
  </si>
  <si>
    <t>180629-184813</t>
  </si>
  <si>
    <t>000:06:23</t>
  </si>
  <si>
    <t>180629-185618</t>
  </si>
  <si>
    <t>000:03:31</t>
  </si>
  <si>
    <t>180629-190122</t>
  </si>
  <si>
    <t>000:03:28</t>
  </si>
  <si>
    <t>23_1</t>
  </si>
  <si>
    <t>23_2</t>
  </si>
  <si>
    <t>23_3</t>
  </si>
  <si>
    <t>000:11:15</t>
  </si>
  <si>
    <t>180629-191149</t>
  </si>
  <si>
    <t>180629-192425</t>
  </si>
  <si>
    <t>180629-193151</t>
  </si>
  <si>
    <t>24_1</t>
  </si>
  <si>
    <t>24_2</t>
  </si>
  <si>
    <t>24_3</t>
  </si>
  <si>
    <t>180629-194533</t>
  </si>
  <si>
    <t>000:22:17</t>
  </si>
  <si>
    <t>180629-200921</t>
  </si>
  <si>
    <t>000:10:28</t>
  </si>
  <si>
    <t>180629-202230</t>
  </si>
  <si>
    <t>000:10:31</t>
  </si>
  <si>
    <t>25_1</t>
  </si>
  <si>
    <t>25_2</t>
  </si>
  <si>
    <t>25_3</t>
  </si>
  <si>
    <t>180703-160609</t>
  </si>
  <si>
    <t>000:00:39</t>
  </si>
  <si>
    <t>180703-160834</t>
  </si>
  <si>
    <t>000:00:25</t>
  </si>
  <si>
    <t>180703-161042</t>
  </si>
  <si>
    <t>26_1</t>
  </si>
  <si>
    <t>26_2</t>
  </si>
  <si>
    <t>26_3</t>
  </si>
  <si>
    <t>180703-162200</t>
  </si>
  <si>
    <t>000:05:49</t>
  </si>
  <si>
    <t>180703-162910</t>
  </si>
  <si>
    <t>000:03:13</t>
  </si>
  <si>
    <t>180703-163357</t>
  </si>
  <si>
    <t>000:03:16</t>
  </si>
  <si>
    <t>27_1</t>
  </si>
  <si>
    <t>27_2</t>
  </si>
  <si>
    <t>27_3</t>
  </si>
  <si>
    <t>180703-164359</t>
  </si>
  <si>
    <t>000:13:17</t>
  </si>
  <si>
    <t>180703-165854</t>
  </si>
  <si>
    <t>000:09:19</t>
  </si>
  <si>
    <t>180703-171054</t>
  </si>
  <si>
    <t>000:10:25</t>
  </si>
  <si>
    <t>28_1</t>
  </si>
  <si>
    <t>28_2</t>
  </si>
  <si>
    <t>180704-092259</t>
  </si>
  <si>
    <t>180704-092415</t>
  </si>
  <si>
    <t>000:00:20</t>
  </si>
  <si>
    <t>180704-092620</t>
  </si>
  <si>
    <t>29_1</t>
  </si>
  <si>
    <t>29_2</t>
  </si>
  <si>
    <t>30_1</t>
  </si>
  <si>
    <t>30_2</t>
  </si>
  <si>
    <t>180704-093911</t>
  </si>
  <si>
    <t>000:05:04</t>
  </si>
  <si>
    <t>180704-094557</t>
  </si>
  <si>
    <t>000:02:37</t>
  </si>
  <si>
    <t>180704-094957</t>
  </si>
  <si>
    <t>000:02:38</t>
  </si>
  <si>
    <t>31_1</t>
  </si>
  <si>
    <t>31_2</t>
  </si>
  <si>
    <t>180704-095958</t>
  </si>
  <si>
    <t>000:09:45</t>
  </si>
  <si>
    <t>180704-101332</t>
  </si>
  <si>
    <t>000:04:10</t>
  </si>
  <si>
    <t>180704-101905</t>
  </si>
  <si>
    <t>000:04:08</t>
  </si>
  <si>
    <t>32_1</t>
  </si>
  <si>
    <t>32_2</t>
  </si>
  <si>
    <t>180704-103121</t>
  </si>
  <si>
    <t>000:18:20</t>
  </si>
  <si>
    <t>180704-105119</t>
  </si>
  <si>
    <t>000:07:35</t>
  </si>
  <si>
    <t>180704-110922</t>
  </si>
  <si>
    <t>000:17:07</t>
  </si>
  <si>
    <t>read_number_mr</t>
  </si>
  <si>
    <t>nucleotide_number_mn</t>
  </si>
  <si>
    <t>hash_reads</t>
  </si>
  <si>
    <t>delowcvgNode</t>
  </si>
  <si>
    <t>marking_linear</t>
  </si>
  <si>
    <t>pre-graph_ construction</t>
  </si>
  <si>
    <t>cut_kmer</t>
  </si>
  <si>
    <t>cutTipe</t>
  </si>
  <si>
    <t>making_edges</t>
  </si>
  <si>
    <t>mapping_reads</t>
  </si>
  <si>
    <t>lightgraph</t>
  </si>
  <si>
    <t>bubblePinch</t>
  </si>
  <si>
    <t>parse_contigs_file</t>
  </si>
  <si>
    <t>De_bruijn_graph_construction</t>
  </si>
  <si>
    <t>alignment</t>
  </si>
  <si>
    <t>loading_edges</t>
  </si>
  <si>
    <t>loading_pair_ end_info</t>
  </si>
  <si>
    <t>creating_scaffolds</t>
  </si>
  <si>
    <t>creating_transcriptome</t>
  </si>
  <si>
    <t>seq_depth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</si>
</sst>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4" borderId="1" xfId="0" applyFill="1" applyBorder="1"/>
    <xf numFmtId="4" fontId="0" fillId="3" borderId="1" xfId="0" applyNumberFormat="1" applyFill="1" applyBorder="1"/>
    <xf numFmtId="4" fontId="0" fillId="4" borderId="1" xfId="0" applyNumberFormat="1" applyFill="1" applyBorder="1"/>
    <xf numFmtId="4" fontId="0" fillId="3" borderId="1" xfId="0" applyNumberFormat="1" applyFill="1" applyBorder="1" applyAlignment="1">
      <alignment horizontal="right"/>
    </xf>
    <xf numFmtId="0" fontId="0" fillId="5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left"/>
    </xf>
    <xf numFmtId="4" fontId="0" fillId="7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16" fontId="0" fillId="8" borderId="1" xfId="0" applyNumberFormat="1" applyFill="1" applyBorder="1"/>
    <xf numFmtId="2" fontId="0" fillId="8" borderId="2" xfId="0" applyNumberFormat="1" applyFont="1" applyFill="1" applyBorder="1" applyAlignment="1"/>
    <xf numFmtId="0" fontId="0" fillId="8" borderId="2" xfId="0" applyFont="1" applyFill="1" applyBorder="1" applyAlignment="1">
      <alignment horizontal="right"/>
    </xf>
    <xf numFmtId="2" fontId="0" fillId="8" borderId="2" xfId="0" applyNumberFormat="1" applyFont="1" applyFill="1" applyBorder="1" applyAlignment="1">
      <alignment horizontal="right"/>
    </xf>
    <xf numFmtId="4" fontId="0" fillId="8" borderId="2" xfId="0" applyNumberFormat="1" applyFont="1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M/Documents/DIFA-TD/NGScloud-Athaliana/Athaliana-results-v01-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M/Documents/DIFA-TD/NGScloud-Athaliana/Athaliana-results-v01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ies"/>
      <sheetName val="sdnt-01x"/>
      <sheetName val="sdnt-12x"/>
      <sheetName val="sdnt-24x"/>
      <sheetName val="sdnt-48x"/>
      <sheetName val="sdnt time details"/>
      <sheetName val="trinity-01x"/>
      <sheetName val="trinity-12x"/>
      <sheetName val="trinity-24x"/>
      <sheetName val="trinity-24x-gz"/>
      <sheetName val="trinity-48x"/>
      <sheetName val="assembly summary"/>
      <sheetName val="transrate"/>
      <sheetName val="instance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B2">
            <v>0.42</v>
          </cell>
        </row>
        <row r="3">
          <cell r="B3">
            <v>0.84</v>
          </cell>
        </row>
        <row r="4">
          <cell r="B4">
            <v>0.33300000000000002</v>
          </cell>
        </row>
        <row r="5">
          <cell r="B5">
            <v>0.66500000000000004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ies"/>
      <sheetName val="sdnt-01x"/>
      <sheetName val="sdnt-12x"/>
      <sheetName val="sdnt-24x"/>
      <sheetName val="sdnt-48x"/>
      <sheetName val="trinity-01x"/>
      <sheetName val="trinity-12x"/>
      <sheetName val="trinity-24x"/>
      <sheetName val="trinity-48x"/>
      <sheetName val="assembly summary"/>
      <sheetName val="transcriptome assessment"/>
      <sheetName val="instance costs"/>
      <sheetName val="Trty-01x"/>
      <sheetName val="Trty-12x"/>
      <sheetName val="Trty-24x"/>
      <sheetName val="Trty-48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0.42</v>
          </cell>
        </row>
        <row r="3">
          <cell r="B3">
            <v>0.84</v>
          </cell>
        </row>
        <row r="4">
          <cell r="B4">
            <v>0.33300000000000002</v>
          </cell>
        </row>
        <row r="5">
          <cell r="B5">
            <v>0.66500000000000004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62AD-2E2B-4AD4-AAA6-73DB1099A72C}">
  <dimension ref="A1:AD97"/>
  <sheetViews>
    <sheetView showGridLines="0" tabSelected="1" workbookViewId="0">
      <pane xSplit="6" ySplit="1" topLeftCell="G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RowHeight="15" x14ac:dyDescent="0.25"/>
  <cols>
    <col min="1" max="1" width="10.42578125" style="10" bestFit="1" customWidth="1"/>
    <col min="2" max="2" width="16.5703125" style="10" bestFit="1" customWidth="1"/>
    <col min="3" max="3" width="9.85546875" style="10" customWidth="1"/>
    <col min="4" max="4" width="13.42578125" style="10" bestFit="1" customWidth="1"/>
    <col min="5" max="5" width="7.140625" bestFit="1" customWidth="1"/>
    <col min="6" max="6" width="13.7109375" style="10" bestFit="1" customWidth="1"/>
    <col min="7" max="10" width="11.42578125" style="10"/>
    <col min="11" max="11" width="7.5703125" style="10" bestFit="1" customWidth="1"/>
  </cols>
  <sheetData>
    <row r="1" spans="1:30" x14ac:dyDescent="0.25">
      <c r="A1" s="1" t="s">
        <v>293</v>
      </c>
      <c r="B1" s="1" t="s">
        <v>274</v>
      </c>
      <c r="C1" s="1" t="s">
        <v>275</v>
      </c>
      <c r="D1" s="1" t="s">
        <v>6</v>
      </c>
      <c r="E1" s="1" t="s">
        <v>11</v>
      </c>
      <c r="F1" s="1" t="s">
        <v>5</v>
      </c>
      <c r="G1" s="1" t="s">
        <v>9</v>
      </c>
      <c r="H1" s="1" t="s">
        <v>4</v>
      </c>
      <c r="I1" s="1" t="s">
        <v>26</v>
      </c>
      <c r="J1" s="1" t="s">
        <v>7</v>
      </c>
      <c r="K1" s="1" t="s">
        <v>10</v>
      </c>
      <c r="L1" s="1" t="s">
        <v>276</v>
      </c>
      <c r="M1" s="1" t="s">
        <v>277</v>
      </c>
      <c r="N1" s="1" t="s">
        <v>278</v>
      </c>
      <c r="O1" s="1" t="s">
        <v>279</v>
      </c>
      <c r="P1" s="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s="1" t="s">
        <v>285</v>
      </c>
      <c r="V1" s="1" t="s">
        <v>286</v>
      </c>
      <c r="W1" s="1" t="s">
        <v>276</v>
      </c>
      <c r="X1" s="1" t="s">
        <v>287</v>
      </c>
      <c r="Y1" s="1" t="s">
        <v>283</v>
      </c>
      <c r="Z1" s="1" t="s">
        <v>288</v>
      </c>
      <c r="AA1" s="1" t="s">
        <v>289</v>
      </c>
      <c r="AB1" s="1" t="s">
        <v>290</v>
      </c>
      <c r="AC1" s="1" t="s">
        <v>291</v>
      </c>
      <c r="AD1" s="1" t="s">
        <v>292</v>
      </c>
    </row>
    <row r="2" spans="1:30" x14ac:dyDescent="0.25">
      <c r="A2" s="11" t="s">
        <v>8</v>
      </c>
      <c r="B2" s="14">
        <v>0.43</v>
      </c>
      <c r="C2" s="16">
        <f>B2*101</f>
        <v>43.43</v>
      </c>
      <c r="D2" s="11" t="s">
        <v>29</v>
      </c>
      <c r="E2" s="12" t="s">
        <v>14</v>
      </c>
      <c r="F2" s="2" t="s">
        <v>31</v>
      </c>
      <c r="G2" s="5" t="s">
        <v>12</v>
      </c>
      <c r="H2" s="4">
        <v>49.59</v>
      </c>
      <c r="I2" s="3">
        <v>6.26</v>
      </c>
      <c r="J2" s="4">
        <v>86.95</v>
      </c>
      <c r="K2" s="9" t="s">
        <v>0</v>
      </c>
      <c r="L2" s="7">
        <v>23</v>
      </c>
      <c r="M2" s="7">
        <v>1</v>
      </c>
      <c r="N2" s="7">
        <v>0</v>
      </c>
      <c r="O2" s="6">
        <v>24</v>
      </c>
      <c r="P2" s="7">
        <v>1</v>
      </c>
      <c r="Q2" s="7">
        <v>5</v>
      </c>
      <c r="R2" s="7">
        <v>5</v>
      </c>
      <c r="S2" s="7">
        <v>6</v>
      </c>
      <c r="T2" s="6">
        <f>0*60</f>
        <v>0</v>
      </c>
      <c r="U2" s="7">
        <v>0</v>
      </c>
      <c r="V2" s="7">
        <v>0</v>
      </c>
      <c r="W2" s="7">
        <v>1</v>
      </c>
      <c r="X2" s="7">
        <v>1</v>
      </c>
      <c r="Y2" s="7">
        <v>6</v>
      </c>
      <c r="Z2" s="6">
        <f>0*60</f>
        <v>0</v>
      </c>
      <c r="AA2" s="7">
        <v>0</v>
      </c>
      <c r="AB2" s="7">
        <v>0</v>
      </c>
      <c r="AC2" s="7">
        <v>0</v>
      </c>
      <c r="AD2" s="7">
        <v>0</v>
      </c>
    </row>
    <row r="3" spans="1:30" x14ac:dyDescent="0.25">
      <c r="A3" s="11" t="s">
        <v>8</v>
      </c>
      <c r="B3" s="14">
        <v>0.43</v>
      </c>
      <c r="C3" s="16">
        <f t="shared" ref="C3:C66" si="0">B3*101</f>
        <v>43.43</v>
      </c>
      <c r="D3" s="11" t="s">
        <v>29</v>
      </c>
      <c r="E3" s="7" t="s">
        <v>18</v>
      </c>
      <c r="F3" s="2" t="s">
        <v>32</v>
      </c>
      <c r="G3" s="5" t="s">
        <v>33</v>
      </c>
      <c r="H3" s="4">
        <v>35</v>
      </c>
      <c r="I3" s="3">
        <v>6.72</v>
      </c>
      <c r="J3" s="4">
        <v>84.64</v>
      </c>
      <c r="K3" s="9" t="s">
        <v>0</v>
      </c>
      <c r="L3" s="7">
        <v>7</v>
      </c>
      <c r="M3" s="7">
        <v>1</v>
      </c>
      <c r="N3" s="7">
        <v>1</v>
      </c>
      <c r="O3" s="6">
        <v>9</v>
      </c>
      <c r="P3" s="7">
        <v>0</v>
      </c>
      <c r="Q3" s="7">
        <v>6</v>
      </c>
      <c r="R3" s="7">
        <v>5</v>
      </c>
      <c r="S3" s="7">
        <v>6</v>
      </c>
      <c r="T3" s="6">
        <f t="shared" ref="T3" si="1">0*60</f>
        <v>0</v>
      </c>
      <c r="U3" s="7">
        <v>0</v>
      </c>
      <c r="V3" s="7">
        <v>0</v>
      </c>
      <c r="W3" s="7">
        <v>1</v>
      </c>
      <c r="X3" s="7">
        <v>1</v>
      </c>
      <c r="Y3" s="7">
        <v>6</v>
      </c>
      <c r="Z3" s="6">
        <f t="shared" ref="Z3:Z49" si="2">0*60</f>
        <v>0</v>
      </c>
      <c r="AA3" s="7">
        <v>0</v>
      </c>
      <c r="AB3" s="7">
        <v>0</v>
      </c>
      <c r="AC3" s="7">
        <v>0</v>
      </c>
      <c r="AD3" s="7">
        <v>0</v>
      </c>
    </row>
    <row r="4" spans="1:30" x14ac:dyDescent="0.25">
      <c r="A4" s="11" t="s">
        <v>8</v>
      </c>
      <c r="B4" s="14">
        <v>0.43</v>
      </c>
      <c r="C4" s="16">
        <f t="shared" si="0"/>
        <v>43.43</v>
      </c>
      <c r="D4" s="11" t="s">
        <v>29</v>
      </c>
      <c r="E4" s="7" t="s">
        <v>22</v>
      </c>
      <c r="F4" s="2" t="s">
        <v>34</v>
      </c>
      <c r="G4" s="5" t="s">
        <v>35</v>
      </c>
      <c r="H4" s="4">
        <v>34.700000000000003</v>
      </c>
      <c r="I4" s="3">
        <v>6.49</v>
      </c>
      <c r="J4" s="4">
        <v>84.66</v>
      </c>
      <c r="K4" s="9" t="s">
        <v>0</v>
      </c>
      <c r="L4" s="7">
        <v>7</v>
      </c>
      <c r="M4" s="7">
        <v>1</v>
      </c>
      <c r="N4" s="7">
        <v>0</v>
      </c>
      <c r="O4" s="6">
        <v>8</v>
      </c>
      <c r="P4" s="7">
        <v>1</v>
      </c>
      <c r="Q4" s="7">
        <v>5</v>
      </c>
      <c r="R4" s="7">
        <v>5</v>
      </c>
      <c r="S4" s="7">
        <v>6</v>
      </c>
      <c r="T4" s="6">
        <f>0*60</f>
        <v>0</v>
      </c>
      <c r="U4" s="7">
        <v>0</v>
      </c>
      <c r="V4" s="7">
        <v>0</v>
      </c>
      <c r="W4" s="7">
        <v>1</v>
      </c>
      <c r="X4" s="7">
        <v>1</v>
      </c>
      <c r="Y4" s="7">
        <v>5</v>
      </c>
      <c r="Z4" s="6">
        <f>0*60</f>
        <v>0</v>
      </c>
      <c r="AA4" s="7">
        <v>0</v>
      </c>
      <c r="AB4" s="7">
        <v>1</v>
      </c>
      <c r="AC4" s="7">
        <v>0</v>
      </c>
      <c r="AD4" s="7">
        <v>0</v>
      </c>
    </row>
    <row r="5" spans="1:30" x14ac:dyDescent="0.25">
      <c r="A5" s="11" t="s">
        <v>8</v>
      </c>
      <c r="B5" s="14">
        <v>0.43</v>
      </c>
      <c r="C5" s="16">
        <f t="shared" si="0"/>
        <v>43.43</v>
      </c>
      <c r="D5" s="11" t="s">
        <v>29</v>
      </c>
      <c r="E5" s="12" t="s">
        <v>81</v>
      </c>
      <c r="F5" s="2" t="s">
        <v>154</v>
      </c>
      <c r="G5" s="5" t="s">
        <v>12</v>
      </c>
      <c r="H5" s="4">
        <v>49.89</v>
      </c>
      <c r="I5" s="3">
        <v>6.62</v>
      </c>
      <c r="J5" s="4">
        <v>87.74</v>
      </c>
      <c r="K5" s="9" t="s">
        <v>0</v>
      </c>
      <c r="L5" s="7">
        <v>23</v>
      </c>
      <c r="M5" s="7">
        <v>0</v>
      </c>
      <c r="N5" s="7">
        <v>1</v>
      </c>
      <c r="O5" s="6">
        <v>25</v>
      </c>
      <c r="P5" s="7">
        <v>0</v>
      </c>
      <c r="Q5" s="7">
        <v>5</v>
      </c>
      <c r="R5" s="7">
        <v>5</v>
      </c>
      <c r="S5" s="7">
        <v>7</v>
      </c>
      <c r="T5" s="6">
        <f t="shared" ref="T5:T25" si="3">0*60</f>
        <v>0</v>
      </c>
      <c r="U5" s="7">
        <v>0</v>
      </c>
      <c r="V5" s="7">
        <v>0</v>
      </c>
      <c r="W5" s="7">
        <v>0</v>
      </c>
      <c r="X5" s="7">
        <v>0</v>
      </c>
      <c r="Y5" s="7">
        <v>6</v>
      </c>
      <c r="Z5" s="6">
        <f t="shared" si="2"/>
        <v>0</v>
      </c>
      <c r="AA5" s="7">
        <v>0</v>
      </c>
      <c r="AB5" s="7">
        <v>0</v>
      </c>
      <c r="AC5" s="7">
        <v>0</v>
      </c>
      <c r="AD5" s="7">
        <v>0</v>
      </c>
    </row>
    <row r="6" spans="1:30" x14ac:dyDescent="0.25">
      <c r="A6" s="11" t="s">
        <v>8</v>
      </c>
      <c r="B6" s="14">
        <v>0.43</v>
      </c>
      <c r="C6" s="16">
        <f t="shared" si="0"/>
        <v>43.43</v>
      </c>
      <c r="D6" s="11" t="s">
        <v>29</v>
      </c>
      <c r="E6" s="12" t="s">
        <v>82</v>
      </c>
      <c r="F6" s="2" t="s">
        <v>155</v>
      </c>
      <c r="G6" s="5" t="s">
        <v>35</v>
      </c>
      <c r="H6" s="4">
        <v>34.659999999999997</v>
      </c>
      <c r="I6" s="3">
        <v>6.45</v>
      </c>
      <c r="J6" s="4">
        <v>84.15</v>
      </c>
      <c r="K6" s="9" t="s">
        <v>0</v>
      </c>
      <c r="L6" s="7">
        <v>7</v>
      </c>
      <c r="M6" s="7">
        <v>0</v>
      </c>
      <c r="N6" s="7">
        <v>1</v>
      </c>
      <c r="O6" s="6">
        <v>9</v>
      </c>
      <c r="P6" s="7">
        <v>0</v>
      </c>
      <c r="Q6" s="7">
        <v>6</v>
      </c>
      <c r="R6" s="7">
        <v>4</v>
      </c>
      <c r="S6" s="7">
        <v>7</v>
      </c>
      <c r="T6" s="6">
        <f t="shared" si="3"/>
        <v>0</v>
      </c>
      <c r="U6" s="7">
        <v>0</v>
      </c>
      <c r="V6" s="7">
        <v>0</v>
      </c>
      <c r="W6" s="7">
        <v>0</v>
      </c>
      <c r="X6" s="7">
        <v>0</v>
      </c>
      <c r="Y6" s="7">
        <v>6</v>
      </c>
      <c r="Z6" s="6">
        <f t="shared" si="2"/>
        <v>0</v>
      </c>
      <c r="AA6" s="7">
        <v>0</v>
      </c>
      <c r="AB6" s="7">
        <v>1</v>
      </c>
      <c r="AC6" s="7">
        <v>0</v>
      </c>
      <c r="AD6" s="7">
        <v>0</v>
      </c>
    </row>
    <row r="7" spans="1:30" x14ac:dyDescent="0.25">
      <c r="A7" s="11" t="s">
        <v>8</v>
      </c>
      <c r="B7" s="14">
        <v>0.43</v>
      </c>
      <c r="C7" s="16">
        <f t="shared" si="0"/>
        <v>43.43</v>
      </c>
      <c r="D7" s="11" t="s">
        <v>29</v>
      </c>
      <c r="E7" s="12" t="s">
        <v>83</v>
      </c>
      <c r="F7" s="2" t="s">
        <v>156</v>
      </c>
      <c r="G7" s="5" t="s">
        <v>35</v>
      </c>
      <c r="H7" s="4">
        <v>34.81</v>
      </c>
      <c r="I7" s="3">
        <v>6.52</v>
      </c>
      <c r="J7" s="4">
        <v>84.54</v>
      </c>
      <c r="K7" s="9" t="s">
        <v>0</v>
      </c>
      <c r="L7" s="7">
        <v>8</v>
      </c>
      <c r="M7" s="7">
        <v>0</v>
      </c>
      <c r="N7" s="7">
        <v>1</v>
      </c>
      <c r="O7" s="6">
        <v>9</v>
      </c>
      <c r="P7" s="7">
        <v>0</v>
      </c>
      <c r="Q7" s="7">
        <v>6</v>
      </c>
      <c r="R7" s="7">
        <v>5</v>
      </c>
      <c r="S7" s="7">
        <v>6</v>
      </c>
      <c r="T7" s="6">
        <f t="shared" si="3"/>
        <v>0</v>
      </c>
      <c r="U7" s="7">
        <v>0</v>
      </c>
      <c r="V7" s="7">
        <v>0</v>
      </c>
      <c r="W7" s="7">
        <v>1</v>
      </c>
      <c r="X7" s="7">
        <v>1</v>
      </c>
      <c r="Y7" s="7">
        <v>5</v>
      </c>
      <c r="Z7" s="6">
        <f t="shared" si="2"/>
        <v>0</v>
      </c>
      <c r="AA7" s="7">
        <v>1</v>
      </c>
      <c r="AB7" s="7">
        <v>0</v>
      </c>
      <c r="AC7" s="7">
        <v>0</v>
      </c>
      <c r="AD7" s="7">
        <v>0</v>
      </c>
    </row>
    <row r="8" spans="1:30" x14ac:dyDescent="0.25">
      <c r="A8" s="11" t="s">
        <v>8</v>
      </c>
      <c r="B8" s="14">
        <v>0.43</v>
      </c>
      <c r="C8" s="16">
        <f t="shared" si="0"/>
        <v>43.43</v>
      </c>
      <c r="D8" s="11" t="s">
        <v>30</v>
      </c>
      <c r="E8" s="7" t="s">
        <v>17</v>
      </c>
      <c r="F8" s="2" t="s">
        <v>84</v>
      </c>
      <c r="G8" s="5" t="s">
        <v>85</v>
      </c>
      <c r="H8" s="4">
        <v>42.88</v>
      </c>
      <c r="I8" s="3">
        <v>8.18</v>
      </c>
      <c r="J8" s="4">
        <v>119.34</v>
      </c>
      <c r="K8" s="9" t="s">
        <v>0</v>
      </c>
      <c r="L8" s="7">
        <v>19</v>
      </c>
      <c r="M8" s="7">
        <v>1</v>
      </c>
      <c r="N8" s="7">
        <v>0</v>
      </c>
      <c r="O8" s="6">
        <v>20</v>
      </c>
      <c r="P8" s="7">
        <v>0</v>
      </c>
      <c r="Q8" s="7">
        <v>5</v>
      </c>
      <c r="R8" s="7">
        <v>5</v>
      </c>
      <c r="S8" s="7">
        <v>5</v>
      </c>
      <c r="T8" s="6">
        <f t="shared" si="3"/>
        <v>0</v>
      </c>
      <c r="U8" s="7">
        <v>0</v>
      </c>
      <c r="V8" s="7">
        <v>1</v>
      </c>
      <c r="W8" s="7">
        <v>0</v>
      </c>
      <c r="X8" s="7">
        <v>1</v>
      </c>
      <c r="Y8" s="7">
        <v>4</v>
      </c>
      <c r="Z8" s="6">
        <f t="shared" si="2"/>
        <v>0</v>
      </c>
      <c r="AA8" s="7">
        <v>1</v>
      </c>
      <c r="AB8" s="7">
        <v>0</v>
      </c>
      <c r="AC8" s="7">
        <v>0</v>
      </c>
      <c r="AD8" s="7">
        <v>0</v>
      </c>
    </row>
    <row r="9" spans="1:30" x14ac:dyDescent="0.25">
      <c r="A9" s="11" t="s">
        <v>8</v>
      </c>
      <c r="B9" s="14">
        <v>0.43</v>
      </c>
      <c r="C9" s="16">
        <f t="shared" si="0"/>
        <v>43.43</v>
      </c>
      <c r="D9" s="11" t="s">
        <v>30</v>
      </c>
      <c r="E9" s="7" t="s">
        <v>21</v>
      </c>
      <c r="F9" s="2" t="s">
        <v>86</v>
      </c>
      <c r="G9" s="5" t="s">
        <v>87</v>
      </c>
      <c r="H9" s="4">
        <v>29.01</v>
      </c>
      <c r="I9" s="3">
        <v>7.92</v>
      </c>
      <c r="J9" s="4">
        <v>109.85</v>
      </c>
      <c r="K9" s="9" t="s">
        <v>0</v>
      </c>
      <c r="L9" s="7">
        <v>5</v>
      </c>
      <c r="M9" s="7">
        <v>1</v>
      </c>
      <c r="N9" s="7">
        <v>0</v>
      </c>
      <c r="O9" s="6">
        <v>6</v>
      </c>
      <c r="P9" s="7">
        <v>1</v>
      </c>
      <c r="Q9" s="7">
        <v>5</v>
      </c>
      <c r="R9" s="7">
        <v>5</v>
      </c>
      <c r="S9" s="7">
        <v>5</v>
      </c>
      <c r="T9" s="6">
        <f t="shared" si="3"/>
        <v>0</v>
      </c>
      <c r="U9" s="7">
        <v>0</v>
      </c>
      <c r="V9" s="7">
        <v>0</v>
      </c>
      <c r="W9" s="7">
        <v>0</v>
      </c>
      <c r="X9" s="7">
        <v>0</v>
      </c>
      <c r="Y9" s="7">
        <v>5</v>
      </c>
      <c r="Z9" s="6">
        <f t="shared" si="2"/>
        <v>0</v>
      </c>
      <c r="AA9" s="7">
        <v>0</v>
      </c>
      <c r="AB9" s="7">
        <v>0</v>
      </c>
      <c r="AC9" s="7">
        <v>0</v>
      </c>
      <c r="AD9" s="7">
        <v>0</v>
      </c>
    </row>
    <row r="10" spans="1:30" x14ac:dyDescent="0.25">
      <c r="A10" s="11" t="s">
        <v>8</v>
      </c>
      <c r="B10" s="14">
        <v>0.43</v>
      </c>
      <c r="C10" s="16">
        <f t="shared" si="0"/>
        <v>43.43</v>
      </c>
      <c r="D10" s="11" t="s">
        <v>30</v>
      </c>
      <c r="E10" s="7" t="s">
        <v>25</v>
      </c>
      <c r="F10" s="2" t="s">
        <v>88</v>
      </c>
      <c r="G10" s="5" t="s">
        <v>89</v>
      </c>
      <c r="H10" s="4">
        <v>29.89</v>
      </c>
      <c r="I10" s="3">
        <v>8.0299999999999994</v>
      </c>
      <c r="J10" s="4">
        <v>111.82</v>
      </c>
      <c r="K10" s="9" t="s">
        <v>0</v>
      </c>
      <c r="L10" s="7">
        <v>5</v>
      </c>
      <c r="M10" s="7">
        <v>0</v>
      </c>
      <c r="N10" s="7">
        <v>1</v>
      </c>
      <c r="O10" s="6">
        <v>7</v>
      </c>
      <c r="P10" s="7">
        <v>0</v>
      </c>
      <c r="Q10" s="7">
        <v>6</v>
      </c>
      <c r="R10" s="7">
        <v>5</v>
      </c>
      <c r="S10" s="7">
        <v>4</v>
      </c>
      <c r="T10" s="6">
        <f t="shared" si="3"/>
        <v>0</v>
      </c>
      <c r="U10" s="7">
        <v>0</v>
      </c>
      <c r="V10" s="7">
        <v>1</v>
      </c>
      <c r="W10" s="7">
        <v>0</v>
      </c>
      <c r="X10" s="7">
        <v>1</v>
      </c>
      <c r="Y10" s="7">
        <v>4</v>
      </c>
      <c r="Z10" s="6">
        <f t="shared" si="2"/>
        <v>0</v>
      </c>
      <c r="AA10" s="7">
        <v>1</v>
      </c>
      <c r="AB10" s="7">
        <v>0</v>
      </c>
      <c r="AC10" s="7">
        <v>0</v>
      </c>
      <c r="AD10" s="7">
        <v>0</v>
      </c>
    </row>
    <row r="11" spans="1:30" x14ac:dyDescent="0.25">
      <c r="A11" s="11" t="s">
        <v>8</v>
      </c>
      <c r="B11" s="14">
        <v>0.43</v>
      </c>
      <c r="C11" s="16">
        <f t="shared" si="0"/>
        <v>43.43</v>
      </c>
      <c r="D11" s="11" t="s">
        <v>30</v>
      </c>
      <c r="E11" s="12" t="s">
        <v>182</v>
      </c>
      <c r="F11" s="2" t="s">
        <v>185</v>
      </c>
      <c r="G11" s="5" t="s">
        <v>186</v>
      </c>
      <c r="H11" s="4">
        <v>41.71</v>
      </c>
      <c r="I11" s="3">
        <v>8.67</v>
      </c>
      <c r="J11" s="4">
        <v>108.71</v>
      </c>
      <c r="K11" s="9" t="s">
        <v>0</v>
      </c>
      <c r="L11" s="7">
        <v>21</v>
      </c>
      <c r="M11" s="7">
        <v>1</v>
      </c>
      <c r="N11" s="7">
        <v>0</v>
      </c>
      <c r="O11" s="6">
        <v>22</v>
      </c>
      <c r="P11" s="7">
        <v>0</v>
      </c>
      <c r="Q11" s="7">
        <v>5</v>
      </c>
      <c r="R11" s="7">
        <v>4</v>
      </c>
      <c r="S11" s="7">
        <v>4</v>
      </c>
      <c r="T11" s="6">
        <f t="shared" si="3"/>
        <v>0</v>
      </c>
      <c r="U11" s="7">
        <v>0</v>
      </c>
      <c r="V11" s="7">
        <v>0</v>
      </c>
      <c r="W11" s="7">
        <v>1</v>
      </c>
      <c r="X11" s="7">
        <v>1</v>
      </c>
      <c r="Y11" s="7">
        <v>4</v>
      </c>
      <c r="Z11" s="6">
        <f t="shared" si="2"/>
        <v>0</v>
      </c>
      <c r="AA11" s="7">
        <v>0</v>
      </c>
      <c r="AB11" s="7">
        <v>0</v>
      </c>
      <c r="AC11" s="7">
        <v>0</v>
      </c>
      <c r="AD11" s="7">
        <v>0</v>
      </c>
    </row>
    <row r="12" spans="1:30" x14ac:dyDescent="0.25">
      <c r="A12" s="11" t="s">
        <v>8</v>
      </c>
      <c r="B12" s="14">
        <v>0.43</v>
      </c>
      <c r="C12" s="16">
        <f t="shared" si="0"/>
        <v>43.43</v>
      </c>
      <c r="D12" s="11" t="s">
        <v>30</v>
      </c>
      <c r="E12" s="12" t="s">
        <v>183</v>
      </c>
      <c r="F12" s="2" t="s">
        <v>187</v>
      </c>
      <c r="G12" s="5" t="s">
        <v>188</v>
      </c>
      <c r="H12" s="4">
        <v>25.93</v>
      </c>
      <c r="I12" s="3">
        <v>8.1</v>
      </c>
      <c r="J12" s="4">
        <v>98.5</v>
      </c>
      <c r="K12" s="9" t="s">
        <v>0</v>
      </c>
      <c r="L12" s="7">
        <v>5</v>
      </c>
      <c r="M12" s="7">
        <v>0</v>
      </c>
      <c r="N12" s="7">
        <v>1</v>
      </c>
      <c r="O12" s="6">
        <v>6</v>
      </c>
      <c r="P12" s="7">
        <v>0</v>
      </c>
      <c r="Q12" s="7">
        <v>4</v>
      </c>
      <c r="R12" s="7">
        <v>5</v>
      </c>
      <c r="S12" s="7">
        <v>4</v>
      </c>
      <c r="T12" s="6">
        <f t="shared" si="3"/>
        <v>0</v>
      </c>
      <c r="U12" s="7">
        <v>0</v>
      </c>
      <c r="V12" s="7">
        <v>0</v>
      </c>
      <c r="W12" s="7">
        <v>1</v>
      </c>
      <c r="X12" s="7">
        <v>1</v>
      </c>
      <c r="Y12" s="7">
        <v>4</v>
      </c>
      <c r="Z12" s="6">
        <f t="shared" si="2"/>
        <v>0</v>
      </c>
      <c r="AA12" s="7">
        <v>0</v>
      </c>
      <c r="AB12" s="7">
        <v>0</v>
      </c>
      <c r="AC12" s="7">
        <v>0</v>
      </c>
      <c r="AD12" s="7">
        <v>0</v>
      </c>
    </row>
    <row r="13" spans="1:30" x14ac:dyDescent="0.25">
      <c r="A13" s="11" t="s">
        <v>8</v>
      </c>
      <c r="B13" s="14">
        <v>0.43</v>
      </c>
      <c r="C13" s="16">
        <f t="shared" si="0"/>
        <v>43.43</v>
      </c>
      <c r="D13" s="11" t="s">
        <v>30</v>
      </c>
      <c r="E13" s="12" t="s">
        <v>184</v>
      </c>
      <c r="F13" s="2" t="s">
        <v>189</v>
      </c>
      <c r="G13" s="5" t="s">
        <v>190</v>
      </c>
      <c r="H13" s="4">
        <v>26.97</v>
      </c>
      <c r="I13" s="3">
        <v>7.54</v>
      </c>
      <c r="J13" s="4">
        <v>100.25</v>
      </c>
      <c r="K13" s="9" t="s">
        <v>0</v>
      </c>
      <c r="L13" s="7">
        <v>5</v>
      </c>
      <c r="M13" s="7">
        <v>0</v>
      </c>
      <c r="N13" s="7">
        <v>1</v>
      </c>
      <c r="O13" s="6">
        <v>6</v>
      </c>
      <c r="P13" s="7">
        <v>0</v>
      </c>
      <c r="Q13" s="7">
        <v>5</v>
      </c>
      <c r="R13" s="7">
        <v>4</v>
      </c>
      <c r="S13" s="7">
        <v>5</v>
      </c>
      <c r="T13" s="6">
        <f t="shared" si="3"/>
        <v>0</v>
      </c>
      <c r="U13" s="7">
        <v>0</v>
      </c>
      <c r="V13" s="7">
        <v>0</v>
      </c>
      <c r="W13" s="7">
        <v>1</v>
      </c>
      <c r="X13" s="7">
        <v>1</v>
      </c>
      <c r="Y13" s="7">
        <v>4</v>
      </c>
      <c r="Z13" s="6">
        <f t="shared" si="2"/>
        <v>0</v>
      </c>
      <c r="AA13" s="7">
        <v>0</v>
      </c>
      <c r="AB13" s="7">
        <v>0</v>
      </c>
      <c r="AC13" s="7">
        <v>0</v>
      </c>
      <c r="AD13" s="7">
        <v>0</v>
      </c>
    </row>
    <row r="14" spans="1:30" x14ac:dyDescent="0.25">
      <c r="A14" s="11" t="s">
        <v>8</v>
      </c>
      <c r="B14" s="14">
        <v>0.43</v>
      </c>
      <c r="C14" s="16">
        <f t="shared" si="0"/>
        <v>43.43</v>
      </c>
      <c r="D14" s="11" t="s">
        <v>27</v>
      </c>
      <c r="E14" s="12" t="s">
        <v>60</v>
      </c>
      <c r="F14" s="2" t="s">
        <v>115</v>
      </c>
      <c r="G14" s="5" t="s">
        <v>114</v>
      </c>
      <c r="H14" s="4">
        <v>40.200000000000003</v>
      </c>
      <c r="I14" s="3">
        <v>6.64</v>
      </c>
      <c r="J14" s="4">
        <v>104.04</v>
      </c>
      <c r="K14" s="9" t="s">
        <v>0</v>
      </c>
      <c r="L14" s="7">
        <v>19</v>
      </c>
      <c r="M14" s="7">
        <v>0</v>
      </c>
      <c r="N14" s="7">
        <v>0</v>
      </c>
      <c r="O14" s="6">
        <v>20</v>
      </c>
      <c r="P14" s="7">
        <v>1</v>
      </c>
      <c r="Q14" s="7">
        <v>4</v>
      </c>
      <c r="R14" s="7">
        <v>5</v>
      </c>
      <c r="S14" s="7">
        <v>4</v>
      </c>
      <c r="T14" s="6">
        <f t="shared" si="3"/>
        <v>0</v>
      </c>
      <c r="U14" s="7">
        <v>0</v>
      </c>
      <c r="V14" s="7">
        <v>0</v>
      </c>
      <c r="W14" s="7">
        <v>0</v>
      </c>
      <c r="X14" s="7">
        <v>0</v>
      </c>
      <c r="Y14" s="7">
        <v>4</v>
      </c>
      <c r="Z14" s="6">
        <f t="shared" si="2"/>
        <v>0</v>
      </c>
      <c r="AA14" s="7">
        <v>0</v>
      </c>
      <c r="AB14" s="7">
        <v>1</v>
      </c>
      <c r="AC14" s="7">
        <v>0</v>
      </c>
      <c r="AD14" s="7">
        <v>0</v>
      </c>
    </row>
    <row r="15" spans="1:30" x14ac:dyDescent="0.25">
      <c r="A15" s="11" t="s">
        <v>8</v>
      </c>
      <c r="B15" s="14">
        <v>0.43</v>
      </c>
      <c r="C15" s="16">
        <f t="shared" si="0"/>
        <v>43.43</v>
      </c>
      <c r="D15" s="11" t="s">
        <v>27</v>
      </c>
      <c r="E15" s="12" t="s">
        <v>61</v>
      </c>
      <c r="F15" s="2" t="s">
        <v>116</v>
      </c>
      <c r="G15" s="5" t="s">
        <v>117</v>
      </c>
      <c r="H15" s="4">
        <v>24.38</v>
      </c>
      <c r="I15" s="3">
        <v>6.48</v>
      </c>
      <c r="J15" s="4">
        <v>92.47</v>
      </c>
      <c r="K15" s="9" t="s">
        <v>0</v>
      </c>
      <c r="L15" s="7">
        <v>4</v>
      </c>
      <c r="M15" s="7">
        <v>1</v>
      </c>
      <c r="N15" s="7">
        <v>0</v>
      </c>
      <c r="O15" s="6">
        <v>5</v>
      </c>
      <c r="P15" s="7">
        <v>1</v>
      </c>
      <c r="Q15" s="7">
        <v>4</v>
      </c>
      <c r="R15" s="7">
        <v>4</v>
      </c>
      <c r="S15" s="7">
        <v>4</v>
      </c>
      <c r="T15" s="6">
        <f t="shared" si="3"/>
        <v>0</v>
      </c>
      <c r="U15" s="7">
        <v>0</v>
      </c>
      <c r="V15" s="7">
        <v>0</v>
      </c>
      <c r="W15" s="7">
        <v>1</v>
      </c>
      <c r="X15" s="7">
        <v>1</v>
      </c>
      <c r="Y15" s="7">
        <v>3</v>
      </c>
      <c r="Z15" s="6">
        <f t="shared" si="2"/>
        <v>0</v>
      </c>
      <c r="AA15" s="7">
        <v>0</v>
      </c>
      <c r="AB15" s="7">
        <v>0</v>
      </c>
      <c r="AC15" s="7">
        <v>0</v>
      </c>
      <c r="AD15" s="7">
        <v>1</v>
      </c>
    </row>
    <row r="16" spans="1:30" x14ac:dyDescent="0.25">
      <c r="A16" s="11" t="s">
        <v>8</v>
      </c>
      <c r="B16" s="14">
        <v>0.43</v>
      </c>
      <c r="C16" s="16">
        <f t="shared" si="0"/>
        <v>43.43</v>
      </c>
      <c r="D16" s="11" t="s">
        <v>27</v>
      </c>
      <c r="E16" s="12" t="s">
        <v>113</v>
      </c>
      <c r="F16" s="2" t="s">
        <v>118</v>
      </c>
      <c r="G16" s="5" t="s">
        <v>117</v>
      </c>
      <c r="H16" s="4">
        <v>24.35</v>
      </c>
      <c r="I16" s="3">
        <v>6.54</v>
      </c>
      <c r="J16" s="4">
        <v>92.71</v>
      </c>
      <c r="K16" s="9" t="s">
        <v>0</v>
      </c>
      <c r="L16" s="7">
        <v>4</v>
      </c>
      <c r="M16" s="7">
        <v>1</v>
      </c>
      <c r="N16" s="7">
        <v>0</v>
      </c>
      <c r="O16" s="6">
        <v>5</v>
      </c>
      <c r="P16" s="7">
        <v>0</v>
      </c>
      <c r="Q16" s="7">
        <v>5</v>
      </c>
      <c r="R16" s="7">
        <v>4</v>
      </c>
      <c r="S16" s="7">
        <v>4</v>
      </c>
      <c r="T16" s="6">
        <f t="shared" si="3"/>
        <v>0</v>
      </c>
      <c r="U16" s="7">
        <v>0</v>
      </c>
      <c r="V16" s="7">
        <v>0</v>
      </c>
      <c r="W16" s="7">
        <v>1</v>
      </c>
      <c r="X16" s="7">
        <v>1</v>
      </c>
      <c r="Y16" s="7">
        <v>3</v>
      </c>
      <c r="Z16" s="6">
        <f t="shared" si="2"/>
        <v>0</v>
      </c>
      <c r="AA16" s="7">
        <v>0</v>
      </c>
      <c r="AB16" s="7">
        <v>0</v>
      </c>
      <c r="AC16" s="7">
        <v>0</v>
      </c>
      <c r="AD16" s="7">
        <v>1</v>
      </c>
    </row>
    <row r="17" spans="1:30" x14ac:dyDescent="0.25">
      <c r="A17" s="11" t="s">
        <v>8</v>
      </c>
      <c r="B17" s="14">
        <v>0.43</v>
      </c>
      <c r="C17" s="16">
        <f t="shared" si="0"/>
        <v>43.43</v>
      </c>
      <c r="D17" s="11" t="s">
        <v>27</v>
      </c>
      <c r="E17" s="12" t="s">
        <v>216</v>
      </c>
      <c r="F17" s="2" t="s">
        <v>219</v>
      </c>
      <c r="G17" s="5" t="s">
        <v>220</v>
      </c>
      <c r="H17" s="4">
        <v>38.979999999999997</v>
      </c>
      <c r="I17" s="3">
        <v>7.34</v>
      </c>
      <c r="J17" s="4">
        <v>105.95</v>
      </c>
      <c r="K17" s="9" t="s">
        <v>0</v>
      </c>
      <c r="L17" s="7">
        <v>18</v>
      </c>
      <c r="M17" s="7">
        <v>0</v>
      </c>
      <c r="N17" s="7">
        <v>0</v>
      </c>
      <c r="O17" s="6">
        <v>19</v>
      </c>
      <c r="P17" s="7">
        <v>1</v>
      </c>
      <c r="Q17" s="7">
        <v>4</v>
      </c>
      <c r="R17" s="7">
        <v>5</v>
      </c>
      <c r="S17" s="7">
        <v>4</v>
      </c>
      <c r="T17" s="6">
        <f t="shared" si="3"/>
        <v>0</v>
      </c>
      <c r="U17" s="7">
        <v>0</v>
      </c>
      <c r="V17" s="7">
        <v>0</v>
      </c>
      <c r="W17" s="7">
        <v>0</v>
      </c>
      <c r="X17" s="7">
        <v>0</v>
      </c>
      <c r="Y17" s="7">
        <v>4</v>
      </c>
      <c r="Z17" s="6">
        <f t="shared" si="2"/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x14ac:dyDescent="0.25">
      <c r="A18" s="11" t="s">
        <v>8</v>
      </c>
      <c r="B18" s="14">
        <v>0.43</v>
      </c>
      <c r="C18" s="16">
        <f t="shared" si="0"/>
        <v>43.43</v>
      </c>
      <c r="D18" s="11" t="s">
        <v>27</v>
      </c>
      <c r="E18" s="12" t="s">
        <v>217</v>
      </c>
      <c r="F18" s="2" t="s">
        <v>221</v>
      </c>
      <c r="G18" s="5" t="s">
        <v>222</v>
      </c>
      <c r="H18" s="4">
        <v>25.77</v>
      </c>
      <c r="I18" s="3">
        <v>6.75</v>
      </c>
      <c r="J18" s="4">
        <v>98.91</v>
      </c>
      <c r="K18" s="9" t="s">
        <v>0</v>
      </c>
      <c r="L18" s="7">
        <v>4</v>
      </c>
      <c r="M18" s="7">
        <v>0</v>
      </c>
      <c r="N18" s="7">
        <v>0</v>
      </c>
      <c r="O18" s="6">
        <v>5</v>
      </c>
      <c r="P18" s="7">
        <v>1</v>
      </c>
      <c r="Q18" s="7">
        <v>5</v>
      </c>
      <c r="R18" s="7">
        <v>4</v>
      </c>
      <c r="S18" s="7">
        <v>4</v>
      </c>
      <c r="T18" s="6">
        <f t="shared" si="3"/>
        <v>0</v>
      </c>
      <c r="U18" s="7">
        <v>0</v>
      </c>
      <c r="V18" s="7">
        <v>0</v>
      </c>
      <c r="W18" s="7">
        <v>0</v>
      </c>
      <c r="X18" s="7">
        <v>0</v>
      </c>
      <c r="Y18" s="7">
        <v>4</v>
      </c>
      <c r="Z18" s="6">
        <f t="shared" si="2"/>
        <v>0</v>
      </c>
      <c r="AA18" s="7">
        <v>1</v>
      </c>
      <c r="AB18" s="7">
        <v>0</v>
      </c>
      <c r="AC18" s="7">
        <v>0</v>
      </c>
      <c r="AD18" s="7">
        <v>0</v>
      </c>
    </row>
    <row r="19" spans="1:30" x14ac:dyDescent="0.25">
      <c r="A19" s="11" t="s">
        <v>8</v>
      </c>
      <c r="B19" s="14">
        <v>0.43</v>
      </c>
      <c r="C19" s="16">
        <f t="shared" si="0"/>
        <v>43.43</v>
      </c>
      <c r="D19" s="11" t="s">
        <v>27</v>
      </c>
      <c r="E19" s="12" t="s">
        <v>218</v>
      </c>
      <c r="F19" s="2" t="s">
        <v>223</v>
      </c>
      <c r="G19" s="5" t="s">
        <v>222</v>
      </c>
      <c r="H19" s="4">
        <v>25.16</v>
      </c>
      <c r="I19" s="3">
        <v>7.44</v>
      </c>
      <c r="J19" s="4">
        <v>95.97</v>
      </c>
      <c r="K19" s="9" t="s">
        <v>0</v>
      </c>
      <c r="L19" s="7">
        <v>5</v>
      </c>
      <c r="M19" s="7">
        <v>0</v>
      </c>
      <c r="N19" s="7">
        <v>0</v>
      </c>
      <c r="O19" s="6">
        <v>5</v>
      </c>
      <c r="P19" s="7">
        <v>1</v>
      </c>
      <c r="Q19" s="7">
        <v>5</v>
      </c>
      <c r="R19" s="7">
        <v>4</v>
      </c>
      <c r="S19" s="7">
        <v>4</v>
      </c>
      <c r="T19" s="6">
        <f t="shared" si="3"/>
        <v>0</v>
      </c>
      <c r="U19" s="7">
        <v>0</v>
      </c>
      <c r="V19" s="7">
        <v>0</v>
      </c>
      <c r="W19" s="7">
        <v>0</v>
      </c>
      <c r="X19" s="7">
        <v>0</v>
      </c>
      <c r="Y19" s="7">
        <v>4</v>
      </c>
      <c r="Z19" s="6">
        <f t="shared" si="2"/>
        <v>0</v>
      </c>
      <c r="AA19" s="7">
        <v>0</v>
      </c>
      <c r="AB19" s="7">
        <v>0</v>
      </c>
      <c r="AC19" s="7">
        <v>0</v>
      </c>
      <c r="AD19" s="7">
        <v>0</v>
      </c>
    </row>
    <row r="20" spans="1:30" x14ac:dyDescent="0.25">
      <c r="A20" s="11" t="s">
        <v>8</v>
      </c>
      <c r="B20" s="14">
        <v>0.43</v>
      </c>
      <c r="C20" s="16">
        <f t="shared" si="0"/>
        <v>43.43</v>
      </c>
      <c r="D20" s="11" t="s">
        <v>28</v>
      </c>
      <c r="E20" s="12" t="s">
        <v>69</v>
      </c>
      <c r="F20" s="2" t="s">
        <v>133</v>
      </c>
      <c r="G20" s="5" t="s">
        <v>134</v>
      </c>
      <c r="H20" s="4">
        <v>36.69</v>
      </c>
      <c r="I20" s="3">
        <v>12.65</v>
      </c>
      <c r="J20" s="4">
        <v>135.47999999999999</v>
      </c>
      <c r="K20" s="9" t="s">
        <v>0</v>
      </c>
      <c r="L20" s="7">
        <v>20</v>
      </c>
      <c r="M20" s="7">
        <v>0</v>
      </c>
      <c r="N20" s="7">
        <v>0</v>
      </c>
      <c r="O20" s="6">
        <v>21</v>
      </c>
      <c r="P20" s="7">
        <v>1</v>
      </c>
      <c r="Q20" s="7">
        <v>3</v>
      </c>
      <c r="R20" s="7">
        <v>4</v>
      </c>
      <c r="S20" s="7">
        <v>3</v>
      </c>
      <c r="T20" s="6">
        <f t="shared" si="3"/>
        <v>0</v>
      </c>
      <c r="U20" s="7">
        <v>0</v>
      </c>
      <c r="V20" s="7">
        <v>0</v>
      </c>
      <c r="W20" s="7">
        <v>0</v>
      </c>
      <c r="X20" s="7">
        <v>0</v>
      </c>
      <c r="Y20" s="7">
        <v>3</v>
      </c>
      <c r="Z20" s="6">
        <f t="shared" si="2"/>
        <v>0</v>
      </c>
      <c r="AA20" s="7">
        <v>0</v>
      </c>
      <c r="AB20" s="7">
        <v>0</v>
      </c>
      <c r="AC20" s="7">
        <v>1</v>
      </c>
      <c r="AD20" s="7">
        <v>0</v>
      </c>
    </row>
    <row r="21" spans="1:30" x14ac:dyDescent="0.25">
      <c r="A21" s="11" t="s">
        <v>8</v>
      </c>
      <c r="B21" s="14">
        <v>0.43</v>
      </c>
      <c r="C21" s="16">
        <f t="shared" si="0"/>
        <v>43.43</v>
      </c>
      <c r="D21" s="11" t="s">
        <v>28</v>
      </c>
      <c r="E21" s="12" t="s">
        <v>70</v>
      </c>
      <c r="F21" s="2" t="s">
        <v>135</v>
      </c>
      <c r="G21" s="5" t="s">
        <v>136</v>
      </c>
      <c r="H21" s="4">
        <v>19.62</v>
      </c>
      <c r="I21" s="3">
        <v>9.44</v>
      </c>
      <c r="J21" s="4">
        <v>116.16</v>
      </c>
      <c r="K21" s="9" t="s">
        <v>0</v>
      </c>
      <c r="L21" s="7">
        <v>3</v>
      </c>
      <c r="M21" s="7">
        <v>0</v>
      </c>
      <c r="N21" s="7">
        <v>1</v>
      </c>
      <c r="O21" s="6">
        <v>4</v>
      </c>
      <c r="P21" s="7">
        <v>0</v>
      </c>
      <c r="Q21" s="7">
        <v>4</v>
      </c>
      <c r="R21" s="7">
        <v>4</v>
      </c>
      <c r="S21" s="7">
        <v>2</v>
      </c>
      <c r="T21" s="6">
        <f t="shared" si="3"/>
        <v>0</v>
      </c>
      <c r="U21" s="7">
        <v>0</v>
      </c>
      <c r="V21" s="7">
        <v>0</v>
      </c>
      <c r="W21" s="7">
        <v>1</v>
      </c>
      <c r="X21" s="7">
        <v>1</v>
      </c>
      <c r="Y21" s="7">
        <v>2</v>
      </c>
      <c r="Z21" s="6">
        <f t="shared" si="2"/>
        <v>0</v>
      </c>
      <c r="AA21" s="7">
        <v>1</v>
      </c>
      <c r="AB21" s="7">
        <v>0</v>
      </c>
      <c r="AC21" s="7">
        <v>0</v>
      </c>
      <c r="AD21" s="7">
        <v>0</v>
      </c>
    </row>
    <row r="22" spans="1:30" x14ac:dyDescent="0.25">
      <c r="A22" s="11" t="s">
        <v>8</v>
      </c>
      <c r="B22" s="14">
        <v>0.43</v>
      </c>
      <c r="C22" s="16">
        <f t="shared" si="0"/>
        <v>43.43</v>
      </c>
      <c r="D22" s="11" t="s">
        <v>28</v>
      </c>
      <c r="E22" s="12" t="s">
        <v>71</v>
      </c>
      <c r="F22" s="2" t="s">
        <v>137</v>
      </c>
      <c r="G22" s="5" t="s">
        <v>136</v>
      </c>
      <c r="H22" s="4">
        <v>19.75</v>
      </c>
      <c r="I22" s="3">
        <v>9.8800000000000008</v>
      </c>
      <c r="J22" s="4">
        <v>114.95</v>
      </c>
      <c r="K22" s="9" t="s">
        <v>0</v>
      </c>
      <c r="L22" s="7">
        <v>3</v>
      </c>
      <c r="M22" s="7">
        <v>0</v>
      </c>
      <c r="N22" s="7">
        <v>0</v>
      </c>
      <c r="O22" s="6">
        <v>3</v>
      </c>
      <c r="P22" s="7">
        <v>1</v>
      </c>
      <c r="Q22" s="7">
        <v>4</v>
      </c>
      <c r="R22" s="7">
        <v>4</v>
      </c>
      <c r="S22" s="7">
        <v>3</v>
      </c>
      <c r="T22" s="6">
        <f t="shared" si="3"/>
        <v>0</v>
      </c>
      <c r="U22" s="7">
        <v>0</v>
      </c>
      <c r="V22" s="7">
        <v>0</v>
      </c>
      <c r="W22" s="7">
        <v>0</v>
      </c>
      <c r="X22" s="7">
        <v>0</v>
      </c>
      <c r="Y22" s="7">
        <v>2</v>
      </c>
      <c r="Z22" s="6">
        <f t="shared" si="2"/>
        <v>0</v>
      </c>
      <c r="AA22" s="7">
        <v>1</v>
      </c>
      <c r="AB22" s="7">
        <v>0</v>
      </c>
      <c r="AC22" s="7">
        <v>0</v>
      </c>
      <c r="AD22" s="7">
        <v>0</v>
      </c>
    </row>
    <row r="23" spans="1:30" x14ac:dyDescent="0.25">
      <c r="A23" s="11" t="s">
        <v>8</v>
      </c>
      <c r="B23" s="14">
        <v>0.43</v>
      </c>
      <c r="C23" s="16">
        <f t="shared" si="0"/>
        <v>43.43</v>
      </c>
      <c r="D23" s="11" t="s">
        <v>28</v>
      </c>
      <c r="E23" s="7" t="s">
        <v>248</v>
      </c>
      <c r="F23" s="2" t="s">
        <v>244</v>
      </c>
      <c r="G23" s="5" t="s">
        <v>33</v>
      </c>
      <c r="H23" s="4">
        <v>34.340000000000003</v>
      </c>
      <c r="I23" s="3">
        <v>11.64</v>
      </c>
      <c r="J23" s="4">
        <v>134.21</v>
      </c>
      <c r="K23" s="9" t="s">
        <v>0</v>
      </c>
      <c r="L23" s="7">
        <v>18</v>
      </c>
      <c r="M23" s="7">
        <v>1</v>
      </c>
      <c r="N23" s="7">
        <v>0</v>
      </c>
      <c r="O23" s="6">
        <v>19</v>
      </c>
      <c r="P23" s="7">
        <v>0</v>
      </c>
      <c r="Q23" s="7">
        <v>4</v>
      </c>
      <c r="R23" s="7">
        <v>4</v>
      </c>
      <c r="S23" s="7">
        <v>3</v>
      </c>
      <c r="T23" s="6">
        <f t="shared" si="3"/>
        <v>0</v>
      </c>
      <c r="U23" s="7">
        <v>0</v>
      </c>
      <c r="V23" s="7">
        <v>0</v>
      </c>
      <c r="W23" s="7">
        <v>0</v>
      </c>
      <c r="X23" s="7">
        <v>0</v>
      </c>
      <c r="Y23" s="7">
        <v>3</v>
      </c>
      <c r="Z23" s="6">
        <f t="shared" si="2"/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x14ac:dyDescent="0.25">
      <c r="A24" s="11" t="s">
        <v>8</v>
      </c>
      <c r="B24" s="14">
        <v>0.43</v>
      </c>
      <c r="C24" s="16">
        <f t="shared" si="0"/>
        <v>43.43</v>
      </c>
      <c r="D24" s="11" t="s">
        <v>28</v>
      </c>
      <c r="E24" s="7" t="s">
        <v>249</v>
      </c>
      <c r="F24" s="2" t="s">
        <v>245</v>
      </c>
      <c r="G24" s="5" t="s">
        <v>246</v>
      </c>
      <c r="H24" s="4">
        <v>20.329999999999998</v>
      </c>
      <c r="I24" s="3">
        <v>8.82</v>
      </c>
      <c r="J24" s="4">
        <v>116.69</v>
      </c>
      <c r="K24" s="9" t="s">
        <v>0</v>
      </c>
      <c r="L24" s="7">
        <v>3</v>
      </c>
      <c r="M24" s="7">
        <v>0</v>
      </c>
      <c r="N24" s="7">
        <v>0</v>
      </c>
      <c r="O24" s="6">
        <v>3</v>
      </c>
      <c r="P24" s="7">
        <v>1</v>
      </c>
      <c r="Q24" s="7">
        <v>3</v>
      </c>
      <c r="R24" s="7">
        <v>5</v>
      </c>
      <c r="S24" s="7">
        <v>3</v>
      </c>
      <c r="T24" s="6">
        <f t="shared" si="3"/>
        <v>0</v>
      </c>
      <c r="U24" s="7">
        <v>0</v>
      </c>
      <c r="V24" s="7">
        <v>0</v>
      </c>
      <c r="W24" s="7">
        <v>0</v>
      </c>
      <c r="X24" s="7">
        <v>0</v>
      </c>
      <c r="Y24" s="7">
        <v>3</v>
      </c>
      <c r="Z24" s="6">
        <f t="shared" si="2"/>
        <v>0</v>
      </c>
      <c r="AA24" s="7">
        <v>0</v>
      </c>
      <c r="AB24" s="7">
        <v>0</v>
      </c>
      <c r="AC24" s="7">
        <v>0</v>
      </c>
      <c r="AD24" s="7">
        <v>1</v>
      </c>
    </row>
    <row r="25" spans="1:30" x14ac:dyDescent="0.25">
      <c r="A25" s="11" t="s">
        <v>8</v>
      </c>
      <c r="B25" s="14">
        <v>0.43</v>
      </c>
      <c r="C25" s="16">
        <f t="shared" si="0"/>
        <v>43.43</v>
      </c>
      <c r="D25" s="11" t="s">
        <v>28</v>
      </c>
      <c r="E25" s="7" t="s">
        <v>249</v>
      </c>
      <c r="F25" s="2" t="s">
        <v>247</v>
      </c>
      <c r="G25" s="5" t="s">
        <v>136</v>
      </c>
      <c r="H25" s="4">
        <v>19.670000000000002</v>
      </c>
      <c r="I25" s="3">
        <v>10.65</v>
      </c>
      <c r="J25" s="4">
        <v>113.98</v>
      </c>
      <c r="K25" s="9" t="s">
        <v>0</v>
      </c>
      <c r="L25" s="7">
        <v>3</v>
      </c>
      <c r="M25" s="7">
        <v>0</v>
      </c>
      <c r="N25" s="7">
        <v>0</v>
      </c>
      <c r="O25" s="6">
        <v>3</v>
      </c>
      <c r="P25" s="7">
        <v>1</v>
      </c>
      <c r="Q25" s="7">
        <v>4</v>
      </c>
      <c r="R25" s="7">
        <v>4</v>
      </c>
      <c r="S25" s="7">
        <v>2</v>
      </c>
      <c r="T25" s="6">
        <f t="shared" si="3"/>
        <v>0</v>
      </c>
      <c r="U25" s="7">
        <v>0</v>
      </c>
      <c r="V25" s="7">
        <v>0</v>
      </c>
      <c r="W25" s="7">
        <v>1</v>
      </c>
      <c r="X25" s="7">
        <v>1</v>
      </c>
      <c r="Y25" s="7">
        <v>2</v>
      </c>
      <c r="Z25" s="6">
        <f t="shared" si="2"/>
        <v>0</v>
      </c>
      <c r="AA25" s="7">
        <v>1</v>
      </c>
      <c r="AB25" s="7">
        <v>0</v>
      </c>
      <c r="AC25" s="7">
        <v>0</v>
      </c>
      <c r="AD25" s="7">
        <v>0</v>
      </c>
    </row>
    <row r="26" spans="1:30" x14ac:dyDescent="0.25">
      <c r="A26" s="11" t="s">
        <v>3</v>
      </c>
      <c r="B26" s="15">
        <v>5.2</v>
      </c>
      <c r="C26" s="16">
        <f t="shared" si="0"/>
        <v>525.20000000000005</v>
      </c>
      <c r="D26" s="11" t="s">
        <v>29</v>
      </c>
      <c r="E26" s="7" t="s">
        <v>15</v>
      </c>
      <c r="F26" s="2" t="s">
        <v>36</v>
      </c>
      <c r="G26" s="5" t="s">
        <v>37</v>
      </c>
      <c r="H26" s="4">
        <v>421.5</v>
      </c>
      <c r="I26" s="3">
        <v>18.04</v>
      </c>
      <c r="J26" s="4">
        <v>788.49</v>
      </c>
      <c r="K26" s="9" t="s">
        <v>0</v>
      </c>
      <c r="L26" s="7">
        <v>218</v>
      </c>
      <c r="M26" s="7">
        <v>3</v>
      </c>
      <c r="N26" s="7">
        <v>1</v>
      </c>
      <c r="O26" s="6">
        <v>222</v>
      </c>
      <c r="P26" s="7">
        <v>2</v>
      </c>
      <c r="Q26" s="7">
        <v>10</v>
      </c>
      <c r="R26" s="7">
        <v>39</v>
      </c>
      <c r="S26" s="7">
        <v>59</v>
      </c>
      <c r="T26" s="6">
        <f>5*60</f>
        <v>300</v>
      </c>
      <c r="U26" s="7">
        <v>1</v>
      </c>
      <c r="V26" s="7">
        <v>0</v>
      </c>
      <c r="W26" s="7">
        <v>6</v>
      </c>
      <c r="X26" s="7">
        <v>6</v>
      </c>
      <c r="Y26" s="7">
        <v>62</v>
      </c>
      <c r="Z26" s="6">
        <f t="shared" ref="Z26:Z31" si="4">1*60</f>
        <v>60</v>
      </c>
      <c r="AA26" s="7">
        <v>2</v>
      </c>
      <c r="AB26" s="7">
        <v>3</v>
      </c>
      <c r="AC26" s="7">
        <v>0</v>
      </c>
      <c r="AD26" s="7">
        <v>5</v>
      </c>
    </row>
    <row r="27" spans="1:30" x14ac:dyDescent="0.25">
      <c r="A27" s="11" t="s">
        <v>3</v>
      </c>
      <c r="B27" s="15">
        <v>5.2</v>
      </c>
      <c r="C27" s="16">
        <f t="shared" si="0"/>
        <v>525.20000000000005</v>
      </c>
      <c r="D27" s="11" t="s">
        <v>29</v>
      </c>
      <c r="E27" s="7" t="s">
        <v>19</v>
      </c>
      <c r="F27" s="2" t="s">
        <v>38</v>
      </c>
      <c r="G27" s="5" t="s">
        <v>39</v>
      </c>
      <c r="H27" s="4">
        <v>269.17</v>
      </c>
      <c r="I27" s="3">
        <v>17.64</v>
      </c>
      <c r="J27" s="4">
        <v>743.94</v>
      </c>
      <c r="K27" s="9" t="s">
        <v>0</v>
      </c>
      <c r="L27" s="7">
        <v>66</v>
      </c>
      <c r="M27" s="7">
        <v>3</v>
      </c>
      <c r="N27" s="7">
        <v>1</v>
      </c>
      <c r="O27" s="6">
        <v>70</v>
      </c>
      <c r="P27" s="7">
        <v>2</v>
      </c>
      <c r="Q27" s="7">
        <v>10</v>
      </c>
      <c r="R27" s="7">
        <v>39</v>
      </c>
      <c r="S27" s="7">
        <v>58</v>
      </c>
      <c r="T27" s="6">
        <f>3*60</f>
        <v>180</v>
      </c>
      <c r="U27" s="7">
        <v>0</v>
      </c>
      <c r="V27" s="7">
        <v>0</v>
      </c>
      <c r="W27" s="7">
        <v>6</v>
      </c>
      <c r="X27" s="7">
        <v>6</v>
      </c>
      <c r="Y27" s="7">
        <v>62</v>
      </c>
      <c r="Z27" s="6">
        <f t="shared" si="4"/>
        <v>60</v>
      </c>
      <c r="AA27" s="7">
        <v>1</v>
      </c>
      <c r="AB27" s="7">
        <v>3</v>
      </c>
      <c r="AC27" s="7">
        <v>0</v>
      </c>
      <c r="AD27" s="7">
        <v>5</v>
      </c>
    </row>
    <row r="28" spans="1:30" x14ac:dyDescent="0.25">
      <c r="A28" s="11" t="s">
        <v>3</v>
      </c>
      <c r="B28" s="15">
        <v>5.2</v>
      </c>
      <c r="C28" s="16">
        <f t="shared" si="0"/>
        <v>525.20000000000005</v>
      </c>
      <c r="D28" s="11" t="s">
        <v>29</v>
      </c>
      <c r="E28" s="7" t="s">
        <v>23</v>
      </c>
      <c r="F28" s="2" t="s">
        <v>40</v>
      </c>
      <c r="G28" s="5" t="s">
        <v>41</v>
      </c>
      <c r="H28" s="4">
        <v>268.55</v>
      </c>
      <c r="I28" s="3">
        <v>17.309999999999999</v>
      </c>
      <c r="J28" s="4">
        <v>741.01</v>
      </c>
      <c r="K28" s="9" t="s">
        <v>0</v>
      </c>
      <c r="L28" s="7">
        <v>66</v>
      </c>
      <c r="M28" s="7">
        <v>2</v>
      </c>
      <c r="N28" s="7">
        <v>1</v>
      </c>
      <c r="O28" s="6">
        <v>69</v>
      </c>
      <c r="P28" s="7">
        <v>2</v>
      </c>
      <c r="Q28" s="7">
        <v>10</v>
      </c>
      <c r="R28" s="7">
        <v>39</v>
      </c>
      <c r="S28" s="7">
        <v>58</v>
      </c>
      <c r="T28" s="6">
        <f>3*60</f>
        <v>180</v>
      </c>
      <c r="U28" s="7">
        <v>1</v>
      </c>
      <c r="V28" s="7">
        <v>0</v>
      </c>
      <c r="W28" s="7">
        <v>6</v>
      </c>
      <c r="X28" s="7">
        <v>6</v>
      </c>
      <c r="Y28" s="7">
        <v>62</v>
      </c>
      <c r="Z28" s="6">
        <f t="shared" si="4"/>
        <v>60</v>
      </c>
      <c r="AA28" s="7">
        <v>1</v>
      </c>
      <c r="AB28" s="7">
        <v>4</v>
      </c>
      <c r="AC28" s="7">
        <v>0</v>
      </c>
      <c r="AD28" s="7">
        <v>4</v>
      </c>
    </row>
    <row r="29" spans="1:30" x14ac:dyDescent="0.25">
      <c r="A29" s="11" t="s">
        <v>3</v>
      </c>
      <c r="B29" s="15">
        <v>5.2</v>
      </c>
      <c r="C29" s="16">
        <f t="shared" si="0"/>
        <v>525.20000000000005</v>
      </c>
      <c r="D29" s="11" t="s">
        <v>29</v>
      </c>
      <c r="E29" s="12" t="s">
        <v>157</v>
      </c>
      <c r="F29" s="2" t="s">
        <v>160</v>
      </c>
      <c r="G29" s="5" t="s">
        <v>161</v>
      </c>
      <c r="H29" s="4">
        <v>414.31</v>
      </c>
      <c r="I29" s="3">
        <v>17.78</v>
      </c>
      <c r="J29" s="4">
        <v>784.36</v>
      </c>
      <c r="K29" s="9" t="s">
        <v>0</v>
      </c>
      <c r="L29" s="7">
        <v>211</v>
      </c>
      <c r="M29" s="7">
        <v>2</v>
      </c>
      <c r="N29" s="7">
        <v>1</v>
      </c>
      <c r="O29" s="6">
        <v>215</v>
      </c>
      <c r="P29" s="7">
        <v>2</v>
      </c>
      <c r="Q29" s="7">
        <v>10</v>
      </c>
      <c r="R29" s="7">
        <v>39</v>
      </c>
      <c r="S29" s="7">
        <v>58</v>
      </c>
      <c r="T29" s="6">
        <f>5*60</f>
        <v>300</v>
      </c>
      <c r="U29" s="7">
        <v>0</v>
      </c>
      <c r="V29" s="7">
        <v>1</v>
      </c>
      <c r="W29" s="7">
        <v>6</v>
      </c>
      <c r="X29" s="7">
        <v>7</v>
      </c>
      <c r="Y29" s="7">
        <v>62</v>
      </c>
      <c r="Z29" s="6">
        <f t="shared" si="4"/>
        <v>60</v>
      </c>
      <c r="AA29" s="7">
        <v>2</v>
      </c>
      <c r="AB29" s="7">
        <v>3</v>
      </c>
      <c r="AC29" s="7">
        <v>0</v>
      </c>
      <c r="AD29" s="7">
        <v>5</v>
      </c>
    </row>
    <row r="30" spans="1:30" x14ac:dyDescent="0.25">
      <c r="A30" s="11" t="s">
        <v>3</v>
      </c>
      <c r="B30" s="15">
        <v>5.2</v>
      </c>
      <c r="C30" s="16">
        <f t="shared" si="0"/>
        <v>525.20000000000005</v>
      </c>
      <c r="D30" s="11" t="s">
        <v>29</v>
      </c>
      <c r="E30" s="12" t="s">
        <v>158</v>
      </c>
      <c r="F30" s="2" t="s">
        <v>162</v>
      </c>
      <c r="G30" s="5" t="s">
        <v>163</v>
      </c>
      <c r="H30" s="4">
        <v>270.62</v>
      </c>
      <c r="I30" s="3">
        <v>16.579999999999998</v>
      </c>
      <c r="J30" s="4">
        <v>747.89</v>
      </c>
      <c r="K30" s="9" t="s">
        <v>0</v>
      </c>
      <c r="L30" s="7">
        <v>67</v>
      </c>
      <c r="M30" s="7">
        <v>2</v>
      </c>
      <c r="N30" s="7">
        <v>2</v>
      </c>
      <c r="O30" s="6">
        <v>71</v>
      </c>
      <c r="P30" s="7">
        <v>2</v>
      </c>
      <c r="Q30" s="7">
        <v>10</v>
      </c>
      <c r="R30" s="7">
        <v>39</v>
      </c>
      <c r="S30" s="7">
        <v>58</v>
      </c>
      <c r="T30" s="6">
        <f>3*60</f>
        <v>180</v>
      </c>
      <c r="U30" s="7">
        <v>0</v>
      </c>
      <c r="V30" s="7">
        <v>0</v>
      </c>
      <c r="W30" s="7">
        <v>7</v>
      </c>
      <c r="X30" s="7">
        <v>7</v>
      </c>
      <c r="Y30" s="7">
        <v>62</v>
      </c>
      <c r="Z30" s="6">
        <f t="shared" si="4"/>
        <v>60</v>
      </c>
      <c r="AA30" s="7">
        <v>1</v>
      </c>
      <c r="AB30" s="7">
        <v>4</v>
      </c>
      <c r="AC30" s="7">
        <v>0</v>
      </c>
      <c r="AD30" s="7">
        <v>4</v>
      </c>
    </row>
    <row r="31" spans="1:30" x14ac:dyDescent="0.25">
      <c r="A31" s="11" t="s">
        <v>3</v>
      </c>
      <c r="B31" s="15">
        <v>5.2</v>
      </c>
      <c r="C31" s="16">
        <f t="shared" si="0"/>
        <v>525.20000000000005</v>
      </c>
      <c r="D31" s="11" t="s">
        <v>29</v>
      </c>
      <c r="E31" s="12" t="s">
        <v>159</v>
      </c>
      <c r="F31" s="2" t="s">
        <v>164</v>
      </c>
      <c r="G31" s="5" t="s">
        <v>163</v>
      </c>
      <c r="H31" s="4">
        <v>270.05</v>
      </c>
      <c r="I31" s="3">
        <v>17.16</v>
      </c>
      <c r="J31" s="4">
        <v>743.79</v>
      </c>
      <c r="K31" s="9" t="s">
        <v>0</v>
      </c>
      <c r="L31" s="7">
        <v>67</v>
      </c>
      <c r="M31" s="7">
        <v>2</v>
      </c>
      <c r="N31" s="7">
        <v>1</v>
      </c>
      <c r="O31" s="6">
        <v>70</v>
      </c>
      <c r="P31" s="7">
        <v>3</v>
      </c>
      <c r="Q31" s="7">
        <v>10</v>
      </c>
      <c r="R31" s="7">
        <v>39</v>
      </c>
      <c r="S31" s="7">
        <v>58</v>
      </c>
      <c r="T31" s="6">
        <f>3*60</f>
        <v>180</v>
      </c>
      <c r="U31" s="7">
        <v>0</v>
      </c>
      <c r="V31" s="7">
        <v>0</v>
      </c>
      <c r="W31" s="7">
        <v>6</v>
      </c>
      <c r="X31" s="7">
        <v>6</v>
      </c>
      <c r="Y31" s="7">
        <v>62</v>
      </c>
      <c r="Z31" s="6">
        <f t="shared" si="4"/>
        <v>60</v>
      </c>
      <c r="AA31" s="7">
        <v>2</v>
      </c>
      <c r="AB31" s="7">
        <v>3</v>
      </c>
      <c r="AC31" s="7">
        <v>0</v>
      </c>
      <c r="AD31" s="7">
        <v>5</v>
      </c>
    </row>
    <row r="32" spans="1:30" x14ac:dyDescent="0.25">
      <c r="A32" s="11" t="s">
        <v>3</v>
      </c>
      <c r="B32" s="15">
        <v>5.2</v>
      </c>
      <c r="C32" s="16">
        <f t="shared" si="0"/>
        <v>525.20000000000005</v>
      </c>
      <c r="D32" s="11" t="s">
        <v>30</v>
      </c>
      <c r="E32" s="12" t="s">
        <v>51</v>
      </c>
      <c r="F32" s="2" t="s">
        <v>95</v>
      </c>
      <c r="G32" s="5" t="s">
        <v>96</v>
      </c>
      <c r="H32" s="4">
        <v>372.24</v>
      </c>
      <c r="I32" s="3">
        <v>22.32</v>
      </c>
      <c r="J32" s="4">
        <v>1042.02</v>
      </c>
      <c r="K32" s="9" t="s">
        <v>0</v>
      </c>
      <c r="L32" s="7">
        <v>213</v>
      </c>
      <c r="M32" s="7">
        <v>2</v>
      </c>
      <c r="N32" s="7">
        <v>1</v>
      </c>
      <c r="O32" s="6">
        <v>216</v>
      </c>
      <c r="P32" s="7">
        <v>2</v>
      </c>
      <c r="Q32" s="7">
        <v>8</v>
      </c>
      <c r="R32" s="7">
        <v>38</v>
      </c>
      <c r="S32" s="7">
        <v>39</v>
      </c>
      <c r="T32" s="6">
        <f>5*60</f>
        <v>300</v>
      </c>
      <c r="U32" s="7">
        <v>0</v>
      </c>
      <c r="V32" s="7">
        <v>0</v>
      </c>
      <c r="W32" s="7">
        <v>3</v>
      </c>
      <c r="X32" s="7">
        <v>3</v>
      </c>
      <c r="Y32" s="7">
        <v>46</v>
      </c>
      <c r="Z32" s="6">
        <f t="shared" si="2"/>
        <v>0</v>
      </c>
      <c r="AA32" s="7">
        <v>2</v>
      </c>
      <c r="AB32" s="7">
        <v>3</v>
      </c>
      <c r="AC32" s="7">
        <v>0</v>
      </c>
      <c r="AD32" s="7">
        <v>4</v>
      </c>
    </row>
    <row r="33" spans="1:30" x14ac:dyDescent="0.25">
      <c r="A33" s="11" t="s">
        <v>3</v>
      </c>
      <c r="B33" s="15">
        <v>5.2</v>
      </c>
      <c r="C33" s="16">
        <f t="shared" si="0"/>
        <v>525.20000000000005</v>
      </c>
      <c r="D33" s="11" t="s">
        <v>30</v>
      </c>
      <c r="E33" s="12" t="s">
        <v>52</v>
      </c>
      <c r="F33" s="2" t="s">
        <v>98</v>
      </c>
      <c r="G33" s="5" t="s">
        <v>99</v>
      </c>
      <c r="H33" s="4">
        <v>207.34</v>
      </c>
      <c r="I33" s="3">
        <v>18.66</v>
      </c>
      <c r="J33" s="4">
        <v>924.93</v>
      </c>
      <c r="K33" s="9" t="s">
        <v>0</v>
      </c>
      <c r="L33" s="7">
        <v>45</v>
      </c>
      <c r="M33" s="7">
        <v>2</v>
      </c>
      <c r="N33" s="7">
        <v>1</v>
      </c>
      <c r="O33" s="6">
        <v>49</v>
      </c>
      <c r="P33" s="7">
        <v>2</v>
      </c>
      <c r="Q33" s="7">
        <v>8</v>
      </c>
      <c r="R33" s="7">
        <v>38</v>
      </c>
      <c r="S33" s="7">
        <v>40</v>
      </c>
      <c r="T33" s="6">
        <f>2*60</f>
        <v>120</v>
      </c>
      <c r="U33" s="7">
        <v>0</v>
      </c>
      <c r="V33" s="7">
        <v>0</v>
      </c>
      <c r="W33" s="7">
        <v>4</v>
      </c>
      <c r="X33" s="7">
        <v>4</v>
      </c>
      <c r="Y33" s="7">
        <v>46</v>
      </c>
      <c r="Z33" s="6">
        <f t="shared" si="2"/>
        <v>0</v>
      </c>
      <c r="AA33" s="7">
        <v>1</v>
      </c>
      <c r="AB33" s="7">
        <v>3</v>
      </c>
      <c r="AC33" s="7">
        <v>0</v>
      </c>
      <c r="AD33" s="7">
        <v>5</v>
      </c>
    </row>
    <row r="34" spans="1:30" x14ac:dyDescent="0.25">
      <c r="A34" s="11" t="s">
        <v>3</v>
      </c>
      <c r="B34" s="15">
        <v>5.2</v>
      </c>
      <c r="C34" s="16">
        <f t="shared" si="0"/>
        <v>525.20000000000005</v>
      </c>
      <c r="D34" s="11" t="s">
        <v>30</v>
      </c>
      <c r="E34" s="12" t="s">
        <v>53</v>
      </c>
      <c r="F34" s="2" t="s">
        <v>100</v>
      </c>
      <c r="G34" s="5" t="s">
        <v>101</v>
      </c>
      <c r="H34" s="4">
        <v>210.53</v>
      </c>
      <c r="I34" s="3">
        <v>19.600000000000001</v>
      </c>
      <c r="J34" s="4">
        <v>940.28</v>
      </c>
      <c r="K34" s="9" t="s">
        <v>0</v>
      </c>
      <c r="L34" s="7">
        <v>47</v>
      </c>
      <c r="M34" s="7">
        <v>2</v>
      </c>
      <c r="N34" s="7">
        <v>1</v>
      </c>
      <c r="O34" s="6">
        <v>50</v>
      </c>
      <c r="P34" s="7">
        <v>2</v>
      </c>
      <c r="Q34" s="7">
        <v>8</v>
      </c>
      <c r="R34" s="7">
        <v>38</v>
      </c>
      <c r="S34" s="7">
        <v>40</v>
      </c>
      <c r="T34" s="6">
        <f>2*60</f>
        <v>120</v>
      </c>
      <c r="U34" s="7">
        <v>0</v>
      </c>
      <c r="V34" s="7">
        <v>0</v>
      </c>
      <c r="W34" s="7">
        <v>3</v>
      </c>
      <c r="X34" s="7">
        <v>3</v>
      </c>
      <c r="Y34" s="7">
        <v>47</v>
      </c>
      <c r="Z34" s="6">
        <f t="shared" si="2"/>
        <v>0</v>
      </c>
      <c r="AA34" s="7">
        <v>1</v>
      </c>
      <c r="AB34" s="7">
        <v>3</v>
      </c>
      <c r="AC34" s="7">
        <v>0</v>
      </c>
      <c r="AD34" s="7">
        <v>5</v>
      </c>
    </row>
    <row r="35" spans="1:30" x14ac:dyDescent="0.25">
      <c r="A35" s="11" t="s">
        <v>3</v>
      </c>
      <c r="B35" s="15">
        <v>5.2</v>
      </c>
      <c r="C35" s="16">
        <f t="shared" si="0"/>
        <v>525.20000000000005</v>
      </c>
      <c r="D35" s="11" t="s">
        <v>30</v>
      </c>
      <c r="E35" s="12" t="s">
        <v>191</v>
      </c>
      <c r="F35" s="2" t="s">
        <v>194</v>
      </c>
      <c r="G35" s="5" t="s">
        <v>195</v>
      </c>
      <c r="H35" s="4">
        <v>382.74</v>
      </c>
      <c r="I35" s="3">
        <v>21.78</v>
      </c>
      <c r="J35" s="4">
        <v>1035.7</v>
      </c>
      <c r="K35" s="9" t="s">
        <v>0</v>
      </c>
      <c r="L35" s="7">
        <v>222</v>
      </c>
      <c r="M35" s="7">
        <v>1</v>
      </c>
      <c r="N35" s="7">
        <v>2</v>
      </c>
      <c r="O35" s="6">
        <v>226</v>
      </c>
      <c r="P35" s="7">
        <v>1</v>
      </c>
      <c r="Q35" s="7">
        <v>8</v>
      </c>
      <c r="R35" s="7">
        <v>38</v>
      </c>
      <c r="S35" s="7">
        <v>39</v>
      </c>
      <c r="T35" s="6">
        <f>5*60</f>
        <v>300</v>
      </c>
      <c r="U35" s="7">
        <v>0</v>
      </c>
      <c r="V35" s="7">
        <v>0</v>
      </c>
      <c r="W35" s="7">
        <v>4</v>
      </c>
      <c r="X35" s="7">
        <v>4</v>
      </c>
      <c r="Y35" s="7">
        <v>46</v>
      </c>
      <c r="Z35" s="6">
        <f t="shared" si="2"/>
        <v>0</v>
      </c>
      <c r="AA35" s="7">
        <v>2</v>
      </c>
      <c r="AB35" s="7">
        <v>3</v>
      </c>
      <c r="AC35" s="7">
        <v>0</v>
      </c>
      <c r="AD35" s="7">
        <v>4</v>
      </c>
    </row>
    <row r="36" spans="1:30" x14ac:dyDescent="0.25">
      <c r="A36" s="11" t="s">
        <v>3</v>
      </c>
      <c r="B36" s="15">
        <v>5.2</v>
      </c>
      <c r="C36" s="16">
        <f t="shared" si="0"/>
        <v>525.20000000000005</v>
      </c>
      <c r="D36" s="11" t="s">
        <v>30</v>
      </c>
      <c r="E36" s="12" t="s">
        <v>192</v>
      </c>
      <c r="F36" s="2" t="s">
        <v>196</v>
      </c>
      <c r="G36" s="5" t="s">
        <v>197</v>
      </c>
      <c r="H36" s="4">
        <v>211.48</v>
      </c>
      <c r="I36" s="3">
        <v>20.420000000000002</v>
      </c>
      <c r="J36" s="4">
        <v>928.44</v>
      </c>
      <c r="K36" s="9" t="s">
        <v>0</v>
      </c>
      <c r="L36" s="7">
        <v>48</v>
      </c>
      <c r="M36" s="7">
        <v>3</v>
      </c>
      <c r="N36" s="7">
        <v>1</v>
      </c>
      <c r="O36" s="6">
        <v>52</v>
      </c>
      <c r="P36" s="7">
        <v>2</v>
      </c>
      <c r="Q36" s="7">
        <v>7</v>
      </c>
      <c r="R36" s="7">
        <v>39</v>
      </c>
      <c r="S36" s="7">
        <v>39</v>
      </c>
      <c r="T36" s="6">
        <f>2*60</f>
        <v>120</v>
      </c>
      <c r="U36" s="7">
        <v>0</v>
      </c>
      <c r="V36" s="7">
        <v>0</v>
      </c>
      <c r="W36" s="7">
        <v>4</v>
      </c>
      <c r="X36" s="7">
        <v>4</v>
      </c>
      <c r="Y36" s="7">
        <v>48</v>
      </c>
      <c r="Z36" s="6">
        <f t="shared" si="2"/>
        <v>0</v>
      </c>
      <c r="AA36" s="7">
        <v>1</v>
      </c>
      <c r="AB36" s="7">
        <v>3</v>
      </c>
      <c r="AC36" s="7">
        <v>0</v>
      </c>
      <c r="AD36" s="7">
        <v>5</v>
      </c>
    </row>
    <row r="37" spans="1:30" x14ac:dyDescent="0.25">
      <c r="A37" s="11" t="s">
        <v>3</v>
      </c>
      <c r="B37" s="15">
        <v>5.2</v>
      </c>
      <c r="C37" s="16">
        <f t="shared" si="0"/>
        <v>525.20000000000005</v>
      </c>
      <c r="D37" s="11" t="s">
        <v>30</v>
      </c>
      <c r="E37" s="12" t="s">
        <v>193</v>
      </c>
      <c r="F37" s="2" t="s">
        <v>198</v>
      </c>
      <c r="G37" s="5" t="s">
        <v>199</v>
      </c>
      <c r="H37" s="4">
        <v>208.27</v>
      </c>
      <c r="I37" s="3">
        <v>20.04</v>
      </c>
      <c r="J37" s="4">
        <v>930.42</v>
      </c>
      <c r="K37" s="9" t="s">
        <v>0</v>
      </c>
      <c r="L37" s="7">
        <v>48</v>
      </c>
      <c r="M37" s="7">
        <v>2</v>
      </c>
      <c r="N37" s="7">
        <v>1</v>
      </c>
      <c r="O37" s="6">
        <v>51</v>
      </c>
      <c r="P37" s="7">
        <v>2</v>
      </c>
      <c r="Q37" s="7">
        <v>8</v>
      </c>
      <c r="R37" s="7">
        <v>38</v>
      </c>
      <c r="S37" s="7">
        <v>39</v>
      </c>
      <c r="T37" s="6">
        <f>2*60</f>
        <v>120</v>
      </c>
      <c r="U37" s="7">
        <v>0</v>
      </c>
      <c r="V37" s="7">
        <v>0</v>
      </c>
      <c r="W37" s="7">
        <v>4</v>
      </c>
      <c r="X37" s="7">
        <v>4</v>
      </c>
      <c r="Y37" s="7">
        <v>45</v>
      </c>
      <c r="Z37" s="6">
        <f t="shared" si="2"/>
        <v>0</v>
      </c>
      <c r="AA37" s="7">
        <v>2</v>
      </c>
      <c r="AB37" s="7">
        <v>3</v>
      </c>
      <c r="AC37" s="7">
        <v>0</v>
      </c>
      <c r="AD37" s="7">
        <v>5</v>
      </c>
    </row>
    <row r="38" spans="1:30" x14ac:dyDescent="0.25">
      <c r="A38" s="11" t="s">
        <v>3</v>
      </c>
      <c r="B38" s="15">
        <v>5.2</v>
      </c>
      <c r="C38" s="16">
        <f t="shared" si="0"/>
        <v>525.20000000000005</v>
      </c>
      <c r="D38" s="11" t="s">
        <v>27</v>
      </c>
      <c r="E38" s="12" t="s">
        <v>62</v>
      </c>
      <c r="F38" s="2" t="s">
        <v>121</v>
      </c>
      <c r="G38" s="5" t="s">
        <v>122</v>
      </c>
      <c r="H38" s="4">
        <v>354.61</v>
      </c>
      <c r="I38" s="3">
        <v>17.829999999999998</v>
      </c>
      <c r="J38" s="4">
        <v>968.46</v>
      </c>
      <c r="K38" s="9" t="s">
        <v>0</v>
      </c>
      <c r="L38" s="7">
        <v>205</v>
      </c>
      <c r="M38" s="7">
        <v>1</v>
      </c>
      <c r="N38" s="7">
        <v>1</v>
      </c>
      <c r="O38" s="6">
        <v>208</v>
      </c>
      <c r="P38" s="7">
        <v>2</v>
      </c>
      <c r="Q38" s="7">
        <v>7</v>
      </c>
      <c r="R38" s="7">
        <v>35</v>
      </c>
      <c r="S38" s="7">
        <v>39</v>
      </c>
      <c r="T38" s="6">
        <f>4*60</f>
        <v>240</v>
      </c>
      <c r="U38" s="7">
        <v>0</v>
      </c>
      <c r="V38" s="7">
        <v>0</v>
      </c>
      <c r="W38" s="7">
        <v>4</v>
      </c>
      <c r="X38" s="7">
        <v>4</v>
      </c>
      <c r="Y38" s="7">
        <v>42</v>
      </c>
      <c r="Z38" s="6">
        <f t="shared" si="2"/>
        <v>0</v>
      </c>
      <c r="AA38" s="7">
        <v>1</v>
      </c>
      <c r="AB38" s="7">
        <v>3</v>
      </c>
      <c r="AC38" s="7">
        <v>0</v>
      </c>
      <c r="AD38" s="7">
        <v>4</v>
      </c>
    </row>
    <row r="39" spans="1:30" x14ac:dyDescent="0.25">
      <c r="A39" s="11" t="s">
        <v>3</v>
      </c>
      <c r="B39" s="15">
        <v>5.2</v>
      </c>
      <c r="C39" s="16">
        <f t="shared" si="0"/>
        <v>525.20000000000005</v>
      </c>
      <c r="D39" s="11" t="s">
        <v>27</v>
      </c>
      <c r="E39" s="12" t="s">
        <v>119</v>
      </c>
      <c r="F39" s="2" t="s">
        <v>123</v>
      </c>
      <c r="G39" s="5" t="s">
        <v>124</v>
      </c>
      <c r="H39" s="4">
        <v>188.95</v>
      </c>
      <c r="I39" s="3">
        <v>17.75</v>
      </c>
      <c r="J39" s="4">
        <v>861</v>
      </c>
      <c r="K39" s="9" t="s">
        <v>0</v>
      </c>
      <c r="L39" s="7">
        <v>41</v>
      </c>
      <c r="M39" s="7">
        <v>2</v>
      </c>
      <c r="N39" s="7">
        <v>0</v>
      </c>
      <c r="O39" s="6">
        <v>43</v>
      </c>
      <c r="P39" s="7">
        <v>2</v>
      </c>
      <c r="Q39" s="7">
        <v>7</v>
      </c>
      <c r="R39" s="7">
        <v>35</v>
      </c>
      <c r="S39" s="7">
        <v>38</v>
      </c>
      <c r="T39" s="6">
        <f>2*60</f>
        <v>120</v>
      </c>
      <c r="U39" s="7">
        <v>1</v>
      </c>
      <c r="V39" s="7">
        <v>1</v>
      </c>
      <c r="W39" s="7">
        <v>3</v>
      </c>
      <c r="X39" s="7">
        <v>4</v>
      </c>
      <c r="Y39" s="7">
        <v>42</v>
      </c>
      <c r="Z39" s="6">
        <f t="shared" si="2"/>
        <v>0</v>
      </c>
      <c r="AA39" s="7">
        <v>2</v>
      </c>
      <c r="AB39" s="7">
        <v>2</v>
      </c>
      <c r="AC39" s="7">
        <v>0</v>
      </c>
      <c r="AD39" s="7">
        <v>4</v>
      </c>
    </row>
    <row r="40" spans="1:30" x14ac:dyDescent="0.25">
      <c r="A40" s="11" t="s">
        <v>3</v>
      </c>
      <c r="B40" s="15">
        <v>5.2</v>
      </c>
      <c r="C40" s="16">
        <f t="shared" si="0"/>
        <v>525.20000000000005</v>
      </c>
      <c r="D40" s="11" t="s">
        <v>27</v>
      </c>
      <c r="E40" s="12" t="s">
        <v>120</v>
      </c>
      <c r="F40" s="2" t="s">
        <v>125</v>
      </c>
      <c r="G40" s="5" t="s">
        <v>126</v>
      </c>
      <c r="H40" s="4">
        <v>192.01</v>
      </c>
      <c r="I40" s="3">
        <v>17.16</v>
      </c>
      <c r="J40" s="4">
        <v>862.93</v>
      </c>
      <c r="K40" s="9" t="s">
        <v>0</v>
      </c>
      <c r="L40" s="7">
        <v>41</v>
      </c>
      <c r="M40" s="7">
        <v>1</v>
      </c>
      <c r="N40" s="7">
        <v>1</v>
      </c>
      <c r="O40" s="6">
        <v>44</v>
      </c>
      <c r="P40" s="7">
        <v>2</v>
      </c>
      <c r="Q40" s="7">
        <v>6</v>
      </c>
      <c r="R40" s="7">
        <v>35</v>
      </c>
      <c r="S40" s="7">
        <v>40</v>
      </c>
      <c r="T40" s="6">
        <f>2*60</f>
        <v>120</v>
      </c>
      <c r="U40" s="7">
        <v>1</v>
      </c>
      <c r="V40" s="7">
        <v>0</v>
      </c>
      <c r="W40" s="7">
        <v>3</v>
      </c>
      <c r="X40" s="7">
        <v>3</v>
      </c>
      <c r="Y40" s="7">
        <v>43</v>
      </c>
      <c r="Z40" s="6">
        <f t="shared" si="2"/>
        <v>0</v>
      </c>
      <c r="AA40" s="7">
        <v>1</v>
      </c>
      <c r="AB40" s="7">
        <v>3</v>
      </c>
      <c r="AC40" s="7">
        <v>0</v>
      </c>
      <c r="AD40" s="7">
        <v>4</v>
      </c>
    </row>
    <row r="41" spans="1:30" x14ac:dyDescent="0.25">
      <c r="A41" s="11" t="s">
        <v>3</v>
      </c>
      <c r="B41" s="15">
        <v>5.2</v>
      </c>
      <c r="C41" s="16">
        <f t="shared" si="0"/>
        <v>525.20000000000005</v>
      </c>
      <c r="D41" s="11" t="s">
        <v>27</v>
      </c>
      <c r="E41" s="12" t="s">
        <v>224</v>
      </c>
      <c r="F41" s="2" t="s">
        <v>227</v>
      </c>
      <c r="G41" s="5" t="s">
        <v>228</v>
      </c>
      <c r="H41" s="4">
        <v>349.18</v>
      </c>
      <c r="I41" s="3">
        <v>18.149999999999999</v>
      </c>
      <c r="J41" s="4">
        <v>977.33</v>
      </c>
      <c r="K41" s="9" t="s">
        <v>0</v>
      </c>
      <c r="L41" s="7">
        <v>199</v>
      </c>
      <c r="M41" s="7">
        <v>1</v>
      </c>
      <c r="N41" s="7">
        <v>1</v>
      </c>
      <c r="O41" s="6">
        <v>202</v>
      </c>
      <c r="P41" s="7">
        <v>2</v>
      </c>
      <c r="Q41" s="7">
        <v>7</v>
      </c>
      <c r="R41" s="7">
        <v>35</v>
      </c>
      <c r="S41" s="7">
        <v>40</v>
      </c>
      <c r="T41" s="6">
        <f>4*60</f>
        <v>240</v>
      </c>
      <c r="U41" s="7">
        <v>0</v>
      </c>
      <c r="V41" s="7">
        <v>0</v>
      </c>
      <c r="W41" s="7">
        <v>4</v>
      </c>
      <c r="X41" s="7">
        <v>4</v>
      </c>
      <c r="Y41" s="7">
        <v>42</v>
      </c>
      <c r="Z41" s="6">
        <f t="shared" si="2"/>
        <v>0</v>
      </c>
      <c r="AA41" s="7">
        <v>1</v>
      </c>
      <c r="AB41" s="7">
        <v>3</v>
      </c>
      <c r="AC41" s="7">
        <v>0</v>
      </c>
      <c r="AD41" s="7">
        <v>4</v>
      </c>
    </row>
    <row r="42" spans="1:30" x14ac:dyDescent="0.25">
      <c r="A42" s="11" t="s">
        <v>3</v>
      </c>
      <c r="B42" s="15">
        <v>5.2</v>
      </c>
      <c r="C42" s="16">
        <f t="shared" si="0"/>
        <v>525.20000000000005</v>
      </c>
      <c r="D42" s="11" t="s">
        <v>27</v>
      </c>
      <c r="E42" s="12" t="s">
        <v>225</v>
      </c>
      <c r="F42" s="2" t="s">
        <v>229</v>
      </c>
      <c r="G42" s="5" t="s">
        <v>230</v>
      </c>
      <c r="H42" s="4">
        <v>193.54</v>
      </c>
      <c r="I42" s="3">
        <v>15.75</v>
      </c>
      <c r="J42" s="4">
        <v>881</v>
      </c>
      <c r="K42" s="9" t="s">
        <v>0</v>
      </c>
      <c r="L42" s="7">
        <v>43</v>
      </c>
      <c r="M42" s="7">
        <v>1</v>
      </c>
      <c r="N42" s="7">
        <v>1</v>
      </c>
      <c r="O42" s="6">
        <v>45</v>
      </c>
      <c r="P42" s="7">
        <v>2</v>
      </c>
      <c r="Q42" s="7">
        <v>7</v>
      </c>
      <c r="R42" s="7">
        <v>35</v>
      </c>
      <c r="S42" s="7">
        <v>39</v>
      </c>
      <c r="T42" s="6">
        <f>2*60</f>
        <v>120</v>
      </c>
      <c r="U42" s="7">
        <v>0</v>
      </c>
      <c r="V42" s="7">
        <v>0</v>
      </c>
      <c r="W42" s="7">
        <v>3</v>
      </c>
      <c r="X42" s="7">
        <v>3</v>
      </c>
      <c r="Y42" s="7">
        <v>44</v>
      </c>
      <c r="Z42" s="6">
        <f t="shared" si="2"/>
        <v>0</v>
      </c>
      <c r="AA42" s="7">
        <v>1</v>
      </c>
      <c r="AB42" s="7">
        <v>3</v>
      </c>
      <c r="AC42" s="7">
        <v>0</v>
      </c>
      <c r="AD42" s="7">
        <v>4</v>
      </c>
    </row>
    <row r="43" spans="1:30" x14ac:dyDescent="0.25">
      <c r="A43" s="11" t="s">
        <v>3</v>
      </c>
      <c r="B43" s="15">
        <v>5.2</v>
      </c>
      <c r="C43" s="16">
        <f t="shared" si="0"/>
        <v>525.20000000000005</v>
      </c>
      <c r="D43" s="11" t="s">
        <v>27</v>
      </c>
      <c r="E43" s="12" t="s">
        <v>226</v>
      </c>
      <c r="F43" s="2" t="s">
        <v>231</v>
      </c>
      <c r="G43" s="5" t="s">
        <v>232</v>
      </c>
      <c r="H43" s="4">
        <v>195.87</v>
      </c>
      <c r="I43" s="3">
        <v>16.34</v>
      </c>
      <c r="J43" s="4">
        <v>893.22</v>
      </c>
      <c r="K43" s="9" t="s">
        <v>0</v>
      </c>
      <c r="L43" s="7">
        <v>44</v>
      </c>
      <c r="M43" s="7">
        <v>1</v>
      </c>
      <c r="N43" s="7">
        <v>1</v>
      </c>
      <c r="O43" s="6">
        <v>47</v>
      </c>
      <c r="P43" s="7">
        <v>2</v>
      </c>
      <c r="Q43" s="7">
        <v>7</v>
      </c>
      <c r="R43" s="7">
        <v>35</v>
      </c>
      <c r="S43" s="7">
        <v>40</v>
      </c>
      <c r="T43" s="6">
        <f>2*60</f>
        <v>120</v>
      </c>
      <c r="U43" s="7">
        <v>0</v>
      </c>
      <c r="V43" s="7">
        <v>0</v>
      </c>
      <c r="W43" s="7">
        <v>3</v>
      </c>
      <c r="X43" s="7">
        <v>3</v>
      </c>
      <c r="Y43" s="7">
        <v>43</v>
      </c>
      <c r="Z43" s="6">
        <f t="shared" si="2"/>
        <v>0</v>
      </c>
      <c r="AA43" s="7">
        <v>1</v>
      </c>
      <c r="AB43" s="7">
        <v>3</v>
      </c>
      <c r="AC43" s="7">
        <v>0</v>
      </c>
      <c r="AD43" s="7">
        <v>4</v>
      </c>
    </row>
    <row r="44" spans="1:30" x14ac:dyDescent="0.25">
      <c r="A44" s="11" t="s">
        <v>3</v>
      </c>
      <c r="B44" s="15">
        <v>5.2</v>
      </c>
      <c r="C44" s="16">
        <f t="shared" si="0"/>
        <v>525.20000000000005</v>
      </c>
      <c r="D44" s="11" t="s">
        <v>28</v>
      </c>
      <c r="E44" s="12" t="s">
        <v>72</v>
      </c>
      <c r="F44" s="2" t="s">
        <v>138</v>
      </c>
      <c r="G44" s="5" t="s">
        <v>139</v>
      </c>
      <c r="H44" s="4">
        <v>347.45</v>
      </c>
      <c r="I44" s="3">
        <v>29.28</v>
      </c>
      <c r="J44" s="4">
        <v>1410.79</v>
      </c>
      <c r="K44" s="9" t="s">
        <v>0</v>
      </c>
      <c r="L44" s="7">
        <v>219</v>
      </c>
      <c r="M44" s="7">
        <v>2</v>
      </c>
      <c r="N44" s="7">
        <v>0</v>
      </c>
      <c r="O44" s="6">
        <v>221</v>
      </c>
      <c r="P44" s="7">
        <v>2</v>
      </c>
      <c r="Q44" s="7">
        <v>6</v>
      </c>
      <c r="R44" s="7">
        <v>35</v>
      </c>
      <c r="S44" s="7">
        <v>29</v>
      </c>
      <c r="T44" s="6">
        <f>4*60</f>
        <v>240</v>
      </c>
      <c r="U44" s="7">
        <v>1</v>
      </c>
      <c r="V44" s="7">
        <v>0</v>
      </c>
      <c r="W44" s="7">
        <v>3</v>
      </c>
      <c r="X44" s="7">
        <v>3</v>
      </c>
      <c r="Y44" s="7">
        <v>33</v>
      </c>
      <c r="Z44" s="6">
        <f t="shared" si="2"/>
        <v>0</v>
      </c>
      <c r="AA44" s="7">
        <v>1</v>
      </c>
      <c r="AB44" s="7">
        <v>3</v>
      </c>
      <c r="AC44" s="7">
        <v>0</v>
      </c>
      <c r="AD44" s="7">
        <v>5</v>
      </c>
    </row>
    <row r="45" spans="1:30" x14ac:dyDescent="0.25">
      <c r="A45" s="11" t="s">
        <v>3</v>
      </c>
      <c r="B45" s="15">
        <v>5.2</v>
      </c>
      <c r="C45" s="16">
        <f t="shared" si="0"/>
        <v>525.20000000000005</v>
      </c>
      <c r="D45" s="11" t="s">
        <v>28</v>
      </c>
      <c r="E45" s="12" t="s">
        <v>73</v>
      </c>
      <c r="F45" s="2" t="s">
        <v>140</v>
      </c>
      <c r="G45" s="5" t="s">
        <v>141</v>
      </c>
      <c r="H45" s="4">
        <v>156.19</v>
      </c>
      <c r="I45" s="3">
        <v>22.36</v>
      </c>
      <c r="J45" s="4">
        <v>1149.3900000000001</v>
      </c>
      <c r="K45" s="9" t="s">
        <v>0</v>
      </c>
      <c r="L45" s="7">
        <v>30</v>
      </c>
      <c r="M45" s="7">
        <v>2</v>
      </c>
      <c r="N45" s="7">
        <v>0</v>
      </c>
      <c r="O45" s="6">
        <v>32</v>
      </c>
      <c r="P45" s="7">
        <v>2</v>
      </c>
      <c r="Q45" s="7">
        <v>6</v>
      </c>
      <c r="R45" s="7">
        <v>35</v>
      </c>
      <c r="S45" s="7">
        <v>28</v>
      </c>
      <c r="T45" s="6">
        <f>1*60</f>
        <v>60</v>
      </c>
      <c r="U45" s="7">
        <v>0</v>
      </c>
      <c r="V45" s="7">
        <v>0</v>
      </c>
      <c r="W45" s="7">
        <v>2</v>
      </c>
      <c r="X45" s="7">
        <v>2</v>
      </c>
      <c r="Y45" s="7">
        <v>33</v>
      </c>
      <c r="Z45" s="6">
        <f t="shared" si="2"/>
        <v>0</v>
      </c>
      <c r="AA45" s="7">
        <v>1</v>
      </c>
      <c r="AB45" s="7">
        <v>3</v>
      </c>
      <c r="AC45" s="7">
        <v>0</v>
      </c>
      <c r="AD45" s="7">
        <v>4</v>
      </c>
    </row>
    <row r="46" spans="1:30" x14ac:dyDescent="0.25">
      <c r="A46" s="11" t="s">
        <v>3</v>
      </c>
      <c r="B46" s="15">
        <v>5.2</v>
      </c>
      <c r="C46" s="16">
        <f t="shared" si="0"/>
        <v>525.20000000000005</v>
      </c>
      <c r="D46" s="11" t="s">
        <v>28</v>
      </c>
      <c r="E46" s="12" t="s">
        <v>74</v>
      </c>
      <c r="F46" s="2" t="s">
        <v>142</v>
      </c>
      <c r="G46" s="5" t="s">
        <v>141</v>
      </c>
      <c r="H46" s="4">
        <v>156.22</v>
      </c>
      <c r="I46" s="3">
        <v>22.09</v>
      </c>
      <c r="J46" s="4">
        <v>1150.8499999999999</v>
      </c>
      <c r="K46" s="9" t="s">
        <v>0</v>
      </c>
      <c r="L46" s="7">
        <v>30</v>
      </c>
      <c r="M46" s="7">
        <v>1</v>
      </c>
      <c r="N46" s="7">
        <v>1</v>
      </c>
      <c r="O46" s="6">
        <v>32</v>
      </c>
      <c r="P46" s="7">
        <v>1</v>
      </c>
      <c r="Q46" s="7">
        <v>7</v>
      </c>
      <c r="R46" s="7">
        <v>35</v>
      </c>
      <c r="S46" s="7">
        <v>28</v>
      </c>
      <c r="T46" s="6">
        <f>1*60</f>
        <v>60</v>
      </c>
      <c r="U46" s="7">
        <v>0</v>
      </c>
      <c r="V46" s="7">
        <v>0</v>
      </c>
      <c r="W46" s="7">
        <v>2</v>
      </c>
      <c r="X46" s="7">
        <v>2</v>
      </c>
      <c r="Y46" s="7">
        <v>34</v>
      </c>
      <c r="Z46" s="6">
        <f t="shared" si="2"/>
        <v>0</v>
      </c>
      <c r="AA46" s="7">
        <v>1</v>
      </c>
      <c r="AB46" s="7">
        <v>3</v>
      </c>
      <c r="AC46" s="7">
        <v>0</v>
      </c>
      <c r="AD46" s="7">
        <v>4</v>
      </c>
    </row>
    <row r="47" spans="1:30" x14ac:dyDescent="0.25">
      <c r="A47" s="11" t="s">
        <v>3</v>
      </c>
      <c r="B47" s="15">
        <v>5.2</v>
      </c>
      <c r="C47" s="16">
        <f t="shared" si="0"/>
        <v>525.20000000000005</v>
      </c>
      <c r="D47" s="11" t="s">
        <v>28</v>
      </c>
      <c r="E47" s="7" t="s">
        <v>250</v>
      </c>
      <c r="F47" s="2" t="s">
        <v>252</v>
      </c>
      <c r="G47" s="5" t="s">
        <v>253</v>
      </c>
      <c r="H47" s="4">
        <v>304.38</v>
      </c>
      <c r="I47" s="3">
        <v>25.64</v>
      </c>
      <c r="J47" s="4">
        <v>1356.98</v>
      </c>
      <c r="K47" s="9" t="s">
        <v>0</v>
      </c>
      <c r="L47" s="7">
        <v>177</v>
      </c>
      <c r="M47" s="7">
        <v>2</v>
      </c>
      <c r="N47" s="7">
        <v>0</v>
      </c>
      <c r="O47" s="6">
        <v>179</v>
      </c>
      <c r="P47" s="7">
        <v>2</v>
      </c>
      <c r="Q47" s="7">
        <v>6</v>
      </c>
      <c r="R47" s="7">
        <v>35</v>
      </c>
      <c r="S47" s="7">
        <v>29</v>
      </c>
      <c r="T47" s="6">
        <f>4*60</f>
        <v>240</v>
      </c>
      <c r="U47" s="7">
        <v>0</v>
      </c>
      <c r="V47" s="7">
        <v>0</v>
      </c>
      <c r="W47" s="7">
        <v>2</v>
      </c>
      <c r="X47" s="7">
        <v>2</v>
      </c>
      <c r="Y47" s="7">
        <v>33</v>
      </c>
      <c r="Z47" s="6">
        <f t="shared" si="2"/>
        <v>0</v>
      </c>
      <c r="AA47" s="7">
        <v>1</v>
      </c>
      <c r="AB47" s="7">
        <v>3</v>
      </c>
      <c r="AC47" s="7">
        <v>0</v>
      </c>
      <c r="AD47" s="7">
        <v>4</v>
      </c>
    </row>
    <row r="48" spans="1:30" x14ac:dyDescent="0.25">
      <c r="A48" s="11" t="s">
        <v>3</v>
      </c>
      <c r="B48" s="15">
        <v>5.2</v>
      </c>
      <c r="C48" s="16">
        <f t="shared" si="0"/>
        <v>525.20000000000005</v>
      </c>
      <c r="D48" s="11" t="s">
        <v>28</v>
      </c>
      <c r="E48" s="7" t="s">
        <v>251</v>
      </c>
      <c r="F48" s="2" t="s">
        <v>254</v>
      </c>
      <c r="G48" s="5" t="s">
        <v>255</v>
      </c>
      <c r="H48" s="4">
        <v>156.96</v>
      </c>
      <c r="I48" s="3">
        <v>20.72</v>
      </c>
      <c r="J48" s="4">
        <v>1149.6600000000001</v>
      </c>
      <c r="K48" s="9" t="s">
        <v>0</v>
      </c>
      <c r="L48" s="7">
        <v>30</v>
      </c>
      <c r="M48" s="7">
        <v>1</v>
      </c>
      <c r="N48" s="7">
        <v>1</v>
      </c>
      <c r="O48" s="6">
        <v>32</v>
      </c>
      <c r="P48" s="7">
        <v>1</v>
      </c>
      <c r="Q48" s="7">
        <v>7</v>
      </c>
      <c r="R48" s="7">
        <v>35</v>
      </c>
      <c r="S48" s="7">
        <v>28</v>
      </c>
      <c r="T48" s="6">
        <f>1*60</f>
        <v>60</v>
      </c>
      <c r="U48" s="7">
        <v>0</v>
      </c>
      <c r="V48" s="7">
        <v>0</v>
      </c>
      <c r="W48" s="7">
        <v>2</v>
      </c>
      <c r="X48" s="7">
        <v>2</v>
      </c>
      <c r="Y48" s="7">
        <v>34</v>
      </c>
      <c r="Z48" s="6">
        <f t="shared" si="2"/>
        <v>0</v>
      </c>
      <c r="AA48" s="7">
        <v>1</v>
      </c>
      <c r="AB48" s="7">
        <v>3</v>
      </c>
      <c r="AC48" s="7">
        <v>0</v>
      </c>
      <c r="AD48" s="7">
        <v>4</v>
      </c>
    </row>
    <row r="49" spans="1:30" x14ac:dyDescent="0.25">
      <c r="A49" s="11" t="s">
        <v>3</v>
      </c>
      <c r="B49" s="15">
        <v>5.2</v>
      </c>
      <c r="C49" s="16">
        <f t="shared" si="0"/>
        <v>525.20000000000005</v>
      </c>
      <c r="D49" s="11" t="s">
        <v>28</v>
      </c>
      <c r="E49" s="7" t="s">
        <v>251</v>
      </c>
      <c r="F49" s="2" t="s">
        <v>256</v>
      </c>
      <c r="G49" s="5" t="s">
        <v>257</v>
      </c>
      <c r="H49" s="4">
        <v>158.54</v>
      </c>
      <c r="I49" s="3">
        <v>18.95</v>
      </c>
      <c r="J49" s="4">
        <v>1153.1500000000001</v>
      </c>
      <c r="K49" s="9" t="s">
        <v>0</v>
      </c>
      <c r="L49" s="7">
        <v>30</v>
      </c>
      <c r="M49" s="7">
        <v>1</v>
      </c>
      <c r="N49" s="7">
        <v>0</v>
      </c>
      <c r="O49" s="6">
        <v>32</v>
      </c>
      <c r="P49" s="7">
        <v>2</v>
      </c>
      <c r="Q49" s="7">
        <v>6</v>
      </c>
      <c r="R49" s="7">
        <v>36</v>
      </c>
      <c r="S49" s="7">
        <v>28</v>
      </c>
      <c r="T49" s="6">
        <f>1*60</f>
        <v>60</v>
      </c>
      <c r="U49" s="7">
        <v>0</v>
      </c>
      <c r="V49" s="7">
        <v>0</v>
      </c>
      <c r="W49" s="7">
        <v>2</v>
      </c>
      <c r="X49" s="7">
        <v>2</v>
      </c>
      <c r="Y49" s="7">
        <v>34</v>
      </c>
      <c r="Z49" s="6">
        <f t="shared" si="2"/>
        <v>0</v>
      </c>
      <c r="AA49" s="7">
        <v>2</v>
      </c>
      <c r="AB49" s="7">
        <v>2</v>
      </c>
      <c r="AC49" s="7">
        <v>0</v>
      </c>
      <c r="AD49" s="7">
        <v>5</v>
      </c>
    </row>
    <row r="50" spans="1:30" x14ac:dyDescent="0.25">
      <c r="A50" s="11" t="s">
        <v>2</v>
      </c>
      <c r="B50" s="13">
        <v>10.4</v>
      </c>
      <c r="C50" s="16">
        <f t="shared" si="0"/>
        <v>1050.4000000000001</v>
      </c>
      <c r="D50" s="11" t="s">
        <v>29</v>
      </c>
      <c r="E50" s="7" t="s">
        <v>16</v>
      </c>
      <c r="F50" s="2" t="s">
        <v>42</v>
      </c>
      <c r="G50" s="5" t="s">
        <v>43</v>
      </c>
      <c r="H50" s="4">
        <v>780.68</v>
      </c>
      <c r="I50" s="3">
        <v>21.75</v>
      </c>
      <c r="J50" s="4">
        <v>1473.28</v>
      </c>
      <c r="K50" s="9" t="s">
        <v>0</v>
      </c>
      <c r="L50" s="7">
        <v>443</v>
      </c>
      <c r="M50" s="7">
        <v>4</v>
      </c>
      <c r="N50" s="7">
        <v>2</v>
      </c>
      <c r="O50" s="6">
        <v>449</v>
      </c>
      <c r="P50" s="7">
        <v>2</v>
      </c>
      <c r="Q50" s="7">
        <v>5</v>
      </c>
      <c r="R50" s="7">
        <v>40</v>
      </c>
      <c r="S50" s="7">
        <v>121</v>
      </c>
      <c r="T50" s="6">
        <f>10*60</f>
        <v>600</v>
      </c>
      <c r="U50" s="7">
        <v>0</v>
      </c>
      <c r="V50" s="7">
        <v>0</v>
      </c>
      <c r="W50" s="7">
        <v>7</v>
      </c>
      <c r="X50" s="7">
        <v>7</v>
      </c>
      <c r="Y50" s="7">
        <v>125</v>
      </c>
      <c r="Z50" s="6">
        <f t="shared" ref="Z50:Z55" si="5">2*60</f>
        <v>120</v>
      </c>
      <c r="AA50" s="7">
        <v>2</v>
      </c>
      <c r="AB50" s="7">
        <v>6</v>
      </c>
      <c r="AC50" s="7">
        <v>0</v>
      </c>
      <c r="AD50" s="7">
        <v>9</v>
      </c>
    </row>
    <row r="51" spans="1:30" x14ac:dyDescent="0.25">
      <c r="A51" s="11" t="s">
        <v>2</v>
      </c>
      <c r="B51" s="13">
        <v>10.4</v>
      </c>
      <c r="C51" s="16">
        <f t="shared" si="0"/>
        <v>1050.4000000000001</v>
      </c>
      <c r="D51" s="11" t="s">
        <v>29</v>
      </c>
      <c r="E51" s="7" t="s">
        <v>20</v>
      </c>
      <c r="F51" s="2" t="s">
        <v>44</v>
      </c>
      <c r="G51" s="5" t="s">
        <v>45</v>
      </c>
      <c r="H51" s="4">
        <v>462.78</v>
      </c>
      <c r="I51" s="3">
        <v>20.81</v>
      </c>
      <c r="J51" s="4">
        <v>1378.14</v>
      </c>
      <c r="K51" s="9" t="s">
        <v>0</v>
      </c>
      <c r="L51" s="7">
        <v>126</v>
      </c>
      <c r="M51" s="7">
        <v>4</v>
      </c>
      <c r="N51" s="7">
        <v>1</v>
      </c>
      <c r="O51" s="6">
        <v>131</v>
      </c>
      <c r="P51" s="7">
        <v>2</v>
      </c>
      <c r="Q51" s="7">
        <v>5</v>
      </c>
      <c r="R51" s="7">
        <v>41</v>
      </c>
      <c r="S51" s="7">
        <v>120</v>
      </c>
      <c r="T51" s="6">
        <f>5*60</f>
        <v>300</v>
      </c>
      <c r="U51" s="7">
        <v>1</v>
      </c>
      <c r="V51" s="7">
        <v>0</v>
      </c>
      <c r="W51" s="7">
        <v>7</v>
      </c>
      <c r="X51" s="7">
        <v>7</v>
      </c>
      <c r="Y51" s="7">
        <v>125</v>
      </c>
      <c r="Z51" s="6">
        <f t="shared" si="5"/>
        <v>120</v>
      </c>
      <c r="AA51" s="7">
        <v>1</v>
      </c>
      <c r="AB51" s="7">
        <v>7</v>
      </c>
      <c r="AC51" s="7">
        <v>0</v>
      </c>
      <c r="AD51" s="7">
        <v>9</v>
      </c>
    </row>
    <row r="52" spans="1:30" x14ac:dyDescent="0.25">
      <c r="A52" s="11" t="s">
        <v>2</v>
      </c>
      <c r="B52" s="13">
        <v>10.4</v>
      </c>
      <c r="C52" s="16">
        <f t="shared" si="0"/>
        <v>1050.4000000000001</v>
      </c>
      <c r="D52" s="11" t="s">
        <v>29</v>
      </c>
      <c r="E52" s="7" t="s">
        <v>24</v>
      </c>
      <c r="F52" s="2" t="s">
        <v>46</v>
      </c>
      <c r="G52" s="5" t="s">
        <v>47</v>
      </c>
      <c r="H52" s="4">
        <v>460.66</v>
      </c>
      <c r="I52" s="3">
        <v>21.77</v>
      </c>
      <c r="J52" s="4">
        <v>1370.54</v>
      </c>
      <c r="K52" s="9" t="s">
        <v>0</v>
      </c>
      <c r="L52" s="7">
        <v>124</v>
      </c>
      <c r="M52" s="7">
        <v>5</v>
      </c>
      <c r="N52" s="7">
        <v>1</v>
      </c>
      <c r="O52" s="6">
        <v>130</v>
      </c>
      <c r="P52" s="7">
        <v>2</v>
      </c>
      <c r="Q52" s="7">
        <v>5</v>
      </c>
      <c r="R52" s="7">
        <v>41</v>
      </c>
      <c r="S52" s="7">
        <v>120</v>
      </c>
      <c r="T52" s="6">
        <f>4*60</f>
        <v>240</v>
      </c>
      <c r="U52" s="7">
        <v>0</v>
      </c>
      <c r="V52" s="7">
        <v>0</v>
      </c>
      <c r="W52" s="7">
        <v>6</v>
      </c>
      <c r="X52" s="7">
        <v>7</v>
      </c>
      <c r="Y52" s="7">
        <v>124</v>
      </c>
      <c r="Z52" s="6">
        <f t="shared" si="5"/>
        <v>120</v>
      </c>
      <c r="AA52" s="7">
        <v>1</v>
      </c>
      <c r="AB52" s="7">
        <v>7</v>
      </c>
      <c r="AC52" s="7">
        <v>0</v>
      </c>
      <c r="AD52" s="7">
        <v>9</v>
      </c>
    </row>
    <row r="53" spans="1:30" x14ac:dyDescent="0.25">
      <c r="A53" s="11" t="s">
        <v>2</v>
      </c>
      <c r="B53" s="13">
        <v>10.4</v>
      </c>
      <c r="C53" s="16">
        <f t="shared" si="0"/>
        <v>1050.4000000000001</v>
      </c>
      <c r="D53" s="11" t="s">
        <v>29</v>
      </c>
      <c r="E53" s="12" t="s">
        <v>165</v>
      </c>
      <c r="F53" s="2" t="s">
        <v>168</v>
      </c>
      <c r="G53" s="5" t="s">
        <v>169</v>
      </c>
      <c r="H53" s="4">
        <v>777.28</v>
      </c>
      <c r="I53" s="3">
        <v>21.88</v>
      </c>
      <c r="J53" s="4">
        <v>1441.29</v>
      </c>
      <c r="K53" s="9" t="s">
        <v>0</v>
      </c>
      <c r="L53" s="7">
        <v>447</v>
      </c>
      <c r="M53" s="7">
        <v>4</v>
      </c>
      <c r="N53" s="7">
        <v>1</v>
      </c>
      <c r="O53" s="6">
        <v>452</v>
      </c>
      <c r="P53" s="7">
        <v>2</v>
      </c>
      <c r="Q53" s="7">
        <v>5</v>
      </c>
      <c r="R53" s="7">
        <v>41</v>
      </c>
      <c r="S53" s="7">
        <v>117</v>
      </c>
      <c r="T53" s="6">
        <f>10*60</f>
        <v>600</v>
      </c>
      <c r="U53" s="7">
        <v>0</v>
      </c>
      <c r="V53" s="7">
        <v>0</v>
      </c>
      <c r="W53" s="7">
        <v>7</v>
      </c>
      <c r="X53" s="7">
        <v>7</v>
      </c>
      <c r="Y53" s="7">
        <v>121</v>
      </c>
      <c r="Z53" s="6">
        <f t="shared" si="5"/>
        <v>120</v>
      </c>
      <c r="AA53" s="7">
        <v>1</v>
      </c>
      <c r="AB53" s="7">
        <v>6</v>
      </c>
      <c r="AC53" s="7">
        <v>0</v>
      </c>
      <c r="AD53" s="7">
        <v>10</v>
      </c>
    </row>
    <row r="54" spans="1:30" x14ac:dyDescent="0.25">
      <c r="A54" s="11" t="s">
        <v>2</v>
      </c>
      <c r="B54" s="13">
        <v>10.4</v>
      </c>
      <c r="C54" s="16">
        <f t="shared" si="0"/>
        <v>1050.4000000000001</v>
      </c>
      <c r="D54" s="11" t="s">
        <v>29</v>
      </c>
      <c r="E54" s="12" t="s">
        <v>166</v>
      </c>
      <c r="F54" s="2" t="s">
        <v>170</v>
      </c>
      <c r="G54" s="5" t="s">
        <v>171</v>
      </c>
      <c r="H54" s="4">
        <v>451.2</v>
      </c>
      <c r="I54" s="3">
        <v>21.05</v>
      </c>
      <c r="J54" s="4">
        <v>1347.45</v>
      </c>
      <c r="K54" s="9" t="s">
        <v>0</v>
      </c>
      <c r="L54" s="7">
        <v>121</v>
      </c>
      <c r="M54" s="7">
        <v>5</v>
      </c>
      <c r="N54" s="7">
        <v>1</v>
      </c>
      <c r="O54" s="6">
        <v>127</v>
      </c>
      <c r="P54" s="7">
        <v>2</v>
      </c>
      <c r="Q54" s="7">
        <v>5</v>
      </c>
      <c r="R54" s="7">
        <v>41</v>
      </c>
      <c r="S54" s="7">
        <v>116</v>
      </c>
      <c r="T54" s="6">
        <f>4*60</f>
        <v>240</v>
      </c>
      <c r="U54" s="7">
        <v>0</v>
      </c>
      <c r="V54" s="7">
        <v>0</v>
      </c>
      <c r="W54" s="7">
        <v>6</v>
      </c>
      <c r="X54" s="7">
        <v>7</v>
      </c>
      <c r="Y54" s="7">
        <v>121</v>
      </c>
      <c r="Z54" s="6">
        <f t="shared" si="5"/>
        <v>120</v>
      </c>
      <c r="AA54" s="7">
        <v>2</v>
      </c>
      <c r="AB54" s="7">
        <v>6</v>
      </c>
      <c r="AC54" s="7">
        <v>0</v>
      </c>
      <c r="AD54" s="7">
        <v>10</v>
      </c>
    </row>
    <row r="55" spans="1:30" x14ac:dyDescent="0.25">
      <c r="A55" s="11" t="s">
        <v>2</v>
      </c>
      <c r="B55" s="13">
        <v>10.4</v>
      </c>
      <c r="C55" s="16">
        <f t="shared" si="0"/>
        <v>1050.4000000000001</v>
      </c>
      <c r="D55" s="11" t="s">
        <v>29</v>
      </c>
      <c r="E55" s="12" t="s">
        <v>167</v>
      </c>
      <c r="F55" s="2" t="s">
        <v>172</v>
      </c>
      <c r="G55" s="5" t="s">
        <v>171</v>
      </c>
      <c r="H55" s="4">
        <v>451.35</v>
      </c>
      <c r="I55" s="3">
        <v>21.06</v>
      </c>
      <c r="J55" s="4">
        <v>1343.42</v>
      </c>
      <c r="K55" s="9" t="s">
        <v>0</v>
      </c>
      <c r="L55" s="7">
        <v>122</v>
      </c>
      <c r="M55" s="7">
        <v>4</v>
      </c>
      <c r="N55" s="7">
        <v>1</v>
      </c>
      <c r="O55" s="6">
        <v>127</v>
      </c>
      <c r="P55" s="7">
        <v>2</v>
      </c>
      <c r="Q55" s="7">
        <v>6</v>
      </c>
      <c r="R55" s="7">
        <v>39</v>
      </c>
      <c r="S55" s="7">
        <v>117</v>
      </c>
      <c r="T55" s="6">
        <f>4*60</f>
        <v>240</v>
      </c>
      <c r="U55" s="7">
        <v>0</v>
      </c>
      <c r="V55" s="7">
        <v>0</v>
      </c>
      <c r="W55" s="7">
        <v>7</v>
      </c>
      <c r="X55" s="7">
        <v>7</v>
      </c>
      <c r="Y55" s="7">
        <v>122</v>
      </c>
      <c r="Z55" s="6">
        <f t="shared" si="5"/>
        <v>120</v>
      </c>
      <c r="AA55" s="7">
        <v>1</v>
      </c>
      <c r="AB55" s="7">
        <v>7</v>
      </c>
      <c r="AC55" s="7">
        <v>0</v>
      </c>
      <c r="AD55" s="7">
        <v>9</v>
      </c>
    </row>
    <row r="56" spans="1:30" x14ac:dyDescent="0.25">
      <c r="A56" s="11" t="s">
        <v>2</v>
      </c>
      <c r="B56" s="13">
        <v>10.4</v>
      </c>
      <c r="C56" s="16">
        <f t="shared" si="0"/>
        <v>1050.4000000000001</v>
      </c>
      <c r="D56" s="11" t="s">
        <v>30</v>
      </c>
      <c r="E56" s="12" t="s">
        <v>54</v>
      </c>
      <c r="F56" s="2" t="s">
        <v>102</v>
      </c>
      <c r="G56" s="5" t="s">
        <v>103</v>
      </c>
      <c r="H56" s="4">
        <v>684.82</v>
      </c>
      <c r="I56" s="3">
        <v>27.07</v>
      </c>
      <c r="J56" s="4">
        <v>1934.12</v>
      </c>
      <c r="K56" s="9" t="s">
        <v>0</v>
      </c>
      <c r="L56" s="7">
        <v>431</v>
      </c>
      <c r="M56" s="7">
        <v>4</v>
      </c>
      <c r="N56" s="7">
        <v>1</v>
      </c>
      <c r="O56" s="6">
        <v>436</v>
      </c>
      <c r="P56" s="7">
        <v>2</v>
      </c>
      <c r="Q56" s="7">
        <v>6</v>
      </c>
      <c r="R56" s="7">
        <v>40</v>
      </c>
      <c r="S56" s="7">
        <v>78</v>
      </c>
      <c r="T56" s="6">
        <f>9*60</f>
        <v>540</v>
      </c>
      <c r="U56" s="7">
        <v>1</v>
      </c>
      <c r="V56" s="7">
        <v>0</v>
      </c>
      <c r="W56" s="7">
        <v>4</v>
      </c>
      <c r="X56" s="7">
        <v>4</v>
      </c>
      <c r="Y56" s="7">
        <v>90</v>
      </c>
      <c r="Z56" s="6">
        <f t="shared" ref="Z56:Z62" si="6">1*60</f>
        <v>60</v>
      </c>
      <c r="AA56" s="7">
        <v>1</v>
      </c>
      <c r="AB56" s="7">
        <v>6</v>
      </c>
      <c r="AC56" s="7">
        <v>0</v>
      </c>
      <c r="AD56" s="7">
        <v>10</v>
      </c>
    </row>
    <row r="57" spans="1:30" x14ac:dyDescent="0.25">
      <c r="A57" s="11" t="s">
        <v>2</v>
      </c>
      <c r="B57" s="13">
        <v>10.4</v>
      </c>
      <c r="C57" s="16">
        <f t="shared" si="0"/>
        <v>1050.4000000000001</v>
      </c>
      <c r="D57" s="11" t="s">
        <v>30</v>
      </c>
      <c r="E57" s="12" t="s">
        <v>55</v>
      </c>
      <c r="F57" s="2" t="s">
        <v>104</v>
      </c>
      <c r="G57" s="5" t="s">
        <v>105</v>
      </c>
      <c r="H57" s="4">
        <v>339.87</v>
      </c>
      <c r="I57" s="3">
        <v>24.08</v>
      </c>
      <c r="J57" s="4">
        <v>1699.24</v>
      </c>
      <c r="K57" s="9" t="s">
        <v>0</v>
      </c>
      <c r="L57" s="7">
        <v>86</v>
      </c>
      <c r="M57" s="7">
        <v>5</v>
      </c>
      <c r="N57" s="7">
        <v>1</v>
      </c>
      <c r="O57" s="6">
        <v>92</v>
      </c>
      <c r="P57" s="7">
        <v>2</v>
      </c>
      <c r="Q57" s="7">
        <v>5</v>
      </c>
      <c r="R57" s="7">
        <v>40</v>
      </c>
      <c r="S57" s="7">
        <v>77</v>
      </c>
      <c r="T57" s="6">
        <f>3*60</f>
        <v>180</v>
      </c>
      <c r="U57" s="7">
        <v>1</v>
      </c>
      <c r="V57" s="7">
        <v>0</v>
      </c>
      <c r="W57" s="7">
        <v>4</v>
      </c>
      <c r="X57" s="7">
        <v>4</v>
      </c>
      <c r="Y57" s="7">
        <v>90</v>
      </c>
      <c r="Z57" s="6">
        <f t="shared" si="6"/>
        <v>60</v>
      </c>
      <c r="AA57" s="7">
        <v>1</v>
      </c>
      <c r="AB57" s="7">
        <v>7</v>
      </c>
      <c r="AC57" s="7">
        <v>0</v>
      </c>
      <c r="AD57" s="7">
        <v>9</v>
      </c>
    </row>
    <row r="58" spans="1:30" x14ac:dyDescent="0.25">
      <c r="A58" s="11" t="s">
        <v>2</v>
      </c>
      <c r="B58" s="13">
        <v>10.4</v>
      </c>
      <c r="C58" s="16">
        <f t="shared" si="0"/>
        <v>1050.4000000000001</v>
      </c>
      <c r="D58" s="11" t="s">
        <v>30</v>
      </c>
      <c r="E58" s="12" t="s">
        <v>56</v>
      </c>
      <c r="F58" s="2" t="s">
        <v>106</v>
      </c>
      <c r="G58" s="5" t="s">
        <v>105</v>
      </c>
      <c r="H58" s="4">
        <v>340.69</v>
      </c>
      <c r="I58" s="3">
        <v>23.52</v>
      </c>
      <c r="J58" s="4">
        <v>1696.38</v>
      </c>
      <c r="K58" s="9" t="s">
        <v>0</v>
      </c>
      <c r="L58" s="7">
        <v>87</v>
      </c>
      <c r="M58" s="7">
        <v>5</v>
      </c>
      <c r="N58" s="7">
        <v>1</v>
      </c>
      <c r="O58" s="6">
        <v>93</v>
      </c>
      <c r="P58" s="7">
        <v>2</v>
      </c>
      <c r="Q58" s="7">
        <v>5</v>
      </c>
      <c r="R58" s="7">
        <v>40</v>
      </c>
      <c r="S58" s="7">
        <v>77</v>
      </c>
      <c r="T58" s="6">
        <f>3*60</f>
        <v>180</v>
      </c>
      <c r="U58" s="7">
        <v>0</v>
      </c>
      <c r="V58" s="7">
        <v>0</v>
      </c>
      <c r="W58" s="7">
        <v>4</v>
      </c>
      <c r="X58" s="7">
        <v>4</v>
      </c>
      <c r="Y58" s="7">
        <v>89</v>
      </c>
      <c r="Z58" s="6">
        <f t="shared" si="6"/>
        <v>60</v>
      </c>
      <c r="AA58" s="7">
        <v>1</v>
      </c>
      <c r="AB58" s="7">
        <v>6</v>
      </c>
      <c r="AC58" s="7">
        <v>0</v>
      </c>
      <c r="AD58" s="7">
        <v>10</v>
      </c>
    </row>
    <row r="59" spans="1:30" x14ac:dyDescent="0.25">
      <c r="A59" s="11" t="s">
        <v>2</v>
      </c>
      <c r="B59" s="13">
        <v>10.4</v>
      </c>
      <c r="C59" s="16">
        <f t="shared" si="0"/>
        <v>1050.4000000000001</v>
      </c>
      <c r="D59" s="11" t="s">
        <v>30</v>
      </c>
      <c r="E59" s="12" t="s">
        <v>200</v>
      </c>
      <c r="F59" s="2" t="s">
        <v>204</v>
      </c>
      <c r="G59" s="5" t="s">
        <v>203</v>
      </c>
      <c r="H59" s="4">
        <v>674.84</v>
      </c>
      <c r="I59" s="3">
        <v>26.67</v>
      </c>
      <c r="J59" s="4">
        <v>1934.29</v>
      </c>
      <c r="K59" s="9" t="s">
        <v>0</v>
      </c>
      <c r="L59" s="7">
        <v>417</v>
      </c>
      <c r="M59" s="7">
        <v>4</v>
      </c>
      <c r="N59" s="7">
        <v>1</v>
      </c>
      <c r="O59" s="6">
        <v>422</v>
      </c>
      <c r="P59" s="7">
        <v>2</v>
      </c>
      <c r="Q59" s="7">
        <v>5</v>
      </c>
      <c r="R59" s="7">
        <v>41</v>
      </c>
      <c r="S59" s="7">
        <v>79</v>
      </c>
      <c r="T59" s="6">
        <f>9*60</f>
        <v>540</v>
      </c>
      <c r="U59" s="7">
        <v>0</v>
      </c>
      <c r="V59" s="7">
        <v>0</v>
      </c>
      <c r="W59" s="7">
        <v>4</v>
      </c>
      <c r="X59" s="7">
        <v>4</v>
      </c>
      <c r="Y59" s="7">
        <v>91</v>
      </c>
      <c r="Z59" s="6">
        <f t="shared" si="6"/>
        <v>60</v>
      </c>
      <c r="AA59" s="7">
        <v>1</v>
      </c>
      <c r="AB59" s="7">
        <v>6</v>
      </c>
      <c r="AC59" s="7">
        <v>1</v>
      </c>
      <c r="AD59" s="7">
        <v>9</v>
      </c>
    </row>
    <row r="60" spans="1:30" x14ac:dyDescent="0.25">
      <c r="A60" s="11" t="s">
        <v>2</v>
      </c>
      <c r="B60" s="13">
        <v>10.4</v>
      </c>
      <c r="C60" s="16">
        <f t="shared" si="0"/>
        <v>1050.4000000000001</v>
      </c>
      <c r="D60" s="11" t="s">
        <v>30</v>
      </c>
      <c r="E60" s="12" t="s">
        <v>201</v>
      </c>
      <c r="F60" s="2" t="s">
        <v>205</v>
      </c>
      <c r="G60" s="5" t="s">
        <v>139</v>
      </c>
      <c r="H60" s="4">
        <v>346.98</v>
      </c>
      <c r="I60" s="3">
        <v>23.54</v>
      </c>
      <c r="J60" s="4">
        <v>1720.47</v>
      </c>
      <c r="K60" s="9" t="s">
        <v>0</v>
      </c>
      <c r="L60" s="7">
        <v>90</v>
      </c>
      <c r="M60" s="7">
        <v>5</v>
      </c>
      <c r="N60" s="7">
        <v>1</v>
      </c>
      <c r="O60" s="6">
        <v>96</v>
      </c>
      <c r="P60" s="7">
        <v>1</v>
      </c>
      <c r="Q60" s="7">
        <v>6</v>
      </c>
      <c r="R60" s="7">
        <v>40</v>
      </c>
      <c r="S60" s="7">
        <v>79</v>
      </c>
      <c r="T60" s="6">
        <f>3*60</f>
        <v>180</v>
      </c>
      <c r="U60" s="7">
        <v>0</v>
      </c>
      <c r="V60" s="7">
        <v>0</v>
      </c>
      <c r="W60" s="7">
        <v>4</v>
      </c>
      <c r="X60" s="7">
        <v>4</v>
      </c>
      <c r="Y60" s="7">
        <v>90</v>
      </c>
      <c r="Z60" s="6">
        <f t="shared" si="6"/>
        <v>60</v>
      </c>
      <c r="AA60" s="7">
        <v>1</v>
      </c>
      <c r="AB60" s="7">
        <v>7</v>
      </c>
      <c r="AC60" s="7">
        <v>0</v>
      </c>
      <c r="AD60" s="7">
        <v>9</v>
      </c>
    </row>
    <row r="61" spans="1:30" x14ac:dyDescent="0.25">
      <c r="A61" s="11" t="s">
        <v>2</v>
      </c>
      <c r="B61" s="13">
        <v>10.4</v>
      </c>
      <c r="C61" s="16">
        <f t="shared" si="0"/>
        <v>1050.4000000000001</v>
      </c>
      <c r="D61" s="11" t="s">
        <v>30</v>
      </c>
      <c r="E61" s="12" t="s">
        <v>202</v>
      </c>
      <c r="F61" s="2" t="s">
        <v>206</v>
      </c>
      <c r="G61" s="5" t="s">
        <v>139</v>
      </c>
      <c r="H61" s="4">
        <v>347.73</v>
      </c>
      <c r="I61" s="3">
        <v>24</v>
      </c>
      <c r="J61" s="4">
        <v>1724.17</v>
      </c>
      <c r="K61" s="9" t="s">
        <v>0</v>
      </c>
      <c r="L61" s="7">
        <v>91</v>
      </c>
      <c r="M61" s="7">
        <v>4</v>
      </c>
      <c r="N61" s="7">
        <v>1</v>
      </c>
      <c r="O61" s="6">
        <v>96</v>
      </c>
      <c r="P61" s="7">
        <v>1</v>
      </c>
      <c r="Q61" s="7">
        <v>5</v>
      </c>
      <c r="R61" s="7">
        <v>41</v>
      </c>
      <c r="S61" s="7">
        <v>79</v>
      </c>
      <c r="T61" s="6">
        <f>3*60</f>
        <v>180</v>
      </c>
      <c r="U61" s="7">
        <v>0</v>
      </c>
      <c r="V61" s="7">
        <v>1</v>
      </c>
      <c r="W61" s="7">
        <v>3</v>
      </c>
      <c r="X61" s="7">
        <v>4</v>
      </c>
      <c r="Y61" s="7">
        <v>91</v>
      </c>
      <c r="Z61" s="6">
        <f t="shared" si="6"/>
        <v>60</v>
      </c>
      <c r="AA61" s="7">
        <v>1</v>
      </c>
      <c r="AB61" s="7">
        <v>6</v>
      </c>
      <c r="AC61" s="7">
        <v>0</v>
      </c>
      <c r="AD61" s="7">
        <v>10</v>
      </c>
    </row>
    <row r="62" spans="1:30" x14ac:dyDescent="0.25">
      <c r="A62" s="11" t="s">
        <v>2</v>
      </c>
      <c r="B62" s="13">
        <v>10.4</v>
      </c>
      <c r="C62" s="16">
        <f t="shared" si="0"/>
        <v>1050.4000000000001</v>
      </c>
      <c r="D62" s="11" t="s">
        <v>27</v>
      </c>
      <c r="E62" s="12" t="s">
        <v>63</v>
      </c>
      <c r="F62" s="2" t="s">
        <v>127</v>
      </c>
      <c r="G62" s="5" t="s">
        <v>128</v>
      </c>
      <c r="H62" s="4">
        <v>789.58</v>
      </c>
      <c r="I62" s="3">
        <v>23.4</v>
      </c>
      <c r="J62" s="4">
        <v>1926.12</v>
      </c>
      <c r="K62" s="9" t="s">
        <v>0</v>
      </c>
      <c r="L62" s="7">
        <v>401</v>
      </c>
      <c r="M62" s="7">
        <v>4</v>
      </c>
      <c r="N62" s="7">
        <v>1</v>
      </c>
      <c r="O62" s="6">
        <v>406</v>
      </c>
      <c r="P62" s="7">
        <v>1</v>
      </c>
      <c r="Q62" s="7">
        <v>5</v>
      </c>
      <c r="R62" s="7">
        <v>37</v>
      </c>
      <c r="S62" s="7">
        <v>193</v>
      </c>
      <c r="T62" s="6">
        <f>10*60</f>
        <v>600</v>
      </c>
      <c r="U62" s="7">
        <v>0</v>
      </c>
      <c r="V62" s="7">
        <v>0</v>
      </c>
      <c r="W62" s="7">
        <v>3</v>
      </c>
      <c r="X62" s="7">
        <v>3</v>
      </c>
      <c r="Y62" s="7">
        <v>116</v>
      </c>
      <c r="Z62" s="6">
        <f t="shared" si="6"/>
        <v>60</v>
      </c>
      <c r="AA62" s="7">
        <v>2</v>
      </c>
      <c r="AB62" s="7">
        <v>5</v>
      </c>
      <c r="AC62" s="7">
        <v>0</v>
      </c>
      <c r="AD62" s="7">
        <v>8</v>
      </c>
    </row>
    <row r="63" spans="1:30" x14ac:dyDescent="0.25">
      <c r="A63" s="11" t="s">
        <v>2</v>
      </c>
      <c r="B63" s="13">
        <v>10.4</v>
      </c>
      <c r="C63" s="16">
        <f t="shared" si="0"/>
        <v>1050.4000000000001</v>
      </c>
      <c r="D63" s="11" t="s">
        <v>27</v>
      </c>
      <c r="E63" s="12" t="s">
        <v>64</v>
      </c>
      <c r="F63" s="2" t="s">
        <v>129</v>
      </c>
      <c r="G63" s="5" t="s">
        <v>130</v>
      </c>
      <c r="H63" s="4">
        <v>592.1</v>
      </c>
      <c r="I63" s="3">
        <v>20.48</v>
      </c>
      <c r="J63" s="4">
        <v>1799.12</v>
      </c>
      <c r="K63" s="9" t="s">
        <v>0</v>
      </c>
      <c r="L63" s="7">
        <v>86</v>
      </c>
      <c r="M63" s="7">
        <v>3</v>
      </c>
      <c r="N63" s="7">
        <v>1</v>
      </c>
      <c r="O63" s="6">
        <v>90</v>
      </c>
      <c r="P63" s="7">
        <v>2</v>
      </c>
      <c r="Q63" s="7">
        <v>5</v>
      </c>
      <c r="R63" s="7">
        <v>38</v>
      </c>
      <c r="S63" s="7">
        <v>277</v>
      </c>
      <c r="T63" s="6">
        <f>6*60</f>
        <v>360</v>
      </c>
      <c r="U63" s="7">
        <v>1</v>
      </c>
      <c r="V63" s="7">
        <v>0</v>
      </c>
      <c r="W63" s="7">
        <v>4</v>
      </c>
      <c r="X63" s="7">
        <v>4</v>
      </c>
      <c r="Y63" s="7">
        <v>149</v>
      </c>
      <c r="Z63" s="6">
        <f>2*60</f>
        <v>120</v>
      </c>
      <c r="AA63" s="7">
        <v>1</v>
      </c>
      <c r="AB63" s="7">
        <v>6</v>
      </c>
      <c r="AC63" s="7">
        <v>0</v>
      </c>
      <c r="AD63" s="7">
        <v>7</v>
      </c>
    </row>
    <row r="64" spans="1:30" x14ac:dyDescent="0.25">
      <c r="A64" s="11" t="s">
        <v>2</v>
      </c>
      <c r="B64" s="13">
        <v>10.4</v>
      </c>
      <c r="C64" s="16">
        <f t="shared" si="0"/>
        <v>1050.4000000000001</v>
      </c>
      <c r="D64" s="11" t="s">
        <v>27</v>
      </c>
      <c r="E64" s="12" t="s">
        <v>65</v>
      </c>
      <c r="F64" s="2" t="s">
        <v>131</v>
      </c>
      <c r="G64" s="5" t="s">
        <v>132</v>
      </c>
      <c r="H64" s="4">
        <v>645.92999999999995</v>
      </c>
      <c r="I64" s="3">
        <v>22.79</v>
      </c>
      <c r="J64" s="4">
        <v>1839.12</v>
      </c>
      <c r="K64" s="9" t="s">
        <v>0</v>
      </c>
      <c r="L64" s="7">
        <v>88</v>
      </c>
      <c r="M64" s="7">
        <v>4</v>
      </c>
      <c r="N64" s="7">
        <v>1</v>
      </c>
      <c r="O64" s="6">
        <v>93</v>
      </c>
      <c r="P64" s="7">
        <v>2</v>
      </c>
      <c r="Q64" s="7">
        <v>5</v>
      </c>
      <c r="R64" s="7">
        <v>37</v>
      </c>
      <c r="S64" s="7">
        <v>316</v>
      </c>
      <c r="T64" s="6">
        <f>7*60</f>
        <v>420</v>
      </c>
      <c r="U64" s="7">
        <v>0</v>
      </c>
      <c r="V64" s="7">
        <v>0</v>
      </c>
      <c r="W64" s="7">
        <v>4</v>
      </c>
      <c r="X64" s="7">
        <v>4</v>
      </c>
      <c r="Y64" s="7">
        <v>163</v>
      </c>
      <c r="Z64" s="6">
        <f>2*60</f>
        <v>120</v>
      </c>
      <c r="AA64" s="7">
        <v>1</v>
      </c>
      <c r="AB64" s="7">
        <v>6</v>
      </c>
      <c r="AC64" s="7">
        <v>0</v>
      </c>
      <c r="AD64" s="7">
        <v>8</v>
      </c>
    </row>
    <row r="65" spans="1:30" x14ac:dyDescent="0.25">
      <c r="A65" s="11" t="s">
        <v>2</v>
      </c>
      <c r="B65" s="13">
        <v>10.4</v>
      </c>
      <c r="C65" s="16">
        <f t="shared" si="0"/>
        <v>1050.4000000000001</v>
      </c>
      <c r="D65" s="11" t="s">
        <v>27</v>
      </c>
      <c r="E65" s="12" t="s">
        <v>233</v>
      </c>
      <c r="F65" s="2" t="s">
        <v>236</v>
      </c>
      <c r="G65" s="5" t="s">
        <v>237</v>
      </c>
      <c r="H65" s="4">
        <v>796.39</v>
      </c>
      <c r="I65" s="3">
        <v>22.27</v>
      </c>
      <c r="J65" s="4">
        <v>1957.89</v>
      </c>
      <c r="K65" s="9" t="s">
        <v>0</v>
      </c>
      <c r="L65" s="7">
        <v>420</v>
      </c>
      <c r="M65" s="7">
        <v>4</v>
      </c>
      <c r="N65" s="7">
        <v>1</v>
      </c>
      <c r="O65" s="6">
        <v>425</v>
      </c>
      <c r="P65" s="7">
        <v>1</v>
      </c>
      <c r="Q65" s="7">
        <v>5</v>
      </c>
      <c r="R65" s="7">
        <v>37</v>
      </c>
      <c r="S65" s="7">
        <v>184</v>
      </c>
      <c r="T65" s="6">
        <f>10*60</f>
        <v>600</v>
      </c>
      <c r="U65" s="7">
        <v>0</v>
      </c>
      <c r="V65" s="7">
        <v>0</v>
      </c>
      <c r="W65" s="7">
        <v>4</v>
      </c>
      <c r="X65" s="7">
        <v>4</v>
      </c>
      <c r="Y65" s="7">
        <v>113</v>
      </c>
      <c r="Z65" s="6">
        <f>1*60</f>
        <v>60</v>
      </c>
      <c r="AA65" s="7">
        <v>1</v>
      </c>
      <c r="AB65" s="7">
        <v>6</v>
      </c>
      <c r="AC65" s="7">
        <v>0</v>
      </c>
      <c r="AD65" s="7">
        <v>8</v>
      </c>
    </row>
    <row r="66" spans="1:30" x14ac:dyDescent="0.25">
      <c r="A66" s="11" t="s">
        <v>2</v>
      </c>
      <c r="B66" s="13">
        <v>10.4</v>
      </c>
      <c r="C66" s="16">
        <f t="shared" si="0"/>
        <v>1050.4000000000001</v>
      </c>
      <c r="D66" s="11" t="s">
        <v>27</v>
      </c>
      <c r="E66" s="12" t="s">
        <v>234</v>
      </c>
      <c r="F66" s="2" t="s">
        <v>238</v>
      </c>
      <c r="G66" s="5" t="s">
        <v>239</v>
      </c>
      <c r="H66" s="4">
        <v>559.32000000000005</v>
      </c>
      <c r="I66" s="3">
        <v>21.51</v>
      </c>
      <c r="J66" s="4">
        <v>1813.95</v>
      </c>
      <c r="K66" s="9" t="s">
        <v>0</v>
      </c>
      <c r="L66" s="7">
        <v>87</v>
      </c>
      <c r="M66" s="7">
        <v>4</v>
      </c>
      <c r="N66" s="7">
        <v>1</v>
      </c>
      <c r="O66" s="6">
        <v>92</v>
      </c>
      <c r="P66" s="7">
        <v>1</v>
      </c>
      <c r="Q66" s="7">
        <v>5</v>
      </c>
      <c r="R66" s="7">
        <v>38</v>
      </c>
      <c r="S66" s="7">
        <v>258</v>
      </c>
      <c r="T66" s="6">
        <f>6*60</f>
        <v>360</v>
      </c>
      <c r="U66" s="7">
        <v>1</v>
      </c>
      <c r="V66" s="7">
        <v>0</v>
      </c>
      <c r="W66" s="7">
        <v>3</v>
      </c>
      <c r="X66" s="7">
        <v>3</v>
      </c>
      <c r="Y66" s="7">
        <v>135</v>
      </c>
      <c r="Z66" s="6">
        <f>2*60</f>
        <v>120</v>
      </c>
      <c r="AA66" s="7">
        <v>1</v>
      </c>
      <c r="AB66" s="7">
        <v>6</v>
      </c>
      <c r="AC66" s="7">
        <v>0</v>
      </c>
      <c r="AD66" s="7">
        <v>7</v>
      </c>
    </row>
    <row r="67" spans="1:30" x14ac:dyDescent="0.25">
      <c r="A67" s="11" t="s">
        <v>2</v>
      </c>
      <c r="B67" s="13">
        <v>10.4</v>
      </c>
      <c r="C67" s="16">
        <f t="shared" ref="C67:C97" si="7">B67*101</f>
        <v>1050.4000000000001</v>
      </c>
      <c r="D67" s="11" t="s">
        <v>27</v>
      </c>
      <c r="E67" s="12" t="s">
        <v>235</v>
      </c>
      <c r="F67" s="2" t="s">
        <v>240</v>
      </c>
      <c r="G67" s="5" t="s">
        <v>241</v>
      </c>
      <c r="H67" s="4">
        <v>624.87</v>
      </c>
      <c r="I67" s="3">
        <v>23.2</v>
      </c>
      <c r="J67" s="4">
        <v>1846.84</v>
      </c>
      <c r="K67" s="9" t="s">
        <v>0</v>
      </c>
      <c r="L67" s="7">
        <v>92</v>
      </c>
      <c r="M67" s="7">
        <v>4</v>
      </c>
      <c r="N67" s="7">
        <v>1</v>
      </c>
      <c r="O67" s="6">
        <v>97</v>
      </c>
      <c r="P67" s="7">
        <v>1</v>
      </c>
      <c r="Q67" s="7">
        <v>5</v>
      </c>
      <c r="R67" s="7">
        <v>37</v>
      </c>
      <c r="S67" s="7">
        <v>295</v>
      </c>
      <c r="T67" s="6">
        <f>7*60</f>
        <v>420</v>
      </c>
      <c r="U67" s="7">
        <v>1</v>
      </c>
      <c r="V67" s="7">
        <v>0</v>
      </c>
      <c r="W67" s="7">
        <v>3</v>
      </c>
      <c r="X67" s="7">
        <v>3</v>
      </c>
      <c r="Y67" s="7">
        <v>159</v>
      </c>
      <c r="Z67" s="6">
        <f>2*60</f>
        <v>120</v>
      </c>
      <c r="AA67" s="7">
        <v>2</v>
      </c>
      <c r="AB67" s="7">
        <v>5</v>
      </c>
      <c r="AC67" s="7">
        <v>0</v>
      </c>
      <c r="AD67" s="7">
        <v>8</v>
      </c>
    </row>
    <row r="68" spans="1:30" x14ac:dyDescent="0.25">
      <c r="A68" s="11" t="s">
        <v>2</v>
      </c>
      <c r="B68" s="13">
        <v>10.4</v>
      </c>
      <c r="C68" s="16">
        <f t="shared" si="7"/>
        <v>1050.4000000000001</v>
      </c>
      <c r="D68" s="11" t="s">
        <v>28</v>
      </c>
      <c r="E68" s="12" t="s">
        <v>75</v>
      </c>
      <c r="F68" s="2" t="s">
        <v>143</v>
      </c>
      <c r="G68" s="5" t="s">
        <v>130</v>
      </c>
      <c r="H68" s="4">
        <v>591.79999999999995</v>
      </c>
      <c r="I68" s="3">
        <v>31.05</v>
      </c>
      <c r="J68" s="4">
        <v>2580.81</v>
      </c>
      <c r="K68" s="9" t="s">
        <v>0</v>
      </c>
      <c r="L68" s="7">
        <v>396</v>
      </c>
      <c r="M68" s="7">
        <v>2</v>
      </c>
      <c r="N68" s="7">
        <v>1</v>
      </c>
      <c r="O68" s="6">
        <v>401</v>
      </c>
      <c r="P68" s="7">
        <v>1</v>
      </c>
      <c r="Q68" s="7">
        <v>5</v>
      </c>
      <c r="R68" s="7">
        <v>36</v>
      </c>
      <c r="S68" s="7">
        <v>55</v>
      </c>
      <c r="T68" s="6">
        <f>8*60</f>
        <v>480</v>
      </c>
      <c r="U68" s="7">
        <v>0</v>
      </c>
      <c r="V68" s="7">
        <v>1</v>
      </c>
      <c r="W68" s="7">
        <v>2</v>
      </c>
      <c r="X68" s="7">
        <v>3</v>
      </c>
      <c r="Y68" s="7">
        <v>66</v>
      </c>
      <c r="Z68" s="6">
        <f t="shared" ref="Z68:Z73" si="8">1*60</f>
        <v>60</v>
      </c>
      <c r="AA68" s="7">
        <v>1</v>
      </c>
      <c r="AB68" s="7">
        <v>6</v>
      </c>
      <c r="AC68" s="7">
        <v>0</v>
      </c>
      <c r="AD68" s="7">
        <v>8</v>
      </c>
    </row>
    <row r="69" spans="1:30" x14ac:dyDescent="0.25">
      <c r="A69" s="11" t="s">
        <v>2</v>
      </c>
      <c r="B69" s="13">
        <v>10.4</v>
      </c>
      <c r="C69" s="16">
        <f t="shared" si="7"/>
        <v>1050.4000000000001</v>
      </c>
      <c r="D69" s="11" t="s">
        <v>28</v>
      </c>
      <c r="E69" s="12" t="s">
        <v>76</v>
      </c>
      <c r="F69" s="2" t="s">
        <v>144</v>
      </c>
      <c r="G69" s="5" t="s">
        <v>145</v>
      </c>
      <c r="H69" s="4">
        <v>251.03</v>
      </c>
      <c r="I69" s="3">
        <v>25.82</v>
      </c>
      <c r="J69" s="4">
        <v>2130.83</v>
      </c>
      <c r="K69" s="9" t="s">
        <v>0</v>
      </c>
      <c r="L69" s="7">
        <v>57</v>
      </c>
      <c r="M69" s="7">
        <v>3</v>
      </c>
      <c r="N69" s="7">
        <v>1</v>
      </c>
      <c r="O69" s="6">
        <v>61</v>
      </c>
      <c r="P69" s="7">
        <v>1</v>
      </c>
      <c r="Q69" s="7">
        <v>5</v>
      </c>
      <c r="R69" s="7">
        <v>36</v>
      </c>
      <c r="S69" s="7">
        <v>54</v>
      </c>
      <c r="T69" s="6">
        <f>2*60</f>
        <v>120</v>
      </c>
      <c r="U69" s="7">
        <v>0</v>
      </c>
      <c r="V69" s="7">
        <v>0</v>
      </c>
      <c r="W69" s="7">
        <v>3</v>
      </c>
      <c r="X69" s="7">
        <v>3</v>
      </c>
      <c r="Y69" s="7">
        <v>66</v>
      </c>
      <c r="Z69" s="6">
        <f t="shared" si="8"/>
        <v>60</v>
      </c>
      <c r="AA69" s="7">
        <v>1</v>
      </c>
      <c r="AB69" s="7">
        <v>5</v>
      </c>
      <c r="AC69" s="7">
        <v>1</v>
      </c>
      <c r="AD69" s="7">
        <v>7</v>
      </c>
    </row>
    <row r="70" spans="1:30" x14ac:dyDescent="0.25">
      <c r="A70" s="11" t="s">
        <v>2</v>
      </c>
      <c r="B70" s="13">
        <v>10.4</v>
      </c>
      <c r="C70" s="16">
        <f t="shared" si="7"/>
        <v>1050.4000000000001</v>
      </c>
      <c r="D70" s="11" t="s">
        <v>28</v>
      </c>
      <c r="E70" s="12" t="s">
        <v>77</v>
      </c>
      <c r="F70" s="2" t="s">
        <v>146</v>
      </c>
      <c r="G70" s="5" t="s">
        <v>147</v>
      </c>
      <c r="H70" s="4">
        <v>252.11</v>
      </c>
      <c r="I70" s="3">
        <v>22.98</v>
      </c>
      <c r="J70" s="4">
        <v>2114.84</v>
      </c>
      <c r="K70" s="9" t="s">
        <v>0</v>
      </c>
      <c r="L70" s="7">
        <v>58</v>
      </c>
      <c r="M70" s="7">
        <v>2</v>
      </c>
      <c r="N70" s="7">
        <v>1</v>
      </c>
      <c r="O70" s="6">
        <v>61</v>
      </c>
      <c r="P70" s="7">
        <v>1</v>
      </c>
      <c r="Q70" s="7">
        <v>4</v>
      </c>
      <c r="R70" s="7">
        <v>37</v>
      </c>
      <c r="S70" s="7">
        <v>54</v>
      </c>
      <c r="T70" s="6">
        <f>2*60</f>
        <v>120</v>
      </c>
      <c r="U70" s="7">
        <v>1</v>
      </c>
      <c r="V70" s="7">
        <v>0</v>
      </c>
      <c r="W70" s="7">
        <v>2</v>
      </c>
      <c r="X70" s="7">
        <v>2</v>
      </c>
      <c r="Y70" s="7">
        <v>67</v>
      </c>
      <c r="Z70" s="6">
        <f t="shared" si="8"/>
        <v>60</v>
      </c>
      <c r="AA70" s="7">
        <v>1</v>
      </c>
      <c r="AB70" s="7">
        <v>6</v>
      </c>
      <c r="AC70" s="7">
        <v>0</v>
      </c>
      <c r="AD70" s="7">
        <v>7</v>
      </c>
    </row>
    <row r="71" spans="1:30" x14ac:dyDescent="0.25">
      <c r="A71" s="11" t="s">
        <v>2</v>
      </c>
      <c r="B71" s="13">
        <v>10.4</v>
      </c>
      <c r="C71" s="16">
        <f t="shared" si="7"/>
        <v>1050.4000000000001</v>
      </c>
      <c r="D71" s="11" t="s">
        <v>28</v>
      </c>
      <c r="E71" s="7" t="s">
        <v>258</v>
      </c>
      <c r="F71" s="2" t="s">
        <v>260</v>
      </c>
      <c r="G71" s="5" t="s">
        <v>261</v>
      </c>
      <c r="H71" s="4">
        <v>584.85</v>
      </c>
      <c r="I71" s="3">
        <v>30</v>
      </c>
      <c r="J71" s="4">
        <v>2576.54</v>
      </c>
      <c r="K71" s="9" t="s">
        <v>0</v>
      </c>
      <c r="L71" s="7">
        <v>392</v>
      </c>
      <c r="M71" s="7">
        <v>2</v>
      </c>
      <c r="N71" s="7">
        <v>1</v>
      </c>
      <c r="O71" s="6">
        <v>396</v>
      </c>
      <c r="P71" s="7">
        <v>1</v>
      </c>
      <c r="Q71" s="7">
        <v>4</v>
      </c>
      <c r="R71" s="7">
        <v>37</v>
      </c>
      <c r="S71" s="7">
        <v>53</v>
      </c>
      <c r="T71" s="6">
        <f>8*60</f>
        <v>480</v>
      </c>
      <c r="U71" s="7">
        <v>0</v>
      </c>
      <c r="V71" s="7">
        <v>0</v>
      </c>
      <c r="W71" s="7">
        <v>2</v>
      </c>
      <c r="X71" s="7">
        <v>2</v>
      </c>
      <c r="Y71" s="7">
        <v>66</v>
      </c>
      <c r="Z71" s="6">
        <f t="shared" si="8"/>
        <v>60</v>
      </c>
      <c r="AA71" s="7">
        <v>2</v>
      </c>
      <c r="AB71" s="7">
        <v>5</v>
      </c>
      <c r="AC71" s="7">
        <v>0</v>
      </c>
      <c r="AD71" s="7">
        <v>8</v>
      </c>
    </row>
    <row r="72" spans="1:30" x14ac:dyDescent="0.25">
      <c r="A72" s="11" t="s">
        <v>2</v>
      </c>
      <c r="B72" s="13">
        <v>10.4</v>
      </c>
      <c r="C72" s="16">
        <f t="shared" si="7"/>
        <v>1050.4000000000001</v>
      </c>
      <c r="D72" s="11" t="s">
        <v>28</v>
      </c>
      <c r="E72" s="7" t="s">
        <v>259</v>
      </c>
      <c r="F72" s="2" t="s">
        <v>262</v>
      </c>
      <c r="G72" s="5" t="s">
        <v>263</v>
      </c>
      <c r="H72" s="4">
        <v>250.21</v>
      </c>
      <c r="I72" s="3">
        <v>26.42</v>
      </c>
      <c r="J72" s="4">
        <v>2110.91</v>
      </c>
      <c r="K72" s="9" t="s">
        <v>0</v>
      </c>
      <c r="L72" s="7">
        <v>57</v>
      </c>
      <c r="M72" s="7">
        <v>2</v>
      </c>
      <c r="N72" s="7">
        <v>1</v>
      </c>
      <c r="O72" s="6">
        <v>60</v>
      </c>
      <c r="P72" s="7">
        <v>1</v>
      </c>
      <c r="Q72" s="7">
        <v>5</v>
      </c>
      <c r="R72" s="7">
        <v>36</v>
      </c>
      <c r="S72" s="7">
        <v>54</v>
      </c>
      <c r="T72" s="6">
        <f>2*60</f>
        <v>120</v>
      </c>
      <c r="U72" s="7">
        <v>0</v>
      </c>
      <c r="V72" s="7">
        <v>1</v>
      </c>
      <c r="W72" s="7">
        <v>2</v>
      </c>
      <c r="X72" s="7">
        <v>3</v>
      </c>
      <c r="Y72" s="7">
        <v>66</v>
      </c>
      <c r="Z72" s="6">
        <f t="shared" si="8"/>
        <v>60</v>
      </c>
      <c r="AA72" s="7">
        <v>1</v>
      </c>
      <c r="AB72" s="7">
        <v>6</v>
      </c>
      <c r="AC72" s="7">
        <v>0</v>
      </c>
      <c r="AD72" s="7">
        <v>8</v>
      </c>
    </row>
    <row r="73" spans="1:30" x14ac:dyDescent="0.25">
      <c r="A73" s="11" t="s">
        <v>2</v>
      </c>
      <c r="B73" s="13">
        <v>10.4</v>
      </c>
      <c r="C73" s="16">
        <f t="shared" si="7"/>
        <v>1050.4000000000001</v>
      </c>
      <c r="D73" s="11" t="s">
        <v>28</v>
      </c>
      <c r="E73" s="7" t="s">
        <v>259</v>
      </c>
      <c r="F73" s="2" t="s">
        <v>264</v>
      </c>
      <c r="G73" s="5" t="s">
        <v>265</v>
      </c>
      <c r="H73" s="4">
        <v>248.43</v>
      </c>
      <c r="I73" s="3">
        <v>24.72</v>
      </c>
      <c r="J73" s="4">
        <v>2111.2600000000002</v>
      </c>
      <c r="K73" s="9" t="s">
        <v>0</v>
      </c>
      <c r="L73" s="7">
        <v>56</v>
      </c>
      <c r="M73" s="7">
        <v>3</v>
      </c>
      <c r="N73" s="7">
        <v>0</v>
      </c>
      <c r="O73" s="6">
        <v>60</v>
      </c>
      <c r="P73" s="7">
        <v>2</v>
      </c>
      <c r="Q73" s="7">
        <v>4</v>
      </c>
      <c r="R73" s="7">
        <v>36</v>
      </c>
      <c r="S73" s="7">
        <v>54</v>
      </c>
      <c r="T73" s="6">
        <f>2*60</f>
        <v>120</v>
      </c>
      <c r="U73" s="7">
        <v>1</v>
      </c>
      <c r="V73" s="7">
        <v>0</v>
      </c>
      <c r="W73" s="7">
        <v>2</v>
      </c>
      <c r="X73" s="7">
        <v>2</v>
      </c>
      <c r="Y73" s="7">
        <v>64</v>
      </c>
      <c r="Z73" s="6">
        <f t="shared" si="8"/>
        <v>60</v>
      </c>
      <c r="AA73" s="7">
        <v>2</v>
      </c>
      <c r="AB73" s="7">
        <v>5</v>
      </c>
      <c r="AC73" s="7">
        <v>0</v>
      </c>
      <c r="AD73" s="7">
        <v>8</v>
      </c>
    </row>
    <row r="74" spans="1:30" x14ac:dyDescent="0.25">
      <c r="A74" s="11" t="s">
        <v>1</v>
      </c>
      <c r="B74" s="13">
        <v>20.8</v>
      </c>
      <c r="C74" s="16">
        <f t="shared" si="7"/>
        <v>2100.8000000000002</v>
      </c>
      <c r="D74" s="11" t="s">
        <v>29</v>
      </c>
      <c r="E74" s="12" t="s">
        <v>48</v>
      </c>
      <c r="F74" s="2" t="s">
        <v>90</v>
      </c>
      <c r="G74" s="5" t="s">
        <v>91</v>
      </c>
      <c r="H74" s="4">
        <v>1494.49</v>
      </c>
      <c r="I74" s="3">
        <v>33.68</v>
      </c>
      <c r="J74" s="4">
        <v>2791.82</v>
      </c>
      <c r="K74" s="9" t="s">
        <v>0</v>
      </c>
      <c r="L74" s="7">
        <v>892</v>
      </c>
      <c r="M74" s="7">
        <v>7</v>
      </c>
      <c r="N74" s="7">
        <v>3</v>
      </c>
      <c r="O74" s="6">
        <v>902</v>
      </c>
      <c r="P74" s="7">
        <v>4</v>
      </c>
      <c r="Q74" s="7">
        <v>12</v>
      </c>
      <c r="R74" s="7">
        <v>43</v>
      </c>
      <c r="S74" s="7">
        <v>230</v>
      </c>
      <c r="T74" s="6">
        <f>19*60</f>
        <v>1140</v>
      </c>
      <c r="U74" s="7">
        <v>0</v>
      </c>
      <c r="V74" s="7">
        <v>0</v>
      </c>
      <c r="W74" s="7">
        <v>6</v>
      </c>
      <c r="X74" s="7">
        <v>6</v>
      </c>
      <c r="Y74" s="7">
        <v>240</v>
      </c>
      <c r="Z74" s="6">
        <f t="shared" ref="Z74:Z79" si="9">4*60</f>
        <v>240</v>
      </c>
      <c r="AA74" s="7">
        <v>1</v>
      </c>
      <c r="AB74" s="7">
        <v>13</v>
      </c>
      <c r="AC74" s="7">
        <v>0</v>
      </c>
      <c r="AD74" s="7">
        <v>18</v>
      </c>
    </row>
    <row r="75" spans="1:30" x14ac:dyDescent="0.25">
      <c r="A75" s="11" t="s">
        <v>1</v>
      </c>
      <c r="B75" s="13">
        <v>20.8</v>
      </c>
      <c r="C75" s="16">
        <f t="shared" si="7"/>
        <v>2100.8000000000002</v>
      </c>
      <c r="D75" s="11" t="s">
        <v>29</v>
      </c>
      <c r="E75" s="7" t="s">
        <v>49</v>
      </c>
      <c r="F75" s="2" t="s">
        <v>92</v>
      </c>
      <c r="G75" s="5" t="s">
        <v>93</v>
      </c>
      <c r="H75" s="4">
        <v>1124.51</v>
      </c>
      <c r="I75" s="3">
        <v>32.03</v>
      </c>
      <c r="J75" s="4">
        <v>2700.03</v>
      </c>
      <c r="K75" s="9" t="s">
        <v>0</v>
      </c>
      <c r="L75" s="7">
        <v>243</v>
      </c>
      <c r="M75" s="7">
        <v>8</v>
      </c>
      <c r="N75" s="7">
        <v>3</v>
      </c>
      <c r="O75" s="6">
        <v>254</v>
      </c>
      <c r="P75" s="7">
        <v>4</v>
      </c>
      <c r="Q75" s="7">
        <v>13</v>
      </c>
      <c r="R75" s="7">
        <v>42</v>
      </c>
      <c r="S75" s="7">
        <v>478</v>
      </c>
      <c r="T75" s="6">
        <f>13*60</f>
        <v>780</v>
      </c>
      <c r="U75" s="7">
        <v>1</v>
      </c>
      <c r="V75" s="7">
        <v>0</v>
      </c>
      <c r="W75" s="7">
        <v>6</v>
      </c>
      <c r="X75" s="7">
        <v>7</v>
      </c>
      <c r="Y75" s="7">
        <v>268</v>
      </c>
      <c r="Z75" s="6">
        <f t="shared" si="9"/>
        <v>240</v>
      </c>
      <c r="AA75" s="7">
        <v>1</v>
      </c>
      <c r="AB75" s="7">
        <v>13</v>
      </c>
      <c r="AC75" s="7">
        <v>1</v>
      </c>
      <c r="AD75" s="7">
        <v>18</v>
      </c>
    </row>
    <row r="76" spans="1:30" x14ac:dyDescent="0.25">
      <c r="A76" s="11" t="s">
        <v>1</v>
      </c>
      <c r="B76" s="13">
        <v>20.8</v>
      </c>
      <c r="C76" s="16">
        <f t="shared" si="7"/>
        <v>2100.8000000000002</v>
      </c>
      <c r="D76" s="11" t="s">
        <v>29</v>
      </c>
      <c r="E76" s="7" t="s">
        <v>50</v>
      </c>
      <c r="F76" s="2" t="s">
        <v>94</v>
      </c>
      <c r="G76" s="5" t="s">
        <v>97</v>
      </c>
      <c r="H76" s="4">
        <v>1360.92</v>
      </c>
      <c r="I76" s="3">
        <v>32.76</v>
      </c>
      <c r="J76" s="4">
        <v>2783.4</v>
      </c>
      <c r="K76" s="9" t="s">
        <v>0</v>
      </c>
      <c r="L76" s="7">
        <v>473</v>
      </c>
      <c r="M76" s="7">
        <v>8</v>
      </c>
      <c r="N76" s="7">
        <v>3</v>
      </c>
      <c r="O76" s="6">
        <v>484</v>
      </c>
      <c r="P76" s="7">
        <v>4</v>
      </c>
      <c r="Q76" s="7">
        <v>12</v>
      </c>
      <c r="R76" s="7">
        <v>43</v>
      </c>
      <c r="S76" s="7">
        <v>487</v>
      </c>
      <c r="T76" s="6">
        <f>17*60</f>
        <v>1020</v>
      </c>
      <c r="U76" s="7">
        <v>0</v>
      </c>
      <c r="V76" s="7">
        <v>0</v>
      </c>
      <c r="W76" s="7">
        <v>7</v>
      </c>
      <c r="X76" s="7">
        <v>7</v>
      </c>
      <c r="Y76" s="7">
        <v>265</v>
      </c>
      <c r="Z76" s="6">
        <f t="shared" si="9"/>
        <v>240</v>
      </c>
      <c r="AA76" s="7">
        <v>2</v>
      </c>
      <c r="AB76" s="7">
        <v>13</v>
      </c>
      <c r="AC76" s="7">
        <v>0</v>
      </c>
      <c r="AD76" s="7">
        <v>18</v>
      </c>
    </row>
    <row r="77" spans="1:30" x14ac:dyDescent="0.25">
      <c r="A77" s="11" t="s">
        <v>1</v>
      </c>
      <c r="B77" s="13">
        <v>20.8</v>
      </c>
      <c r="C77" s="16">
        <f t="shared" si="7"/>
        <v>2100.8000000000002</v>
      </c>
      <c r="D77" s="11" t="s">
        <v>29</v>
      </c>
      <c r="E77" s="12" t="s">
        <v>173</v>
      </c>
      <c r="F77" s="2" t="s">
        <v>176</v>
      </c>
      <c r="G77" s="5" t="s">
        <v>177</v>
      </c>
      <c r="H77" s="4">
        <v>1495.92</v>
      </c>
      <c r="I77" s="3">
        <v>34.479999999999997</v>
      </c>
      <c r="J77" s="4">
        <v>2842.73</v>
      </c>
      <c r="K77" s="9" t="s">
        <v>0</v>
      </c>
      <c r="L77" s="7">
        <v>877</v>
      </c>
      <c r="M77" s="7">
        <v>7</v>
      </c>
      <c r="N77" s="7">
        <v>3</v>
      </c>
      <c r="O77" s="6">
        <v>887</v>
      </c>
      <c r="P77" s="7">
        <v>4</v>
      </c>
      <c r="Q77" s="7">
        <v>13</v>
      </c>
      <c r="R77" s="7">
        <v>43</v>
      </c>
      <c r="S77" s="7">
        <v>238</v>
      </c>
      <c r="T77" s="6">
        <f>19*60</f>
        <v>1140</v>
      </c>
      <c r="U77" s="7">
        <v>1</v>
      </c>
      <c r="V77" s="7">
        <v>0</v>
      </c>
      <c r="W77" s="7">
        <v>7</v>
      </c>
      <c r="X77" s="7">
        <v>7</v>
      </c>
      <c r="Y77" s="7">
        <v>246</v>
      </c>
      <c r="Z77" s="6">
        <f t="shared" si="9"/>
        <v>240</v>
      </c>
      <c r="AA77" s="7">
        <v>2</v>
      </c>
      <c r="AB77" s="7">
        <v>13</v>
      </c>
      <c r="AC77" s="7">
        <v>0</v>
      </c>
      <c r="AD77" s="7">
        <v>18</v>
      </c>
    </row>
    <row r="78" spans="1:30" x14ac:dyDescent="0.25">
      <c r="A78" s="11" t="s">
        <v>1</v>
      </c>
      <c r="B78" s="13">
        <v>20.8</v>
      </c>
      <c r="C78" s="16">
        <f t="shared" si="7"/>
        <v>2100.8000000000002</v>
      </c>
      <c r="D78" s="11" t="s">
        <v>29</v>
      </c>
      <c r="E78" s="12" t="s">
        <v>174</v>
      </c>
      <c r="F78" s="2" t="s">
        <v>178</v>
      </c>
      <c r="G78" s="5" t="s">
        <v>179</v>
      </c>
      <c r="H78" s="4">
        <v>1163.6500000000001</v>
      </c>
      <c r="I78" s="3">
        <v>34.090000000000003</v>
      </c>
      <c r="J78" s="4">
        <v>2764.24</v>
      </c>
      <c r="K78" s="9" t="s">
        <v>0</v>
      </c>
      <c r="L78" s="7">
        <v>249</v>
      </c>
      <c r="M78" s="7">
        <v>8</v>
      </c>
      <c r="N78" s="7">
        <v>3</v>
      </c>
      <c r="O78" s="6">
        <v>260</v>
      </c>
      <c r="P78" s="7">
        <v>4</v>
      </c>
      <c r="Q78" s="7">
        <v>12</v>
      </c>
      <c r="R78" s="7">
        <v>44</v>
      </c>
      <c r="S78" s="7">
        <v>499</v>
      </c>
      <c r="T78" s="6">
        <f>13*60</f>
        <v>780</v>
      </c>
      <c r="U78" s="7">
        <v>0</v>
      </c>
      <c r="V78" s="7">
        <v>0</v>
      </c>
      <c r="W78" s="7">
        <v>7</v>
      </c>
      <c r="X78" s="7">
        <v>7</v>
      </c>
      <c r="Y78" s="7">
        <v>280</v>
      </c>
      <c r="Z78" s="6">
        <f t="shared" si="9"/>
        <v>240</v>
      </c>
      <c r="AA78" s="7">
        <v>1</v>
      </c>
      <c r="AB78" s="7">
        <v>13</v>
      </c>
      <c r="AC78" s="7">
        <v>0</v>
      </c>
      <c r="AD78" s="7">
        <v>19</v>
      </c>
    </row>
    <row r="79" spans="1:30" x14ac:dyDescent="0.25">
      <c r="A79" s="11" t="s">
        <v>1</v>
      </c>
      <c r="B79" s="13">
        <v>20.8</v>
      </c>
      <c r="C79" s="16">
        <f t="shared" si="7"/>
        <v>2100.8000000000002</v>
      </c>
      <c r="D79" s="11" t="s">
        <v>29</v>
      </c>
      <c r="E79" s="12" t="s">
        <v>175</v>
      </c>
      <c r="F79" s="2" t="s">
        <v>180</v>
      </c>
      <c r="G79" s="5" t="s">
        <v>181</v>
      </c>
      <c r="H79" s="4">
        <v>1362.53</v>
      </c>
      <c r="I79" s="3">
        <v>33.340000000000003</v>
      </c>
      <c r="J79" s="4">
        <v>2812.1</v>
      </c>
      <c r="K79" s="9" t="s">
        <v>0</v>
      </c>
      <c r="L79" s="7">
        <v>475</v>
      </c>
      <c r="M79" s="7">
        <v>9</v>
      </c>
      <c r="N79" s="7">
        <v>3</v>
      </c>
      <c r="O79" s="6">
        <v>487</v>
      </c>
      <c r="P79" s="7">
        <v>4</v>
      </c>
      <c r="Q79" s="7">
        <v>12</v>
      </c>
      <c r="R79" s="7">
        <v>44</v>
      </c>
      <c r="S79" s="7">
        <v>481</v>
      </c>
      <c r="T79" s="6">
        <f>17*60</f>
        <v>1020</v>
      </c>
      <c r="U79" s="7">
        <v>0</v>
      </c>
      <c r="V79" s="7">
        <v>0</v>
      </c>
      <c r="W79" s="7">
        <v>7</v>
      </c>
      <c r="X79" s="7">
        <v>7</v>
      </c>
      <c r="Y79" s="7">
        <v>269</v>
      </c>
      <c r="Z79" s="6">
        <f t="shared" si="9"/>
        <v>240</v>
      </c>
      <c r="AA79" s="7">
        <v>2</v>
      </c>
      <c r="AB79" s="7">
        <v>13</v>
      </c>
      <c r="AC79" s="7">
        <v>0</v>
      </c>
      <c r="AD79" s="7">
        <v>18</v>
      </c>
    </row>
    <row r="80" spans="1:30" x14ac:dyDescent="0.25">
      <c r="A80" s="11" t="s">
        <v>1</v>
      </c>
      <c r="B80" s="13">
        <v>20.8</v>
      </c>
      <c r="C80" s="16">
        <f t="shared" si="7"/>
        <v>2100.8000000000002</v>
      </c>
      <c r="D80" s="11" t="s">
        <v>30</v>
      </c>
      <c r="E80" s="12" t="s">
        <v>57</v>
      </c>
      <c r="F80" s="2" t="s">
        <v>107</v>
      </c>
      <c r="G80" s="5" t="s">
        <v>108</v>
      </c>
      <c r="H80" s="4">
        <v>1345.4</v>
      </c>
      <c r="I80" s="3">
        <v>40.83</v>
      </c>
      <c r="J80" s="4">
        <v>3800.46</v>
      </c>
      <c r="K80" s="9" t="s">
        <v>0</v>
      </c>
      <c r="L80" s="7">
        <v>879</v>
      </c>
      <c r="M80" s="7">
        <v>9</v>
      </c>
      <c r="N80" s="7">
        <v>1</v>
      </c>
      <c r="O80" s="6">
        <v>889</v>
      </c>
      <c r="P80" s="7">
        <v>4</v>
      </c>
      <c r="Q80" s="7">
        <v>11</v>
      </c>
      <c r="R80" s="7">
        <v>44</v>
      </c>
      <c r="S80" s="7">
        <v>159</v>
      </c>
      <c r="T80" s="6">
        <f>18*60</f>
        <v>1080</v>
      </c>
      <c r="U80" s="7">
        <v>0</v>
      </c>
      <c r="V80" s="7">
        <v>0</v>
      </c>
      <c r="W80" s="7">
        <v>4</v>
      </c>
      <c r="X80" s="7">
        <v>4</v>
      </c>
      <c r="Y80" s="7">
        <v>181</v>
      </c>
      <c r="Z80" s="6">
        <f t="shared" ref="Z80:Z85" si="10">3*60</f>
        <v>180</v>
      </c>
      <c r="AA80" s="7">
        <v>1</v>
      </c>
      <c r="AB80" s="7">
        <v>13</v>
      </c>
      <c r="AC80" s="7">
        <v>0</v>
      </c>
      <c r="AD80" s="7">
        <v>19</v>
      </c>
    </row>
    <row r="81" spans="1:30" x14ac:dyDescent="0.25">
      <c r="A81" s="11" t="s">
        <v>1</v>
      </c>
      <c r="B81" s="13">
        <v>20.8</v>
      </c>
      <c r="C81" s="16">
        <f t="shared" si="7"/>
        <v>2100.8000000000002</v>
      </c>
      <c r="D81" s="11" t="s">
        <v>30</v>
      </c>
      <c r="E81" s="12" t="s">
        <v>58</v>
      </c>
      <c r="F81" s="2" t="s">
        <v>109</v>
      </c>
      <c r="G81" s="5" t="s">
        <v>110</v>
      </c>
      <c r="H81" s="4">
        <v>666.4</v>
      </c>
      <c r="I81" s="3">
        <v>37</v>
      </c>
      <c r="J81" s="4">
        <v>3472.34</v>
      </c>
      <c r="K81" s="9" t="s">
        <v>0</v>
      </c>
      <c r="L81" s="7">
        <v>187</v>
      </c>
      <c r="M81" s="7">
        <v>9</v>
      </c>
      <c r="N81" s="7">
        <v>2</v>
      </c>
      <c r="O81" s="6">
        <v>198</v>
      </c>
      <c r="P81" s="7">
        <v>3</v>
      </c>
      <c r="Q81" s="7">
        <v>11</v>
      </c>
      <c r="R81" s="7">
        <v>44</v>
      </c>
      <c r="S81" s="7">
        <v>161</v>
      </c>
      <c r="T81" s="6">
        <f>7*60</f>
        <v>420</v>
      </c>
      <c r="U81" s="7">
        <v>0</v>
      </c>
      <c r="V81" s="7">
        <v>0</v>
      </c>
      <c r="W81" s="7">
        <v>5</v>
      </c>
      <c r="X81" s="7">
        <v>5</v>
      </c>
      <c r="Y81" s="7">
        <v>191</v>
      </c>
      <c r="Z81" s="6">
        <f t="shared" si="10"/>
        <v>180</v>
      </c>
      <c r="AA81" s="7">
        <v>1</v>
      </c>
      <c r="AB81" s="7">
        <v>13</v>
      </c>
      <c r="AC81" s="7">
        <v>0</v>
      </c>
      <c r="AD81" s="7">
        <v>19</v>
      </c>
    </row>
    <row r="82" spans="1:30" x14ac:dyDescent="0.25">
      <c r="A82" s="11" t="s">
        <v>1</v>
      </c>
      <c r="B82" s="13">
        <v>20.8</v>
      </c>
      <c r="C82" s="16">
        <f t="shared" si="7"/>
        <v>2100.8000000000002</v>
      </c>
      <c r="D82" s="11" t="s">
        <v>30</v>
      </c>
      <c r="E82" s="12" t="s">
        <v>59</v>
      </c>
      <c r="F82" s="2" t="s">
        <v>111</v>
      </c>
      <c r="G82" s="5" t="s">
        <v>112</v>
      </c>
      <c r="H82" s="4">
        <v>668.09</v>
      </c>
      <c r="I82" s="3">
        <v>37.08</v>
      </c>
      <c r="J82" s="4">
        <v>3490.1</v>
      </c>
      <c r="K82" s="9" t="s">
        <v>0</v>
      </c>
      <c r="L82" s="7">
        <v>190</v>
      </c>
      <c r="M82" s="7">
        <v>10</v>
      </c>
      <c r="N82" s="7">
        <v>1</v>
      </c>
      <c r="O82" s="6">
        <v>201</v>
      </c>
      <c r="P82" s="7">
        <v>4</v>
      </c>
      <c r="Q82" s="7">
        <v>10</v>
      </c>
      <c r="R82" s="7">
        <v>45</v>
      </c>
      <c r="S82" s="7">
        <v>166</v>
      </c>
      <c r="T82" s="6">
        <f>7*60</f>
        <v>420</v>
      </c>
      <c r="U82" s="7">
        <v>1</v>
      </c>
      <c r="V82" s="7">
        <v>0</v>
      </c>
      <c r="W82" s="7">
        <v>4</v>
      </c>
      <c r="X82" s="7">
        <v>4</v>
      </c>
      <c r="Y82" s="7">
        <v>185</v>
      </c>
      <c r="Z82" s="6">
        <f t="shared" si="10"/>
        <v>180</v>
      </c>
      <c r="AA82" s="7">
        <v>2</v>
      </c>
      <c r="AB82" s="7">
        <v>13</v>
      </c>
      <c r="AC82" s="7">
        <v>0</v>
      </c>
      <c r="AD82" s="7">
        <v>18</v>
      </c>
    </row>
    <row r="83" spans="1:30" x14ac:dyDescent="0.25">
      <c r="A83" s="11" t="s">
        <v>1</v>
      </c>
      <c r="B83" s="13">
        <v>20.8</v>
      </c>
      <c r="C83" s="16">
        <f t="shared" si="7"/>
        <v>2100.8000000000002</v>
      </c>
      <c r="D83" s="11" t="s">
        <v>30</v>
      </c>
      <c r="E83" s="12" t="s">
        <v>207</v>
      </c>
      <c r="F83" s="2" t="s">
        <v>210</v>
      </c>
      <c r="G83" s="5" t="s">
        <v>211</v>
      </c>
      <c r="H83" s="4">
        <v>1337.67</v>
      </c>
      <c r="I83" s="3">
        <v>40.04</v>
      </c>
      <c r="J83" s="4">
        <v>3704.42</v>
      </c>
      <c r="K83" s="9" t="s">
        <v>0</v>
      </c>
      <c r="L83" s="7">
        <v>884</v>
      </c>
      <c r="M83" s="7">
        <v>8</v>
      </c>
      <c r="N83" s="7">
        <v>2</v>
      </c>
      <c r="O83" s="6">
        <v>895</v>
      </c>
      <c r="P83" s="7">
        <v>3</v>
      </c>
      <c r="Q83" s="7">
        <v>10</v>
      </c>
      <c r="R83" s="7">
        <v>43</v>
      </c>
      <c r="S83" s="7">
        <v>154</v>
      </c>
      <c r="T83" s="6">
        <f>18*60</f>
        <v>1080</v>
      </c>
      <c r="U83" s="7">
        <v>1</v>
      </c>
      <c r="V83" s="7">
        <v>0</v>
      </c>
      <c r="W83" s="7">
        <v>4</v>
      </c>
      <c r="X83" s="7">
        <v>4</v>
      </c>
      <c r="Y83" s="7">
        <v>176</v>
      </c>
      <c r="Z83" s="6">
        <f t="shared" si="10"/>
        <v>180</v>
      </c>
      <c r="AA83" s="7">
        <v>2</v>
      </c>
      <c r="AB83" s="7">
        <v>13</v>
      </c>
      <c r="AC83" s="7">
        <v>0</v>
      </c>
      <c r="AD83" s="7">
        <v>18</v>
      </c>
    </row>
    <row r="84" spans="1:30" x14ac:dyDescent="0.25">
      <c r="A84" s="11" t="s">
        <v>1</v>
      </c>
      <c r="B84" s="13">
        <v>20.8</v>
      </c>
      <c r="C84" s="16">
        <f t="shared" si="7"/>
        <v>2100.8000000000002</v>
      </c>
      <c r="D84" s="11" t="s">
        <v>30</v>
      </c>
      <c r="E84" s="12" t="s">
        <v>208</v>
      </c>
      <c r="F84" s="2" t="s">
        <v>212</v>
      </c>
      <c r="G84" s="5" t="s">
        <v>213</v>
      </c>
      <c r="H84" s="4">
        <v>628.03</v>
      </c>
      <c r="I84" s="3">
        <v>35.19</v>
      </c>
      <c r="J84" s="4">
        <v>3278.28</v>
      </c>
      <c r="K84" s="9" t="s">
        <v>0</v>
      </c>
      <c r="L84" s="7">
        <v>173</v>
      </c>
      <c r="M84" s="7">
        <v>8</v>
      </c>
      <c r="N84" s="7">
        <v>1</v>
      </c>
      <c r="O84" s="6">
        <v>183</v>
      </c>
      <c r="P84" s="7">
        <v>4</v>
      </c>
      <c r="Q84" s="7">
        <v>10</v>
      </c>
      <c r="R84" s="7">
        <v>43</v>
      </c>
      <c r="S84" s="7">
        <v>152</v>
      </c>
      <c r="T84" s="6">
        <f>6*60</f>
        <v>360</v>
      </c>
      <c r="U84" s="7">
        <v>0</v>
      </c>
      <c r="V84" s="7">
        <v>0</v>
      </c>
      <c r="W84" s="7">
        <v>3</v>
      </c>
      <c r="X84" s="7">
        <v>3</v>
      </c>
      <c r="Y84" s="7">
        <v>179</v>
      </c>
      <c r="Z84" s="6">
        <f t="shared" si="10"/>
        <v>180</v>
      </c>
      <c r="AA84" s="7">
        <v>2</v>
      </c>
      <c r="AB84" s="7">
        <v>13</v>
      </c>
      <c r="AC84" s="7">
        <v>0</v>
      </c>
      <c r="AD84" s="7">
        <v>18</v>
      </c>
    </row>
    <row r="85" spans="1:30" x14ac:dyDescent="0.25">
      <c r="A85" s="11" t="s">
        <v>1</v>
      </c>
      <c r="B85" s="13">
        <v>20.8</v>
      </c>
      <c r="C85" s="16">
        <f t="shared" si="7"/>
        <v>2100.8000000000002</v>
      </c>
      <c r="D85" s="11" t="s">
        <v>30</v>
      </c>
      <c r="E85" s="12" t="s">
        <v>209</v>
      </c>
      <c r="F85" s="2" t="s">
        <v>214</v>
      </c>
      <c r="G85" s="5" t="s">
        <v>215</v>
      </c>
      <c r="H85" s="4">
        <v>631.32000000000005</v>
      </c>
      <c r="I85" s="3">
        <v>35.68</v>
      </c>
      <c r="J85" s="4">
        <v>3287.93</v>
      </c>
      <c r="K85" s="9" t="s">
        <v>0</v>
      </c>
      <c r="L85" s="7">
        <v>174</v>
      </c>
      <c r="M85" s="7">
        <v>8</v>
      </c>
      <c r="N85" s="7">
        <v>2</v>
      </c>
      <c r="O85" s="6">
        <v>184</v>
      </c>
      <c r="P85" s="7">
        <v>4</v>
      </c>
      <c r="Q85" s="7">
        <v>10</v>
      </c>
      <c r="R85" s="7">
        <v>43</v>
      </c>
      <c r="S85" s="7">
        <v>153</v>
      </c>
      <c r="T85" s="6">
        <f>6*60</f>
        <v>360</v>
      </c>
      <c r="U85" s="7">
        <v>0</v>
      </c>
      <c r="V85" s="7">
        <v>0</v>
      </c>
      <c r="W85" s="7">
        <v>4</v>
      </c>
      <c r="X85" s="7">
        <v>4</v>
      </c>
      <c r="Y85" s="7">
        <v>181</v>
      </c>
      <c r="Z85" s="6">
        <f t="shared" si="10"/>
        <v>180</v>
      </c>
      <c r="AA85" s="7">
        <v>1</v>
      </c>
      <c r="AB85" s="7">
        <v>13</v>
      </c>
      <c r="AC85" s="7">
        <v>0</v>
      </c>
      <c r="AD85" s="7">
        <v>19</v>
      </c>
    </row>
    <row r="86" spans="1:30" x14ac:dyDescent="0.25">
      <c r="A86" s="11" t="s">
        <v>1</v>
      </c>
      <c r="B86" s="13">
        <v>20.8</v>
      </c>
      <c r="C86" s="16">
        <f t="shared" si="7"/>
        <v>2100.8000000000002</v>
      </c>
      <c r="D86" s="11" t="s">
        <v>27</v>
      </c>
      <c r="E86" s="12" t="s">
        <v>66</v>
      </c>
      <c r="F86" s="2"/>
      <c r="G86" s="5"/>
      <c r="H86" s="4"/>
      <c r="I86" s="3"/>
      <c r="J86" s="4"/>
      <c r="K86" s="8" t="s">
        <v>13</v>
      </c>
      <c r="L86" s="7"/>
      <c r="M86" s="7"/>
      <c r="N86" s="7"/>
      <c r="O86" s="6"/>
      <c r="P86" s="7"/>
      <c r="Q86" s="7"/>
      <c r="R86" s="7"/>
      <c r="S86" s="7"/>
      <c r="T86" s="6"/>
      <c r="U86" s="7"/>
      <c r="V86" s="7"/>
      <c r="W86" s="7"/>
      <c r="X86" s="7"/>
      <c r="Y86" s="7"/>
      <c r="Z86" s="6"/>
      <c r="AA86" s="7"/>
      <c r="AB86" s="7"/>
      <c r="AC86" s="7"/>
      <c r="AD86" s="7"/>
    </row>
    <row r="87" spans="1:30" x14ac:dyDescent="0.25">
      <c r="A87" s="11" t="s">
        <v>1</v>
      </c>
      <c r="B87" s="13">
        <v>20.8</v>
      </c>
      <c r="C87" s="16">
        <f t="shared" si="7"/>
        <v>2100.8000000000002</v>
      </c>
      <c r="D87" s="11" t="s">
        <v>27</v>
      </c>
      <c r="E87" s="12" t="s">
        <v>67</v>
      </c>
      <c r="F87" s="2"/>
      <c r="G87" s="5"/>
      <c r="H87" s="4"/>
      <c r="I87" s="3"/>
      <c r="J87" s="4"/>
      <c r="K87" s="8" t="s">
        <v>13</v>
      </c>
      <c r="L87" s="7"/>
      <c r="M87" s="7"/>
      <c r="N87" s="7"/>
      <c r="O87" s="6"/>
      <c r="P87" s="7"/>
      <c r="Q87" s="7"/>
      <c r="R87" s="7"/>
      <c r="S87" s="7"/>
      <c r="T87" s="6"/>
      <c r="U87" s="7"/>
      <c r="V87" s="7"/>
      <c r="W87" s="7"/>
      <c r="X87" s="7"/>
      <c r="Y87" s="7"/>
      <c r="Z87" s="6"/>
      <c r="AA87" s="7"/>
      <c r="AB87" s="7"/>
      <c r="AC87" s="7"/>
      <c r="AD87" s="7"/>
    </row>
    <row r="88" spans="1:30" x14ac:dyDescent="0.25">
      <c r="A88" s="11" t="s">
        <v>1</v>
      </c>
      <c r="B88" s="13">
        <v>20.8</v>
      </c>
      <c r="C88" s="16">
        <f t="shared" si="7"/>
        <v>2100.8000000000002</v>
      </c>
      <c r="D88" s="11" t="s">
        <v>27</v>
      </c>
      <c r="E88" s="12" t="s">
        <v>68</v>
      </c>
      <c r="F88" s="2"/>
      <c r="G88" s="5"/>
      <c r="H88" s="4"/>
      <c r="I88" s="3"/>
      <c r="J88" s="4"/>
      <c r="K88" s="8" t="s">
        <v>13</v>
      </c>
      <c r="L88" s="7"/>
      <c r="M88" s="7"/>
      <c r="N88" s="7"/>
      <c r="O88" s="6"/>
      <c r="P88" s="7"/>
      <c r="Q88" s="7"/>
      <c r="R88" s="7"/>
      <c r="S88" s="7"/>
      <c r="T88" s="6"/>
      <c r="U88" s="7"/>
      <c r="V88" s="7"/>
      <c r="W88" s="7"/>
      <c r="X88" s="7"/>
      <c r="Y88" s="7"/>
      <c r="Z88" s="6"/>
      <c r="AA88" s="7"/>
      <c r="AB88" s="7"/>
      <c r="AC88" s="7"/>
      <c r="AD88" s="7"/>
    </row>
    <row r="89" spans="1:30" x14ac:dyDescent="0.25">
      <c r="A89" s="11" t="s">
        <v>1</v>
      </c>
      <c r="B89" s="13">
        <v>20.8</v>
      </c>
      <c r="C89" s="16">
        <f t="shared" si="7"/>
        <v>2100.8000000000002</v>
      </c>
      <c r="D89" s="11" t="s">
        <v>27</v>
      </c>
      <c r="E89" s="7" t="s">
        <v>242</v>
      </c>
      <c r="F89" s="2"/>
      <c r="G89" s="5"/>
      <c r="H89" s="4"/>
      <c r="I89" s="3"/>
      <c r="J89" s="4"/>
      <c r="K89" s="8" t="s">
        <v>13</v>
      </c>
      <c r="L89" s="7"/>
      <c r="M89" s="7"/>
      <c r="N89" s="7"/>
      <c r="O89" s="6"/>
      <c r="P89" s="7"/>
      <c r="Q89" s="7"/>
      <c r="R89" s="7"/>
      <c r="S89" s="7"/>
      <c r="T89" s="6"/>
      <c r="U89" s="7"/>
      <c r="V89" s="7"/>
      <c r="W89" s="7"/>
      <c r="X89" s="7"/>
      <c r="Y89" s="7"/>
      <c r="Z89" s="6"/>
      <c r="AA89" s="7"/>
      <c r="AB89" s="7"/>
      <c r="AC89" s="7"/>
      <c r="AD89" s="7"/>
    </row>
    <row r="90" spans="1:30" x14ac:dyDescent="0.25">
      <c r="A90" s="11" t="s">
        <v>1</v>
      </c>
      <c r="B90" s="13">
        <v>20.8</v>
      </c>
      <c r="C90" s="16">
        <f t="shared" si="7"/>
        <v>2100.8000000000002</v>
      </c>
      <c r="D90" s="11" t="s">
        <v>27</v>
      </c>
      <c r="E90" s="7" t="s">
        <v>243</v>
      </c>
      <c r="F90" s="2"/>
      <c r="G90" s="5"/>
      <c r="H90" s="4"/>
      <c r="I90" s="3"/>
      <c r="J90" s="4"/>
      <c r="K90" s="8" t="s">
        <v>13</v>
      </c>
      <c r="L90" s="7"/>
      <c r="M90" s="7"/>
      <c r="N90" s="7"/>
      <c r="O90" s="6"/>
      <c r="P90" s="7"/>
      <c r="Q90" s="7"/>
      <c r="R90" s="7"/>
      <c r="S90" s="7"/>
      <c r="T90" s="6"/>
      <c r="U90" s="7"/>
      <c r="V90" s="7"/>
      <c r="W90" s="7"/>
      <c r="X90" s="7"/>
      <c r="Y90" s="7"/>
      <c r="Z90" s="6"/>
      <c r="AA90" s="7"/>
      <c r="AB90" s="7"/>
      <c r="AC90" s="7"/>
      <c r="AD90" s="7"/>
    </row>
    <row r="91" spans="1:30" x14ac:dyDescent="0.25">
      <c r="A91" s="11" t="s">
        <v>1</v>
      </c>
      <c r="B91" s="13">
        <v>20.8</v>
      </c>
      <c r="C91" s="16">
        <f t="shared" si="7"/>
        <v>2100.8000000000002</v>
      </c>
      <c r="D91" s="11" t="s">
        <v>27</v>
      </c>
      <c r="E91" s="7" t="s">
        <v>243</v>
      </c>
      <c r="F91" s="2"/>
      <c r="G91" s="5"/>
      <c r="H91" s="4"/>
      <c r="I91" s="3"/>
      <c r="J91" s="4"/>
      <c r="K91" s="8" t="s">
        <v>13</v>
      </c>
      <c r="L91" s="7"/>
      <c r="M91" s="7"/>
      <c r="N91" s="7"/>
      <c r="O91" s="6"/>
      <c r="P91" s="7"/>
      <c r="Q91" s="7"/>
      <c r="R91" s="7"/>
      <c r="S91" s="7"/>
      <c r="T91" s="6"/>
      <c r="U91" s="7"/>
      <c r="V91" s="7"/>
      <c r="W91" s="7"/>
      <c r="X91" s="7"/>
      <c r="Y91" s="7"/>
      <c r="Z91" s="6"/>
      <c r="AA91" s="7"/>
      <c r="AB91" s="7"/>
      <c r="AC91" s="7"/>
      <c r="AD91" s="7"/>
    </row>
    <row r="92" spans="1:30" x14ac:dyDescent="0.25">
      <c r="A92" s="11" t="s">
        <v>1</v>
      </c>
      <c r="B92" s="13">
        <v>20.8</v>
      </c>
      <c r="C92" s="16">
        <f t="shared" si="7"/>
        <v>2100.8000000000002</v>
      </c>
      <c r="D92" s="11" t="s">
        <v>28</v>
      </c>
      <c r="E92" s="12" t="s">
        <v>78</v>
      </c>
      <c r="F92" s="2" t="s">
        <v>148</v>
      </c>
      <c r="G92" s="5" t="s">
        <v>149</v>
      </c>
      <c r="H92" s="4">
        <v>1091.22</v>
      </c>
      <c r="I92" s="3">
        <v>44.44</v>
      </c>
      <c r="J92" s="4">
        <v>5011.51</v>
      </c>
      <c r="K92" s="9" t="s">
        <v>0</v>
      </c>
      <c r="L92" s="7">
        <v>751</v>
      </c>
      <c r="M92" s="7">
        <v>5</v>
      </c>
      <c r="N92" s="7">
        <v>1</v>
      </c>
      <c r="O92" s="6">
        <v>758</v>
      </c>
      <c r="P92" s="7">
        <v>3</v>
      </c>
      <c r="Q92" s="7">
        <v>9</v>
      </c>
      <c r="R92" s="7">
        <v>39</v>
      </c>
      <c r="S92" s="7">
        <v>107</v>
      </c>
      <c r="T92" s="6">
        <f>15*60</f>
        <v>900</v>
      </c>
      <c r="U92" s="7">
        <v>0</v>
      </c>
      <c r="V92" s="7">
        <v>1</v>
      </c>
      <c r="W92" s="7">
        <v>2</v>
      </c>
      <c r="X92" s="7">
        <v>3</v>
      </c>
      <c r="Y92" s="7">
        <v>129</v>
      </c>
      <c r="Z92" s="6">
        <f>2*60</f>
        <v>120</v>
      </c>
      <c r="AA92" s="7">
        <v>1</v>
      </c>
      <c r="AB92" s="7">
        <v>11</v>
      </c>
      <c r="AC92" s="7">
        <v>0</v>
      </c>
      <c r="AD92" s="7">
        <v>16</v>
      </c>
    </row>
    <row r="93" spans="1:30" x14ac:dyDescent="0.25">
      <c r="A93" s="11" t="s">
        <v>1</v>
      </c>
      <c r="B93" s="13">
        <v>20.8</v>
      </c>
      <c r="C93" s="16">
        <f t="shared" si="7"/>
        <v>2100.8000000000002</v>
      </c>
      <c r="D93" s="11" t="s">
        <v>28</v>
      </c>
      <c r="E93" s="12" t="s">
        <v>79</v>
      </c>
      <c r="F93" s="2" t="s">
        <v>150</v>
      </c>
      <c r="G93" s="5" t="s">
        <v>151</v>
      </c>
      <c r="H93" s="4">
        <v>454.52</v>
      </c>
      <c r="I93" s="3">
        <v>34.78</v>
      </c>
      <c r="J93" s="4">
        <v>4141.42</v>
      </c>
      <c r="K93" s="9" t="s">
        <v>0</v>
      </c>
      <c r="L93" s="7">
        <v>114</v>
      </c>
      <c r="M93" s="7">
        <v>6</v>
      </c>
      <c r="N93" s="7">
        <v>1</v>
      </c>
      <c r="O93" s="6">
        <v>120</v>
      </c>
      <c r="P93" s="7">
        <v>3</v>
      </c>
      <c r="Q93" s="7">
        <v>8</v>
      </c>
      <c r="R93" s="7">
        <v>39</v>
      </c>
      <c r="S93" s="7">
        <v>108</v>
      </c>
      <c r="T93" s="6">
        <f>4*60</f>
        <v>240</v>
      </c>
      <c r="U93" s="7">
        <v>0</v>
      </c>
      <c r="V93" s="7">
        <v>0</v>
      </c>
      <c r="W93" s="7">
        <v>2</v>
      </c>
      <c r="X93" s="7">
        <v>2</v>
      </c>
      <c r="Y93" s="7">
        <v>131</v>
      </c>
      <c r="Z93" s="6">
        <f>2*60</f>
        <v>120</v>
      </c>
      <c r="AA93" s="7">
        <v>1</v>
      </c>
      <c r="AB93" s="7">
        <v>11</v>
      </c>
      <c r="AC93" s="7">
        <v>0</v>
      </c>
      <c r="AD93" s="7">
        <v>16</v>
      </c>
    </row>
    <row r="94" spans="1:30" x14ac:dyDescent="0.25">
      <c r="A94" s="11" t="s">
        <v>1</v>
      </c>
      <c r="B94" s="13">
        <v>20.8</v>
      </c>
      <c r="C94" s="16">
        <f t="shared" si="7"/>
        <v>2100.8000000000002</v>
      </c>
      <c r="D94" s="11" t="s">
        <v>28</v>
      </c>
      <c r="E94" s="12" t="s">
        <v>80</v>
      </c>
      <c r="F94" s="2" t="s">
        <v>152</v>
      </c>
      <c r="G94" s="5" t="s">
        <v>153</v>
      </c>
      <c r="H94" s="4">
        <v>1069.1600000000001</v>
      </c>
      <c r="I94" s="3">
        <v>44.21</v>
      </c>
      <c r="J94" s="4">
        <v>4972.42</v>
      </c>
      <c r="K94" s="9" t="s">
        <v>0</v>
      </c>
      <c r="L94" s="7">
        <v>115</v>
      </c>
      <c r="M94" s="7">
        <v>6</v>
      </c>
      <c r="N94" s="7">
        <v>1</v>
      </c>
      <c r="O94" s="6">
        <v>122</v>
      </c>
      <c r="P94" s="7">
        <v>3</v>
      </c>
      <c r="Q94" s="7">
        <v>9</v>
      </c>
      <c r="R94" s="7">
        <v>39</v>
      </c>
      <c r="S94" s="7">
        <v>634</v>
      </c>
      <c r="T94" s="6">
        <f>13*60</f>
        <v>780</v>
      </c>
      <c r="U94" s="7">
        <v>0</v>
      </c>
      <c r="V94" s="7">
        <v>0</v>
      </c>
      <c r="W94" s="7">
        <v>3</v>
      </c>
      <c r="X94" s="7">
        <v>3</v>
      </c>
      <c r="Y94" s="7">
        <v>215</v>
      </c>
      <c r="Z94" s="6">
        <f>3*60</f>
        <v>180</v>
      </c>
      <c r="AA94" s="7">
        <v>2</v>
      </c>
      <c r="AB94" s="7">
        <v>11</v>
      </c>
      <c r="AC94" s="7">
        <v>0</v>
      </c>
      <c r="AD94" s="7">
        <v>15</v>
      </c>
    </row>
    <row r="95" spans="1:30" x14ac:dyDescent="0.25">
      <c r="A95" s="11" t="s">
        <v>1</v>
      </c>
      <c r="B95" s="13">
        <v>20.8</v>
      </c>
      <c r="C95" s="16">
        <f t="shared" si="7"/>
        <v>2100.8000000000002</v>
      </c>
      <c r="D95" s="11" t="s">
        <v>28</v>
      </c>
      <c r="E95" s="7" t="s">
        <v>266</v>
      </c>
      <c r="F95" s="2" t="s">
        <v>268</v>
      </c>
      <c r="G95" s="5" t="s">
        <v>269</v>
      </c>
      <c r="H95" s="4">
        <v>1099.8599999999999</v>
      </c>
      <c r="I95" s="3">
        <v>42.92</v>
      </c>
      <c r="J95" s="4">
        <v>5027.76</v>
      </c>
      <c r="K95" s="9" t="s">
        <v>0</v>
      </c>
      <c r="L95" s="7">
        <v>759</v>
      </c>
      <c r="M95" s="7">
        <v>6</v>
      </c>
      <c r="N95" s="7">
        <v>0</v>
      </c>
      <c r="O95" s="6">
        <v>765</v>
      </c>
      <c r="P95" s="7">
        <v>4</v>
      </c>
      <c r="Q95" s="7">
        <v>8</v>
      </c>
      <c r="R95" s="7">
        <v>39</v>
      </c>
      <c r="S95" s="7">
        <v>108</v>
      </c>
      <c r="T95" s="6">
        <f>15*60</f>
        <v>900</v>
      </c>
      <c r="U95" s="7">
        <v>0</v>
      </c>
      <c r="V95" s="7">
        <v>0</v>
      </c>
      <c r="W95" s="7">
        <v>3</v>
      </c>
      <c r="X95" s="7">
        <v>3</v>
      </c>
      <c r="Y95" s="7">
        <v>130</v>
      </c>
      <c r="Z95" s="6">
        <f>2*60</f>
        <v>120</v>
      </c>
      <c r="AA95" s="7">
        <v>1</v>
      </c>
      <c r="AB95" s="7">
        <v>11</v>
      </c>
      <c r="AC95" s="7">
        <v>0</v>
      </c>
      <c r="AD95" s="7">
        <v>16</v>
      </c>
    </row>
    <row r="96" spans="1:30" x14ac:dyDescent="0.25">
      <c r="A96" s="11" t="s">
        <v>1</v>
      </c>
      <c r="B96" s="13">
        <v>20.8</v>
      </c>
      <c r="C96" s="16">
        <f t="shared" si="7"/>
        <v>2100.8000000000002</v>
      </c>
      <c r="D96" s="11" t="s">
        <v>28</v>
      </c>
      <c r="E96" s="7" t="s">
        <v>267</v>
      </c>
      <c r="F96" s="2" t="s">
        <v>270</v>
      </c>
      <c r="G96" s="5" t="s">
        <v>271</v>
      </c>
      <c r="H96" s="4">
        <v>455.58</v>
      </c>
      <c r="I96" s="3">
        <v>34.729999999999997</v>
      </c>
      <c r="J96" s="4">
        <v>4155.37</v>
      </c>
      <c r="K96" s="9" t="s">
        <v>0</v>
      </c>
      <c r="L96" s="7">
        <v>114</v>
      </c>
      <c r="M96" s="7">
        <v>5</v>
      </c>
      <c r="N96" s="7">
        <v>1</v>
      </c>
      <c r="O96" s="6">
        <v>120</v>
      </c>
      <c r="P96" s="7">
        <v>3</v>
      </c>
      <c r="Q96" s="7">
        <v>9</v>
      </c>
      <c r="R96" s="7">
        <v>39</v>
      </c>
      <c r="S96" s="7">
        <v>108</v>
      </c>
      <c r="T96" s="6">
        <f>4*60</f>
        <v>240</v>
      </c>
      <c r="U96" s="7">
        <v>0</v>
      </c>
      <c r="V96" s="7">
        <v>0</v>
      </c>
      <c r="W96" s="7">
        <v>2</v>
      </c>
      <c r="X96" s="7">
        <v>2</v>
      </c>
      <c r="Y96" s="7">
        <v>130</v>
      </c>
      <c r="Z96" s="6">
        <f>2*60</f>
        <v>120</v>
      </c>
      <c r="AA96" s="7">
        <v>1</v>
      </c>
      <c r="AB96" s="7">
        <v>11</v>
      </c>
      <c r="AC96" s="7">
        <v>0</v>
      </c>
      <c r="AD96" s="7">
        <v>15</v>
      </c>
    </row>
    <row r="97" spans="1:30" x14ac:dyDescent="0.25">
      <c r="A97" s="11" t="s">
        <v>1</v>
      </c>
      <c r="B97" s="13">
        <v>20.8</v>
      </c>
      <c r="C97" s="16">
        <f t="shared" si="7"/>
        <v>2100.8000000000002</v>
      </c>
      <c r="D97" s="11" t="s">
        <v>28</v>
      </c>
      <c r="E97" s="7" t="s">
        <v>267</v>
      </c>
      <c r="F97" s="2" t="s">
        <v>272</v>
      </c>
      <c r="G97" s="5" t="s">
        <v>273</v>
      </c>
      <c r="H97" s="4">
        <v>1027.72</v>
      </c>
      <c r="I97" s="3">
        <v>45.79</v>
      </c>
      <c r="J97" s="4">
        <v>4933.62</v>
      </c>
      <c r="K97" s="9" t="s">
        <v>0</v>
      </c>
      <c r="L97" s="7">
        <v>114</v>
      </c>
      <c r="M97" s="7">
        <v>5</v>
      </c>
      <c r="N97" s="7">
        <v>1</v>
      </c>
      <c r="O97" s="6">
        <v>120</v>
      </c>
      <c r="P97" s="7">
        <v>3</v>
      </c>
      <c r="Q97" s="7">
        <v>9</v>
      </c>
      <c r="R97" s="7">
        <v>39</v>
      </c>
      <c r="S97" s="7">
        <v>599</v>
      </c>
      <c r="T97" s="6">
        <f>12*60</f>
        <v>720</v>
      </c>
      <c r="U97" s="7">
        <v>0</v>
      </c>
      <c r="V97" s="7">
        <v>0</v>
      </c>
      <c r="W97" s="7">
        <v>2</v>
      </c>
      <c r="X97" s="7">
        <v>2</v>
      </c>
      <c r="Y97" s="7">
        <v>211</v>
      </c>
      <c r="Z97" s="6">
        <f>3*60</f>
        <v>180</v>
      </c>
      <c r="AA97" s="7">
        <v>2</v>
      </c>
      <c r="AB97" s="7">
        <v>10</v>
      </c>
      <c r="AC97" s="7">
        <v>1</v>
      </c>
      <c r="AD97" s="7">
        <v>15</v>
      </c>
    </row>
  </sheetData>
  <pageMargins left="0.7" right="0.7" top="0.75" bottom="0.75" header="0.3" footer="0.3"/>
  <pageSetup paperSize="9" orientation="portrait" r:id="rId1"/>
  <ignoredErrors>
    <ignoredError sqref="T74 Z74 Z94 T50 Z50 T53 T59 Z65 T71 T26 Z26 T29 T35 T38 T41 T4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SDNT Time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Mora Márquez</dc:creator>
  <cp:lastModifiedBy>Fernando Mora Márquez</cp:lastModifiedBy>
  <dcterms:created xsi:type="dcterms:W3CDTF">2016-06-20T08:47:43Z</dcterms:created>
  <dcterms:modified xsi:type="dcterms:W3CDTF">2019-10-23T09:59:50Z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af5fe7a7-970c-4f87-b882-91bbd580b85f</vt:lpwstr>
  </property>
</Properties>
</file>