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_w\OneDrive\桌面\普物實驗\Lab5 複擺\"/>
    </mc:Choice>
  </mc:AlternateContent>
  <xr:revisionPtr revIDLastSave="0" documentId="13_ncr:1_{01DF3EF7-4DB4-419E-9807-8FE3C1EE8D05}" xr6:coauthVersionLast="47" xr6:coauthVersionMax="47" xr10:uidLastSave="{00000000-0000-0000-0000-000000000000}"/>
  <bookViews>
    <workbookView xWindow="-108" yWindow="-108" windowWidth="18648" windowHeight="11784" activeTab="1" xr2:uid="{67EBBEBC-9192-4630-A537-C32FCB8DA6D3}"/>
  </bookViews>
  <sheets>
    <sheet name="測量法" sheetId="1" r:id="rId1"/>
    <sheet name="曲線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C9" i="1"/>
  <c r="C23" i="2"/>
  <c r="B9" i="1"/>
  <c r="E18" i="2"/>
  <c r="F18" i="2"/>
  <c r="G18" i="2"/>
  <c r="H18" i="2"/>
  <c r="H20" i="2" s="1"/>
  <c r="I18" i="2"/>
  <c r="I20" i="2" s="1"/>
  <c r="J18" i="2"/>
  <c r="J20" i="2" s="1"/>
  <c r="K18" i="2"/>
  <c r="K20" i="2" s="1"/>
  <c r="D18" i="2"/>
  <c r="D20" i="2" s="1"/>
  <c r="G20" i="2"/>
  <c r="F20" i="2"/>
  <c r="E20" i="2"/>
  <c r="E12" i="2"/>
  <c r="F12" i="2"/>
  <c r="G12" i="2"/>
  <c r="H12" i="2"/>
  <c r="I12" i="2"/>
  <c r="J12" i="2"/>
  <c r="K12" i="2"/>
  <c r="D12" i="2"/>
  <c r="F10" i="2"/>
  <c r="G10" i="2"/>
  <c r="H10" i="2"/>
  <c r="I10" i="2"/>
  <c r="J10" i="2"/>
  <c r="K10" i="2"/>
  <c r="D10" i="2"/>
  <c r="E10" i="2"/>
  <c r="C3" i="1"/>
  <c r="H6" i="1"/>
  <c r="I6" i="1" s="1"/>
  <c r="H5" i="1"/>
  <c r="I5" i="1" s="1"/>
</calcChain>
</file>

<file path=xl/sharedStrings.xml><?xml version="1.0" encoding="utf-8"?>
<sst xmlns="http://schemas.openxmlformats.org/spreadsheetml/2006/main" count="44" uniqueCount="30">
  <si>
    <t>h1</t>
    <phoneticPr fontId="1" type="noConversion"/>
  </si>
  <si>
    <t>h2</t>
    <phoneticPr fontId="1" type="noConversion"/>
  </si>
  <si>
    <t>支點</t>
    <phoneticPr fontId="1" type="noConversion"/>
  </si>
  <si>
    <t>O2</t>
    <phoneticPr fontId="1" type="noConversion"/>
  </si>
  <si>
    <t>O1</t>
    <phoneticPr fontId="1" type="noConversion"/>
  </si>
  <si>
    <t>t1(s)</t>
    <phoneticPr fontId="1" type="noConversion"/>
  </si>
  <si>
    <t>t2(s)</t>
  </si>
  <si>
    <t>t3(s)</t>
  </si>
  <si>
    <t>t4(s)</t>
  </si>
  <si>
    <t>t5(s)</t>
  </si>
  <si>
    <t>平均值(s)</t>
    <phoneticPr fontId="1" type="noConversion"/>
  </si>
  <si>
    <t>週期T</t>
    <phoneticPr fontId="1" type="noConversion"/>
  </si>
  <si>
    <t>g</t>
    <phoneticPr fontId="1" type="noConversion"/>
  </si>
  <si>
    <t>百分誤差</t>
    <phoneticPr fontId="1" type="noConversion"/>
  </si>
  <si>
    <t>L</t>
    <phoneticPr fontId="1" type="noConversion"/>
  </si>
  <si>
    <t>滑體位置</t>
    <phoneticPr fontId="1" type="noConversion"/>
  </si>
  <si>
    <t>10cm</t>
    <phoneticPr fontId="1" type="noConversion"/>
  </si>
  <si>
    <t>20cm</t>
    <phoneticPr fontId="1" type="noConversion"/>
  </si>
  <si>
    <t>30cm</t>
  </si>
  <si>
    <t>40cm</t>
  </si>
  <si>
    <t>50cm</t>
  </si>
  <si>
    <t>60cm</t>
  </si>
  <si>
    <t>70cm</t>
  </si>
  <si>
    <t>80cm</t>
  </si>
  <si>
    <t>10次週期時間</t>
    <phoneticPr fontId="1" type="noConversion"/>
  </si>
  <si>
    <t>平均(10次)</t>
    <phoneticPr fontId="1" type="noConversion"/>
  </si>
  <si>
    <t>T1</t>
    <phoneticPr fontId="1" type="noConversion"/>
  </si>
  <si>
    <t>T2</t>
    <phoneticPr fontId="1" type="noConversion"/>
  </si>
  <si>
    <t>T0</t>
    <phoneticPr fontId="1" type="noConversion"/>
  </si>
  <si>
    <t>臺南 g 理論值 cm/s2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</si>
</sst>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7" fontId="0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曲線法!$B$12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曲線法!$C$6:$K$6</c:f>
              <c:strCache>
                <c:ptCount val="9"/>
                <c:pt idx="1">
                  <c:v>10cm</c:v>
                </c:pt>
                <c:pt idx="2">
                  <c:v>20cm</c:v>
                </c:pt>
                <c:pt idx="3">
                  <c:v>30cm</c:v>
                </c:pt>
                <c:pt idx="4">
                  <c:v>40cm</c:v>
                </c:pt>
                <c:pt idx="5">
                  <c:v>50cm</c:v>
                </c:pt>
                <c:pt idx="6">
                  <c:v>60cm</c:v>
                </c:pt>
                <c:pt idx="7">
                  <c:v>70cm</c:v>
                </c:pt>
                <c:pt idx="8">
                  <c:v>80cm</c:v>
                </c:pt>
              </c:strCache>
            </c:strRef>
          </c:cat>
          <c:val>
            <c:numRef>
              <c:f>曲線法!$C$12:$K$12</c:f>
              <c:numCache>
                <c:formatCode>0.000</c:formatCode>
                <c:ptCount val="9"/>
                <c:pt idx="1">
                  <c:v>2.0329999999999999</c:v>
                </c:pt>
                <c:pt idx="2">
                  <c:v>2.0260000000000002</c:v>
                </c:pt>
                <c:pt idx="3">
                  <c:v>2.0209999999999999</c:v>
                </c:pt>
                <c:pt idx="4">
                  <c:v>2.0179999999999998</c:v>
                </c:pt>
                <c:pt idx="5">
                  <c:v>2.0176666666666665</c:v>
                </c:pt>
                <c:pt idx="6">
                  <c:v>2.0183333333333335</c:v>
                </c:pt>
                <c:pt idx="7">
                  <c:v>2.0219999999999998</c:v>
                </c:pt>
                <c:pt idx="8">
                  <c:v>2.0276666666666667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2-4245-9B28-C559AE65BDBB}"/>
            </c:ext>
          </c:extLst>
        </c:ser>
        <c:ser>
          <c:idx val="2"/>
          <c:order val="1"/>
          <c:tx>
            <c:strRef>
              <c:f>曲線法!$B$20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曲線法!$C$6:$K$6</c:f>
              <c:strCache>
                <c:ptCount val="9"/>
                <c:pt idx="1">
                  <c:v>10cm</c:v>
                </c:pt>
                <c:pt idx="2">
                  <c:v>20cm</c:v>
                </c:pt>
                <c:pt idx="3">
                  <c:v>30cm</c:v>
                </c:pt>
                <c:pt idx="4">
                  <c:v>40cm</c:v>
                </c:pt>
                <c:pt idx="5">
                  <c:v>50cm</c:v>
                </c:pt>
                <c:pt idx="6">
                  <c:v>60cm</c:v>
                </c:pt>
                <c:pt idx="7">
                  <c:v>70cm</c:v>
                </c:pt>
                <c:pt idx="8">
                  <c:v>80cm</c:v>
                </c:pt>
              </c:strCache>
            </c:strRef>
          </c:cat>
          <c:val>
            <c:numRef>
              <c:f>曲線法!$C$20:$K$20</c:f>
              <c:numCache>
                <c:formatCode>General</c:formatCode>
                <c:ptCount val="9"/>
                <c:pt idx="1">
                  <c:v>2.0346666666666668</c:v>
                </c:pt>
                <c:pt idx="2">
                  <c:v>2.0153333333333334</c:v>
                </c:pt>
                <c:pt idx="3">
                  <c:v>2.0043333333333333</c:v>
                </c:pt>
                <c:pt idx="4">
                  <c:v>1.9973333333333332</c:v>
                </c:pt>
                <c:pt idx="5">
                  <c:v>1.9969999999999999</c:v>
                </c:pt>
                <c:pt idx="6">
                  <c:v>1.9996666666666667</c:v>
                </c:pt>
                <c:pt idx="7">
                  <c:v>2.0066666666666668</c:v>
                </c:pt>
                <c:pt idx="8">
                  <c:v>2.0190000000000001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2-4245-9B28-C559AE65B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996239"/>
        <c:axId val="1276001999"/>
      </c:lineChart>
      <c:catAx>
        <c:axId val="127599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6001999"/>
        <c:crosses val="autoZero"/>
        <c:auto val="1"/>
        <c:lblAlgn val="ctr"/>
        <c:lblOffset val="100"/>
        <c:noMultiLvlLbl val="0"/>
      </c:catAx>
      <c:valAx>
        <c:axId val="127600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599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163246</xdr:colOff>
      <xdr:row>3</xdr:row>
      <xdr:rowOff>137596</xdr:rowOff>
    </xdr:from>
    <xdr:to>
      <xdr:col>27</xdr:col>
      <xdr:colOff>138546</xdr:colOff>
      <xdr:row>28</xdr:row>
      <xdr:rowOff>11546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7089840-0286-AA63-8ED4-25970F5D4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6F4-FFF0-4B41-9E3F-3479E54446BB}">
  <dimension ref="B2:I9"/>
  <sheetViews>
    <sheetView workbookViewId="0">
      <selection activeCell="C9" sqref="C9"/>
    </sheetView>
  </sheetViews>
  <sheetFormatPr defaultRowHeight="16.2" x14ac:dyDescent="0.3"/>
  <cols>
    <col min="2" max="2" width="10.33203125" bestFit="1" customWidth="1"/>
  </cols>
  <sheetData>
    <row r="2" spans="2:9" x14ac:dyDescent="0.3">
      <c r="B2" t="s">
        <v>0</v>
      </c>
      <c r="C2" t="s">
        <v>1</v>
      </c>
      <c r="D2" t="s">
        <v>29</v>
      </c>
    </row>
    <row r="3" spans="2:9" x14ac:dyDescent="0.3">
      <c r="B3">
        <v>27.5</v>
      </c>
      <c r="C3">
        <f>101.7-27.5</f>
        <v>74.2</v>
      </c>
      <c r="D3">
        <v>978.83199999999999</v>
      </c>
    </row>
    <row r="4" spans="2:9" x14ac:dyDescent="0.3">
      <c r="B4" s="1" t="s">
        <v>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2:9" x14ac:dyDescent="0.3">
      <c r="B5" s="1" t="s">
        <v>4</v>
      </c>
      <c r="C5" s="1">
        <v>20.329999999999998</v>
      </c>
      <c r="D5" s="1">
        <v>20.329999999999998</v>
      </c>
      <c r="E5" s="1">
        <v>20.329999999999998</v>
      </c>
      <c r="F5" s="1">
        <v>20.329999999999998</v>
      </c>
      <c r="G5" s="1">
        <v>20.329999999999998</v>
      </c>
      <c r="H5" s="1">
        <f>AVERAGE(C5:G5)</f>
        <v>20.329999999999998</v>
      </c>
      <c r="I5" s="1">
        <f>H5/10</f>
        <v>2.0329999999999999</v>
      </c>
    </row>
    <row r="6" spans="2:9" x14ac:dyDescent="0.3">
      <c r="B6" s="1" t="s">
        <v>3</v>
      </c>
      <c r="C6" s="1">
        <v>20.32</v>
      </c>
      <c r="D6" s="1">
        <v>20.32</v>
      </c>
      <c r="E6" s="1">
        <v>20.32</v>
      </c>
      <c r="F6" s="1">
        <v>20.32</v>
      </c>
      <c r="G6" s="1">
        <v>20.32</v>
      </c>
      <c r="H6" s="1">
        <f>AVERAGE(C6:G6)</f>
        <v>20.32</v>
      </c>
      <c r="I6" s="1">
        <f>H6/10</f>
        <v>2.032</v>
      </c>
    </row>
    <row r="8" spans="2:9" x14ac:dyDescent="0.3">
      <c r="B8" t="s">
        <v>12</v>
      </c>
      <c r="C8" t="s">
        <v>13</v>
      </c>
    </row>
    <row r="9" spans="2:9" x14ac:dyDescent="0.3">
      <c r="B9">
        <f>4*(PI())^2/(((I5^2+I6^2)/(2*(B3+C3)))+((I5^2-I6^2)/(2*(B3-C3))))</f>
        <v>972.93792128384484</v>
      </c>
      <c r="C9" s="4">
        <f>(D3-B9)/D3</f>
        <v>6.0215427327213961E-3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5EC0-2087-4E69-9390-7E4DA63B9EA3}">
  <dimension ref="B3:M23"/>
  <sheetViews>
    <sheetView tabSelected="1" topLeftCell="A10" zoomScale="104" zoomScaleNormal="65" workbookViewId="0">
      <selection activeCell="E23" sqref="E23"/>
    </sheetView>
  </sheetViews>
  <sheetFormatPr defaultRowHeight="16.2" x14ac:dyDescent="0.3"/>
  <cols>
    <col min="4" max="4" width="10.33203125" bestFit="1" customWidth="1"/>
    <col min="5" max="5" width="9.77734375" bestFit="1" customWidth="1"/>
  </cols>
  <sheetData>
    <row r="3" spans="2:13" x14ac:dyDescent="0.3">
      <c r="B3" t="s">
        <v>14</v>
      </c>
      <c r="C3" t="s">
        <v>29</v>
      </c>
    </row>
    <row r="4" spans="2:13" x14ac:dyDescent="0.3">
      <c r="B4">
        <v>101.7</v>
      </c>
      <c r="C4">
        <v>978.83199999999999</v>
      </c>
    </row>
    <row r="6" spans="2:13" x14ac:dyDescent="0.3">
      <c r="B6" s="5" t="s">
        <v>15</v>
      </c>
      <c r="C6" s="5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M6" s="1"/>
    </row>
    <row r="7" spans="2:13" x14ac:dyDescent="0.3">
      <c r="B7" s="5" t="s">
        <v>24</v>
      </c>
      <c r="C7" s="5"/>
      <c r="D7" s="1">
        <v>20.329999999999998</v>
      </c>
      <c r="E7" s="1">
        <v>20.260000000000002</v>
      </c>
      <c r="F7" s="1">
        <v>20.21</v>
      </c>
      <c r="G7" s="1">
        <v>20.18</v>
      </c>
      <c r="H7" s="1">
        <v>20.170000000000002</v>
      </c>
      <c r="I7" s="1">
        <v>20.190000000000001</v>
      </c>
      <c r="J7" s="1">
        <v>20.22</v>
      </c>
      <c r="K7" s="1">
        <v>20.28</v>
      </c>
    </row>
    <row r="8" spans="2:13" x14ac:dyDescent="0.3">
      <c r="B8" s="5"/>
      <c r="C8" s="5"/>
      <c r="D8" s="1">
        <v>20.329999999999998</v>
      </c>
      <c r="E8" s="1">
        <v>20.260000000000002</v>
      </c>
      <c r="F8" s="1">
        <v>20.21</v>
      </c>
      <c r="G8" s="1">
        <v>20.18</v>
      </c>
      <c r="H8" s="1">
        <v>20.18</v>
      </c>
      <c r="I8" s="1">
        <v>20.18</v>
      </c>
      <c r="J8" s="1">
        <v>20.22</v>
      </c>
      <c r="K8" s="1">
        <v>20.27</v>
      </c>
    </row>
    <row r="9" spans="2:13" x14ac:dyDescent="0.3">
      <c r="B9" s="5"/>
      <c r="C9" s="5"/>
      <c r="D9" s="1">
        <v>20.329999999999998</v>
      </c>
      <c r="E9" s="1">
        <v>20.260000000000002</v>
      </c>
      <c r="F9" s="1">
        <v>20.21</v>
      </c>
      <c r="G9" s="1">
        <v>20.18</v>
      </c>
      <c r="H9" s="1">
        <v>20.18</v>
      </c>
      <c r="I9" s="1">
        <v>20.18</v>
      </c>
      <c r="J9" s="1">
        <v>20.22</v>
      </c>
      <c r="K9" s="1">
        <v>20.28</v>
      </c>
    </row>
    <row r="10" spans="2:13" x14ac:dyDescent="0.3">
      <c r="B10" s="5" t="s">
        <v>25</v>
      </c>
      <c r="C10" s="5"/>
      <c r="D10" s="6">
        <f>AVERAGE(D7:D9)</f>
        <v>20.329999999999998</v>
      </c>
      <c r="E10" s="6">
        <f>AVERAGE(E7:E9)</f>
        <v>20.260000000000002</v>
      </c>
      <c r="F10" s="6">
        <f t="shared" ref="F10:K10" si="0">AVERAGE(F7:F9)</f>
        <v>20.21</v>
      </c>
      <c r="G10" s="6">
        <f t="shared" si="0"/>
        <v>20.18</v>
      </c>
      <c r="H10" s="6">
        <f t="shared" si="0"/>
        <v>20.176666666666666</v>
      </c>
      <c r="I10" s="6">
        <f t="shared" si="0"/>
        <v>20.183333333333334</v>
      </c>
      <c r="J10" s="6">
        <f t="shared" si="0"/>
        <v>20.22</v>
      </c>
      <c r="K10" s="6">
        <f t="shared" si="0"/>
        <v>20.276666666666667</v>
      </c>
    </row>
    <row r="11" spans="2:13" x14ac:dyDescent="0.3">
      <c r="B11" s="5"/>
      <c r="C11" s="5"/>
      <c r="D11" s="6"/>
      <c r="E11" s="6"/>
      <c r="F11" s="6"/>
      <c r="G11" s="6"/>
      <c r="H11" s="6"/>
      <c r="I11" s="6"/>
      <c r="J11" s="6"/>
      <c r="K11" s="6"/>
    </row>
    <row r="12" spans="2:13" x14ac:dyDescent="0.3">
      <c r="B12" s="5" t="s">
        <v>26</v>
      </c>
      <c r="C12" s="5"/>
      <c r="D12" s="2">
        <f>D10/10</f>
        <v>2.0329999999999999</v>
      </c>
      <c r="E12" s="2">
        <f t="shared" ref="E12:K12" si="1">E10/10</f>
        <v>2.0260000000000002</v>
      </c>
      <c r="F12" s="2">
        <f t="shared" si="1"/>
        <v>2.0209999999999999</v>
      </c>
      <c r="G12" s="2">
        <f t="shared" si="1"/>
        <v>2.0179999999999998</v>
      </c>
      <c r="H12" s="2">
        <f t="shared" si="1"/>
        <v>2.0176666666666665</v>
      </c>
      <c r="I12" s="2">
        <f t="shared" si="1"/>
        <v>2.0183333333333335</v>
      </c>
      <c r="J12" s="2">
        <f t="shared" si="1"/>
        <v>2.0219999999999998</v>
      </c>
      <c r="K12" s="2">
        <f t="shared" si="1"/>
        <v>2.0276666666666667</v>
      </c>
    </row>
    <row r="14" spans="2:13" x14ac:dyDescent="0.3">
      <c r="B14" s="5" t="s">
        <v>15</v>
      </c>
      <c r="C14" s="5"/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</row>
    <row r="15" spans="2:13" x14ac:dyDescent="0.3">
      <c r="B15" s="5" t="s">
        <v>24</v>
      </c>
      <c r="C15" s="5"/>
      <c r="D15" s="3">
        <v>20.36</v>
      </c>
      <c r="E15" s="3">
        <v>20.16</v>
      </c>
      <c r="F15" s="3">
        <v>20.05</v>
      </c>
      <c r="G15" s="3">
        <v>19.98</v>
      </c>
      <c r="H15" s="3">
        <v>19.97</v>
      </c>
      <c r="I15" s="3">
        <v>20</v>
      </c>
      <c r="J15" s="3">
        <v>20.07</v>
      </c>
      <c r="K15" s="3">
        <v>20.190000000000001</v>
      </c>
    </row>
    <row r="16" spans="2:13" x14ac:dyDescent="0.3">
      <c r="B16" s="5"/>
      <c r="C16" s="5"/>
      <c r="D16" s="3">
        <v>20.34</v>
      </c>
      <c r="E16" s="3">
        <v>20.149999999999999</v>
      </c>
      <c r="F16" s="3">
        <v>20.04</v>
      </c>
      <c r="G16" s="3">
        <v>19.97</v>
      </c>
      <c r="H16" s="3">
        <v>19.97</v>
      </c>
      <c r="I16" s="3">
        <v>20</v>
      </c>
      <c r="J16" s="3">
        <v>20.07</v>
      </c>
      <c r="K16" s="3">
        <v>20.190000000000001</v>
      </c>
    </row>
    <row r="17" spans="2:11" x14ac:dyDescent="0.3">
      <c r="B17" s="5"/>
      <c r="C17" s="5"/>
      <c r="D17" s="3">
        <v>20.34</v>
      </c>
      <c r="E17" s="3">
        <v>20.149999999999999</v>
      </c>
      <c r="F17" s="3">
        <v>20.04</v>
      </c>
      <c r="G17" s="3">
        <v>19.97</v>
      </c>
      <c r="H17" s="3">
        <v>19.97</v>
      </c>
      <c r="I17" s="3">
        <v>19.989999999999998</v>
      </c>
      <c r="J17" s="3">
        <v>20.059999999999999</v>
      </c>
      <c r="K17" s="3">
        <v>20.190000000000001</v>
      </c>
    </row>
    <row r="18" spans="2:11" x14ac:dyDescent="0.3">
      <c r="B18" s="5" t="s">
        <v>25</v>
      </c>
      <c r="C18" s="5"/>
      <c r="D18" s="5">
        <f>AVERAGE(D15:D17)</f>
        <v>20.346666666666668</v>
      </c>
      <c r="E18" s="5">
        <f t="shared" ref="E18:K18" si="2">AVERAGE(E15:E17)</f>
        <v>20.153333333333332</v>
      </c>
      <c r="F18" s="5">
        <f t="shared" si="2"/>
        <v>20.043333333333333</v>
      </c>
      <c r="G18" s="5">
        <f t="shared" si="2"/>
        <v>19.973333333333333</v>
      </c>
      <c r="H18" s="5">
        <f t="shared" si="2"/>
        <v>19.97</v>
      </c>
      <c r="I18" s="5">
        <f t="shared" si="2"/>
        <v>19.996666666666666</v>
      </c>
      <c r="J18" s="5">
        <f t="shared" si="2"/>
        <v>20.066666666666666</v>
      </c>
      <c r="K18" s="5">
        <f t="shared" si="2"/>
        <v>20.190000000000001</v>
      </c>
    </row>
    <row r="19" spans="2:1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3">
      <c r="B20" s="5" t="s">
        <v>27</v>
      </c>
      <c r="C20" s="5"/>
      <c r="D20" s="1">
        <f>D18/10</f>
        <v>2.0346666666666668</v>
      </c>
      <c r="E20" s="1">
        <f t="shared" ref="E20:K20" si="3">E18/10</f>
        <v>2.0153333333333334</v>
      </c>
      <c r="F20" s="1">
        <f t="shared" si="3"/>
        <v>2.0043333333333333</v>
      </c>
      <c r="G20" s="1">
        <f t="shared" si="3"/>
        <v>1.9973333333333332</v>
      </c>
      <c r="H20" s="1">
        <f t="shared" si="3"/>
        <v>1.9969999999999999</v>
      </c>
      <c r="I20" s="1">
        <f t="shared" si="3"/>
        <v>1.9996666666666667</v>
      </c>
      <c r="J20" s="1">
        <f t="shared" si="3"/>
        <v>2.0066666666666668</v>
      </c>
      <c r="K20" s="1">
        <f t="shared" si="3"/>
        <v>2.0190000000000001</v>
      </c>
    </row>
    <row r="22" spans="2:11" x14ac:dyDescent="0.3">
      <c r="B22" t="s">
        <v>28</v>
      </c>
      <c r="C22" t="s">
        <v>12</v>
      </c>
      <c r="D22" t="s">
        <v>13</v>
      </c>
    </row>
    <row r="23" spans="2:11" x14ac:dyDescent="0.3">
      <c r="B23">
        <v>2.032</v>
      </c>
      <c r="C23">
        <f>4*PI()^2*B4/B23^2</f>
        <v>972.37387585132717</v>
      </c>
      <c r="D23" s="4">
        <f>(C4-C23)/C4</f>
        <v>6.5977860845097252E-3</v>
      </c>
    </row>
  </sheetData>
  <mergeCells count="24">
    <mergeCell ref="J18:J19"/>
    <mergeCell ref="K18:K19"/>
    <mergeCell ref="K10:K11"/>
    <mergeCell ref="B6:C6"/>
    <mergeCell ref="B7:C9"/>
    <mergeCell ref="B10:C11"/>
    <mergeCell ref="B12:C12"/>
    <mergeCell ref="D10:D11"/>
    <mergeCell ref="E10:E11"/>
    <mergeCell ref="F10:F11"/>
    <mergeCell ref="G10:G11"/>
    <mergeCell ref="H10:H11"/>
    <mergeCell ref="I10:I11"/>
    <mergeCell ref="J10:J11"/>
    <mergeCell ref="E18:E19"/>
    <mergeCell ref="F18:F19"/>
    <mergeCell ref="G18:G19"/>
    <mergeCell ref="H18:H19"/>
    <mergeCell ref="I18:I19"/>
    <mergeCell ref="B20:C20"/>
    <mergeCell ref="B14:C14"/>
    <mergeCell ref="B15:C17"/>
    <mergeCell ref="B18:C19"/>
    <mergeCell ref="D18:D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測量法</vt:lpstr>
      <vt:lpstr>曲線法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asa_wang</dc:creator>
  <cp:lastModifiedBy>asa_wang</cp:lastModifiedBy>
  <dcterms:created xsi:type="dcterms:W3CDTF">2025-10-12T16:33:38Z</dcterms:created>
  <dcterms:modified xsi:type="dcterms:W3CDTF">2025-10-15T15:41:18Z</dcterms:modified>
</cp:coreProperties>
</file>