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6.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4"/>
  </bookViews>
  <sheets>
    <sheet name="1" sheetId="1" state="visible" r:id="rId2"/>
    <sheet name="2" sheetId="2" state="visible" r:id="rId3"/>
    <sheet name="3" sheetId="3" state="visible" r:id="rId4"/>
    <sheet name="4" sheetId="4" state="visible" r:id="rId5"/>
    <sheet name="5" sheetId="5" state="visible" r:id="rId6"/>
  </sheets>
  <calcPr iterateCount="100" refMode="A1" iterate="false" iterateDelta="0.0001"/>
</workbook>
</file>

<file path=xl/comments3.xml><?xml version="1.0" encoding="utf-8"?>
<comments xmlns="http://schemas.openxmlformats.org/spreadsheetml/2006/main" xmlns:xdr="http://schemas.openxmlformats.org/drawingml/2006/spreadsheetDrawing">
  <authors>
    <author/>
  </authors>
  <commentList>
    <comment ref="E13" authorId="0">
      <text>
        <r>
          <rPr>
            <sz val="9"/>
            <color rgb="FF000000"/>
            <rFont val="Tahoma"/>
            <family val="2"/>
            <charset val="1"/>
          </rPr>
          <t>sopia:
</t>
        </r>
      </text>
    </comment>
  </commentList>
</comments>
</file>

<file path=xl/sharedStrings.xml><?xml version="1.0" encoding="utf-8"?>
<sst xmlns="http://schemas.openxmlformats.org/spreadsheetml/2006/main" count="137" uniqueCount="106">
  <si>
    <t>You are a researcher who is interested in how tv watching influences children’s performance in school. You find out how many hours of tv 15 children watch, on average, in a week. You also obtain their overall grade average.</t>
  </si>
  <si>
    <t>Child #</t>
  </si>
  <si>
    <t>Hours of TV</t>
  </si>
  <si>
    <t>Overall Grade Average</t>
  </si>
  <si>
    <t>1. Calculate the correlation between hours of tv watched and overall grade average.</t>
  </si>
  <si>
    <t>2. Make a scatterplot of the data</t>
  </si>
  <si>
    <t>3. Describe the data in words (interpret the correlation – what does it mean?)</t>
  </si>
  <si>
    <t>4. Calculate the regression equation (use tv watching to predict grade).</t>
  </si>
  <si>
    <t>5. Using the regression equation:</t>
  </si>
  <si>
    <t>a. If you know that a student watches 7 hours of tv a week, what grade average would you predict for that student?</t>
  </si>
  <si>
    <r>
      <rPr>
        <b val="true"/>
        <sz val="12"/>
        <color rgb="FF000000"/>
        <rFont val="Times New Roman"/>
        <family val="1"/>
        <charset val="1"/>
      </rPr>
      <t>     b. If you know that a student watches 11 hours of tv a week, what grade would you </t>
    </r>
    <r>
      <rPr>
        <sz val="12"/>
        <color rgb="FF000000"/>
        <rFont val="Times New Roman"/>
        <family val="1"/>
        <charset val="1"/>
      </rPr>
      <t>predict</t>
    </r>
    <r>
      <rPr>
        <sz val="12"/>
        <color rgb="FF000000"/>
        <rFont val="Times New Roman"/>
        <family val="1"/>
        <charset val="1"/>
      </rPr>
      <t> for the student?     How does that compare to Student #15? Why doesn’t the regression equation predict student #15’s exact score?</t>
    </r>
  </si>
  <si>
    <t>6. Draw the regression line on your scatterplot.</t>
  </si>
  <si>
    <t>7. How much of the variability in grades is predicted by amount of tv watched?</t>
  </si>
  <si>
    <t>8. Can we claim, based on this data, that watching tv leads to lower grades? Why or why not?</t>
  </si>
  <si>
    <t>Correlation Coefficients</t>
  </si>
  <si>
    <t>Pearson</t>
  </si>
  <si>
    <t>Spearman</t>
  </si>
  <si>
    <t>Kendall</t>
  </si>
  <si>
    <t>Pearson's coeff (t test)</t>
  </si>
  <si>
    <t>Pearson's coeff (Fisher)</t>
  </si>
  <si>
    <t>Alpha</t>
  </si>
  <si>
    <t>Rho</t>
  </si>
  <si>
    <t>Tails</t>
  </si>
  <si>
    <t>corr</t>
  </si>
  <si>
    <t>std err</t>
  </si>
  <si>
    <t>The expected correlation given the data between hours of watching tv and grades shoul be bidirectional, meaning that if hours of watching tv is low grades should be high and vice versa.</t>
  </si>
  <si>
    <t>Regression Analysis</t>
  </si>
  <si>
    <t>OVERALL FIT</t>
  </si>
  <si>
    <t>Multiple R</t>
  </si>
  <si>
    <t>AIC</t>
  </si>
  <si>
    <t>R Square</t>
  </si>
  <si>
    <t>AICc</t>
  </si>
  <si>
    <t>Adjusted R Square</t>
  </si>
  <si>
    <t>BSC</t>
  </si>
  <si>
    <t>Standard Error</t>
  </si>
  <si>
    <t>Observations</t>
  </si>
  <si>
    <t>ANOVA</t>
  </si>
  <si>
    <t>df</t>
  </si>
  <si>
    <t>SS</t>
  </si>
  <si>
    <t>MS</t>
  </si>
  <si>
    <t>F</t>
  </si>
  <si>
    <t>p-value</t>
  </si>
  <si>
    <t>sig</t>
  </si>
  <si>
    <t>Regression</t>
  </si>
  <si>
    <t>Residual</t>
  </si>
  <si>
    <t>Total</t>
  </si>
  <si>
    <t>coeff</t>
  </si>
  <si>
    <t>t stat</t>
  </si>
  <si>
    <t>lower</t>
  </si>
  <si>
    <t>upper</t>
  </si>
  <si>
    <t>vif</t>
  </si>
  <si>
    <t>Intercept</t>
  </si>
  <si>
    <t>Almost 80% of the grades predict that the lower hours of watching tv results to better grades.</t>
  </si>
  <si>
    <t>Yes, based on the data, we can claim that watching TV for a long period of time lowers Academic performance. The average correlation of watching TV and grades is proportion to most of the students. An outlier of 3 students or 1/5 of the population is not relevant. </t>
  </si>
  <si>
    <t>Use a regression model to predict  death rate given the doctor availability, hospital availability, per capita income, and population density</t>
  </si>
  <si>
    <t>death rate per 1000 residents</t>
  </si>
  <si>
    <t>doctor availability per 100,000 residents</t>
  </si>
  <si>
    <t>hospital availability per 100,000 residents</t>
  </si>
  <si>
    <t>annual per capita income</t>
  </si>
  <si>
    <t>population density</t>
  </si>
  <si>
    <t>1. Show the regression equation</t>
  </si>
  <si>
    <t>2. Is the regression model  a good fit? Explain</t>
  </si>
  <si>
    <t>3. Which of the independent variables is a significant predictor for death rate? Explain</t>
  </si>
  <si>
    <t>4. What is your conclusion about the dataset</t>
  </si>
  <si>
    <t>For the data below, find the best fit polynomials of degrees 1 to 6 (is it  linear, quadratic 3rd degree..etc) </t>
  </si>
  <si>
    <t>Which appear to best represent the data?</t>
  </si>
  <si>
    <t>x</t>
  </si>
  <si>
    <t>y</t>
  </si>
  <si>
    <t>@relation</t>
  </si>
  <si>
    <t>diabetes</t>
  </si>
  <si>
    <t>@attribute</t>
  </si>
  <si>
    <t>Age</t>
  </si>
  <si>
    <t>real</t>
  </si>
  <si>
    <t>[0.9</t>
  </si>
  <si>
    <t>15.6]</t>
  </si>
  <si>
    <t>Fit the best regression model</t>
  </si>
  <si>
    <t>Deficit</t>
  </si>
  <si>
    <t>[-29.0</t>
  </si>
  <si>
    <t>-0.2]</t>
  </si>
  <si>
    <t>interpret your model in terms of fit and significance</t>
  </si>
  <si>
    <t>C_peptide</t>
  </si>
  <si>
    <t>[3.0</t>
  </si>
  <si>
    <t>6.6]</t>
  </si>
  <si>
    <t>@inputs</t>
  </si>
  <si>
    <t>@outputs</t>
  </si>
  <si>
    <t>@data</t>
  </si>
  <si>
    <t>autoMPG6</t>
  </si>
  <si>
    <t> fit the best regression model</t>
  </si>
  <si>
    <t>Displacement</t>
  </si>
  <si>
    <t>real[68.0</t>
  </si>
  <si>
    <t>455.0]</t>
  </si>
  <si>
    <t>Horse_power</t>
  </si>
  <si>
    <t>integer[46</t>
  </si>
  <si>
    <t>230]</t>
  </si>
  <si>
    <t>Weight</t>
  </si>
  <si>
    <t>integer[1613</t>
  </si>
  <si>
    <t>5140]</t>
  </si>
  <si>
    <t>Acceleration</t>
  </si>
  <si>
    <t>real[8.0</t>
  </si>
  <si>
    <t>24.8]</t>
  </si>
  <si>
    <t>Model_year</t>
  </si>
  <si>
    <t>integer[70</t>
  </si>
  <si>
    <t>82]</t>
  </si>
  <si>
    <t>Mpg</t>
  </si>
  <si>
    <t>real[9.0</t>
  </si>
  <si>
    <t>46.6]</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</si>
</sst>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2"/>
      <color rgb="FF000000"/>
      <name val="Times New Roman"/>
      <family val="1"/>
      <charset val="1"/>
    </font>
    <font>
      <sz val="8"/>
      <color rgb="FF000000"/>
      <name val="Times New Roman"/>
      <family val="1"/>
      <charset val="1"/>
    </font>
    <font>
      <i val="true"/>
      <sz val="11"/>
      <color rgb="FF000000"/>
      <name val="Calibri"/>
      <family val="2"/>
      <charset val="1"/>
    </font>
    <font>
      <b val="true"/>
      <sz val="12"/>
      <color rgb="FF000000"/>
      <name val="Times New Roman"/>
      <family val="1"/>
      <charset val="1"/>
    </font>
    <font>
      <b val="true"/>
      <sz val="11"/>
      <color rgb="FF000000"/>
      <name val="Calibri"/>
      <family val="2"/>
      <charset val="1"/>
    </font>
    <font>
      <b val="true"/>
      <sz val="11"/>
      <color rgb="FFFF0000"/>
      <name val="Calibri"/>
      <family val="2"/>
      <charset val="1"/>
    </font>
    <font>
      <sz val="8"/>
      <color rgb="FF000000"/>
      <name val="Calibri"/>
      <family val="2"/>
      <charset val="1"/>
    </font>
    <font>
      <b val="true"/>
      <sz val="16"/>
      <color rgb="FFF2F2F2"/>
      <name val="Calibri"/>
      <family val="2"/>
    </font>
    <font>
      <sz val="9"/>
      <color rgb="FFBFBFBF"/>
      <name val="Calibri"/>
      <family val="2"/>
    </font>
    <font>
      <sz val="11"/>
      <color rgb="FF000000"/>
      <name val="Times New Roman"/>
      <family val="1"/>
      <charset val="1"/>
    </font>
    <font>
      <b val="true"/>
      <sz val="9"/>
      <color rgb="FF000000"/>
      <name val="Tahoma"/>
      <family val="2"/>
      <charset val="1"/>
    </font>
    <font>
      <sz val="9"/>
      <color rgb="FF000000"/>
      <name val="Tahoma"/>
      <family val="2"/>
      <charset val="1"/>
    </font>
  </fonts>
  <fills count="2">
    <fill>
      <patternFill patternType="none"/>
    </fill>
    <fill>
      <patternFill patternType="gray125"/>
    </fill>
  </fills>
  <borders count="13">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double"/>
      <diagonal/>
    </border>
    <border diagonalUp="false" diagonalDown="false">
      <left/>
      <right/>
      <top/>
      <bottom style="thin"/>
      <diagonal/>
    </border>
    <border diagonalUp="false" diagonalDown="false">
      <left/>
      <right/>
      <top style="double"/>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1"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3"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5" xfId="0" applyFont="true" applyBorder="true" applyAlignment="true" applyProtection="false">
      <alignment horizontal="center" vertical="top" textRotation="0" wrapText="true" indent="0" shrinkToFit="false"/>
      <protection locked="true" hidden="false"/>
    </xf>
    <xf numFmtId="164" fontId="5" fillId="0" borderId="6"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7" fillId="0" borderId="1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justify" vertical="top" textRotation="0" wrapText="true" indent="0" shrinkToFit="false"/>
      <protection locked="true" hidden="false"/>
    </xf>
    <xf numFmtId="164" fontId="14" fillId="0" borderId="2" xfId="0" applyFont="true" applyBorder="true" applyAlignment="true" applyProtection="false">
      <alignment horizontal="justify" vertical="top" textRotation="0" wrapText="true" indent="0" shrinkToFit="false"/>
      <protection locked="true" hidden="false"/>
    </xf>
    <xf numFmtId="164" fontId="14" fillId="0" borderId="3" xfId="0" applyFont="true" applyBorder="true" applyAlignment="true" applyProtection="false">
      <alignment horizontal="justify" vertical="top" textRotation="0" wrapText="true" indent="0" shrinkToFit="false"/>
      <protection locked="true" hidden="false"/>
    </xf>
    <xf numFmtId="164" fontId="14" fillId="0" borderId="4"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a:lstStyle/>
          <a:p>
            <a:pPr>
              <a:defRPr b="1" sz="1600" spc="97">
                <a:solidFill>
                  <a:srgbClr val="f2f2f2"/>
                </a:solidFill>
                <a:latin typeface="Calibri"/>
              </a:defRPr>
            </a:pPr>
            <a:r>
              <a:rPr b="1" sz="1600" spc="97">
                <a:solidFill>
                  <a:srgbClr val="f2f2f2"/>
                </a:solidFill>
                <a:latin typeface="Calibri"/>
              </a:rPr>
              <a:t>Chart Title</a:t>
            </a:r>
          </a:p>
        </c:rich>
      </c:tx>
      <c:overlay val="0"/>
    </c:title>
    <c:autoTitleDeleted val="0"/>
    <c:plotArea>
      <c:scatterChart>
        <c:scatterStyle val="lineMarker"/>
        <c:varyColors val="0"/>
        <c:ser>
          <c:idx val="0"/>
          <c:order val="0"/>
          <c:spPr>
            <a:solidFill>
              <a:srgbClr val="ffffff"/>
            </a:solidFill>
            <a:ln w="25560">
              <a:noFill/>
            </a:ln>
          </c:spPr>
          <c:marker>
            <c:symbol val="circle"/>
            <c:size val="6"/>
            <c:spPr>
              <a:noFill/>
            </c:spPr>
          </c:marker>
          <c:dLbls>
            <c:dLblPos val="r"/>
            <c:showLegendKey val="0"/>
            <c:showVal val="0"/>
            <c:showCatName val="0"/>
            <c:showSerName val="0"/>
            <c:showPercent val="0"/>
            <c:showLeaderLines val="0"/>
          </c:dLbls>
          <c:xVal>
            <c:numRef>
              <c:f>'1'!$B$8:$B$22</c:f>
              <c:numCache>
                <c:formatCode>General</c:formatCode>
                <c:ptCount val="15"/>
                <c:pt idx="0">
                  <c:v>5</c:v>
                </c:pt>
                <c:pt idx="1">
                  <c:v>20</c:v>
                </c:pt>
                <c:pt idx="2">
                  <c:v>6</c:v>
                </c:pt>
                <c:pt idx="3">
                  <c:v>14</c:v>
                </c:pt>
                <c:pt idx="4">
                  <c:v>12</c:v>
                </c:pt>
                <c:pt idx="5">
                  <c:v>8</c:v>
                </c:pt>
                <c:pt idx="6">
                  <c:v>1</c:v>
                </c:pt>
                <c:pt idx="7">
                  <c:v>22</c:v>
                </c:pt>
                <c:pt idx="8">
                  <c:v>17</c:v>
                </c:pt>
                <c:pt idx="9">
                  <c:v>18</c:v>
                </c:pt>
                <c:pt idx="10">
                  <c:v>18</c:v>
                </c:pt>
                <c:pt idx="11">
                  <c:v>4</c:v>
                </c:pt>
                <c:pt idx="12">
                  <c:v>14</c:v>
                </c:pt>
                <c:pt idx="13">
                  <c:v>10</c:v>
                </c:pt>
                <c:pt idx="14">
                  <c:v>11</c:v>
                </c:pt>
              </c:numCache>
            </c:numRef>
          </c:xVal>
          <c:yVal>
            <c:numRef>
              <c:f>'1'!$C$8:$C$22</c:f>
              <c:numCache>
                <c:formatCode>General</c:formatCode>
                <c:ptCount val="15"/>
                <c:pt idx="0">
                  <c:v>80</c:v>
                </c:pt>
                <c:pt idx="1">
                  <c:v>67</c:v>
                </c:pt>
                <c:pt idx="2">
                  <c:v>75</c:v>
                </c:pt>
                <c:pt idx="3">
                  <c:v>70</c:v>
                </c:pt>
                <c:pt idx="4">
                  <c:v>80</c:v>
                </c:pt>
                <c:pt idx="5">
                  <c:v>85</c:v>
                </c:pt>
                <c:pt idx="6">
                  <c:v>83</c:v>
                </c:pt>
                <c:pt idx="7">
                  <c:v>56</c:v>
                </c:pt>
                <c:pt idx="8">
                  <c:v>50</c:v>
                </c:pt>
                <c:pt idx="9">
                  <c:v>65</c:v>
                </c:pt>
                <c:pt idx="10">
                  <c:v>70</c:v>
                </c:pt>
                <c:pt idx="11">
                  <c:v>80</c:v>
                </c:pt>
                <c:pt idx="12">
                  <c:v>90</c:v>
                </c:pt>
                <c:pt idx="13">
                  <c:v>75</c:v>
                </c:pt>
                <c:pt idx="14">
                  <c:v>70</c:v>
                </c:pt>
              </c:numCache>
            </c:numRef>
          </c:yVal>
          <c:smooth val="0"/>
        </c:ser>
        <c:axId val="25974824"/>
        <c:axId val="69953938"/>
      </c:scatterChart>
      <c:valAx>
        <c:axId val="25974824"/>
        <c:scaling>
          <c:orientation val="minMax"/>
        </c:scaling>
        <c:delete val="0"/>
        <c:axPos val="b"/>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p>
            <a:pPr>
              <a:defRPr sz="900" spc="-1">
                <a:solidFill>
                  <a:srgbClr val="bfbfbf"/>
                </a:solidFill>
                <a:latin typeface="Calibri"/>
              </a:defRPr>
            </a:pPr>
          </a:p>
        </c:txPr>
        <c:crossAx val="69953938"/>
        <c:crosses val="autoZero"/>
      </c:valAx>
      <c:valAx>
        <c:axId val="69953938"/>
        <c:scaling>
          <c:orientation val="minMax"/>
        </c:scaling>
        <c:delete val="0"/>
        <c:axPos val="l"/>
        <c:majorGridlines>
          <c:spPr>
            <a:ln w="9360">
              <a:solidFill>
                <a:srgbClr val="f2f2f2"/>
              </a:solidFill>
              <a:round/>
            </a:ln>
          </c:spPr>
        </c:majorGridlines>
        <c:numFmt formatCode="General" sourceLinked="0"/>
        <c:majorTickMark val="none"/>
        <c:minorTickMark val="none"/>
        <c:tickLblPos val="nextTo"/>
        <c:spPr>
          <a:ln w="9360">
            <a:solidFill>
              <a:srgbClr val="808080"/>
            </a:solidFill>
            <a:round/>
          </a:ln>
        </c:spPr>
        <c:txPr>
          <a:bodyPr/>
          <a:p>
            <a:pPr>
              <a:defRPr sz="900" spc="-1">
                <a:solidFill>
                  <a:srgbClr val="bfbfbf"/>
                </a:solidFill>
                <a:latin typeface="Calibri"/>
              </a:defRPr>
            </a:pPr>
          </a:p>
        </c:txPr>
        <c:crossAx val="25974824"/>
        <c:crosses val="autoZero"/>
      </c:valAx>
      <c:spPr>
        <a:noFill/>
        <a:ln>
          <a:noFill/>
        </a:ln>
      </c:spPr>
    </c:plotArea>
    <c:plotVisOnly val="1"/>
    <c:dispBlanksAs val="gap"/>
  </c:chart>
  <c:spPr>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46080</xdr:colOff>
      <xdr:row>47</xdr:row>
      <xdr:rowOff>360</xdr:rowOff>
    </xdr:from>
    <xdr:to>
      <xdr:col>6</xdr:col>
      <xdr:colOff>1617480</xdr:colOff>
      <xdr:row>61</xdr:row>
      <xdr:rowOff>76320</xdr:rowOff>
    </xdr:to>
    <xdr:graphicFrame>
      <xdr:nvGraphicFramePr>
        <xdr:cNvPr id="0" name="Chart 1"/>
        <xdr:cNvGraphicFramePr/>
      </xdr:nvGraphicFramePr>
      <xdr:xfrm>
        <a:off x="760320" y="10125360"/>
        <a:ext cx="469548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655560</xdr:colOff>
      <xdr:row>51</xdr:row>
      <xdr:rowOff>38520</xdr:rowOff>
    </xdr:from>
    <xdr:to>
      <xdr:col>6</xdr:col>
      <xdr:colOff>931680</xdr:colOff>
      <xdr:row>53</xdr:row>
      <xdr:rowOff>95760</xdr:rowOff>
    </xdr:to>
    <xdr:sp>
      <xdr:nvSpPr>
        <xdr:cNvPr id="1" name="Line 1"/>
        <xdr:cNvSpPr/>
      </xdr:nvSpPr>
      <xdr:spPr>
        <a:xfrm>
          <a:off x="1369800" y="10925280"/>
          <a:ext cx="3400200" cy="438480"/>
        </a:xfrm>
        <a:prstGeom prst="line">
          <a:avLst/>
        </a:prstGeom>
        <a:ln w="28440">
          <a:solidFill>
            <a:srgbClr val="be4b48"/>
          </a:solidFill>
          <a:round/>
        </a:ln>
      </xdr:spPr>
      <xdr:style>
        <a:lnRef idx="1">
          <a:schemeClr val="accent2"/>
        </a:lnRef>
        <a:fillRef idx="0">
          <a:schemeClr val="accent2"/>
        </a:fillRef>
        <a:effectRef idx="0">
          <a:schemeClr val="accent2"/>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98"/>
  <sheetViews>
    <sheetView windowProtection="false" showFormulas="false" showGridLines="true" showRowColHeaders="true" showZeros="true" rightToLeft="false" tabSelected="false" showOutlineSymbols="true" defaultGridColor="true" view="normal" topLeftCell="A70" colorId="64" zoomScale="100" zoomScaleNormal="100" zoomScalePageLayoutView="100" workbookViewId="0">
      <selection pane="topLeft" activeCell="B66" activeCellId="0" sqref="B66"/>
    </sheetView>
  </sheetViews>
  <sheetFormatPr defaultRowHeight="15"/>
  <cols>
    <col collapsed="false" hidden="false" max="1" min="1" style="0" width="10.1224489795918"/>
    <col collapsed="false" hidden="false" max="2" min="2" style="0" width="10.8010204081633"/>
    <col collapsed="false" hidden="false" max="3" min="3" style="0" width="9.44897959183673"/>
    <col collapsed="false" hidden="false" max="4" min="4" style="0" width="11.2040816326531"/>
    <col collapsed="false" hidden="false" max="5" min="5" style="1" width="9.04591836734694"/>
    <col collapsed="false" hidden="false" max="6" min="6" style="1" width="3.78061224489796"/>
    <col collapsed="false" hidden="false" max="7" min="7" style="1" width="36.9897959183673"/>
    <col collapsed="false" hidden="false" max="8" min="8" style="1" width="9.04591836734694"/>
    <col collapsed="false" hidden="false" max="11" min="9" style="1" width="10.9336734693878"/>
    <col collapsed="false" hidden="false" max="12" min="12" style="1" width="9.85204081632653"/>
    <col collapsed="false" hidden="false" max="1025" min="13" style="1" width="9.04591836734694"/>
  </cols>
  <sheetData>
    <row r="1" customFormat="false" ht="15" hidden="false" customHeight="false" outlineLevel="0" collapsed="false">
      <c r="E1" s="0"/>
      <c r="F1" s="0"/>
      <c r="G1" s="0"/>
      <c r="H1" s="0"/>
      <c r="I1" s="0"/>
      <c r="J1" s="0"/>
      <c r="K1" s="0"/>
      <c r="L1" s="0"/>
      <c r="M1" s="0"/>
      <c r="N1" s="0"/>
      <c r="O1" s="0"/>
      <c r="P1" s="0"/>
      <c r="Q1" s="0"/>
      <c r="R1" s="0"/>
      <c r="S1" s="0"/>
      <c r="T1" s="0"/>
      <c r="U1" s="0"/>
      <c r="V1" s="0"/>
      <c r="W1" s="0"/>
      <c r="X1" s="0"/>
      <c r="Y1" s="0"/>
    </row>
    <row r="2" customFormat="false" ht="15" hidden="false" customHeight="false" outlineLevel="0" collapsed="false">
      <c r="A2" s="2"/>
      <c r="E2" s="0"/>
      <c r="F2" s="0"/>
      <c r="G2" s="0"/>
      <c r="H2" s="0"/>
      <c r="I2" s="0"/>
      <c r="J2" s="0"/>
      <c r="K2" s="0"/>
      <c r="L2" s="0"/>
      <c r="M2" s="0"/>
      <c r="N2" s="0"/>
      <c r="O2" s="0"/>
      <c r="P2" s="0"/>
      <c r="Q2" s="0"/>
      <c r="R2" s="0"/>
      <c r="S2" s="0"/>
      <c r="T2" s="0"/>
      <c r="U2" s="0"/>
      <c r="V2" s="0"/>
      <c r="W2" s="0"/>
      <c r="X2" s="0"/>
      <c r="Y2" s="0"/>
    </row>
    <row r="3" customFormat="false" ht="15" hidden="false" customHeight="true" outlineLevel="0" collapsed="false">
      <c r="A3" s="3" t="s">
        <v>0</v>
      </c>
      <c r="B3" s="3"/>
      <c r="C3" s="3"/>
      <c r="D3" s="3"/>
      <c r="E3" s="3"/>
      <c r="F3" s="3"/>
      <c r="G3" s="3"/>
      <c r="H3" s="3"/>
      <c r="I3" s="3"/>
      <c r="J3" s="3"/>
      <c r="K3" s="0"/>
      <c r="L3" s="0"/>
      <c r="M3" s="0"/>
      <c r="N3" s="0"/>
      <c r="O3" s="0"/>
      <c r="P3" s="0"/>
      <c r="Q3" s="0"/>
      <c r="R3" s="0"/>
      <c r="S3" s="0"/>
      <c r="T3" s="0"/>
      <c r="U3" s="0"/>
      <c r="V3" s="0"/>
      <c r="W3" s="0"/>
      <c r="X3" s="0"/>
      <c r="Y3" s="0"/>
    </row>
    <row r="4" customFormat="false" ht="15" hidden="false" customHeight="false" outlineLevel="0" collapsed="false">
      <c r="A4" s="3"/>
      <c r="B4" s="3"/>
      <c r="C4" s="3"/>
      <c r="D4" s="3"/>
      <c r="E4" s="3"/>
      <c r="F4" s="3"/>
      <c r="G4" s="3"/>
      <c r="H4" s="3"/>
      <c r="I4" s="3"/>
      <c r="J4" s="3"/>
      <c r="K4" s="0"/>
      <c r="L4" s="0"/>
      <c r="M4" s="0"/>
      <c r="N4" s="0"/>
      <c r="O4" s="0"/>
      <c r="P4" s="0"/>
      <c r="Q4" s="0"/>
      <c r="R4" s="0"/>
      <c r="S4" s="0"/>
      <c r="T4" s="0"/>
      <c r="U4" s="0"/>
      <c r="V4" s="0"/>
      <c r="W4" s="0"/>
      <c r="X4" s="0"/>
      <c r="Y4" s="0"/>
    </row>
    <row r="5" customFormat="false" ht="15" hidden="false" customHeight="false" outlineLevel="0" collapsed="false">
      <c r="A5" s="3"/>
      <c r="B5" s="3"/>
      <c r="C5" s="3"/>
      <c r="D5" s="3"/>
      <c r="E5" s="3"/>
      <c r="F5" s="3"/>
      <c r="G5" s="3"/>
      <c r="H5" s="3"/>
      <c r="I5" s="3"/>
      <c r="J5" s="3"/>
      <c r="K5" s="0"/>
      <c r="L5" s="0"/>
      <c r="M5" s="0"/>
      <c r="N5" s="0"/>
      <c r="O5" s="0"/>
      <c r="P5" s="0"/>
      <c r="Q5" s="0"/>
      <c r="R5" s="0"/>
      <c r="S5" s="0"/>
      <c r="T5" s="0"/>
      <c r="U5" s="0"/>
      <c r="V5" s="0"/>
      <c r="W5" s="0"/>
      <c r="X5" s="0"/>
      <c r="Y5" s="0"/>
    </row>
    <row r="6" customFormat="false" ht="15.75" hidden="false" customHeight="false" outlineLevel="0" collapsed="false">
      <c r="E6" s="0"/>
      <c r="F6" s="0"/>
      <c r="G6" s="0"/>
      <c r="H6" s="0"/>
      <c r="I6" s="0"/>
      <c r="J6" s="0"/>
      <c r="K6" s="0"/>
      <c r="L6" s="0"/>
      <c r="M6" s="0"/>
      <c r="N6" s="0"/>
      <c r="O6" s="0"/>
      <c r="P6" s="0"/>
      <c r="Q6" s="0"/>
      <c r="R6" s="0"/>
      <c r="S6" s="0"/>
      <c r="T6" s="0"/>
      <c r="U6" s="0"/>
      <c r="V6" s="0"/>
      <c r="W6" s="0"/>
      <c r="X6" s="0"/>
      <c r="Y6" s="0"/>
    </row>
    <row r="7" customFormat="false" ht="34.5" hidden="false" customHeight="false" outlineLevel="0" collapsed="false">
      <c r="A7" s="4" t="s">
        <v>1</v>
      </c>
      <c r="B7" s="5" t="s">
        <v>2</v>
      </c>
      <c r="C7" s="6" t="s">
        <v>3</v>
      </c>
      <c r="D7" s="7"/>
      <c r="E7" s="0"/>
      <c r="F7" s="0"/>
      <c r="G7" s="0"/>
      <c r="H7" s="0"/>
      <c r="I7" s="0"/>
      <c r="J7" s="0"/>
      <c r="K7" s="0"/>
      <c r="L7" s="0"/>
      <c r="M7" s="0"/>
      <c r="N7" s="0"/>
      <c r="O7" s="0"/>
      <c r="P7" s="0"/>
      <c r="Q7" s="0"/>
      <c r="R7" s="0"/>
      <c r="S7" s="0"/>
      <c r="T7" s="0"/>
      <c r="U7" s="0"/>
      <c r="V7" s="0"/>
      <c r="W7" s="0"/>
      <c r="X7" s="0"/>
      <c r="Y7" s="0"/>
    </row>
    <row r="8" customFormat="false" ht="16.5" hidden="false" customHeight="false" outlineLevel="0" collapsed="false">
      <c r="A8" s="8" t="n">
        <v>1</v>
      </c>
      <c r="B8" s="9" t="n">
        <v>5</v>
      </c>
      <c r="C8" s="9" t="n">
        <v>80</v>
      </c>
      <c r="D8" s="7"/>
      <c r="E8" s="10" t="s">
        <v>4</v>
      </c>
      <c r="F8" s="0"/>
      <c r="G8" s="0"/>
      <c r="H8" s="0"/>
      <c r="I8" s="0"/>
      <c r="J8" s="0"/>
      <c r="K8" s="0"/>
      <c r="L8" s="0"/>
      <c r="M8" s="0"/>
      <c r="N8" s="0"/>
      <c r="O8" s="0"/>
      <c r="P8" s="0"/>
      <c r="Q8" s="0"/>
      <c r="R8" s="0"/>
      <c r="S8" s="0"/>
      <c r="T8" s="0"/>
      <c r="U8" s="0"/>
      <c r="V8" s="0"/>
      <c r="W8" s="0"/>
      <c r="X8" s="0"/>
      <c r="Y8" s="0"/>
    </row>
    <row r="9" customFormat="false" ht="16.5" hidden="false" customHeight="false" outlineLevel="0" collapsed="false">
      <c r="A9" s="8" t="n">
        <v>2</v>
      </c>
      <c r="B9" s="9" t="n">
        <v>20</v>
      </c>
      <c r="C9" s="9" t="n">
        <v>67</v>
      </c>
      <c r="D9" s="7"/>
      <c r="E9" s="10" t="s">
        <v>5</v>
      </c>
      <c r="F9" s="0"/>
      <c r="G9" s="0"/>
      <c r="H9" s="0"/>
      <c r="I9" s="0"/>
      <c r="J9" s="0"/>
      <c r="K9" s="0"/>
      <c r="L9" s="0"/>
      <c r="M9" s="0"/>
      <c r="N9" s="0"/>
      <c r="O9" s="0"/>
      <c r="P9" s="0"/>
      <c r="Q9" s="0"/>
      <c r="R9" s="0"/>
      <c r="S9" s="0"/>
      <c r="T9" s="0"/>
      <c r="U9" s="0"/>
      <c r="V9" s="0"/>
      <c r="W9" s="0"/>
      <c r="X9" s="0"/>
      <c r="Y9" s="0"/>
    </row>
    <row r="10" customFormat="false" ht="16.5" hidden="false" customHeight="false" outlineLevel="0" collapsed="false">
      <c r="A10" s="8" t="n">
        <v>3</v>
      </c>
      <c r="B10" s="9" t="n">
        <v>6</v>
      </c>
      <c r="C10" s="9" t="n">
        <v>75</v>
      </c>
      <c r="D10" s="7"/>
      <c r="E10" s="10" t="s">
        <v>6</v>
      </c>
      <c r="F10" s="0"/>
      <c r="G10" s="0"/>
      <c r="H10" s="0"/>
      <c r="I10" s="0"/>
      <c r="J10" s="0"/>
      <c r="K10" s="0"/>
      <c r="L10" s="0"/>
      <c r="M10" s="0"/>
      <c r="N10" s="0"/>
      <c r="O10" s="0"/>
      <c r="P10" s="0"/>
      <c r="Q10" s="0"/>
      <c r="R10" s="0"/>
      <c r="S10" s="0"/>
      <c r="T10" s="0"/>
      <c r="U10" s="0"/>
      <c r="V10" s="0"/>
      <c r="W10" s="0"/>
      <c r="X10" s="0"/>
      <c r="Y10" s="0"/>
    </row>
    <row r="11" customFormat="false" ht="16.5" hidden="false" customHeight="false" outlineLevel="0" collapsed="false">
      <c r="A11" s="8" t="n">
        <v>4</v>
      </c>
      <c r="B11" s="9" t="n">
        <v>14</v>
      </c>
      <c r="C11" s="9" t="n">
        <v>70</v>
      </c>
      <c r="D11" s="7"/>
      <c r="E11" s="10" t="s">
        <v>7</v>
      </c>
      <c r="F11" s="0"/>
      <c r="G11" s="0"/>
      <c r="H11" s="0"/>
      <c r="I11" s="0"/>
      <c r="J11" s="0"/>
      <c r="K11" s="0"/>
      <c r="L11" s="0"/>
      <c r="M11" s="0"/>
      <c r="N11" s="0"/>
      <c r="O11" s="0"/>
      <c r="P11" s="0"/>
      <c r="Q11" s="11"/>
      <c r="R11" s="11"/>
      <c r="S11" s="11"/>
      <c r="T11" s="11"/>
      <c r="U11" s="11"/>
      <c r="V11" s="11"/>
      <c r="W11" s="11"/>
      <c r="X11" s="11"/>
      <c r="Y11" s="11"/>
    </row>
    <row r="12" customFormat="false" ht="16.5" hidden="false" customHeight="false" outlineLevel="0" collapsed="false">
      <c r="A12" s="8" t="n">
        <v>5</v>
      </c>
      <c r="B12" s="9" t="n">
        <v>12</v>
      </c>
      <c r="C12" s="9" t="n">
        <v>80</v>
      </c>
      <c r="D12" s="7"/>
      <c r="E12" s="10" t="s">
        <v>8</v>
      </c>
      <c r="F12" s="0"/>
      <c r="G12" s="0"/>
      <c r="H12" s="0"/>
      <c r="I12" s="0"/>
      <c r="J12" s="0"/>
      <c r="K12" s="0"/>
      <c r="L12" s="0"/>
      <c r="M12" s="0"/>
      <c r="N12" s="0"/>
      <c r="O12" s="0"/>
      <c r="P12" s="0"/>
      <c r="Q12" s="0"/>
      <c r="R12" s="0"/>
      <c r="S12" s="0"/>
      <c r="T12" s="0"/>
      <c r="U12" s="0"/>
      <c r="V12" s="0"/>
      <c r="W12" s="0"/>
      <c r="X12" s="0"/>
      <c r="Y12" s="0"/>
    </row>
    <row r="13" customFormat="false" ht="16.5" hidden="false" customHeight="false" outlineLevel="0" collapsed="false">
      <c r="A13" s="8" t="n">
        <v>6</v>
      </c>
      <c r="B13" s="9" t="n">
        <v>8</v>
      </c>
      <c r="C13" s="9" t="n">
        <v>85</v>
      </c>
      <c r="D13" s="7"/>
      <c r="E13" s="12" t="s">
        <v>9</v>
      </c>
      <c r="F13" s="0"/>
      <c r="G13" s="0"/>
      <c r="H13" s="0"/>
      <c r="I13" s="0"/>
      <c r="J13" s="0"/>
      <c r="K13" s="0"/>
      <c r="L13" s="0"/>
      <c r="M13" s="0"/>
      <c r="N13" s="0"/>
      <c r="O13" s="0"/>
      <c r="P13" s="0"/>
      <c r="Q13" s="0"/>
      <c r="R13" s="0"/>
      <c r="S13" s="0"/>
      <c r="T13" s="0"/>
      <c r="U13" s="0"/>
      <c r="V13" s="0"/>
      <c r="W13" s="0"/>
      <c r="X13" s="0"/>
      <c r="Y13" s="0"/>
    </row>
    <row r="14" customFormat="false" ht="16.5" hidden="false" customHeight="true" outlineLevel="0" collapsed="false">
      <c r="A14" s="8" t="n">
        <v>7</v>
      </c>
      <c r="B14" s="9" t="n">
        <v>1</v>
      </c>
      <c r="C14" s="9" t="n">
        <v>83</v>
      </c>
      <c r="D14" s="7"/>
      <c r="E14" s="13" t="s">
        <v>10</v>
      </c>
      <c r="F14" s="13"/>
      <c r="G14" s="13"/>
      <c r="H14" s="13"/>
      <c r="I14" s="13"/>
      <c r="J14" s="13"/>
      <c r="K14" s="13"/>
      <c r="L14" s="13"/>
      <c r="M14" s="13"/>
      <c r="N14" s="13"/>
      <c r="O14" s="13"/>
      <c r="P14" s="0"/>
      <c r="Q14" s="0"/>
      <c r="R14" s="0"/>
      <c r="S14" s="0"/>
      <c r="T14" s="0"/>
      <c r="U14" s="0"/>
      <c r="V14" s="0"/>
      <c r="W14" s="0"/>
      <c r="X14" s="0"/>
      <c r="Y14" s="0"/>
    </row>
    <row r="15" customFormat="false" ht="16.5" hidden="false" customHeight="false" outlineLevel="0" collapsed="false">
      <c r="A15" s="8" t="n">
        <v>8</v>
      </c>
      <c r="B15" s="9" t="n">
        <v>22</v>
      </c>
      <c r="C15" s="9" t="n">
        <v>56</v>
      </c>
      <c r="D15" s="7"/>
      <c r="E15" s="13"/>
      <c r="F15" s="13"/>
      <c r="G15" s="13"/>
      <c r="H15" s="13"/>
      <c r="I15" s="13"/>
      <c r="J15" s="13"/>
      <c r="K15" s="13"/>
      <c r="L15" s="13"/>
      <c r="M15" s="13"/>
      <c r="N15" s="13"/>
      <c r="O15" s="13"/>
      <c r="P15" s="0"/>
      <c r="Q15" s="0"/>
      <c r="R15" s="0"/>
      <c r="S15" s="0"/>
      <c r="T15" s="0"/>
      <c r="U15" s="0"/>
      <c r="V15" s="0"/>
      <c r="W15" s="0"/>
      <c r="X15" s="0"/>
      <c r="Y15" s="0"/>
    </row>
    <row r="16" customFormat="false" ht="16.5" hidden="false" customHeight="false" outlineLevel="0" collapsed="false">
      <c r="A16" s="8" t="n">
        <v>9</v>
      </c>
      <c r="B16" s="9" t="n">
        <v>17</v>
      </c>
      <c r="C16" s="9" t="n">
        <v>50</v>
      </c>
      <c r="D16" s="7"/>
      <c r="E16" s="10" t="s">
        <v>11</v>
      </c>
      <c r="F16" s="0"/>
      <c r="G16" s="0"/>
      <c r="H16" s="0"/>
      <c r="I16" s="0"/>
      <c r="J16" s="0"/>
      <c r="K16" s="0"/>
      <c r="L16" s="0"/>
      <c r="N16" s="0"/>
      <c r="O16" s="0"/>
      <c r="P16" s="0"/>
      <c r="Q16" s="0"/>
      <c r="R16" s="0"/>
      <c r="S16" s="0"/>
      <c r="T16" s="0"/>
      <c r="U16" s="0"/>
      <c r="V16" s="0"/>
      <c r="W16" s="0"/>
      <c r="X16" s="0"/>
      <c r="Y16" s="0"/>
    </row>
    <row r="17" customFormat="false" ht="16.5" hidden="false" customHeight="false" outlineLevel="0" collapsed="false">
      <c r="A17" s="8" t="n">
        <v>10</v>
      </c>
      <c r="B17" s="9" t="n">
        <v>18</v>
      </c>
      <c r="C17" s="9" t="n">
        <v>65</v>
      </c>
      <c r="D17" s="7"/>
      <c r="E17" s="10" t="s">
        <v>12</v>
      </c>
      <c r="F17" s="0"/>
      <c r="G17" s="0"/>
      <c r="H17" s="0"/>
      <c r="I17" s="0"/>
      <c r="J17" s="0"/>
      <c r="K17" s="0"/>
      <c r="L17" s="0"/>
      <c r="N17" s="0"/>
      <c r="O17" s="0"/>
      <c r="P17" s="0"/>
      <c r="Q17" s="11"/>
      <c r="R17" s="11"/>
      <c r="S17" s="11"/>
      <c r="T17" s="11"/>
      <c r="U17" s="11"/>
      <c r="V17" s="11"/>
      <c r="W17" s="11"/>
      <c r="X17" s="11"/>
      <c r="Y17" s="11"/>
    </row>
    <row r="18" customFormat="false" ht="16.5" hidden="false" customHeight="false" outlineLevel="0" collapsed="false">
      <c r="A18" s="8" t="n">
        <v>11</v>
      </c>
      <c r="B18" s="9" t="n">
        <v>18</v>
      </c>
      <c r="C18" s="9" t="n">
        <v>70</v>
      </c>
      <c r="D18" s="7"/>
      <c r="E18" s="10" t="s">
        <v>13</v>
      </c>
      <c r="F18" s="0"/>
      <c r="G18" s="0"/>
      <c r="H18" s="0"/>
      <c r="I18" s="0"/>
      <c r="J18" s="0"/>
      <c r="K18" s="0"/>
      <c r="L18" s="0"/>
      <c r="N18" s="0"/>
      <c r="O18" s="0"/>
      <c r="P18" s="0"/>
    </row>
    <row r="19" customFormat="false" ht="16.5" hidden="false" customHeight="false" outlineLevel="0" collapsed="false">
      <c r="A19" s="8" t="n">
        <v>12</v>
      </c>
      <c r="B19" s="9" t="n">
        <v>4</v>
      </c>
      <c r="C19" s="9" t="n">
        <v>80</v>
      </c>
      <c r="D19" s="7"/>
      <c r="E19" s="0"/>
      <c r="F19" s="0"/>
      <c r="G19" s="0"/>
      <c r="H19" s="0"/>
      <c r="I19" s="0"/>
      <c r="J19" s="0"/>
      <c r="K19" s="0"/>
      <c r="L19" s="0"/>
      <c r="N19" s="0"/>
      <c r="O19" s="0"/>
      <c r="P19" s="0"/>
    </row>
    <row r="20" customFormat="false" ht="16.5" hidden="false" customHeight="false" outlineLevel="0" collapsed="false">
      <c r="A20" s="8" t="n">
        <v>13</v>
      </c>
      <c r="B20" s="9" t="n">
        <v>14</v>
      </c>
      <c r="C20" s="9" t="n">
        <v>90</v>
      </c>
      <c r="D20" s="7"/>
      <c r="E20" s="0"/>
      <c r="F20" s="0"/>
      <c r="G20" s="0"/>
      <c r="H20" s="0"/>
      <c r="I20" s="0"/>
      <c r="J20" s="0"/>
      <c r="K20" s="0"/>
      <c r="L20" s="0"/>
      <c r="N20" s="0"/>
      <c r="O20" s="0"/>
      <c r="P20" s="0"/>
    </row>
    <row r="21" customFormat="false" ht="16.5" hidden="false" customHeight="false" outlineLevel="0" collapsed="false">
      <c r="A21" s="8" t="n">
        <v>14</v>
      </c>
      <c r="B21" s="9" t="n">
        <v>10</v>
      </c>
      <c r="C21" s="9" t="n">
        <v>75</v>
      </c>
      <c r="D21" s="7"/>
      <c r="E21" s="0"/>
      <c r="F21" s="0"/>
      <c r="G21" s="0"/>
      <c r="H21" s="0"/>
      <c r="I21" s="0"/>
      <c r="J21" s="0"/>
      <c r="K21" s="0"/>
      <c r="L21" s="0"/>
      <c r="N21" s="0"/>
      <c r="O21" s="0"/>
      <c r="P21" s="0"/>
    </row>
    <row r="22" customFormat="false" ht="15.75" hidden="false" customHeight="false" outlineLevel="0" collapsed="false">
      <c r="A22" s="14" t="n">
        <v>15</v>
      </c>
      <c r="B22" s="15" t="n">
        <v>11</v>
      </c>
      <c r="C22" s="15" t="n">
        <v>70</v>
      </c>
      <c r="D22" s="7"/>
      <c r="E22" s="0"/>
      <c r="F22" s="0"/>
      <c r="G22" s="0"/>
      <c r="H22" s="0"/>
      <c r="I22" s="0"/>
      <c r="J22" s="0"/>
      <c r="K22" s="0"/>
      <c r="L22" s="0"/>
      <c r="N22" s="0"/>
      <c r="O22" s="0"/>
      <c r="P22" s="0"/>
    </row>
    <row r="23" s="1" customFormat="true" ht="15" hidden="false" customHeight="false" outlineLevel="0" collapsed="false">
      <c r="B23" s="1" t="n">
        <f aca="false">[1]!MEAN(B8:B22)</f>
        <v>12</v>
      </c>
      <c r="C23" s="1" t="n">
        <f aca="false">[1]!MEAN(C8:C22)</f>
        <v>73.0666666666667</v>
      </c>
      <c r="E23" s="0"/>
      <c r="F23" s="0"/>
      <c r="G23" s="0"/>
      <c r="H23" s="0"/>
      <c r="I23" s="0"/>
      <c r="J23" s="0"/>
      <c r="K23" s="0"/>
      <c r="L23" s="0"/>
      <c r="N23" s="0"/>
      <c r="O23" s="0"/>
      <c r="P23" s="0"/>
    </row>
    <row r="24" s="1" customFormat="true" ht="15" hidden="false" customHeight="false" outlineLevel="0" collapsed="false">
      <c r="A24" s="16"/>
      <c r="B24" s="16"/>
      <c r="E24" s="0"/>
      <c r="F24" s="0"/>
      <c r="G24" s="0"/>
      <c r="H24" s="0"/>
      <c r="I24" s="0"/>
      <c r="J24" s="0"/>
      <c r="K24" s="0"/>
      <c r="L24" s="0"/>
      <c r="N24" s="0"/>
      <c r="O24" s="0"/>
      <c r="P24" s="0"/>
    </row>
    <row r="25" s="1" customFormat="true" ht="15" hidden="false" customHeight="false" outlineLevel="0" collapsed="false">
      <c r="A25" s="17" t="n">
        <v>1</v>
      </c>
      <c r="B25" s="16"/>
      <c r="E25" s="0"/>
      <c r="F25" s="0"/>
      <c r="H25" s="0"/>
      <c r="I25" s="0"/>
      <c r="J25" s="0"/>
      <c r="K25" s="0"/>
      <c r="L25" s="0"/>
      <c r="N25" s="18"/>
      <c r="O25" s="19"/>
      <c r="P25" s="19"/>
    </row>
    <row r="26" s="1" customFormat="true" ht="22.5" hidden="false" customHeight="false" outlineLevel="0" collapsed="false">
      <c r="A26" s="20"/>
      <c r="B26" s="20" t="s">
        <v>14</v>
      </c>
      <c r="E26" s="0"/>
      <c r="F26" s="0"/>
      <c r="H26" s="0"/>
      <c r="I26" s="21"/>
      <c r="J26" s="21"/>
      <c r="K26" s="22"/>
      <c r="L26" s="22"/>
      <c r="N26" s="19"/>
      <c r="O26" s="19"/>
      <c r="P26" s="19"/>
    </row>
    <row r="27" s="1" customFormat="true" ht="15.75" hidden="false" customHeight="false" outlineLevel="0" collapsed="false">
      <c r="A27" s="7"/>
      <c r="B27" s="7"/>
      <c r="E27" s="0"/>
      <c r="F27" s="0"/>
      <c r="H27" s="0"/>
      <c r="I27" s="20"/>
      <c r="J27" s="20"/>
      <c r="K27" s="23"/>
      <c r="L27" s="24"/>
      <c r="N27" s="25"/>
      <c r="O27" s="25"/>
      <c r="P27" s="19"/>
    </row>
    <row r="28" s="1" customFormat="true" ht="15.75" hidden="false" customHeight="false" outlineLevel="0" collapsed="false">
      <c r="A28" s="7"/>
      <c r="B28" s="7" t="s">
        <v>15</v>
      </c>
      <c r="C28" s="26" t="n">
        <f aca="false">CORREL(B8:B22,C8:C22)</f>
        <v>-0.676590724914342</v>
      </c>
      <c r="E28" s="0"/>
      <c r="F28" s="0"/>
      <c r="H28" s="0"/>
      <c r="I28" s="22"/>
      <c r="J28" s="22"/>
      <c r="N28" s="19"/>
      <c r="O28" s="19"/>
      <c r="P28" s="19"/>
    </row>
    <row r="29" s="1" customFormat="true" ht="15.75" hidden="false" customHeight="false" outlineLevel="0" collapsed="false">
      <c r="A29" s="7"/>
      <c r="B29" s="7" t="s">
        <v>16</v>
      </c>
      <c r="C29" s="27" t="n">
        <f aca="false">[1]!SCORREL(B8:B22,C8:C22)</f>
        <v>-0.714171124984322</v>
      </c>
      <c r="E29" s="0"/>
      <c r="F29" s="0"/>
      <c r="G29" s="0"/>
      <c r="H29" s="0"/>
      <c r="I29" s="22"/>
      <c r="J29" s="22"/>
      <c r="N29" s="19"/>
      <c r="O29" s="19"/>
      <c r="P29" s="19"/>
    </row>
    <row r="30" s="1" customFormat="true" ht="15.75" hidden="false" customHeight="false" outlineLevel="0" collapsed="false">
      <c r="A30" s="7"/>
      <c r="B30" s="7" t="s">
        <v>17</v>
      </c>
      <c r="C30" s="28" t="n">
        <f aca="false">[1]!KCORREL(B8:B22,C8:C22)</f>
        <v>-0.557386411433294</v>
      </c>
      <c r="E30" s="0"/>
      <c r="F30" s="0"/>
      <c r="G30" s="0"/>
      <c r="H30" s="0"/>
      <c r="I30" s="22"/>
      <c r="J30" s="22"/>
      <c r="N30" s="19"/>
      <c r="O30" s="19"/>
      <c r="P30" s="19"/>
    </row>
    <row r="31" s="1" customFormat="true" ht="15.75" hidden="false" customHeight="false" outlineLevel="0" collapsed="false">
      <c r="A31" s="7"/>
      <c r="B31" s="7"/>
      <c r="D31" s="29"/>
      <c r="E31" s="0"/>
      <c r="F31" s="0"/>
      <c r="G31" s="0"/>
      <c r="H31" s="0"/>
      <c r="I31" s="22"/>
      <c r="J31" s="22"/>
      <c r="N31" s="19"/>
      <c r="O31" s="19"/>
      <c r="P31" s="19"/>
    </row>
    <row r="32" s="1" customFormat="true" ht="47.25" hidden="false" customHeight="false" outlineLevel="0" collapsed="false">
      <c r="A32" s="7"/>
      <c r="B32" s="7" t="s">
        <v>18</v>
      </c>
      <c r="E32" s="1" t="s">
        <v>19</v>
      </c>
      <c r="F32" s="0"/>
      <c r="G32" s="0"/>
      <c r="H32" s="0"/>
      <c r="I32" s="30"/>
      <c r="J32" s="22"/>
      <c r="N32" s="18"/>
      <c r="O32" s="19"/>
      <c r="P32" s="19"/>
    </row>
    <row r="33" s="1" customFormat="true" ht="15.75" hidden="false" customHeight="false" outlineLevel="0" collapsed="false">
      <c r="A33" s="7"/>
      <c r="B33" s="7"/>
      <c r="E33" s="0"/>
      <c r="F33" s="0"/>
      <c r="G33" s="0"/>
      <c r="H33" s="0"/>
      <c r="I33" s="30"/>
      <c r="J33" s="22"/>
      <c r="N33" s="19"/>
      <c r="O33" s="19"/>
      <c r="P33" s="19"/>
    </row>
    <row r="34" s="1" customFormat="true" ht="15.75" hidden="false" customHeight="false" outlineLevel="0" collapsed="false">
      <c r="A34" s="7"/>
      <c r="B34" s="7" t="s">
        <v>20</v>
      </c>
      <c r="C34" s="26" t="n">
        <v>0.05</v>
      </c>
      <c r="E34" s="1" t="s">
        <v>21</v>
      </c>
      <c r="F34" s="26" t="n">
        <v>0</v>
      </c>
      <c r="G34" s="0"/>
      <c r="H34" s="0"/>
      <c r="I34" s="22"/>
      <c r="J34" s="22"/>
      <c r="N34" s="25"/>
      <c r="O34" s="25"/>
      <c r="P34" s="19"/>
    </row>
    <row r="35" s="1" customFormat="true" ht="15.75" hidden="false" customHeight="false" outlineLevel="0" collapsed="false">
      <c r="A35" s="7"/>
      <c r="B35" s="7" t="s">
        <v>22</v>
      </c>
      <c r="C35" s="28" t="n">
        <v>2</v>
      </c>
      <c r="E35" s="1" t="s">
        <v>20</v>
      </c>
      <c r="F35" s="27" t="n">
        <v>0.05</v>
      </c>
      <c r="G35" s="0"/>
      <c r="H35" s="0"/>
      <c r="I35" s="22"/>
      <c r="J35" s="22"/>
      <c r="N35" s="19"/>
      <c r="O35" s="19"/>
      <c r="P35" s="19"/>
    </row>
    <row r="36" s="1" customFormat="true" ht="15.75" hidden="false" customHeight="false" outlineLevel="0" collapsed="false">
      <c r="A36" s="7"/>
      <c r="B36" s="7"/>
      <c r="E36" s="1" t="s">
        <v>22</v>
      </c>
      <c r="F36" s="28" t="n">
        <v>2</v>
      </c>
      <c r="G36" s="0"/>
      <c r="H36" s="0"/>
      <c r="I36" s="22"/>
      <c r="J36" s="22"/>
      <c r="N36" s="19"/>
      <c r="O36" s="19"/>
      <c r="P36" s="19"/>
    </row>
    <row r="37" s="1" customFormat="true" ht="15.75" hidden="false" customHeight="false" outlineLevel="0" collapsed="false">
      <c r="A37" s="7"/>
      <c r="B37" s="7" t="s">
        <v>23</v>
      </c>
      <c r="C37" s="26" t="n">
        <f aca="false">C28</f>
        <v>-0.676590724914342</v>
      </c>
      <c r="E37" s="0"/>
      <c r="F37" s="0"/>
      <c r="G37" s="0"/>
      <c r="H37" s="0"/>
      <c r="I37" s="22"/>
      <c r="J37" s="22"/>
      <c r="N37" s="19"/>
      <c r="O37" s="19"/>
      <c r="P37" s="19"/>
    </row>
    <row r="38" s="1" customFormat="true" ht="15.75" hidden="false" customHeight="false" outlineLevel="0" collapsed="false">
      <c r="A38" s="7"/>
      <c r="B38" s="7" t="s">
        <v>24</v>
      </c>
      <c r="C38" s="27" t="n">
        <f aca="false">C37/C39</f>
        <v>0.204229318877633</v>
      </c>
      <c r="E38" s="1" t="s">
        <v>23</v>
      </c>
      <c r="F38" s="26" t="n">
        <f aca="false">C28</f>
        <v>-0.676590724914342</v>
      </c>
      <c r="G38" s="0"/>
      <c r="H38" s="0"/>
      <c r="I38" s="22"/>
      <c r="J38" s="22"/>
      <c r="N38" s="19"/>
      <c r="O38" s="19"/>
      <c r="P38" s="19"/>
    </row>
    <row r="39" s="1" customFormat="true" ht="15.75" hidden="false" customHeight="false" outlineLevel="0" collapsed="false">
      <c r="A39" s="7"/>
      <c r="B39" s="7" t="e">
        <f aca="false">[1]!CorrelTTest(B8:B22,C8:C22,C34,1,C35)</f>
        <v>#NAME?</v>
      </c>
      <c r="C39" s="27" t="e">
        <f aca="false">B39</f>
        <v>#NAME?</v>
      </c>
      <c r="E39" s="1" t="s">
        <v>24</v>
      </c>
      <c r="F39" s="27" t="n">
        <f aca="false">1/SQRT([1]!CountPairs(B8:B22,C8:C22,0)-1)</f>
        <v>0.267261241912424</v>
      </c>
      <c r="G39" s="0"/>
      <c r="H39" s="0"/>
      <c r="I39" s="22"/>
      <c r="J39" s="22"/>
      <c r="N39" s="18"/>
      <c r="O39" s="19"/>
      <c r="P39" s="19"/>
    </row>
    <row r="40" s="1" customFormat="true" ht="15.75" hidden="false" customHeight="false" outlineLevel="0" collapsed="false">
      <c r="A40" s="7"/>
      <c r="B40" s="7" t="e">
        <f aca="false">B39</f>
        <v>#NAME?</v>
      </c>
      <c r="C40" s="27" t="e">
        <f aca="false">B39</f>
        <v>#NAME?</v>
      </c>
      <c r="E40" s="1" t="e">
        <f aca="false">[1]!CorrelTest(B8:B22,C8:C22,F34,F35,1,C35)</f>
        <v>#NAME?</v>
      </c>
      <c r="F40" s="27" t="e">
        <f aca="false">E40</f>
        <v>#NAME?</v>
      </c>
      <c r="G40" s="0"/>
      <c r="H40" s="0"/>
      <c r="I40" s="22"/>
      <c r="J40" s="22"/>
      <c r="N40" s="19"/>
      <c r="O40" s="19"/>
      <c r="P40" s="19"/>
    </row>
    <row r="41" s="1" customFormat="true" ht="15.75" hidden="false" customHeight="false" outlineLevel="0" collapsed="false">
      <c r="A41" s="7"/>
      <c r="B41" s="7" t="e">
        <f aca="false">B39</f>
        <v>#NAME?</v>
      </c>
      <c r="C41" s="27" t="e">
        <f aca="false">B39</f>
        <v>#NAME?</v>
      </c>
      <c r="E41" s="1" t="e">
        <f aca="false">E40</f>
        <v>#NAME?</v>
      </c>
      <c r="F41" s="27" t="e">
        <f aca="false">E40</f>
        <v>#NAME?</v>
      </c>
      <c r="G41" s="0"/>
      <c r="H41" s="0"/>
      <c r="I41" s="22"/>
      <c r="J41" s="22"/>
      <c r="N41" s="25"/>
      <c r="O41" s="25"/>
      <c r="P41" s="19"/>
    </row>
    <row r="42" s="1" customFormat="true" ht="15" hidden="false" customHeight="false" outlineLevel="0" collapsed="false">
      <c r="B42" s="1" t="e">
        <f aca="false">B39</f>
        <v>#NAME?</v>
      </c>
      <c r="C42" s="28" t="e">
        <f aca="false">B39</f>
        <v>#NAME?</v>
      </c>
      <c r="E42" s="1" t="e">
        <f aca="false">E40</f>
        <v>#NAME?</v>
      </c>
      <c r="F42" s="27" t="e">
        <f aca="false">E40</f>
        <v>#NAME?</v>
      </c>
      <c r="G42" s="0"/>
      <c r="H42" s="0"/>
      <c r="I42" s="22"/>
      <c r="J42" s="22"/>
      <c r="N42" s="19"/>
      <c r="O42" s="19"/>
      <c r="P42" s="19"/>
    </row>
    <row r="43" s="1" customFormat="true" ht="15" hidden="false" customHeight="false" outlineLevel="0" collapsed="false">
      <c r="E43" s="1" t="e">
        <f aca="false">E40</f>
        <v>#NAME?</v>
      </c>
      <c r="F43" s="28" t="e">
        <f aca="false">E40</f>
        <v>#NAME?</v>
      </c>
      <c r="G43" s="0"/>
      <c r="H43" s="0"/>
      <c r="I43" s="0"/>
      <c r="N43" s="19"/>
      <c r="O43" s="19"/>
      <c r="P43" s="19"/>
    </row>
    <row r="44" s="1" customFormat="true" ht="15" hidden="false" customHeight="false" outlineLevel="0" collapsed="false">
      <c r="E44" s="0"/>
      <c r="F44" s="0"/>
      <c r="G44" s="0"/>
      <c r="H44" s="0"/>
      <c r="I44" s="0"/>
      <c r="N44" s="19"/>
      <c r="O44" s="19"/>
      <c r="P44" s="19"/>
    </row>
    <row r="45" s="1" customFormat="true" ht="15" hidden="false" customHeight="false" outlineLevel="0" collapsed="false">
      <c r="E45" s="0"/>
      <c r="F45" s="0"/>
      <c r="G45" s="0"/>
      <c r="H45" s="0"/>
      <c r="I45" s="0"/>
      <c r="N45" s="19"/>
      <c r="O45" s="19"/>
      <c r="P45" s="19"/>
    </row>
    <row r="46" s="1" customFormat="true" ht="15" hidden="false" customHeight="false" outlineLevel="0" collapsed="false">
      <c r="E46" s="0"/>
      <c r="F46" s="0"/>
      <c r="G46" s="0"/>
      <c r="H46" s="0"/>
      <c r="I46" s="0"/>
      <c r="N46" s="19"/>
      <c r="O46" s="19"/>
      <c r="P46" s="19"/>
    </row>
    <row r="47" s="1" customFormat="true" ht="15" hidden="false" customHeight="false" outlineLevel="0" collapsed="false">
      <c r="A47" s="31" t="n">
        <v>2</v>
      </c>
      <c r="E47" s="0"/>
      <c r="F47" s="0"/>
      <c r="G47" s="0"/>
      <c r="H47" s="0"/>
      <c r="I47" s="0"/>
      <c r="N47" s="32"/>
      <c r="O47" s="32"/>
      <c r="P47" s="32"/>
    </row>
    <row r="48" s="1" customFormat="true" ht="15" hidden="false" customHeight="false" outlineLevel="0" collapsed="false">
      <c r="E48" s="0"/>
      <c r="F48" s="0"/>
      <c r="G48" s="0"/>
      <c r="H48" s="0"/>
      <c r="I48" s="0"/>
    </row>
    <row r="49" customFormat="false" ht="15" hidden="false" customHeight="false" outlineLevel="0" collapsed="false">
      <c r="E49" s="0"/>
      <c r="F49" s="0"/>
      <c r="G49" s="0"/>
      <c r="H49" s="0"/>
      <c r="I49" s="0"/>
    </row>
    <row r="50" customFormat="false" ht="15" hidden="false" customHeight="false" outlineLevel="0" collapsed="false">
      <c r="E50" s="0"/>
      <c r="F50" s="0"/>
      <c r="G50" s="0"/>
      <c r="H50" s="0"/>
      <c r="I50" s="0"/>
    </row>
    <row r="51" customFormat="false" ht="15" hidden="false" customHeight="false" outlineLevel="0" collapsed="false">
      <c r="E51" s="0"/>
      <c r="F51" s="0"/>
      <c r="G51" s="0"/>
      <c r="H51" s="0"/>
      <c r="I51" s="0"/>
    </row>
    <row r="52" customFormat="false" ht="15" hidden="false" customHeight="false" outlineLevel="0" collapsed="false">
      <c r="E52" s="0"/>
      <c r="F52" s="0"/>
      <c r="G52" s="0"/>
      <c r="H52" s="0"/>
      <c r="I52" s="0"/>
    </row>
    <row r="53" customFormat="false" ht="15" hidden="false" customHeight="false" outlineLevel="0" collapsed="false">
      <c r="E53" s="0"/>
      <c r="F53" s="0"/>
      <c r="G53" s="0"/>
      <c r="H53" s="0"/>
      <c r="I53" s="0"/>
    </row>
    <row r="54" customFormat="false" ht="15" hidden="false" customHeight="false" outlineLevel="0" collapsed="false">
      <c r="E54" s="0"/>
      <c r="F54" s="0"/>
      <c r="G54" s="0"/>
      <c r="H54" s="0"/>
      <c r="I54" s="0"/>
    </row>
    <row r="55" customFormat="false" ht="15" hidden="false" customHeight="false" outlineLevel="0" collapsed="false">
      <c r="E55" s="0"/>
      <c r="F55" s="0"/>
      <c r="G55" s="0"/>
      <c r="H55" s="0"/>
      <c r="I55" s="0"/>
    </row>
    <row r="56" customFormat="false" ht="15" hidden="false" customHeight="false" outlineLevel="0" collapsed="false">
      <c r="E56" s="0"/>
      <c r="F56" s="0"/>
      <c r="G56" s="0"/>
      <c r="H56" s="0"/>
      <c r="I56" s="0"/>
    </row>
    <row r="57" customFormat="false" ht="15" hidden="false" customHeight="false" outlineLevel="0" collapsed="false">
      <c r="E57" s="0"/>
      <c r="F57" s="0"/>
      <c r="G57" s="0"/>
      <c r="H57" s="0"/>
      <c r="I57" s="0"/>
    </row>
    <row r="58" customFormat="false" ht="15" hidden="false" customHeight="false" outlineLevel="0" collapsed="false">
      <c r="E58" s="0"/>
      <c r="F58" s="0"/>
      <c r="G58" s="0"/>
      <c r="H58" s="0"/>
      <c r="I58" s="0"/>
    </row>
    <row r="59" customFormat="false" ht="15" hidden="false" customHeight="false" outlineLevel="0" collapsed="false">
      <c r="E59" s="0"/>
      <c r="F59" s="0"/>
      <c r="G59" s="0"/>
      <c r="H59" s="0"/>
      <c r="I59" s="0"/>
    </row>
    <row r="60" customFormat="false" ht="15" hidden="false" customHeight="false" outlineLevel="0" collapsed="false">
      <c r="E60" s="0"/>
      <c r="F60" s="0"/>
      <c r="G60" s="0"/>
      <c r="H60" s="0"/>
      <c r="I60" s="0"/>
    </row>
    <row r="61" customFormat="false" ht="15" hidden="false" customHeight="false" outlineLevel="0" collapsed="false">
      <c r="E61" s="0"/>
      <c r="F61" s="0"/>
      <c r="G61" s="0"/>
      <c r="H61" s="0"/>
      <c r="I61" s="0"/>
    </row>
    <row r="62" customFormat="false" ht="15" hidden="false" customHeight="false" outlineLevel="0" collapsed="false">
      <c r="E62" s="0"/>
      <c r="F62" s="0"/>
      <c r="G62" s="0"/>
      <c r="H62" s="0"/>
      <c r="I62" s="0"/>
    </row>
    <row r="63" customFormat="false" ht="15" hidden="false" customHeight="false" outlineLevel="0" collapsed="false">
      <c r="E63" s="0"/>
      <c r="F63" s="0"/>
      <c r="G63" s="0"/>
      <c r="H63" s="0"/>
      <c r="I63" s="0"/>
    </row>
    <row r="64" customFormat="false" ht="15" hidden="false" customHeight="false" outlineLevel="0" collapsed="false">
      <c r="E64" s="0"/>
      <c r="F64" s="0"/>
      <c r="G64" s="0"/>
      <c r="H64" s="0"/>
      <c r="I64" s="0"/>
    </row>
    <row r="65" customFormat="false" ht="15" hidden="false" customHeight="false" outlineLevel="0" collapsed="false">
      <c r="A65" s="2" t="n">
        <v>3</v>
      </c>
      <c r="E65" s="0"/>
      <c r="F65" s="0"/>
      <c r="G65" s="0"/>
      <c r="H65" s="0"/>
      <c r="I65" s="0"/>
    </row>
    <row r="66" customFormat="false" ht="15" hidden="false" customHeight="false" outlineLevel="0" collapsed="false">
      <c r="B66" s="0" t="s">
        <v>25</v>
      </c>
      <c r="E66" s="0"/>
      <c r="F66" s="0"/>
      <c r="G66" s="0"/>
      <c r="H66" s="0"/>
      <c r="I66" s="0"/>
    </row>
    <row r="67" customFormat="false" ht="15" hidden="false" customHeight="false" outlineLevel="0" collapsed="false">
      <c r="E67" s="0"/>
      <c r="F67" s="0"/>
      <c r="G67" s="0"/>
      <c r="H67" s="0"/>
      <c r="I67" s="0"/>
    </row>
    <row r="68" customFormat="false" ht="15" hidden="false" customHeight="false" outlineLevel="0" collapsed="false">
      <c r="E68" s="0"/>
      <c r="F68" s="0"/>
      <c r="G68" s="0"/>
      <c r="H68" s="0"/>
      <c r="I68" s="0"/>
    </row>
    <row r="69" customFormat="false" ht="15" hidden="false" customHeight="false" outlineLevel="0" collapsed="false">
      <c r="E69" s="0"/>
      <c r="F69" s="0"/>
      <c r="G69" s="0"/>
      <c r="H69" s="0"/>
      <c r="I69" s="0"/>
    </row>
    <row r="70" customFormat="false" ht="15" hidden="false" customHeight="false" outlineLevel="0" collapsed="false">
      <c r="A70" s="2" t="n">
        <v>4</v>
      </c>
      <c r="E70" s="0"/>
      <c r="F70" s="0"/>
      <c r="G70" s="0"/>
      <c r="H70" s="0"/>
      <c r="I70" s="0"/>
    </row>
    <row r="71" customFormat="false" ht="15" hidden="false" customHeight="false" outlineLevel="0" collapsed="false">
      <c r="B71" s="0" t="s">
        <v>26</v>
      </c>
      <c r="E71" s="0"/>
      <c r="F71" s="0"/>
      <c r="G71" s="0"/>
      <c r="H71" s="0"/>
      <c r="I71" s="0"/>
    </row>
    <row r="72" customFormat="false" ht="15" hidden="false" customHeight="false" outlineLevel="0" collapsed="false">
      <c r="E72" s="0"/>
      <c r="F72" s="0"/>
      <c r="G72" s="0"/>
      <c r="H72" s="0"/>
      <c r="I72" s="0"/>
    </row>
    <row r="73" customFormat="false" ht="15.75" hidden="false" customHeight="false" outlineLevel="0" collapsed="false">
      <c r="B73" s="33" t="s">
        <v>27</v>
      </c>
      <c r="C73" s="33"/>
      <c r="E73" s="33"/>
      <c r="F73" s="33"/>
      <c r="G73" s="0"/>
      <c r="H73" s="0"/>
      <c r="I73" s="0"/>
    </row>
    <row r="74" customFormat="false" ht="15.75" hidden="false" customHeight="false" outlineLevel="0" collapsed="false">
      <c r="B74" s="0" t="s">
        <v>28</v>
      </c>
      <c r="C74" s="0" t="n">
        <f aca="false">SQRT(C75)</f>
        <v>0.676590724914342</v>
      </c>
      <c r="E74" s="1" t="s">
        <v>29</v>
      </c>
      <c r="F74" s="1" t="n">
        <f aca="false">C78*LN(D83/C78)+2*(C82+1)</f>
        <v>65.1701322275663</v>
      </c>
      <c r="G74" s="0"/>
      <c r="H74" s="0"/>
      <c r="I74" s="0"/>
    </row>
    <row r="75" customFormat="false" ht="15" hidden="false" customHeight="false" outlineLevel="0" collapsed="false">
      <c r="B75" s="0" t="s">
        <v>30</v>
      </c>
      <c r="C75" s="0" t="n">
        <f aca="false">D82/D84</f>
        <v>0.457775009040115</v>
      </c>
      <c r="E75" s="1" t="s">
        <v>31</v>
      </c>
      <c r="F75" s="1" t="n">
        <f aca="false">F74+2*(C82+2)*(C82+3)/(C78-C82-3)</f>
        <v>67.3519504093845</v>
      </c>
      <c r="G75" s="0"/>
      <c r="H75" s="0"/>
      <c r="I75" s="0"/>
    </row>
    <row r="76" customFormat="false" ht="15" hidden="false" customHeight="false" outlineLevel="0" collapsed="false">
      <c r="B76" s="0" t="s">
        <v>32</v>
      </c>
      <c r="C76" s="0" t="n">
        <f aca="false">1-(1-C75)*(C78-1)/(C78-C82-1)</f>
        <v>0.416065394350893</v>
      </c>
      <c r="E76" s="34" t="s">
        <v>33</v>
      </c>
      <c r="F76" s="34" t="n">
        <f aca="false">C78*LN(D83/C78)+(C82+1)*LN(C78)</f>
        <v>66.5862326297708</v>
      </c>
      <c r="G76" s="0"/>
      <c r="H76" s="0"/>
      <c r="I76" s="0"/>
    </row>
    <row r="77" customFormat="false" ht="15" hidden="false" customHeight="false" outlineLevel="0" collapsed="false">
      <c r="B77" s="0" t="s">
        <v>34</v>
      </c>
      <c r="C77" s="0" t="n">
        <f aca="false">SQRT(E83)</f>
        <v>8.25281892122444</v>
      </c>
      <c r="E77" s="0"/>
      <c r="F77" s="0"/>
      <c r="G77" s="0"/>
      <c r="H77" s="0"/>
      <c r="I77" s="0"/>
    </row>
    <row r="78" customFormat="false" ht="15" hidden="false" customHeight="false" outlineLevel="0" collapsed="false">
      <c r="B78" s="34" t="s">
        <v>35</v>
      </c>
      <c r="C78" s="34" t="n">
        <f aca="false">COUNT(C8:C22)</f>
        <v>15</v>
      </c>
      <c r="E78" s="0"/>
      <c r="F78" s="0"/>
      <c r="G78" s="0"/>
      <c r="H78" s="0"/>
      <c r="I78" s="0"/>
    </row>
    <row r="79" customFormat="false" ht="15" hidden="false" customHeight="false" outlineLevel="0" collapsed="false">
      <c r="E79" s="0"/>
      <c r="F79" s="0"/>
      <c r="G79" s="0"/>
      <c r="H79" s="0"/>
      <c r="I79" s="0"/>
    </row>
    <row r="80" customFormat="false" ht="15.75" hidden="false" customHeight="false" outlineLevel="0" collapsed="false">
      <c r="B80" s="0" t="s">
        <v>36</v>
      </c>
      <c r="E80" s="0"/>
      <c r="F80" s="22" t="s">
        <v>20</v>
      </c>
      <c r="G80" s="22" t="n">
        <v>0.05</v>
      </c>
      <c r="H80" s="0"/>
      <c r="I80" s="0"/>
    </row>
    <row r="81" customFormat="false" ht="15.75" hidden="false" customHeight="false" outlineLevel="0" collapsed="false">
      <c r="B81" s="35"/>
      <c r="C81" s="35" t="s">
        <v>37</v>
      </c>
      <c r="D81" s="35" t="s">
        <v>38</v>
      </c>
      <c r="E81" s="35" t="s">
        <v>39</v>
      </c>
      <c r="F81" s="35" t="s">
        <v>40</v>
      </c>
      <c r="G81" s="35" t="s">
        <v>41</v>
      </c>
      <c r="H81" s="35" t="s">
        <v>42</v>
      </c>
      <c r="I81" s="0"/>
    </row>
    <row r="82" customFormat="false" ht="15" hidden="false" customHeight="false" outlineLevel="0" collapsed="false">
      <c r="B82" s="0" t="s">
        <v>43</v>
      </c>
      <c r="C82" s="0" t="n">
        <f aca="false">COUNT(B8)</f>
        <v>1</v>
      </c>
      <c r="D82" s="0" t="n">
        <f aca="false">DEVSQ(MMULT([1]!DESIGN(B8:B22),C87:C88))</f>
        <v>747.516071428571</v>
      </c>
      <c r="E82" s="1" t="n">
        <f aca="false">D82/C82</f>
        <v>747.516071428571</v>
      </c>
      <c r="F82" s="1" t="n">
        <f aca="false">E82/E83</f>
        <v>10.9752874115715</v>
      </c>
      <c r="G82" s="1" t="n">
        <f aca="false">FDIST(F82,C82,C83)</f>
        <v>0.00560686364203033</v>
      </c>
      <c r="H82" s="22" t="str">
        <f aca="false">IF(G82&lt;G80,"yes","no")</f>
        <v>yes</v>
      </c>
      <c r="I82" s="0"/>
    </row>
    <row r="83" customFormat="false" ht="15" hidden="false" customHeight="false" outlineLevel="0" collapsed="false">
      <c r="B83" s="0" t="s">
        <v>44</v>
      </c>
      <c r="C83" s="0" t="n">
        <f aca="false">C84-C82</f>
        <v>13</v>
      </c>
      <c r="D83" s="0" t="n">
        <f aca="false">D84-D82</f>
        <v>885.417261904762</v>
      </c>
      <c r="E83" s="1" t="n">
        <f aca="false">D83/C83</f>
        <v>68.1090201465202</v>
      </c>
      <c r="F83" s="0"/>
      <c r="G83" s="0"/>
      <c r="H83" s="0"/>
      <c r="I83" s="0"/>
    </row>
    <row r="84" customFormat="false" ht="15" hidden="false" customHeight="false" outlineLevel="0" collapsed="false">
      <c r="B84" s="34" t="s">
        <v>45</v>
      </c>
      <c r="C84" s="34" t="n">
        <f aca="false">C78-1</f>
        <v>14</v>
      </c>
      <c r="D84" s="34" t="n">
        <f aca="false">DEVSQ(C8:C22)</f>
        <v>1632.93333333333</v>
      </c>
      <c r="E84" s="34"/>
      <c r="F84" s="34"/>
      <c r="G84" s="34"/>
      <c r="H84" s="34"/>
      <c r="I84" s="0"/>
    </row>
    <row r="85" customFormat="false" ht="15.75" hidden="false" customHeight="false" outlineLevel="0" collapsed="false">
      <c r="E85" s="0"/>
      <c r="F85" s="0"/>
      <c r="G85" s="0"/>
      <c r="H85" s="0"/>
      <c r="I85" s="0"/>
    </row>
    <row r="86" customFormat="false" ht="15.75" hidden="false" customHeight="false" outlineLevel="0" collapsed="false">
      <c r="B86" s="35"/>
      <c r="C86" s="35" t="s">
        <v>46</v>
      </c>
      <c r="D86" s="35" t="s">
        <v>24</v>
      </c>
      <c r="E86" s="35" t="s">
        <v>47</v>
      </c>
      <c r="F86" s="35" t="s">
        <v>41</v>
      </c>
      <c r="G86" s="35" t="s">
        <v>48</v>
      </c>
      <c r="H86" s="35" t="s">
        <v>49</v>
      </c>
      <c r="I86" s="35" t="s">
        <v>50</v>
      </c>
    </row>
    <row r="87" customFormat="false" ht="15" hidden="false" customHeight="false" outlineLevel="0" collapsed="false">
      <c r="B87" s="0" t="s">
        <v>51</v>
      </c>
      <c r="C87" s="0" t="e">
        <f aca="false">[1]!RegCoeff(B8:B22,C8:C22)</f>
        <v>#NAME?</v>
      </c>
      <c r="D87" s="0" t="e">
        <f aca="false">C87</f>
        <v>#NAME?</v>
      </c>
      <c r="E87" s="1" t="n">
        <f aca="false">C87/D87</f>
        <v>18.5108905288734</v>
      </c>
      <c r="F87" s="1" t="n">
        <f aca="false">TDIST(ABS(E87),$C$83,2)</f>
        <v>1.0059521472725E-010</v>
      </c>
      <c r="G87" s="1" t="n">
        <f aca="false">C87-TINV(G$80,$C$83)*D87</f>
        <v>76.7854164594184</v>
      </c>
      <c r="H87" s="1" t="n">
        <f aca="false">C87+TINV(G$80,$C$83)*D87</f>
        <v>97.0764883024864</v>
      </c>
      <c r="I87" s="0"/>
    </row>
    <row r="88" customFormat="false" ht="15" hidden="false" customHeight="false" outlineLevel="0" collapsed="false">
      <c r="B88" s="34" t="str">
        <f aca="false">TRANSPOSE(B7)</f>
        <v>Hours of TV</v>
      </c>
      <c r="C88" s="34" t="e">
        <f aca="false">C87</f>
        <v>#NAME?</v>
      </c>
      <c r="D88" s="34" t="e">
        <f aca="false">C87</f>
        <v>#NAME?</v>
      </c>
      <c r="E88" s="34" t="n">
        <f aca="false">C88/D88</f>
        <v>-3.31289713265768</v>
      </c>
      <c r="F88" s="34" t="n">
        <f aca="false">TDIST(ABS(E88),$C$83,2)</f>
        <v>0.00560686364203032</v>
      </c>
      <c r="G88" s="34" t="n">
        <f aca="false">C88-TINV(G$80,$C$83)*D88</f>
        <v>-1.90877545272378</v>
      </c>
      <c r="H88" s="34" t="n">
        <f aca="false">C88+TINV(G$80,$C$83)*D88</f>
        <v>-0.401938832990506</v>
      </c>
      <c r="I88" s="34" t="n">
        <f aca="false">[1]!VIF(B8:B22,1)</f>
        <v>1</v>
      </c>
    </row>
    <row r="89" customFormat="false" ht="15" hidden="false" customHeight="false" outlineLevel="0" collapsed="false">
      <c r="E89" s="0"/>
      <c r="F89" s="0"/>
      <c r="G89" s="0"/>
    </row>
    <row r="90" customFormat="false" ht="15" hidden="false" customHeight="false" outlineLevel="0" collapsed="false">
      <c r="E90" s="0"/>
      <c r="F90" s="0"/>
      <c r="G90" s="0"/>
    </row>
    <row r="91" customFormat="false" ht="15" hidden="false" customHeight="false" outlineLevel="0" collapsed="false">
      <c r="A91" s="2" t="n">
        <v>5</v>
      </c>
      <c r="E91" s="0"/>
      <c r="F91" s="0"/>
      <c r="G91" s="0"/>
    </row>
    <row r="92" customFormat="false" ht="15" hidden="false" customHeight="false" outlineLevel="0" collapsed="false">
      <c r="E92" s="0"/>
      <c r="F92" s="0"/>
      <c r="G92" s="0"/>
    </row>
    <row r="93" customFormat="false" ht="15" hidden="false" customHeight="false" outlineLevel="0" collapsed="false">
      <c r="E93" s="0"/>
      <c r="F93" s="0"/>
      <c r="G93" s="0"/>
    </row>
    <row r="94" customFormat="false" ht="15" hidden="false" customHeight="false" outlineLevel="0" collapsed="false">
      <c r="A94" s="2" t="n">
        <v>7</v>
      </c>
      <c r="E94" s="0"/>
      <c r="F94" s="0"/>
      <c r="G94" s="0"/>
    </row>
    <row r="95" customFormat="false" ht="15" hidden="false" customHeight="true" outlineLevel="0" collapsed="false">
      <c r="B95" s="36" t="s">
        <v>52</v>
      </c>
      <c r="C95" s="36"/>
      <c r="D95" s="36"/>
      <c r="E95" s="36"/>
      <c r="F95" s="36"/>
      <c r="G95" s="36"/>
    </row>
    <row r="96" customFormat="false" ht="15" hidden="false" customHeight="false" outlineLevel="0" collapsed="false">
      <c r="B96" s="36"/>
      <c r="C96" s="36"/>
      <c r="D96" s="36"/>
      <c r="E96" s="36"/>
      <c r="F96" s="36"/>
      <c r="G96" s="36"/>
    </row>
    <row r="97" customFormat="false" ht="15" hidden="false" customHeight="false" outlineLevel="0" collapsed="false">
      <c r="A97" s="2" t="n">
        <v>8</v>
      </c>
      <c r="E97" s="0"/>
      <c r="F97" s="0"/>
      <c r="G97" s="0"/>
    </row>
    <row r="98" customFormat="false" ht="15" hidden="false" customHeight="true" outlineLevel="0" collapsed="false">
      <c r="B98" s="37" t="s">
        <v>53</v>
      </c>
      <c r="C98" s="37"/>
      <c r="D98" s="37"/>
      <c r="E98" s="37"/>
      <c r="F98" s="37"/>
      <c r="G98" s="37"/>
    </row>
  </sheetData>
  <mergeCells count="6">
    <mergeCell ref="A3:J5"/>
    <mergeCell ref="E14:O15"/>
    <mergeCell ref="I26:J26"/>
    <mergeCell ref="K26:L26"/>
    <mergeCell ref="B95:G96"/>
    <mergeCell ref="B98:G10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G9" activeCellId="0" sqref="G9"/>
    </sheetView>
  </sheetViews>
  <sheetFormatPr defaultRowHeight="12.75"/>
  <cols>
    <col collapsed="false" hidden="false" max="1" min="1" style="0" width="8.50510204081633"/>
    <col collapsed="false" hidden="false" max="2" min="2" style="0" width="11.8775510204082"/>
    <col collapsed="false" hidden="false" max="3" min="3" style="0" width="12.6887755102041"/>
    <col collapsed="false" hidden="false" max="4" min="4" style="0" width="8.50510204081633"/>
    <col collapsed="false" hidden="false" max="5" min="5" style="0" width="10.530612244898"/>
    <col collapsed="false" hidden="false" max="6" min="6" style="0" width="8.50510204081633"/>
    <col collapsed="false" hidden="false" max="7" min="7" style="0" width="77.8877551020408"/>
    <col collapsed="false" hidden="false" max="1025" min="8" style="0" width="8.50510204081633"/>
  </cols>
  <sheetData>
    <row r="1" customFormat="false" ht="15" hidden="false" customHeight="false" outlineLevel="0" collapsed="false">
      <c r="A1" s="0" t="s">
        <v>54</v>
      </c>
    </row>
    <row r="2" customFormat="false" ht="15" hidden="false" customHeight="false" outlineLevel="0" collapsed="false">
      <c r="A2" s="2"/>
    </row>
    <row r="4" customFormat="false" ht="60" hidden="false" customHeight="true" outlineLevel="0" collapsed="false">
      <c r="A4" s="38" t="s">
        <v>55</v>
      </c>
      <c r="B4" s="38" t="s">
        <v>56</v>
      </c>
      <c r="C4" s="38" t="s">
        <v>57</v>
      </c>
      <c r="D4" s="38" t="s">
        <v>58</v>
      </c>
      <c r="E4" s="38" t="s">
        <v>59</v>
      </c>
    </row>
    <row r="5" customFormat="false" ht="15" hidden="false" customHeight="false" outlineLevel="0" collapsed="false">
      <c r="A5" s="39" t="n">
        <v>8</v>
      </c>
      <c r="B5" s="39" t="n">
        <v>78</v>
      </c>
      <c r="C5" s="39" t="n">
        <v>284</v>
      </c>
      <c r="D5" s="39" t="n">
        <v>9.100000381</v>
      </c>
      <c r="E5" s="39" t="n">
        <v>109</v>
      </c>
      <c r="G5" s="0" t="s">
        <v>60</v>
      </c>
    </row>
    <row r="6" customFormat="false" ht="15" hidden="false" customHeight="false" outlineLevel="0" collapsed="false">
      <c r="A6" s="39" t="n">
        <v>9.300000191</v>
      </c>
      <c r="B6" s="39" t="n">
        <v>68</v>
      </c>
      <c r="C6" s="39" t="n">
        <v>433</v>
      </c>
      <c r="D6" s="39" t="n">
        <v>8.699999809</v>
      </c>
      <c r="E6" s="39" t="n">
        <v>144</v>
      </c>
      <c r="G6" s="0" t="s">
        <v>61</v>
      </c>
    </row>
    <row r="7" customFormat="false" ht="15" hidden="false" customHeight="false" outlineLevel="0" collapsed="false">
      <c r="A7" s="39" t="n">
        <v>7.5</v>
      </c>
      <c r="B7" s="39" t="n">
        <v>70</v>
      </c>
      <c r="C7" s="39" t="n">
        <v>739</v>
      </c>
      <c r="D7" s="39" t="n">
        <v>7.199999809</v>
      </c>
      <c r="E7" s="39" t="n">
        <v>113</v>
      </c>
      <c r="G7" s="39" t="s">
        <v>62</v>
      </c>
    </row>
    <row r="8" customFormat="false" ht="15" hidden="false" customHeight="false" outlineLevel="0" collapsed="false">
      <c r="A8" s="39" t="n">
        <v>8.899999619</v>
      </c>
      <c r="B8" s="39" t="n">
        <v>96</v>
      </c>
      <c r="C8" s="39" t="n">
        <v>1792</v>
      </c>
      <c r="D8" s="39" t="n">
        <v>8.899999619</v>
      </c>
      <c r="E8" s="39" t="n">
        <v>97</v>
      </c>
      <c r="G8" s="39" t="s">
        <v>63</v>
      </c>
    </row>
    <row r="9" customFormat="false" ht="15" hidden="false" customHeight="false" outlineLevel="0" collapsed="false">
      <c r="A9" s="39" t="n">
        <v>10.19999981</v>
      </c>
      <c r="B9" s="39" t="n">
        <v>74</v>
      </c>
      <c r="C9" s="39" t="n">
        <v>477</v>
      </c>
      <c r="D9" s="39" t="n">
        <v>8.300000191</v>
      </c>
      <c r="E9" s="39" t="n">
        <v>206</v>
      </c>
    </row>
    <row r="10" customFormat="false" ht="15" hidden="false" customHeight="false" outlineLevel="0" collapsed="false">
      <c r="A10" s="39" t="n">
        <v>8.300000191</v>
      </c>
      <c r="B10" s="39" t="n">
        <v>111</v>
      </c>
      <c r="C10" s="39" t="n">
        <v>362</v>
      </c>
      <c r="D10" s="39" t="n">
        <v>10.89999962</v>
      </c>
      <c r="E10" s="39" t="n">
        <v>124</v>
      </c>
    </row>
    <row r="11" customFormat="false" ht="15" hidden="false" customHeight="false" outlineLevel="0" collapsed="false">
      <c r="A11" s="39" t="n">
        <v>8.800000191</v>
      </c>
      <c r="B11" s="39" t="n">
        <v>77</v>
      </c>
      <c r="C11" s="39" t="n">
        <v>671</v>
      </c>
      <c r="D11" s="39" t="n">
        <v>10</v>
      </c>
      <c r="E11" s="39" t="n">
        <v>152</v>
      </c>
    </row>
    <row r="12" customFormat="false" ht="15" hidden="false" customHeight="false" outlineLevel="0" collapsed="false">
      <c r="A12" s="39" t="n">
        <v>8.800000191</v>
      </c>
      <c r="B12" s="39" t="n">
        <v>168</v>
      </c>
      <c r="C12" s="39" t="n">
        <v>636</v>
      </c>
      <c r="D12" s="39" t="n">
        <v>9.100000381</v>
      </c>
      <c r="E12" s="39" t="n">
        <v>162</v>
      </c>
    </row>
    <row r="13" customFormat="false" ht="15" hidden="false" customHeight="false" outlineLevel="0" collapsed="false">
      <c r="A13" s="39" t="n">
        <v>10.69999981</v>
      </c>
      <c r="B13" s="39" t="n">
        <v>82</v>
      </c>
      <c r="C13" s="39" t="n">
        <v>329</v>
      </c>
      <c r="D13" s="39" t="n">
        <v>8.699999809</v>
      </c>
      <c r="E13" s="39" t="n">
        <v>150</v>
      </c>
    </row>
    <row r="14" customFormat="false" ht="15" hidden="false" customHeight="false" outlineLevel="0" collapsed="false">
      <c r="A14" s="39" t="n">
        <v>11.69999981</v>
      </c>
      <c r="B14" s="39" t="n">
        <v>89</v>
      </c>
      <c r="C14" s="39" t="n">
        <v>634</v>
      </c>
      <c r="D14" s="39" t="n">
        <v>7.599999905</v>
      </c>
      <c r="E14" s="39" t="n">
        <v>134</v>
      </c>
    </row>
    <row r="15" customFormat="false" ht="15" hidden="false" customHeight="false" outlineLevel="0" collapsed="false">
      <c r="A15" s="39" t="n">
        <v>8.5</v>
      </c>
      <c r="B15" s="39" t="n">
        <v>149</v>
      </c>
      <c r="C15" s="39" t="n">
        <v>631</v>
      </c>
      <c r="D15" s="39" t="n">
        <v>10.80000019</v>
      </c>
      <c r="E15" s="39" t="n">
        <v>292</v>
      </c>
    </row>
    <row r="16" customFormat="false" ht="15" hidden="false" customHeight="false" outlineLevel="0" collapsed="false">
      <c r="A16" s="39" t="n">
        <v>8.300000191</v>
      </c>
      <c r="B16" s="39" t="n">
        <v>60</v>
      </c>
      <c r="C16" s="39" t="n">
        <v>257</v>
      </c>
      <c r="D16" s="39" t="n">
        <v>9.5</v>
      </c>
      <c r="E16" s="39" t="n">
        <v>108</v>
      </c>
    </row>
    <row r="17" customFormat="false" ht="15" hidden="false" customHeight="false" outlineLevel="0" collapsed="false">
      <c r="A17" s="39" t="n">
        <v>8.199999809</v>
      </c>
      <c r="B17" s="39" t="n">
        <v>96</v>
      </c>
      <c r="C17" s="39" t="n">
        <v>284</v>
      </c>
      <c r="D17" s="39" t="n">
        <v>8.800000191</v>
      </c>
      <c r="E17" s="39" t="n">
        <v>111</v>
      </c>
    </row>
    <row r="18" customFormat="false" ht="15" hidden="false" customHeight="false" outlineLevel="0" collapsed="false">
      <c r="A18" s="39" t="n">
        <v>7.900000095</v>
      </c>
      <c r="B18" s="39" t="n">
        <v>83</v>
      </c>
      <c r="C18" s="39" t="n">
        <v>603</v>
      </c>
      <c r="D18" s="39" t="n">
        <v>9.5</v>
      </c>
      <c r="E18" s="39" t="n">
        <v>182</v>
      </c>
    </row>
    <row r="19" customFormat="false" ht="15" hidden="false" customHeight="false" outlineLevel="0" collapsed="false">
      <c r="A19" s="39" t="n">
        <v>10.30000019</v>
      </c>
      <c r="B19" s="39" t="n">
        <v>130</v>
      </c>
      <c r="C19" s="39" t="n">
        <v>686</v>
      </c>
      <c r="D19" s="39" t="n">
        <v>8.699999809</v>
      </c>
      <c r="E19" s="39" t="n">
        <v>129</v>
      </c>
    </row>
    <row r="20" customFormat="false" ht="15" hidden="false" customHeight="false" outlineLevel="0" collapsed="false">
      <c r="A20" s="39" t="n">
        <v>7.400000095</v>
      </c>
      <c r="B20" s="39" t="n">
        <v>145</v>
      </c>
      <c r="C20" s="39" t="n">
        <v>345</v>
      </c>
      <c r="D20" s="39" t="n">
        <v>11.19999981</v>
      </c>
      <c r="E20" s="39" t="n">
        <v>158</v>
      </c>
    </row>
    <row r="21" customFormat="false" ht="15" hidden="false" customHeight="false" outlineLevel="0" collapsed="false">
      <c r="A21" s="39" t="n">
        <v>9.600000381</v>
      </c>
      <c r="B21" s="39" t="n">
        <v>112</v>
      </c>
      <c r="C21" s="39" t="n">
        <v>1357</v>
      </c>
      <c r="D21" s="39" t="n">
        <v>9.699999809</v>
      </c>
      <c r="E21" s="39" t="n">
        <v>186</v>
      </c>
    </row>
    <row r="22" customFormat="false" ht="15" hidden="false" customHeight="false" outlineLevel="0" collapsed="false">
      <c r="A22" s="39" t="n">
        <v>9.300000191</v>
      </c>
      <c r="B22" s="39" t="n">
        <v>131</v>
      </c>
      <c r="C22" s="39" t="n">
        <v>544</v>
      </c>
      <c r="D22" s="39" t="n">
        <v>9.600000381</v>
      </c>
      <c r="E22" s="39" t="n">
        <v>177</v>
      </c>
    </row>
    <row r="23" customFormat="false" ht="15" hidden="false" customHeight="false" outlineLevel="0" collapsed="false">
      <c r="A23" s="39" t="n">
        <v>10.60000038</v>
      </c>
      <c r="B23" s="39" t="n">
        <v>80</v>
      </c>
      <c r="C23" s="39" t="n">
        <v>205</v>
      </c>
      <c r="D23" s="39" t="n">
        <v>9.100000381</v>
      </c>
      <c r="E23" s="39" t="n">
        <v>127</v>
      </c>
    </row>
    <row r="24" customFormat="false" ht="15" hidden="false" customHeight="false" outlineLevel="0" collapsed="false">
      <c r="A24" s="39" t="n">
        <v>9.699999809</v>
      </c>
      <c r="B24" s="39" t="n">
        <v>130</v>
      </c>
      <c r="C24" s="39" t="n">
        <v>1264</v>
      </c>
      <c r="D24" s="39" t="n">
        <v>9.199999809</v>
      </c>
      <c r="E24" s="39" t="n">
        <v>179</v>
      </c>
    </row>
    <row r="25" customFormat="false" ht="15" hidden="false" customHeight="false" outlineLevel="0" collapsed="false">
      <c r="A25" s="39" t="n">
        <v>11.60000038</v>
      </c>
      <c r="B25" s="39" t="n">
        <v>140</v>
      </c>
      <c r="C25" s="39" t="n">
        <v>688</v>
      </c>
      <c r="D25" s="39" t="n">
        <v>8.300000191</v>
      </c>
      <c r="E25" s="39" t="n">
        <v>80</v>
      </c>
    </row>
    <row r="26" customFormat="false" ht="15" hidden="false" customHeight="false" outlineLevel="0" collapsed="false">
      <c r="A26" s="39" t="n">
        <v>8.100000381</v>
      </c>
      <c r="B26" s="39" t="n">
        <v>154</v>
      </c>
      <c r="C26" s="39" t="n">
        <v>354</v>
      </c>
      <c r="D26" s="39" t="n">
        <v>8.399999619</v>
      </c>
      <c r="E26" s="39" t="n">
        <v>103</v>
      </c>
    </row>
    <row r="27" customFormat="false" ht="15" hidden="false" customHeight="false" outlineLevel="0" collapsed="false">
      <c r="A27" s="39" t="n">
        <v>9.800000191</v>
      </c>
      <c r="B27" s="39" t="n">
        <v>118</v>
      </c>
      <c r="C27" s="39" t="n">
        <v>1632</v>
      </c>
      <c r="D27" s="39" t="n">
        <v>9.399999619</v>
      </c>
      <c r="E27" s="39" t="n">
        <v>101</v>
      </c>
    </row>
    <row r="28" customFormat="false" ht="15" hidden="false" customHeight="false" outlineLevel="0" collapsed="false">
      <c r="A28" s="39" t="n">
        <v>7.400000095</v>
      </c>
      <c r="B28" s="39" t="n">
        <v>94</v>
      </c>
      <c r="C28" s="39" t="n">
        <v>348</v>
      </c>
      <c r="D28" s="39" t="n">
        <v>9.800000191</v>
      </c>
      <c r="E28" s="39" t="n">
        <v>117</v>
      </c>
    </row>
    <row r="29" customFormat="false" ht="15" hidden="false" customHeight="false" outlineLevel="0" collapsed="false">
      <c r="A29" s="39" t="n">
        <v>9.399999619</v>
      </c>
      <c r="B29" s="39" t="n">
        <v>119</v>
      </c>
      <c r="C29" s="39" t="n">
        <v>370</v>
      </c>
      <c r="D29" s="39" t="n">
        <v>10.39999962</v>
      </c>
      <c r="E29" s="39" t="n">
        <v>88</v>
      </c>
    </row>
    <row r="30" customFormat="false" ht="15" hidden="false" customHeight="false" outlineLevel="0" collapsed="false">
      <c r="A30" s="39" t="n">
        <v>11.19999981</v>
      </c>
      <c r="B30" s="39" t="n">
        <v>153</v>
      </c>
      <c r="C30" s="39" t="n">
        <v>648</v>
      </c>
      <c r="D30" s="39" t="n">
        <v>9.899999619</v>
      </c>
      <c r="E30" s="39" t="n">
        <v>78</v>
      </c>
    </row>
    <row r="31" customFormat="false" ht="15" hidden="false" customHeight="false" outlineLevel="0" collapsed="false">
      <c r="A31" s="39" t="n">
        <v>9.100000381</v>
      </c>
      <c r="B31" s="39" t="n">
        <v>116</v>
      </c>
      <c r="C31" s="39" t="n">
        <v>366</v>
      </c>
      <c r="D31" s="39" t="n">
        <v>9.199999809</v>
      </c>
      <c r="E31" s="39" t="n">
        <v>102</v>
      </c>
    </row>
    <row r="32" customFormat="false" ht="15" hidden="false" customHeight="false" outlineLevel="0" collapsed="false">
      <c r="A32" s="39" t="n">
        <v>10.5</v>
      </c>
      <c r="B32" s="39" t="n">
        <v>97</v>
      </c>
      <c r="C32" s="39" t="n">
        <v>540</v>
      </c>
      <c r="D32" s="39" t="n">
        <v>10.30000019</v>
      </c>
      <c r="E32" s="39" t="n">
        <v>95</v>
      </c>
    </row>
    <row r="33" customFormat="false" ht="15" hidden="false" customHeight="false" outlineLevel="0" collapsed="false">
      <c r="A33" s="39" t="n">
        <v>11.89999962</v>
      </c>
      <c r="B33" s="39" t="n">
        <v>176</v>
      </c>
      <c r="C33" s="39" t="n">
        <v>680</v>
      </c>
      <c r="D33" s="39" t="n">
        <v>8.899999619</v>
      </c>
      <c r="E33" s="39" t="n">
        <v>80</v>
      </c>
    </row>
    <row r="34" customFormat="false" ht="15" hidden="false" customHeight="false" outlineLevel="0" collapsed="false">
      <c r="A34" s="39" t="n">
        <v>8.399999619</v>
      </c>
      <c r="B34" s="39" t="n">
        <v>75</v>
      </c>
      <c r="C34" s="39" t="n">
        <v>345</v>
      </c>
      <c r="D34" s="39" t="n">
        <v>9.600000381</v>
      </c>
      <c r="E34" s="39" t="n">
        <v>92</v>
      </c>
    </row>
    <row r="35" customFormat="false" ht="15" hidden="false" customHeight="false" outlineLevel="0" collapsed="false">
      <c r="A35" s="39" t="n">
        <v>5</v>
      </c>
      <c r="B35" s="39" t="n">
        <v>134</v>
      </c>
      <c r="C35" s="39" t="n">
        <v>525</v>
      </c>
      <c r="D35" s="39" t="n">
        <v>10.30000019</v>
      </c>
      <c r="E35" s="39" t="n">
        <v>126</v>
      </c>
    </row>
    <row r="36" customFormat="false" ht="15" hidden="false" customHeight="false" outlineLevel="0" collapsed="false">
      <c r="A36" s="39" t="n">
        <v>9.800000191</v>
      </c>
      <c r="B36" s="39" t="n">
        <v>161</v>
      </c>
      <c r="C36" s="39" t="n">
        <v>870</v>
      </c>
      <c r="D36" s="39" t="n">
        <v>10.39999962</v>
      </c>
      <c r="E36" s="39" t="n">
        <v>108</v>
      </c>
    </row>
    <row r="37" customFormat="false" ht="15" hidden="false" customHeight="false" outlineLevel="0" collapsed="false">
      <c r="A37" s="39" t="n">
        <v>9.800000191</v>
      </c>
      <c r="B37" s="39" t="n">
        <v>111</v>
      </c>
      <c r="C37" s="39" t="n">
        <v>669</v>
      </c>
      <c r="D37" s="39" t="n">
        <v>9.699999809</v>
      </c>
      <c r="E37" s="39" t="n">
        <v>77</v>
      </c>
    </row>
    <row r="38" customFormat="false" ht="15" hidden="false" customHeight="false" outlineLevel="0" collapsed="false">
      <c r="A38" s="39" t="n">
        <v>10.80000019</v>
      </c>
      <c r="B38" s="39" t="n">
        <v>114</v>
      </c>
      <c r="C38" s="39" t="n">
        <v>452</v>
      </c>
      <c r="D38" s="39" t="n">
        <v>9.600000381</v>
      </c>
      <c r="E38" s="39" t="n">
        <v>60</v>
      </c>
    </row>
    <row r="39" customFormat="false" ht="15" hidden="false" customHeight="false" outlineLevel="0" collapsed="false">
      <c r="A39" s="39" t="n">
        <v>10.10000038</v>
      </c>
      <c r="B39" s="39" t="n">
        <v>142</v>
      </c>
      <c r="C39" s="39" t="n">
        <v>430</v>
      </c>
      <c r="D39" s="39" t="n">
        <v>10.69999981</v>
      </c>
      <c r="E39" s="39" t="n">
        <v>71</v>
      </c>
    </row>
    <row r="40" customFormat="false" ht="15" hidden="false" customHeight="false" outlineLevel="0" collapsed="false">
      <c r="A40" s="39" t="n">
        <v>10.89999962</v>
      </c>
      <c r="B40" s="39" t="n">
        <v>238</v>
      </c>
      <c r="C40" s="39" t="n">
        <v>822</v>
      </c>
      <c r="D40" s="39" t="n">
        <v>10.30000019</v>
      </c>
      <c r="E40" s="39" t="n">
        <v>86</v>
      </c>
    </row>
    <row r="41" customFormat="false" ht="15" hidden="false" customHeight="false" outlineLevel="0" collapsed="false">
      <c r="A41" s="39" t="n">
        <v>9.199999809</v>
      </c>
      <c r="B41" s="39" t="n">
        <v>78</v>
      </c>
      <c r="C41" s="39" t="n">
        <v>190</v>
      </c>
      <c r="D41" s="39" t="n">
        <v>10.69999981</v>
      </c>
      <c r="E41" s="39" t="n">
        <v>93</v>
      </c>
    </row>
    <row r="42" customFormat="false" ht="15" hidden="false" customHeight="false" outlineLevel="0" collapsed="false">
      <c r="A42" s="39" t="n">
        <v>8.300000191</v>
      </c>
      <c r="B42" s="39" t="n">
        <v>196</v>
      </c>
      <c r="C42" s="39" t="n">
        <v>867</v>
      </c>
      <c r="D42" s="39" t="n">
        <v>9.600000381</v>
      </c>
      <c r="E42" s="39" t="n">
        <v>106</v>
      </c>
    </row>
    <row r="43" customFormat="false" ht="15" hidden="false" customHeight="false" outlineLevel="0" collapsed="false">
      <c r="A43" s="39" t="n">
        <v>7.300000191</v>
      </c>
      <c r="B43" s="39" t="n">
        <v>125</v>
      </c>
      <c r="C43" s="39" t="n">
        <v>969</v>
      </c>
      <c r="D43" s="39" t="n">
        <v>10.5</v>
      </c>
      <c r="E43" s="39" t="n">
        <v>162</v>
      </c>
    </row>
    <row r="44" customFormat="false" ht="15" hidden="false" customHeight="false" outlineLevel="0" collapsed="false">
      <c r="A44" s="39" t="n">
        <v>9.399999619</v>
      </c>
      <c r="B44" s="39" t="n">
        <v>82</v>
      </c>
      <c r="C44" s="39" t="n">
        <v>499</v>
      </c>
      <c r="D44" s="39" t="n">
        <v>7.699999809</v>
      </c>
      <c r="E44" s="39" t="n">
        <v>95</v>
      </c>
    </row>
    <row r="45" customFormat="false" ht="15" hidden="false" customHeight="false" outlineLevel="0" collapsed="false">
      <c r="A45" s="39" t="n">
        <v>9.399999619</v>
      </c>
      <c r="B45" s="39" t="n">
        <v>125</v>
      </c>
      <c r="C45" s="39" t="n">
        <v>925</v>
      </c>
      <c r="D45" s="39" t="n">
        <v>10.19999981</v>
      </c>
      <c r="E45" s="39" t="n">
        <v>91</v>
      </c>
    </row>
    <row r="46" customFormat="false" ht="15" hidden="false" customHeight="false" outlineLevel="0" collapsed="false">
      <c r="A46" s="39" t="n">
        <v>9.800000191</v>
      </c>
      <c r="B46" s="39" t="n">
        <v>129</v>
      </c>
      <c r="C46" s="39" t="n">
        <v>353</v>
      </c>
      <c r="D46" s="39" t="n">
        <v>9.899999619</v>
      </c>
      <c r="E46" s="39" t="n">
        <v>52</v>
      </c>
    </row>
    <row r="47" customFormat="false" ht="15" hidden="false" customHeight="false" outlineLevel="0" collapsed="false">
      <c r="A47" s="39" t="n">
        <v>3.599999905</v>
      </c>
      <c r="B47" s="39" t="n">
        <v>84</v>
      </c>
      <c r="C47" s="39" t="n">
        <v>288</v>
      </c>
      <c r="D47" s="39" t="n">
        <v>8.399999619</v>
      </c>
      <c r="E47" s="39" t="n">
        <v>110</v>
      </c>
    </row>
    <row r="48" customFormat="false" ht="15" hidden="false" customHeight="false" outlineLevel="0" collapsed="false">
      <c r="A48" s="39" t="n">
        <v>8.399999619</v>
      </c>
      <c r="B48" s="39" t="n">
        <v>183</v>
      </c>
      <c r="C48" s="39" t="n">
        <v>718</v>
      </c>
      <c r="D48" s="39" t="n">
        <v>10.39999962</v>
      </c>
      <c r="E48" s="39" t="n">
        <v>69</v>
      </c>
    </row>
    <row r="49" customFormat="false" ht="15" hidden="false" customHeight="false" outlineLevel="0" collapsed="false">
      <c r="A49" s="39" t="n">
        <v>10.80000019</v>
      </c>
      <c r="B49" s="39" t="n">
        <v>119</v>
      </c>
      <c r="C49" s="39" t="n">
        <v>540</v>
      </c>
      <c r="D49" s="39" t="n">
        <v>9.199999809</v>
      </c>
      <c r="E49" s="39" t="n">
        <v>57</v>
      </c>
    </row>
    <row r="50" customFormat="false" ht="15" hidden="false" customHeight="false" outlineLevel="0" collapsed="false">
      <c r="A50" s="39" t="n">
        <v>10.10000038</v>
      </c>
      <c r="B50" s="39" t="n">
        <v>180</v>
      </c>
      <c r="C50" s="39" t="n">
        <v>668</v>
      </c>
      <c r="D50" s="39" t="n">
        <v>13</v>
      </c>
      <c r="E50" s="39" t="n">
        <v>106</v>
      </c>
    </row>
    <row r="51" customFormat="false" ht="15" hidden="false" customHeight="false" outlineLevel="0" collapsed="false">
      <c r="A51" s="39" t="n">
        <v>9</v>
      </c>
      <c r="B51" s="39" t="n">
        <v>82</v>
      </c>
      <c r="C51" s="39" t="n">
        <v>347</v>
      </c>
      <c r="D51" s="39" t="n">
        <v>8.800000191</v>
      </c>
      <c r="E51" s="39" t="n">
        <v>40</v>
      </c>
    </row>
    <row r="52" customFormat="false" ht="15" hidden="false" customHeight="false" outlineLevel="0" collapsed="false">
      <c r="A52" s="39" t="n">
        <v>10</v>
      </c>
      <c r="B52" s="39" t="n">
        <v>71</v>
      </c>
      <c r="C52" s="39" t="n">
        <v>345</v>
      </c>
      <c r="D52" s="39" t="n">
        <v>9.199999809</v>
      </c>
      <c r="E52" s="39" t="n">
        <v>50</v>
      </c>
    </row>
    <row r="53" customFormat="false" ht="15" hidden="false" customHeight="false" outlineLevel="0" collapsed="false">
      <c r="A53" s="39" t="n">
        <v>11.30000019</v>
      </c>
      <c r="B53" s="39" t="n">
        <v>118</v>
      </c>
      <c r="C53" s="39" t="n">
        <v>463</v>
      </c>
      <c r="D53" s="39" t="n">
        <v>7.800000191</v>
      </c>
      <c r="E53" s="39" t="n">
        <v>35</v>
      </c>
    </row>
    <row r="54" customFormat="false" ht="15" hidden="false" customHeight="false" outlineLevel="0" collapsed="false">
      <c r="A54" s="39" t="n">
        <v>11.30000019</v>
      </c>
      <c r="B54" s="39" t="n">
        <v>121</v>
      </c>
      <c r="C54" s="39" t="n">
        <v>728</v>
      </c>
      <c r="D54" s="39" t="n">
        <v>8.199999809</v>
      </c>
      <c r="E54" s="39" t="n">
        <v>86</v>
      </c>
    </row>
    <row r="55" customFormat="false" ht="15" hidden="false" customHeight="false" outlineLevel="0" collapsed="false">
      <c r="A55" s="39" t="n">
        <v>12.80000019</v>
      </c>
      <c r="B55" s="39" t="n">
        <v>68</v>
      </c>
      <c r="C55" s="39" t="n">
        <v>383</v>
      </c>
      <c r="D55" s="39" t="n">
        <v>7.400000095</v>
      </c>
      <c r="E55" s="39" t="n">
        <v>57</v>
      </c>
    </row>
    <row r="56" customFormat="false" ht="15" hidden="false" customHeight="false" outlineLevel="0" collapsed="false">
      <c r="A56" s="39" t="n">
        <v>10</v>
      </c>
      <c r="B56" s="39" t="n">
        <v>112</v>
      </c>
      <c r="C56" s="39" t="n">
        <v>316</v>
      </c>
      <c r="D56" s="39" t="n">
        <v>10.39999962</v>
      </c>
      <c r="E56" s="39" t="n">
        <v>57</v>
      </c>
    </row>
    <row r="57" customFormat="false" ht="15" hidden="false" customHeight="false" outlineLevel="0" collapsed="false">
      <c r="A57" s="39" t="n">
        <v>6.699999809</v>
      </c>
      <c r="B57" s="39" t="n">
        <v>109</v>
      </c>
      <c r="C57" s="39" t="n">
        <v>388</v>
      </c>
      <c r="D57" s="39" t="n">
        <v>8.899999619</v>
      </c>
      <c r="E57" s="39" t="n">
        <v>94</v>
      </c>
    </row>
    <row r="104857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cols>
    <col collapsed="false" hidden="false" max="1025" min="1" style="0" width="8.50510204081633"/>
  </cols>
  <sheetData>
    <row r="1" customFormat="false" ht="15.75" hidden="false" customHeight="false" outlineLevel="0" collapsed="false">
      <c r="A1" s="40" t="s">
        <v>64</v>
      </c>
    </row>
    <row r="2" customFormat="false" ht="15.75" hidden="false" customHeight="false" outlineLevel="0" collapsed="false">
      <c r="A2" s="40" t="s">
        <v>65</v>
      </c>
      <c r="E2" s="2"/>
    </row>
    <row r="4" customFormat="false" ht="15.75" hidden="false" customHeight="false" outlineLevel="0" collapsed="false">
      <c r="A4" s="41" t="s">
        <v>66</v>
      </c>
      <c r="B4" s="42" t="n">
        <v>115</v>
      </c>
      <c r="C4" s="42" t="n">
        <v>395</v>
      </c>
      <c r="D4" s="42" t="n">
        <v>235</v>
      </c>
      <c r="E4" s="42" t="n">
        <v>11</v>
      </c>
      <c r="F4" s="42" t="n">
        <v>235</v>
      </c>
      <c r="G4" s="42" t="n">
        <v>355</v>
      </c>
      <c r="H4" s="42" t="n">
        <v>35</v>
      </c>
      <c r="I4" s="42" t="n">
        <v>75</v>
      </c>
      <c r="J4" s="42" t="n">
        <v>315</v>
      </c>
      <c r="K4" s="42" t="n">
        <v>27</v>
      </c>
      <c r="L4" s="42" t="n">
        <v>155</v>
      </c>
      <c r="M4" s="42" t="n">
        <v>195</v>
      </c>
    </row>
    <row r="5" customFormat="false" ht="15.75" hidden="false" customHeight="false" outlineLevel="0" collapsed="false">
      <c r="A5" s="43" t="s">
        <v>67</v>
      </c>
      <c r="B5" s="44" t="n">
        <v>355</v>
      </c>
      <c r="C5" s="44" t="n">
        <v>1995</v>
      </c>
      <c r="D5" s="44" t="n">
        <v>1795</v>
      </c>
      <c r="E5" s="44" t="n">
        <v>135</v>
      </c>
      <c r="F5" s="44" t="n">
        <v>2195</v>
      </c>
      <c r="G5" s="44" t="n">
        <v>1395</v>
      </c>
      <c r="H5" s="44" t="n">
        <v>595</v>
      </c>
      <c r="I5" s="44" t="n">
        <v>1195</v>
      </c>
      <c r="J5" s="44" t="n">
        <v>1195</v>
      </c>
      <c r="K5" s="44" t="n">
        <v>475</v>
      </c>
      <c r="L5" s="44" t="n">
        <v>195</v>
      </c>
      <c r="M5" s="44" t="n">
        <v>275</v>
      </c>
    </row>
    <row r="12" customFormat="false" ht="15" hidden="false" customHeight="false" outlineLevel="0" collapsed="false">
      <c r="E12" s="1"/>
      <c r="F12" s="1"/>
      <c r="G12" s="1"/>
      <c r="H12" s="1"/>
      <c r="I12" s="1"/>
      <c r="J12" s="1"/>
      <c r="K12" s="1"/>
      <c r="L12" s="1"/>
      <c r="M12" s="1"/>
      <c r="N12" s="1"/>
      <c r="O12" s="1"/>
      <c r="P12" s="1"/>
      <c r="Q12" s="1"/>
      <c r="R12" s="1"/>
      <c r="S12" s="1"/>
    </row>
    <row r="13" customFormat="false" ht="15" hidden="false" customHeight="false" outlineLevel="0" collapsed="false">
      <c r="E13" s="1"/>
      <c r="F13" s="1"/>
      <c r="G13" s="1"/>
      <c r="H13" s="1"/>
      <c r="I13" s="1"/>
      <c r="J13" s="1"/>
      <c r="K13" s="1"/>
      <c r="L13" s="1"/>
      <c r="M13" s="1"/>
      <c r="N13" s="1"/>
      <c r="O13" s="1"/>
      <c r="P13" s="1"/>
      <c r="Q13" s="1"/>
      <c r="R13" s="1"/>
      <c r="S13"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3.8"/>
  <cols>
    <col collapsed="false" hidden="false" max="1025" min="1" style="0" width="8.50510204081633"/>
  </cols>
  <sheetData>
    <row r="1" customFormat="false" ht="13.8" hidden="false" customHeight="false" outlineLevel="0" collapsed="false">
      <c r="A1" s="0" t="s">
        <v>68</v>
      </c>
      <c r="B1" s="0" t="s">
        <v>69</v>
      </c>
    </row>
    <row r="2" customFormat="false" ht="13.8" hidden="false" customHeight="false" outlineLevel="0" collapsed="false">
      <c r="A2" s="0" t="s">
        <v>70</v>
      </c>
      <c r="B2" s="0" t="s">
        <v>71</v>
      </c>
      <c r="C2" s="0" t="s">
        <v>72</v>
      </c>
      <c r="D2" s="0" t="s">
        <v>73</v>
      </c>
      <c r="F2" s="0" t="s">
        <v>74</v>
      </c>
      <c r="H2" s="0" t="s">
        <v>75</v>
      </c>
    </row>
    <row r="3" customFormat="false" ht="13.8" hidden="false" customHeight="false" outlineLevel="0" collapsed="false">
      <c r="A3" s="0" t="s">
        <v>70</v>
      </c>
      <c r="B3" s="0" t="s">
        <v>76</v>
      </c>
      <c r="C3" s="0" t="s">
        <v>72</v>
      </c>
      <c r="D3" s="0" t="s">
        <v>77</v>
      </c>
      <c r="F3" s="0" t="s">
        <v>78</v>
      </c>
      <c r="H3" s="0" t="s">
        <v>79</v>
      </c>
    </row>
    <row r="4" customFormat="false" ht="13.8" hidden="false" customHeight="false" outlineLevel="0" collapsed="false">
      <c r="A4" s="0" t="s">
        <v>70</v>
      </c>
      <c r="B4" s="0" t="s">
        <v>80</v>
      </c>
      <c r="C4" s="0" t="s">
        <v>72</v>
      </c>
      <c r="D4" s="0" t="s">
        <v>81</v>
      </c>
      <c r="F4" s="0" t="s">
        <v>82</v>
      </c>
    </row>
    <row r="5" customFormat="false" ht="13.8" hidden="false" customHeight="false" outlineLevel="0" collapsed="false">
      <c r="A5" s="0" t="s">
        <v>83</v>
      </c>
      <c r="B5" s="0" t="s">
        <v>71</v>
      </c>
      <c r="D5" s="0" t="s">
        <v>76</v>
      </c>
    </row>
    <row r="6" customFormat="false" ht="13.8" hidden="false" customHeight="false" outlineLevel="0" collapsed="false">
      <c r="A6" s="0" t="s">
        <v>84</v>
      </c>
      <c r="B6" s="0" t="s">
        <v>80</v>
      </c>
    </row>
    <row r="7" customFormat="false" ht="13.8" hidden="false" customHeight="false" outlineLevel="0" collapsed="false">
      <c r="A7" s="0" t="s">
        <v>85</v>
      </c>
    </row>
    <row r="8" customFormat="false" ht="13.8" hidden="false" customHeight="false" outlineLevel="0" collapsed="false">
      <c r="A8" s="0" t="n">
        <v>5.2</v>
      </c>
      <c r="C8" s="0" t="n">
        <v>-8.1</v>
      </c>
      <c r="E8" s="0" t="n">
        <v>4.8</v>
      </c>
    </row>
    <row r="9" customFormat="false" ht="13.8" hidden="false" customHeight="false" outlineLevel="0" collapsed="false">
      <c r="A9" s="0" t="n">
        <v>8.8</v>
      </c>
      <c r="C9" s="0" t="n">
        <v>-16.1</v>
      </c>
      <c r="E9" s="0" t="n">
        <v>4.1</v>
      </c>
    </row>
    <row r="10" customFormat="false" ht="13.8" hidden="false" customHeight="false" outlineLevel="0" collapsed="false">
      <c r="A10" s="0" t="n">
        <v>10.6</v>
      </c>
      <c r="C10" s="0" t="n">
        <v>-7.8</v>
      </c>
      <c r="E10" s="0" t="n">
        <v>5.5</v>
      </c>
    </row>
    <row r="11" customFormat="false" ht="13.8" hidden="false" customHeight="false" outlineLevel="0" collapsed="false">
      <c r="A11" s="0" t="n">
        <v>10.4</v>
      </c>
      <c r="C11" s="0" t="n">
        <v>-29</v>
      </c>
      <c r="E11" s="0" t="n">
        <v>5</v>
      </c>
    </row>
    <row r="12" customFormat="false" ht="13.8" hidden="false" customHeight="false" outlineLevel="0" collapsed="false">
      <c r="A12" s="0" t="n">
        <v>1.8</v>
      </c>
      <c r="C12" s="0" t="n">
        <v>-19.2</v>
      </c>
      <c r="E12" s="0" t="n">
        <v>3.4</v>
      </c>
    </row>
    <row r="13" customFormat="false" ht="13.8" hidden="false" customHeight="false" outlineLevel="0" collapsed="false">
      <c r="A13" s="0" t="n">
        <v>12.7</v>
      </c>
      <c r="C13" s="0" t="n">
        <v>-18.9</v>
      </c>
      <c r="E13" s="0" t="n">
        <v>3.4</v>
      </c>
    </row>
    <row r="14" customFormat="false" ht="13.8" hidden="false" customHeight="false" outlineLevel="0" collapsed="false">
      <c r="A14" s="0" t="n">
        <v>15.6</v>
      </c>
      <c r="C14" s="0" t="n">
        <v>-10.6</v>
      </c>
      <c r="E14" s="0" t="n">
        <v>4.9</v>
      </c>
    </row>
    <row r="15" customFormat="false" ht="13.8" hidden="false" customHeight="false" outlineLevel="0" collapsed="false">
      <c r="A15" s="0" t="n">
        <v>1.9</v>
      </c>
      <c r="C15" s="0" t="n">
        <v>-25</v>
      </c>
      <c r="E15" s="0" t="n">
        <v>3.7</v>
      </c>
    </row>
    <row r="16" customFormat="false" ht="13.8" hidden="false" customHeight="false" outlineLevel="0" collapsed="false">
      <c r="A16" s="0" t="n">
        <v>2.2</v>
      </c>
      <c r="C16" s="0" t="n">
        <v>-3.1</v>
      </c>
      <c r="E16" s="0" t="n">
        <v>3.9</v>
      </c>
    </row>
    <row r="17" customFormat="false" ht="13.8" hidden="false" customHeight="false" outlineLevel="0" collapsed="false">
      <c r="A17" s="0" t="n">
        <v>4.8</v>
      </c>
      <c r="C17" s="0" t="n">
        <v>-7.8</v>
      </c>
      <c r="E17" s="0" t="n">
        <v>4.5</v>
      </c>
    </row>
    <row r="18" customFormat="false" ht="13.8" hidden="false" customHeight="false" outlineLevel="0" collapsed="false">
      <c r="A18" s="0" t="n">
        <v>7.9</v>
      </c>
      <c r="C18" s="0" t="n">
        <v>-13.9</v>
      </c>
      <c r="E18" s="0" t="n">
        <v>4.8</v>
      </c>
    </row>
    <row r="19" customFormat="false" ht="13.8" hidden="false" customHeight="false" outlineLevel="0" collapsed="false">
      <c r="A19" s="0" t="n">
        <v>5.2</v>
      </c>
      <c r="C19" s="0" t="n">
        <v>-4.5</v>
      </c>
      <c r="E19" s="0" t="n">
        <v>4.9</v>
      </c>
    </row>
    <row r="20" customFormat="false" ht="13.8" hidden="false" customHeight="false" outlineLevel="0" collapsed="false">
      <c r="A20" s="0" t="n">
        <v>0.9</v>
      </c>
      <c r="C20" s="0" t="n">
        <v>-11.6</v>
      </c>
      <c r="E20" s="0" t="n">
        <v>3</v>
      </c>
    </row>
    <row r="21" customFormat="false" ht="13.8" hidden="false" customHeight="false" outlineLevel="0" collapsed="false">
      <c r="A21" s="0" t="n">
        <v>11.8</v>
      </c>
      <c r="C21" s="0" t="n">
        <v>-2.1</v>
      </c>
      <c r="E21" s="0" t="n">
        <v>4.6</v>
      </c>
    </row>
    <row r="22" customFormat="false" ht="13.8" hidden="false" customHeight="false" outlineLevel="0" collapsed="false">
      <c r="A22" s="0" t="n">
        <v>7.9</v>
      </c>
      <c r="C22" s="0" t="n">
        <v>-2</v>
      </c>
      <c r="E22" s="0" t="n">
        <v>4.8</v>
      </c>
    </row>
    <row r="23" customFormat="false" ht="13.8" hidden="false" customHeight="false" outlineLevel="0" collapsed="false">
      <c r="A23" s="0" t="n">
        <v>11.5</v>
      </c>
      <c r="C23" s="0" t="n">
        <v>-9</v>
      </c>
      <c r="E23" s="0" t="n">
        <v>5.5</v>
      </c>
    </row>
    <row r="24" customFormat="false" ht="13.8" hidden="false" customHeight="false" outlineLevel="0" collapsed="false">
      <c r="A24" s="0" t="n">
        <v>10.6</v>
      </c>
      <c r="C24" s="0" t="n">
        <v>-11.2</v>
      </c>
      <c r="E24" s="0" t="n">
        <v>4.5</v>
      </c>
    </row>
    <row r="25" customFormat="false" ht="13.8" hidden="false" customHeight="false" outlineLevel="0" collapsed="false">
      <c r="A25" s="0" t="n">
        <v>11.1</v>
      </c>
      <c r="C25" s="0" t="n">
        <v>-6.1</v>
      </c>
      <c r="E25" s="0" t="n">
        <v>4.7</v>
      </c>
    </row>
    <row r="26" customFormat="false" ht="13.8" hidden="false" customHeight="false" outlineLevel="0" collapsed="false">
      <c r="A26" s="0" t="n">
        <v>12.8</v>
      </c>
      <c r="C26" s="0" t="n">
        <v>-1</v>
      </c>
      <c r="E26" s="0" t="n">
        <v>6.6</v>
      </c>
    </row>
    <row r="27" customFormat="false" ht="13.8" hidden="false" customHeight="false" outlineLevel="0" collapsed="false">
      <c r="A27" s="0" t="n">
        <v>11.3</v>
      </c>
      <c r="C27" s="0" t="n">
        <v>-3.6</v>
      </c>
      <c r="E27" s="0" t="n">
        <v>5.1</v>
      </c>
    </row>
    <row r="28" customFormat="false" ht="13.8" hidden="false" customHeight="false" outlineLevel="0" collapsed="false">
      <c r="A28" s="0" t="n">
        <v>1</v>
      </c>
      <c r="C28" s="0" t="n">
        <v>-8.2</v>
      </c>
      <c r="E28" s="0" t="n">
        <v>3.9</v>
      </c>
    </row>
    <row r="29" customFormat="false" ht="13.8" hidden="false" customHeight="false" outlineLevel="0" collapsed="false">
      <c r="A29" s="0" t="n">
        <v>14.5</v>
      </c>
      <c r="C29" s="0" t="n">
        <v>-0.5</v>
      </c>
      <c r="E29" s="0" t="n">
        <v>5.7</v>
      </c>
    </row>
    <row r="30" customFormat="false" ht="13.8" hidden="false" customHeight="false" outlineLevel="0" collapsed="false">
      <c r="A30" s="0" t="n">
        <v>11.9</v>
      </c>
      <c r="C30" s="0" t="n">
        <v>-2</v>
      </c>
      <c r="E30" s="0" t="n">
        <v>5.1</v>
      </c>
    </row>
    <row r="31" customFormat="false" ht="13.8" hidden="false" customHeight="false" outlineLevel="0" collapsed="false">
      <c r="A31" s="0" t="n">
        <v>8.1</v>
      </c>
      <c r="C31" s="0" t="n">
        <v>-1.6</v>
      </c>
      <c r="E31" s="0" t="n">
        <v>5.2</v>
      </c>
    </row>
    <row r="32" customFormat="false" ht="13.8" hidden="false" customHeight="false" outlineLevel="0" collapsed="false">
      <c r="A32" s="0" t="n">
        <v>15.5</v>
      </c>
      <c r="C32" s="0" t="n">
        <v>-0.7</v>
      </c>
      <c r="E32" s="0" t="n">
        <v>4.9</v>
      </c>
    </row>
    <row r="33" customFormat="false" ht="13.8" hidden="false" customHeight="false" outlineLevel="0" collapsed="false">
      <c r="A33" s="0" t="n">
        <v>12.4</v>
      </c>
      <c r="C33" s="0" t="n">
        <v>-0.8</v>
      </c>
      <c r="E33" s="0" t="n">
        <v>5.2</v>
      </c>
    </row>
    <row r="34" customFormat="false" ht="13.8" hidden="false" customHeight="false" outlineLevel="0" collapsed="false">
      <c r="A34" s="0" t="n">
        <v>11.1</v>
      </c>
      <c r="C34" s="0" t="n">
        <v>-16.8</v>
      </c>
      <c r="E34" s="0" t="n">
        <v>5.1</v>
      </c>
    </row>
    <row r="35" customFormat="false" ht="13.8" hidden="false" customHeight="false" outlineLevel="0" collapsed="false">
      <c r="A35" s="0" t="n">
        <v>5.1</v>
      </c>
      <c r="C35" s="0" t="n">
        <v>-5.1</v>
      </c>
      <c r="E35" s="0" t="n">
        <v>4.6</v>
      </c>
    </row>
    <row r="36" customFormat="false" ht="13.8" hidden="false" customHeight="false" outlineLevel="0" collapsed="false">
      <c r="A36" s="0" t="n">
        <v>4.8</v>
      </c>
      <c r="C36" s="0" t="n">
        <v>-9.5</v>
      </c>
      <c r="E36" s="0" t="n">
        <v>3.9</v>
      </c>
    </row>
    <row r="37" customFormat="false" ht="13.8" hidden="false" customHeight="false" outlineLevel="0" collapsed="false">
      <c r="A37" s="0" t="n">
        <v>13.2</v>
      </c>
      <c r="C37" s="0" t="n">
        <v>-0.7</v>
      </c>
      <c r="E37" s="0" t="n">
        <v>6</v>
      </c>
    </row>
    <row r="38" customFormat="false" ht="13.8" hidden="false" customHeight="false" outlineLevel="0" collapsed="false">
      <c r="A38" s="0" t="n">
        <v>9.9</v>
      </c>
      <c r="C38" s="0" t="n">
        <v>-3.3</v>
      </c>
      <c r="E38" s="0" t="n">
        <v>4.9</v>
      </c>
    </row>
    <row r="39" customFormat="false" ht="13.8" hidden="false" customHeight="false" outlineLevel="0" collapsed="false">
      <c r="A39" s="0" t="n">
        <v>12.5</v>
      </c>
      <c r="C39" s="0" t="n">
        <v>-13.6</v>
      </c>
      <c r="E39" s="0" t="n">
        <v>4.1</v>
      </c>
    </row>
    <row r="40" customFormat="false" ht="13.8" hidden="false" customHeight="false" outlineLevel="0" collapsed="false">
      <c r="A40" s="0" t="n">
        <v>8.9</v>
      </c>
      <c r="C40" s="0" t="n">
        <v>-10</v>
      </c>
      <c r="E40" s="0" t="n">
        <v>4.9</v>
      </c>
    </row>
    <row r="41" customFormat="false" ht="13.8" hidden="false" customHeight="false" outlineLevel="0" collapsed="false">
      <c r="A41" s="0" t="n">
        <v>10.8</v>
      </c>
      <c r="C41" s="0" t="n">
        <v>-13.5</v>
      </c>
      <c r="E41" s="0" t="n">
        <v>5.1</v>
      </c>
    </row>
    <row r="42" customFormat="false" ht="13.8" hidden="false" customHeight="false" outlineLevel="0" collapsed="false">
      <c r="A42" s="0" t="n">
        <v>10.5</v>
      </c>
      <c r="C42" s="0" t="n">
        <v>-0.9</v>
      </c>
      <c r="E42" s="0" t="n">
        <v>5.2</v>
      </c>
    </row>
    <row r="43" customFormat="false" ht="13.8" hidden="false" customHeight="false" outlineLevel="0" collapsed="false">
      <c r="A43" s="0" t="n">
        <v>5.8</v>
      </c>
      <c r="C43" s="0" t="n">
        <v>-2.8</v>
      </c>
      <c r="E43" s="0" t="n">
        <v>5.6</v>
      </c>
    </row>
    <row r="44" customFormat="false" ht="13.8" hidden="false" customHeight="false" outlineLevel="0" collapsed="false">
      <c r="A44" s="0" t="n">
        <v>8.5</v>
      </c>
      <c r="C44" s="0" t="n">
        <v>-0.2</v>
      </c>
      <c r="E44" s="0" t="n">
        <v>5.3</v>
      </c>
    </row>
    <row r="45" customFormat="false" ht="13.8" hidden="false" customHeight="false" outlineLevel="0" collapsed="false">
      <c r="A45" s="0" t="n">
        <v>13.8</v>
      </c>
      <c r="C45" s="0" t="n">
        <v>-11.9</v>
      </c>
      <c r="E45" s="0" t="n">
        <v>3.7</v>
      </c>
    </row>
    <row r="46" customFormat="false" ht="13.8" hidden="false" customHeight="false" outlineLevel="0" collapsed="false">
      <c r="A46" s="0" t="n">
        <v>9.8</v>
      </c>
      <c r="C46" s="0" t="n">
        <v>-1.2</v>
      </c>
      <c r="E46" s="0" t="n">
        <v>4.8</v>
      </c>
    </row>
    <row r="47" customFormat="false" ht="13.8" hidden="false" customHeight="false" outlineLevel="0" collapsed="false">
      <c r="A47" s="0" t="n">
        <v>11</v>
      </c>
      <c r="C47" s="0" t="n">
        <v>-14.3</v>
      </c>
      <c r="E47" s="0" t="n">
        <v>4.4</v>
      </c>
    </row>
    <row r="48" customFormat="false" ht="13.8" hidden="false" customHeight="false" outlineLevel="0" collapsed="false">
      <c r="A48" s="0" t="n">
        <v>4.2</v>
      </c>
      <c r="C48" s="0" t="n">
        <v>-17</v>
      </c>
      <c r="E48" s="0" t="n">
        <v>5.1</v>
      </c>
    </row>
    <row r="49" customFormat="false" ht="13.8" hidden="false" customHeight="false" outlineLevel="0" collapsed="false">
      <c r="A49" s="0" t="n">
        <v>6.9</v>
      </c>
      <c r="C49" s="0" t="n">
        <v>-3.3</v>
      </c>
      <c r="E49" s="0" t="n">
        <v>5.1</v>
      </c>
    </row>
    <row r="50" customFormat="false" ht="13.8" hidden="false" customHeight="false" outlineLevel="0" collapsed="false">
      <c r="A50" s="0" t="n">
        <v>13.2</v>
      </c>
      <c r="C50" s="0" t="n">
        <v>-1.9</v>
      </c>
      <c r="E50" s="0" t="n">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4:J40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3.8"/>
  <cols>
    <col collapsed="false" hidden="false" max="1025" min="1" style="0" width="8.50510204081633"/>
  </cols>
  <sheetData>
    <row r="4" customFormat="false" ht="13.8" hidden="false" customHeight="false" outlineLevel="0" collapsed="false">
      <c r="A4" s="0" t="s">
        <v>68</v>
      </c>
      <c r="B4" s="0" t="s">
        <v>86</v>
      </c>
      <c r="G4" s="0" t="s">
        <v>87</v>
      </c>
    </row>
    <row r="5" customFormat="false" ht="13.8" hidden="false" customHeight="false" outlineLevel="0" collapsed="false">
      <c r="A5" s="0" t="s">
        <v>70</v>
      </c>
      <c r="B5" s="0" t="s">
        <v>88</v>
      </c>
      <c r="C5" s="0" t="s">
        <v>89</v>
      </c>
      <c r="D5" s="0" t="s">
        <v>90</v>
      </c>
      <c r="G5" s="0" t="s">
        <v>79</v>
      </c>
    </row>
    <row r="6" customFormat="false" ht="13.8" hidden="false" customHeight="false" outlineLevel="0" collapsed="false">
      <c r="A6" s="0" t="s">
        <v>70</v>
      </c>
      <c r="B6" s="0" t="s">
        <v>91</v>
      </c>
      <c r="C6" s="0" t="s">
        <v>92</v>
      </c>
      <c r="D6" s="0" t="s">
        <v>93</v>
      </c>
    </row>
    <row r="7" customFormat="false" ht="13.8" hidden="false" customHeight="false" outlineLevel="0" collapsed="false">
      <c r="A7" s="0" t="s">
        <v>70</v>
      </c>
      <c r="B7" s="0" t="s">
        <v>94</v>
      </c>
      <c r="C7" s="0" t="s">
        <v>95</v>
      </c>
      <c r="D7" s="0" t="s">
        <v>96</v>
      </c>
    </row>
    <row r="8" customFormat="false" ht="13.8" hidden="false" customHeight="false" outlineLevel="0" collapsed="false">
      <c r="A8" s="0" t="s">
        <v>70</v>
      </c>
      <c r="B8" s="0" t="s">
        <v>97</v>
      </c>
      <c r="C8" s="0" t="s">
        <v>98</v>
      </c>
      <c r="D8" s="0" t="s">
        <v>99</v>
      </c>
    </row>
    <row r="9" customFormat="false" ht="13.8" hidden="false" customHeight="false" outlineLevel="0" collapsed="false">
      <c r="A9" s="0" t="s">
        <v>70</v>
      </c>
      <c r="B9" s="0" t="s">
        <v>100</v>
      </c>
      <c r="C9" s="0" t="s">
        <v>101</v>
      </c>
      <c r="D9" s="0" t="s">
        <v>102</v>
      </c>
    </row>
    <row r="10" customFormat="false" ht="13.8" hidden="false" customHeight="false" outlineLevel="0" collapsed="false">
      <c r="A10" s="0" t="s">
        <v>70</v>
      </c>
      <c r="B10" s="0" t="s">
        <v>103</v>
      </c>
      <c r="C10" s="0" t="s">
        <v>104</v>
      </c>
      <c r="D10" s="0" t="s">
        <v>105</v>
      </c>
    </row>
    <row r="11" customFormat="false" ht="13.8" hidden="false" customHeight="false" outlineLevel="0" collapsed="false">
      <c r="A11" s="0" t="s">
        <v>83</v>
      </c>
      <c r="B11" s="0" t="s">
        <v>88</v>
      </c>
      <c r="D11" s="0" t="s">
        <v>91</v>
      </c>
      <c r="F11" s="0" t="s">
        <v>94</v>
      </c>
      <c r="H11" s="0" t="s">
        <v>97</v>
      </c>
      <c r="J11" s="0" t="s">
        <v>100</v>
      </c>
    </row>
    <row r="12" customFormat="false" ht="13.8" hidden="false" customHeight="false" outlineLevel="0" collapsed="false">
      <c r="A12" s="0" t="s">
        <v>84</v>
      </c>
      <c r="B12" s="0" t="s">
        <v>103</v>
      </c>
    </row>
    <row r="13" customFormat="false" ht="13.8" hidden="false" customHeight="false" outlineLevel="0" collapsed="false">
      <c r="A13" s="0" t="s">
        <v>85</v>
      </c>
    </row>
    <row r="14" customFormat="false" ht="13.8" hidden="false" customHeight="false" outlineLevel="0" collapsed="false">
      <c r="A14" s="0" t="n">
        <v>91</v>
      </c>
      <c r="B14" s="0" t="n">
        <v>70</v>
      </c>
      <c r="C14" s="0" t="n">
        <v>1955</v>
      </c>
      <c r="D14" s="0" t="n">
        <v>20.5</v>
      </c>
      <c r="E14" s="0" t="n">
        <v>71</v>
      </c>
      <c r="F14" s="0" t="n">
        <v>26</v>
      </c>
    </row>
    <row r="15" customFormat="false" ht="13.8" hidden="false" customHeight="false" outlineLevel="0" collapsed="false">
      <c r="A15" s="0" t="n">
        <v>232</v>
      </c>
      <c r="B15" s="0" t="n">
        <v>100</v>
      </c>
      <c r="C15" s="0" t="n">
        <v>2789</v>
      </c>
      <c r="D15" s="0" t="n">
        <v>15</v>
      </c>
      <c r="E15" s="0" t="n">
        <v>73</v>
      </c>
      <c r="F15" s="0" t="n">
        <v>18</v>
      </c>
    </row>
    <row r="16" customFormat="false" ht="13.8" hidden="false" customHeight="false" outlineLevel="0" collapsed="false">
      <c r="A16" s="0" t="n">
        <v>350</v>
      </c>
      <c r="B16" s="0" t="n">
        <v>145</v>
      </c>
      <c r="C16" s="0" t="n">
        <v>4055</v>
      </c>
      <c r="D16" s="0" t="n">
        <v>12</v>
      </c>
      <c r="E16" s="0" t="n">
        <v>76</v>
      </c>
      <c r="F16" s="0" t="n">
        <v>13</v>
      </c>
    </row>
    <row r="17" customFormat="false" ht="13.8" hidden="false" customHeight="false" outlineLevel="0" collapsed="false">
      <c r="A17" s="0" t="n">
        <v>318</v>
      </c>
      <c r="B17" s="0" t="n">
        <v>140</v>
      </c>
      <c r="C17" s="0" t="n">
        <v>4080</v>
      </c>
      <c r="D17" s="0" t="n">
        <v>13.7</v>
      </c>
      <c r="E17" s="0" t="n">
        <v>78</v>
      </c>
      <c r="F17" s="0" t="n">
        <v>17.5</v>
      </c>
    </row>
    <row r="18" customFormat="false" ht="13.8" hidden="false" customHeight="false" outlineLevel="0" collapsed="false">
      <c r="A18" s="0" t="n">
        <v>113</v>
      </c>
      <c r="B18" s="0" t="n">
        <v>95</v>
      </c>
      <c r="C18" s="0" t="n">
        <v>2372</v>
      </c>
      <c r="D18" s="0" t="n">
        <v>15</v>
      </c>
      <c r="E18" s="0" t="n">
        <v>70</v>
      </c>
      <c r="F18" s="0" t="n">
        <v>24</v>
      </c>
    </row>
    <row r="19" customFormat="false" ht="13.8" hidden="false" customHeight="false" outlineLevel="0" collapsed="false">
      <c r="A19" s="0" t="n">
        <v>97</v>
      </c>
      <c r="B19" s="0" t="n">
        <v>60</v>
      </c>
      <c r="C19" s="0" t="n">
        <v>1834</v>
      </c>
      <c r="D19" s="0" t="n">
        <v>19</v>
      </c>
      <c r="E19" s="0" t="n">
        <v>71</v>
      </c>
      <c r="F19" s="0" t="n">
        <v>27</v>
      </c>
    </row>
    <row r="20" customFormat="false" ht="13.8" hidden="false" customHeight="false" outlineLevel="0" collapsed="false">
      <c r="A20" s="0" t="n">
        <v>350</v>
      </c>
      <c r="B20" s="0" t="n">
        <v>180</v>
      </c>
      <c r="C20" s="0" t="n">
        <v>4380</v>
      </c>
      <c r="D20" s="0" t="n">
        <v>12.1</v>
      </c>
      <c r="E20" s="0" t="n">
        <v>76</v>
      </c>
      <c r="F20" s="0" t="n">
        <v>16.5</v>
      </c>
    </row>
    <row r="21" customFormat="false" ht="13.8" hidden="false" customHeight="false" outlineLevel="0" collapsed="false">
      <c r="A21" s="0" t="n">
        <v>400</v>
      </c>
      <c r="B21" s="0" t="n">
        <v>150</v>
      </c>
      <c r="C21" s="0" t="n">
        <v>4464</v>
      </c>
      <c r="D21" s="0" t="n">
        <v>12</v>
      </c>
      <c r="E21" s="0" t="n">
        <v>73</v>
      </c>
      <c r="F21" s="0" t="n">
        <v>13</v>
      </c>
    </row>
    <row r="22" customFormat="false" ht="13.8" hidden="false" customHeight="false" outlineLevel="0" collapsed="false">
      <c r="A22" s="0" t="n">
        <v>225</v>
      </c>
      <c r="B22" s="0" t="n">
        <v>105</v>
      </c>
      <c r="C22" s="0" t="n">
        <v>3439</v>
      </c>
      <c r="D22" s="0" t="n">
        <v>15.5</v>
      </c>
      <c r="E22" s="0" t="n">
        <v>71</v>
      </c>
      <c r="F22" s="0" t="n">
        <v>16</v>
      </c>
    </row>
    <row r="23" customFormat="false" ht="13.8" hidden="false" customHeight="false" outlineLevel="0" collapsed="false">
      <c r="A23" s="0" t="n">
        <v>173</v>
      </c>
      <c r="B23" s="0" t="n">
        <v>115</v>
      </c>
      <c r="C23" s="0" t="n">
        <v>2595</v>
      </c>
      <c r="D23" s="0" t="n">
        <v>11.3</v>
      </c>
      <c r="E23" s="0" t="n">
        <v>79</v>
      </c>
      <c r="F23" s="0" t="n">
        <v>28.8</v>
      </c>
    </row>
    <row r="24" customFormat="false" ht="13.8" hidden="false" customHeight="false" outlineLevel="0" collapsed="false">
      <c r="A24" s="0" t="n">
        <v>70</v>
      </c>
      <c r="B24" s="0" t="n">
        <v>90</v>
      </c>
      <c r="C24" s="0" t="n">
        <v>2124</v>
      </c>
      <c r="D24" s="0" t="n">
        <v>13.5</v>
      </c>
      <c r="E24" s="0" t="n">
        <v>73</v>
      </c>
      <c r="F24" s="0" t="n">
        <v>18</v>
      </c>
    </row>
    <row r="25" customFormat="false" ht="13.8" hidden="false" customHeight="false" outlineLevel="0" collapsed="false">
      <c r="A25" s="0" t="n">
        <v>97</v>
      </c>
      <c r="B25" s="0" t="n">
        <v>78</v>
      </c>
      <c r="C25" s="0" t="n">
        <v>2188</v>
      </c>
      <c r="D25" s="0" t="n">
        <v>15.8</v>
      </c>
      <c r="E25" s="0" t="n">
        <v>80</v>
      </c>
      <c r="F25" s="0" t="n">
        <v>34.3</v>
      </c>
    </row>
    <row r="26" customFormat="false" ht="13.8" hidden="false" customHeight="false" outlineLevel="0" collapsed="false">
      <c r="A26" s="0" t="n">
        <v>86</v>
      </c>
      <c r="B26" s="0" t="n">
        <v>65</v>
      </c>
      <c r="C26" s="0" t="n">
        <v>1975</v>
      </c>
      <c r="D26" s="0" t="n">
        <v>15.2</v>
      </c>
      <c r="E26" s="0" t="n">
        <v>79</v>
      </c>
      <c r="F26" s="0" t="n">
        <v>34.1</v>
      </c>
    </row>
    <row r="27" customFormat="false" ht="13.8" hidden="false" customHeight="false" outlineLevel="0" collapsed="false">
      <c r="A27" s="0" t="n">
        <v>351</v>
      </c>
      <c r="B27" s="0" t="n">
        <v>142</v>
      </c>
      <c r="C27" s="0" t="n">
        <v>4054</v>
      </c>
      <c r="D27" s="0" t="n">
        <v>14.3</v>
      </c>
      <c r="E27" s="0" t="n">
        <v>79</v>
      </c>
      <c r="F27" s="0" t="n">
        <v>15.5</v>
      </c>
    </row>
    <row r="28" customFormat="false" ht="13.8" hidden="false" customHeight="false" outlineLevel="0" collapsed="false">
      <c r="A28" s="0" t="n">
        <v>350</v>
      </c>
      <c r="B28" s="0" t="n">
        <v>105</v>
      </c>
      <c r="C28" s="0" t="n">
        <v>3725</v>
      </c>
      <c r="D28" s="0" t="n">
        <v>19</v>
      </c>
      <c r="E28" s="0" t="n">
        <v>81</v>
      </c>
      <c r="F28" s="0" t="n">
        <v>26.6</v>
      </c>
    </row>
    <row r="29" customFormat="false" ht="13.8" hidden="false" customHeight="false" outlineLevel="0" collapsed="false">
      <c r="A29" s="0" t="n">
        <v>156</v>
      </c>
      <c r="B29" s="0" t="n">
        <v>108</v>
      </c>
      <c r="C29" s="0" t="n">
        <v>2930</v>
      </c>
      <c r="D29" s="0" t="n">
        <v>15.5</v>
      </c>
      <c r="E29" s="0" t="n">
        <v>76</v>
      </c>
      <c r="F29" s="0" t="n">
        <v>19</v>
      </c>
    </row>
    <row r="30" customFormat="false" ht="13.8" hidden="false" customHeight="false" outlineLevel="0" collapsed="false">
      <c r="A30" s="0" t="n">
        <v>115</v>
      </c>
      <c r="B30" s="0" t="n">
        <v>95</v>
      </c>
      <c r="C30" s="0" t="n">
        <v>2694</v>
      </c>
      <c r="D30" s="0" t="n">
        <v>15</v>
      </c>
      <c r="E30" s="0" t="n">
        <v>75</v>
      </c>
      <c r="F30" s="0" t="n">
        <v>23</v>
      </c>
    </row>
    <row r="31" customFormat="false" ht="13.8" hidden="false" customHeight="false" outlineLevel="0" collapsed="false">
      <c r="A31" s="0" t="n">
        <v>231</v>
      </c>
      <c r="B31" s="0" t="n">
        <v>115</v>
      </c>
      <c r="C31" s="0" t="n">
        <v>3245</v>
      </c>
      <c r="D31" s="0" t="n">
        <v>15.4</v>
      </c>
      <c r="E31" s="0" t="n">
        <v>79</v>
      </c>
      <c r="F31" s="0" t="n">
        <v>21.5</v>
      </c>
    </row>
    <row r="32" customFormat="false" ht="13.8" hidden="false" customHeight="false" outlineLevel="0" collapsed="false">
      <c r="A32" s="0" t="n">
        <v>198</v>
      </c>
      <c r="B32" s="0" t="n">
        <v>95</v>
      </c>
      <c r="C32" s="0" t="n">
        <v>3102</v>
      </c>
      <c r="D32" s="0" t="n">
        <v>16.5</v>
      </c>
      <c r="E32" s="0" t="n">
        <v>74</v>
      </c>
      <c r="F32" s="0" t="n">
        <v>20</v>
      </c>
    </row>
    <row r="33" customFormat="false" ht="13.8" hidden="false" customHeight="false" outlineLevel="0" collapsed="false">
      <c r="A33" s="0" t="n">
        <v>140</v>
      </c>
      <c r="B33" s="0" t="n">
        <v>89</v>
      </c>
      <c r="C33" s="0" t="n">
        <v>2755</v>
      </c>
      <c r="D33" s="0" t="n">
        <v>15.8</v>
      </c>
      <c r="E33" s="0" t="n">
        <v>77</v>
      </c>
      <c r="F33" s="0" t="n">
        <v>25.5</v>
      </c>
    </row>
    <row r="34" customFormat="false" ht="13.8" hidden="false" customHeight="false" outlineLevel="0" collapsed="false">
      <c r="A34" s="0" t="n">
        <v>121</v>
      </c>
      <c r="B34" s="0" t="n">
        <v>76</v>
      </c>
      <c r="C34" s="0" t="n">
        <v>2511</v>
      </c>
      <c r="D34" s="0" t="n">
        <v>18</v>
      </c>
      <c r="E34" s="0" t="n">
        <v>72</v>
      </c>
      <c r="F34" s="0" t="n">
        <v>22</v>
      </c>
    </row>
    <row r="35" customFormat="false" ht="13.8" hidden="false" customHeight="false" outlineLevel="0" collapsed="false">
      <c r="A35" s="0" t="n">
        <v>85</v>
      </c>
      <c r="B35" s="0" t="n">
        <v>65</v>
      </c>
      <c r="C35" s="0" t="n">
        <v>2110</v>
      </c>
      <c r="D35" s="0" t="n">
        <v>19.2</v>
      </c>
      <c r="E35" s="0" t="n">
        <v>80</v>
      </c>
      <c r="F35" s="0" t="n">
        <v>40.8</v>
      </c>
    </row>
    <row r="36" customFormat="false" ht="13.8" hidden="false" customHeight="false" outlineLevel="0" collapsed="false">
      <c r="A36" s="0" t="n">
        <v>250</v>
      </c>
      <c r="B36" s="0" t="n">
        <v>100</v>
      </c>
      <c r="C36" s="0" t="n">
        <v>3336</v>
      </c>
      <c r="D36" s="0" t="n">
        <v>17</v>
      </c>
      <c r="E36" s="0" t="n">
        <v>74</v>
      </c>
      <c r="F36" s="0" t="n">
        <v>15</v>
      </c>
    </row>
    <row r="37" customFormat="false" ht="13.8" hidden="false" customHeight="false" outlineLevel="0" collapsed="false">
      <c r="A37" s="0" t="n">
        <v>112</v>
      </c>
      <c r="B37" s="0" t="n">
        <v>88</v>
      </c>
      <c r="C37" s="0" t="n">
        <v>2395</v>
      </c>
      <c r="D37" s="0" t="n">
        <v>18</v>
      </c>
      <c r="E37" s="0" t="n">
        <v>82</v>
      </c>
      <c r="F37" s="0" t="n">
        <v>34</v>
      </c>
    </row>
    <row r="38" customFormat="false" ht="13.8" hidden="false" customHeight="false" outlineLevel="0" collapsed="false">
      <c r="A38" s="0" t="n">
        <v>429</v>
      </c>
      <c r="B38" s="0" t="n">
        <v>198</v>
      </c>
      <c r="C38" s="0" t="n">
        <v>4341</v>
      </c>
      <c r="D38" s="0" t="n">
        <v>10</v>
      </c>
      <c r="E38" s="0" t="n">
        <v>70</v>
      </c>
      <c r="F38" s="0" t="n">
        <v>15</v>
      </c>
    </row>
    <row r="39" customFormat="false" ht="13.8" hidden="false" customHeight="false" outlineLevel="0" collapsed="false">
      <c r="A39" s="0" t="n">
        <v>168</v>
      </c>
      <c r="B39" s="0" t="n">
        <v>120</v>
      </c>
      <c r="C39" s="0" t="n">
        <v>3820</v>
      </c>
      <c r="D39" s="0" t="n">
        <v>16.7</v>
      </c>
      <c r="E39" s="0" t="n">
        <v>76</v>
      </c>
      <c r="F39" s="0" t="n">
        <v>16.5</v>
      </c>
    </row>
    <row r="40" customFormat="false" ht="13.8" hidden="false" customHeight="false" outlineLevel="0" collapsed="false">
      <c r="A40" s="0" t="n">
        <v>225</v>
      </c>
      <c r="B40" s="0" t="n">
        <v>100</v>
      </c>
      <c r="C40" s="0" t="n">
        <v>3430</v>
      </c>
      <c r="D40" s="0" t="n">
        <v>17.2</v>
      </c>
      <c r="E40" s="0" t="n">
        <v>78</v>
      </c>
      <c r="F40" s="0" t="n">
        <v>20.5</v>
      </c>
    </row>
    <row r="41" customFormat="false" ht="13.8" hidden="false" customHeight="false" outlineLevel="0" collapsed="false">
      <c r="A41" s="0" t="n">
        <v>107</v>
      </c>
      <c r="B41" s="0" t="n">
        <v>75</v>
      </c>
      <c r="C41" s="0" t="n">
        <v>2205</v>
      </c>
      <c r="D41" s="0" t="n">
        <v>14.5</v>
      </c>
      <c r="E41" s="0" t="n">
        <v>82</v>
      </c>
      <c r="F41" s="0" t="n">
        <v>36</v>
      </c>
    </row>
    <row r="42" customFormat="false" ht="13.8" hidden="false" customHeight="false" outlineLevel="0" collapsed="false">
      <c r="A42" s="0" t="n">
        <v>97</v>
      </c>
      <c r="B42" s="0" t="n">
        <v>54</v>
      </c>
      <c r="C42" s="0" t="n">
        <v>2254</v>
      </c>
      <c r="D42" s="0" t="n">
        <v>23.5</v>
      </c>
      <c r="E42" s="0" t="n">
        <v>72</v>
      </c>
      <c r="F42" s="0" t="n">
        <v>23</v>
      </c>
    </row>
    <row r="43" customFormat="false" ht="13.8" hidden="false" customHeight="false" outlineLevel="0" collapsed="false">
      <c r="A43" s="0" t="n">
        <v>304</v>
      </c>
      <c r="B43" s="0" t="n">
        <v>193</v>
      </c>
      <c r="C43" s="0" t="n">
        <v>4732</v>
      </c>
      <c r="D43" s="0" t="n">
        <v>18.5</v>
      </c>
      <c r="E43" s="0" t="n">
        <v>70</v>
      </c>
      <c r="F43" s="0" t="n">
        <v>9</v>
      </c>
    </row>
    <row r="44" customFormat="false" ht="13.8" hidden="false" customHeight="false" outlineLevel="0" collapsed="false">
      <c r="A44" s="0" t="n">
        <v>140</v>
      </c>
      <c r="B44" s="0" t="n">
        <v>72</v>
      </c>
      <c r="C44" s="0" t="n">
        <v>2401</v>
      </c>
      <c r="D44" s="0" t="n">
        <v>19.5</v>
      </c>
      <c r="E44" s="0" t="n">
        <v>73</v>
      </c>
      <c r="F44" s="0" t="n">
        <v>21</v>
      </c>
    </row>
    <row r="45" customFormat="false" ht="13.8" hidden="false" customHeight="false" outlineLevel="0" collapsed="false">
      <c r="A45" s="0" t="n">
        <v>71</v>
      </c>
      <c r="B45" s="0" t="n">
        <v>65</v>
      </c>
      <c r="C45" s="0" t="n">
        <v>1836</v>
      </c>
      <c r="D45" s="0" t="n">
        <v>21</v>
      </c>
      <c r="E45" s="0" t="n">
        <v>74</v>
      </c>
      <c r="F45" s="0" t="n">
        <v>32</v>
      </c>
    </row>
    <row r="46" customFormat="false" ht="13.8" hidden="false" customHeight="false" outlineLevel="0" collapsed="false">
      <c r="A46" s="0" t="n">
        <v>90</v>
      </c>
      <c r="B46" s="0" t="n">
        <v>75</v>
      </c>
      <c r="C46" s="0" t="n">
        <v>2125</v>
      </c>
      <c r="D46" s="0" t="n">
        <v>14.5</v>
      </c>
      <c r="E46" s="0" t="n">
        <v>74</v>
      </c>
      <c r="F46" s="0" t="n">
        <v>28</v>
      </c>
    </row>
    <row r="47" customFormat="false" ht="13.8" hidden="false" customHeight="false" outlineLevel="0" collapsed="false">
      <c r="A47" s="0" t="n">
        <v>91</v>
      </c>
      <c r="B47" s="0" t="n">
        <v>60</v>
      </c>
      <c r="C47" s="0" t="n">
        <v>1800</v>
      </c>
      <c r="D47" s="0" t="n">
        <v>16.4</v>
      </c>
      <c r="E47" s="0" t="n">
        <v>78</v>
      </c>
      <c r="F47" s="0" t="n">
        <v>36.1</v>
      </c>
    </row>
    <row r="48" customFormat="false" ht="13.8" hidden="false" customHeight="false" outlineLevel="0" collapsed="false">
      <c r="A48" s="0" t="n">
        <v>98</v>
      </c>
      <c r="B48" s="0" t="n">
        <v>65</v>
      </c>
      <c r="C48" s="0" t="n">
        <v>2045</v>
      </c>
      <c r="D48" s="0" t="n">
        <v>16.2</v>
      </c>
      <c r="E48" s="0" t="n">
        <v>81</v>
      </c>
      <c r="F48" s="0" t="n">
        <v>34.4</v>
      </c>
    </row>
    <row r="49" customFormat="false" ht="13.8" hidden="false" customHeight="false" outlineLevel="0" collapsed="false">
      <c r="A49" s="0" t="n">
        <v>98</v>
      </c>
      <c r="B49" s="0" t="n">
        <v>66</v>
      </c>
      <c r="C49" s="0" t="n">
        <v>1800</v>
      </c>
      <c r="D49" s="0" t="n">
        <v>14.4</v>
      </c>
      <c r="E49" s="0" t="n">
        <v>78</v>
      </c>
      <c r="F49" s="0" t="n">
        <v>36.1</v>
      </c>
    </row>
    <row r="50" customFormat="false" ht="13.8" hidden="false" customHeight="false" outlineLevel="0" collapsed="false">
      <c r="A50" s="0" t="n">
        <v>351</v>
      </c>
      <c r="B50" s="0" t="n">
        <v>153</v>
      </c>
      <c r="C50" s="0" t="n">
        <v>4129</v>
      </c>
      <c r="D50" s="0" t="n">
        <v>13</v>
      </c>
      <c r="E50" s="0" t="n">
        <v>72</v>
      </c>
      <c r="F50" s="0" t="n">
        <v>14</v>
      </c>
    </row>
    <row r="51" customFormat="false" ht="13.8" hidden="false" customHeight="false" outlineLevel="0" collapsed="false">
      <c r="A51" s="0" t="n">
        <v>318</v>
      </c>
      <c r="B51" s="0" t="n">
        <v>150</v>
      </c>
      <c r="C51" s="0" t="n">
        <v>3940</v>
      </c>
      <c r="D51" s="0" t="n">
        <v>13.2</v>
      </c>
      <c r="E51" s="0" t="n">
        <v>76</v>
      </c>
      <c r="F51" s="0" t="n">
        <v>13</v>
      </c>
    </row>
    <row r="52" customFormat="false" ht="13.8" hidden="false" customHeight="false" outlineLevel="0" collapsed="false">
      <c r="A52" s="0" t="n">
        <v>120</v>
      </c>
      <c r="B52" s="0" t="n">
        <v>87</v>
      </c>
      <c r="C52" s="0" t="n">
        <v>2979</v>
      </c>
      <c r="D52" s="0" t="n">
        <v>19.5</v>
      </c>
      <c r="E52" s="0" t="n">
        <v>72</v>
      </c>
      <c r="F52" s="0" t="n">
        <v>21</v>
      </c>
    </row>
    <row r="53" customFormat="false" ht="13.8" hidden="false" customHeight="false" outlineLevel="0" collapsed="false">
      <c r="A53" s="0" t="n">
        <v>116</v>
      </c>
      <c r="B53" s="0" t="n">
        <v>90</v>
      </c>
      <c r="C53" s="0" t="n">
        <v>2123</v>
      </c>
      <c r="D53" s="0" t="n">
        <v>14</v>
      </c>
      <c r="E53" s="0" t="n">
        <v>71</v>
      </c>
      <c r="F53" s="0" t="n">
        <v>28</v>
      </c>
    </row>
    <row r="54" customFormat="false" ht="13.8" hidden="false" customHeight="false" outlineLevel="0" collapsed="false">
      <c r="A54" s="0" t="n">
        <v>85</v>
      </c>
      <c r="B54" s="0" t="n">
        <v>70</v>
      </c>
      <c r="C54" s="0" t="n">
        <v>2070</v>
      </c>
      <c r="D54" s="0" t="n">
        <v>18.6</v>
      </c>
      <c r="E54" s="0" t="n">
        <v>78</v>
      </c>
      <c r="F54" s="0" t="n">
        <v>39.4</v>
      </c>
    </row>
    <row r="55" customFormat="false" ht="13.8" hidden="false" customHeight="false" outlineLevel="0" collapsed="false">
      <c r="A55" s="0" t="n">
        <v>85</v>
      </c>
      <c r="B55" s="0" t="n">
        <v>70</v>
      </c>
      <c r="C55" s="0" t="n">
        <v>1990</v>
      </c>
      <c r="D55" s="0" t="n">
        <v>17</v>
      </c>
      <c r="E55" s="0" t="n">
        <v>76</v>
      </c>
      <c r="F55" s="0" t="n">
        <v>32</v>
      </c>
    </row>
    <row r="56" customFormat="false" ht="13.8" hidden="false" customHeight="false" outlineLevel="0" collapsed="false">
      <c r="A56" s="0" t="n">
        <v>250</v>
      </c>
      <c r="B56" s="0" t="n">
        <v>105</v>
      </c>
      <c r="C56" s="0" t="n">
        <v>3897</v>
      </c>
      <c r="D56" s="0" t="n">
        <v>18.5</v>
      </c>
      <c r="E56" s="0" t="n">
        <v>75</v>
      </c>
      <c r="F56" s="0" t="n">
        <v>16</v>
      </c>
    </row>
    <row r="57" customFormat="false" ht="13.8" hidden="false" customHeight="false" outlineLevel="0" collapsed="false">
      <c r="A57" s="0" t="n">
        <v>151</v>
      </c>
      <c r="B57" s="0" t="n">
        <v>90</v>
      </c>
      <c r="C57" s="0" t="n">
        <v>2950</v>
      </c>
      <c r="D57" s="0" t="n">
        <v>17.3</v>
      </c>
      <c r="E57" s="0" t="n">
        <v>82</v>
      </c>
      <c r="F57" s="0" t="n">
        <v>27</v>
      </c>
    </row>
    <row r="58" customFormat="false" ht="13.8" hidden="false" customHeight="false" outlineLevel="0" collapsed="false">
      <c r="A58" s="0" t="n">
        <v>79</v>
      </c>
      <c r="B58" s="0" t="n">
        <v>58</v>
      </c>
      <c r="C58" s="0" t="n">
        <v>1825</v>
      </c>
      <c r="D58" s="0" t="n">
        <v>18.6</v>
      </c>
      <c r="E58" s="0" t="n">
        <v>77</v>
      </c>
      <c r="F58" s="0" t="n">
        <v>36</v>
      </c>
    </row>
    <row r="59" customFormat="false" ht="13.8" hidden="false" customHeight="false" outlineLevel="0" collapsed="false">
      <c r="A59" s="0" t="n">
        <v>250</v>
      </c>
      <c r="B59" s="0" t="n">
        <v>88</v>
      </c>
      <c r="C59" s="0" t="n">
        <v>3021</v>
      </c>
      <c r="D59" s="0" t="n">
        <v>16.5</v>
      </c>
      <c r="E59" s="0" t="n">
        <v>73</v>
      </c>
      <c r="F59" s="0" t="n">
        <v>18</v>
      </c>
    </row>
    <row r="60" customFormat="false" ht="13.8" hidden="false" customHeight="false" outlineLevel="0" collapsed="false">
      <c r="A60" s="0" t="n">
        <v>156</v>
      </c>
      <c r="B60" s="0" t="n">
        <v>122</v>
      </c>
      <c r="C60" s="0" t="n">
        <v>2807</v>
      </c>
      <c r="D60" s="0" t="n">
        <v>13.5</v>
      </c>
      <c r="E60" s="0" t="n">
        <v>73</v>
      </c>
      <c r="F60" s="0" t="n">
        <v>20</v>
      </c>
    </row>
    <row r="61" customFormat="false" ht="13.8" hidden="false" customHeight="false" outlineLevel="0" collapsed="false">
      <c r="A61" s="0" t="n">
        <v>225</v>
      </c>
      <c r="B61" s="0" t="n">
        <v>95</v>
      </c>
      <c r="C61" s="0" t="n">
        <v>3785</v>
      </c>
      <c r="D61" s="0" t="n">
        <v>19</v>
      </c>
      <c r="E61" s="0" t="n">
        <v>75</v>
      </c>
      <c r="F61" s="0" t="n">
        <v>18</v>
      </c>
    </row>
    <row r="62" customFormat="false" ht="13.8" hidden="false" customHeight="false" outlineLevel="0" collapsed="false">
      <c r="A62" s="0" t="n">
        <v>90</v>
      </c>
      <c r="B62" s="0" t="n">
        <v>71</v>
      </c>
      <c r="C62" s="0" t="n">
        <v>2223</v>
      </c>
      <c r="D62" s="0" t="n">
        <v>16.5</v>
      </c>
      <c r="E62" s="0" t="n">
        <v>75</v>
      </c>
      <c r="F62" s="0" t="n">
        <v>25</v>
      </c>
    </row>
    <row r="63" customFormat="false" ht="13.8" hidden="false" customHeight="false" outlineLevel="0" collapsed="false">
      <c r="A63" s="0" t="n">
        <v>112</v>
      </c>
      <c r="B63" s="0" t="n">
        <v>85</v>
      </c>
      <c r="C63" s="0" t="n">
        <v>2575</v>
      </c>
      <c r="D63" s="0" t="n">
        <v>16.2</v>
      </c>
      <c r="E63" s="0" t="n">
        <v>82</v>
      </c>
      <c r="F63" s="0" t="n">
        <v>31</v>
      </c>
    </row>
    <row r="64" customFormat="false" ht="13.8" hidden="false" customHeight="false" outlineLevel="0" collapsed="false">
      <c r="A64" s="0" t="n">
        <v>350</v>
      </c>
      <c r="B64" s="0" t="n">
        <v>180</v>
      </c>
      <c r="C64" s="0" t="n">
        <v>3664</v>
      </c>
      <c r="D64" s="0" t="n">
        <v>11</v>
      </c>
      <c r="E64" s="0" t="n">
        <v>73</v>
      </c>
      <c r="F64" s="0" t="n">
        <v>11</v>
      </c>
    </row>
    <row r="65" customFormat="false" ht="13.8" hidden="false" customHeight="false" outlineLevel="0" collapsed="false">
      <c r="A65" s="0" t="n">
        <v>400</v>
      </c>
      <c r="B65" s="0" t="n">
        <v>230</v>
      </c>
      <c r="C65" s="0" t="n">
        <v>4278</v>
      </c>
      <c r="D65" s="0" t="n">
        <v>9.5</v>
      </c>
      <c r="E65" s="0" t="n">
        <v>73</v>
      </c>
      <c r="F65" s="0" t="n">
        <v>16</v>
      </c>
    </row>
    <row r="66" customFormat="false" ht="13.8" hidden="false" customHeight="false" outlineLevel="0" collapsed="false">
      <c r="A66" s="0" t="n">
        <v>440</v>
      </c>
      <c r="B66" s="0" t="n">
        <v>215</v>
      </c>
      <c r="C66" s="0" t="n">
        <v>4312</v>
      </c>
      <c r="D66" s="0" t="n">
        <v>8.5</v>
      </c>
      <c r="E66" s="0" t="n">
        <v>70</v>
      </c>
      <c r="F66" s="0" t="n">
        <v>14</v>
      </c>
    </row>
    <row r="67" customFormat="false" ht="13.8" hidden="false" customHeight="false" outlineLevel="0" collapsed="false">
      <c r="A67" s="0" t="n">
        <v>151</v>
      </c>
      <c r="B67" s="0" t="n">
        <v>90</v>
      </c>
      <c r="C67" s="0" t="n">
        <v>2678</v>
      </c>
      <c r="D67" s="0" t="n">
        <v>16.5</v>
      </c>
      <c r="E67" s="0" t="n">
        <v>80</v>
      </c>
      <c r="F67" s="0" t="n">
        <v>28</v>
      </c>
    </row>
    <row r="68" customFormat="false" ht="13.8" hidden="false" customHeight="false" outlineLevel="0" collapsed="false">
      <c r="A68" s="0" t="n">
        <v>168</v>
      </c>
      <c r="B68" s="0" t="n">
        <v>116</v>
      </c>
      <c r="C68" s="0" t="n">
        <v>2900</v>
      </c>
      <c r="D68" s="0" t="n">
        <v>12.6</v>
      </c>
      <c r="E68" s="0" t="n">
        <v>81</v>
      </c>
      <c r="F68" s="0" t="n">
        <v>25.4</v>
      </c>
    </row>
    <row r="69" customFormat="false" ht="13.8" hidden="false" customHeight="false" outlineLevel="0" collapsed="false">
      <c r="A69" s="0" t="n">
        <v>225</v>
      </c>
      <c r="B69" s="0" t="n">
        <v>100</v>
      </c>
      <c r="C69" s="0" t="n">
        <v>3630</v>
      </c>
      <c r="D69" s="0" t="n">
        <v>17.7</v>
      </c>
      <c r="E69" s="0" t="n">
        <v>77</v>
      </c>
      <c r="F69" s="0" t="n">
        <v>19</v>
      </c>
    </row>
    <row r="70" customFormat="false" ht="13.8" hidden="false" customHeight="false" outlineLevel="0" collapsed="false">
      <c r="A70" s="0" t="n">
        <v>140</v>
      </c>
      <c r="B70" s="0" t="n">
        <v>86</v>
      </c>
      <c r="C70" s="0" t="n">
        <v>2790</v>
      </c>
      <c r="D70" s="0" t="n">
        <v>15.6</v>
      </c>
      <c r="E70" s="0" t="n">
        <v>82</v>
      </c>
      <c r="F70" s="0" t="n">
        <v>27</v>
      </c>
    </row>
    <row r="71" customFormat="false" ht="13.8" hidden="false" customHeight="false" outlineLevel="0" collapsed="false">
      <c r="A71" s="0" t="n">
        <v>231</v>
      </c>
      <c r="B71" s="0" t="n">
        <v>110</v>
      </c>
      <c r="C71" s="0" t="n">
        <v>3907</v>
      </c>
      <c r="D71" s="0" t="n">
        <v>21</v>
      </c>
      <c r="E71" s="0" t="n">
        <v>75</v>
      </c>
      <c r="F71" s="0" t="n">
        <v>17</v>
      </c>
    </row>
    <row r="72" customFormat="false" ht="13.8" hidden="false" customHeight="false" outlineLevel="0" collapsed="false">
      <c r="A72" s="0" t="n">
        <v>110</v>
      </c>
      <c r="B72" s="0" t="n">
        <v>87</v>
      </c>
      <c r="C72" s="0" t="n">
        <v>2672</v>
      </c>
      <c r="D72" s="0" t="n">
        <v>17.5</v>
      </c>
      <c r="E72" s="0" t="n">
        <v>70</v>
      </c>
      <c r="F72" s="0" t="n">
        <v>25</v>
      </c>
    </row>
    <row r="73" customFormat="false" ht="13.8" hidden="false" customHeight="false" outlineLevel="0" collapsed="false">
      <c r="A73" s="0" t="n">
        <v>89</v>
      </c>
      <c r="B73" s="0" t="n">
        <v>71</v>
      </c>
      <c r="C73" s="0" t="n">
        <v>1990</v>
      </c>
      <c r="D73" s="0" t="n">
        <v>14.9</v>
      </c>
      <c r="E73" s="0" t="n">
        <v>78</v>
      </c>
      <c r="F73" s="0" t="n">
        <v>31.5</v>
      </c>
    </row>
    <row r="74" customFormat="false" ht="13.8" hidden="false" customHeight="false" outlineLevel="0" collapsed="false">
      <c r="A74" s="0" t="n">
        <v>121</v>
      </c>
      <c r="B74" s="0" t="n">
        <v>98</v>
      </c>
      <c r="C74" s="0" t="n">
        <v>2945</v>
      </c>
      <c r="D74" s="0" t="n">
        <v>14.5</v>
      </c>
      <c r="E74" s="0" t="n">
        <v>75</v>
      </c>
      <c r="F74" s="0" t="n">
        <v>22</v>
      </c>
    </row>
    <row r="75" customFormat="false" ht="13.8" hidden="false" customHeight="false" outlineLevel="0" collapsed="false">
      <c r="A75" s="0" t="n">
        <v>156</v>
      </c>
      <c r="B75" s="0" t="n">
        <v>105</v>
      </c>
      <c r="C75" s="0" t="n">
        <v>2745</v>
      </c>
      <c r="D75" s="0" t="n">
        <v>16.7</v>
      </c>
      <c r="E75" s="0" t="n">
        <v>78</v>
      </c>
      <c r="F75" s="0" t="n">
        <v>23.2</v>
      </c>
    </row>
    <row r="76" customFormat="false" ht="13.8" hidden="false" customHeight="false" outlineLevel="0" collapsed="false">
      <c r="A76" s="0" t="n">
        <v>91</v>
      </c>
      <c r="B76" s="0" t="n">
        <v>67</v>
      </c>
      <c r="C76" s="0" t="n">
        <v>1965</v>
      </c>
      <c r="D76" s="0" t="n">
        <v>15.7</v>
      </c>
      <c r="E76" s="0" t="n">
        <v>82</v>
      </c>
      <c r="F76" s="0" t="n">
        <v>32</v>
      </c>
    </row>
    <row r="77" customFormat="false" ht="13.8" hidden="false" customHeight="false" outlineLevel="0" collapsed="false">
      <c r="A77" s="0" t="n">
        <v>98</v>
      </c>
      <c r="B77" s="0" t="n">
        <v>83</v>
      </c>
      <c r="C77" s="0" t="n">
        <v>2219</v>
      </c>
      <c r="D77" s="0" t="n">
        <v>16.5</v>
      </c>
      <c r="E77" s="0" t="n">
        <v>74</v>
      </c>
      <c r="F77" s="0" t="n">
        <v>29</v>
      </c>
    </row>
    <row r="78" customFormat="false" ht="13.8" hidden="false" customHeight="false" outlineLevel="0" collapsed="false">
      <c r="A78" s="0" t="n">
        <v>134</v>
      </c>
      <c r="B78" s="0" t="n">
        <v>90</v>
      </c>
      <c r="C78" s="0" t="n">
        <v>2711</v>
      </c>
      <c r="D78" s="0" t="n">
        <v>15.5</v>
      </c>
      <c r="E78" s="0" t="n">
        <v>80</v>
      </c>
      <c r="F78" s="0" t="n">
        <v>29.8</v>
      </c>
    </row>
    <row r="79" customFormat="false" ht="13.8" hidden="false" customHeight="false" outlineLevel="0" collapsed="false">
      <c r="A79" s="0" t="n">
        <v>351</v>
      </c>
      <c r="B79" s="0" t="n">
        <v>148</v>
      </c>
      <c r="C79" s="0" t="n">
        <v>4657</v>
      </c>
      <c r="D79" s="0" t="n">
        <v>13.5</v>
      </c>
      <c r="E79" s="0" t="n">
        <v>75</v>
      </c>
      <c r="F79" s="0" t="n">
        <v>14</v>
      </c>
    </row>
    <row r="80" customFormat="false" ht="13.8" hidden="false" customHeight="false" outlineLevel="0" collapsed="false">
      <c r="A80" s="0" t="n">
        <v>122</v>
      </c>
      <c r="B80" s="0" t="n">
        <v>88</v>
      </c>
      <c r="C80" s="0" t="n">
        <v>2500</v>
      </c>
      <c r="D80" s="0" t="n">
        <v>15.1</v>
      </c>
      <c r="E80" s="0" t="n">
        <v>80</v>
      </c>
      <c r="F80" s="0" t="n">
        <v>35</v>
      </c>
    </row>
    <row r="81" customFormat="false" ht="13.8" hidden="false" customHeight="false" outlineLevel="0" collapsed="false">
      <c r="A81" s="0" t="n">
        <v>122</v>
      </c>
      <c r="B81" s="0" t="n">
        <v>86</v>
      </c>
      <c r="C81" s="0" t="n">
        <v>2220</v>
      </c>
      <c r="D81" s="0" t="n">
        <v>14</v>
      </c>
      <c r="E81" s="0" t="n">
        <v>71</v>
      </c>
      <c r="F81" s="0" t="n">
        <v>23</v>
      </c>
    </row>
    <row r="82" customFormat="false" ht="13.8" hidden="false" customHeight="false" outlineLevel="0" collapsed="false">
      <c r="A82" s="0" t="n">
        <v>146</v>
      </c>
      <c r="B82" s="0" t="n">
        <v>120</v>
      </c>
      <c r="C82" s="0" t="n">
        <v>2930</v>
      </c>
      <c r="D82" s="0" t="n">
        <v>13.8</v>
      </c>
      <c r="E82" s="0" t="n">
        <v>81</v>
      </c>
      <c r="F82" s="0" t="n">
        <v>24.2</v>
      </c>
    </row>
    <row r="83" customFormat="false" ht="13.8" hidden="false" customHeight="false" outlineLevel="0" collapsed="false">
      <c r="A83" s="0" t="n">
        <v>89</v>
      </c>
      <c r="B83" s="0" t="n">
        <v>71</v>
      </c>
      <c r="C83" s="0" t="n">
        <v>1925</v>
      </c>
      <c r="D83" s="0" t="n">
        <v>14</v>
      </c>
      <c r="E83" s="0" t="n">
        <v>79</v>
      </c>
      <c r="F83" s="0" t="n">
        <v>31.9</v>
      </c>
    </row>
    <row r="84" customFormat="false" ht="13.8" hidden="false" customHeight="false" outlineLevel="0" collapsed="false">
      <c r="A84" s="0" t="n">
        <v>98</v>
      </c>
      <c r="B84" s="0" t="n">
        <v>80</v>
      </c>
      <c r="C84" s="0" t="n">
        <v>2164</v>
      </c>
      <c r="D84" s="0" t="n">
        <v>15</v>
      </c>
      <c r="E84" s="0" t="n">
        <v>72</v>
      </c>
      <c r="F84" s="0" t="n">
        <v>28</v>
      </c>
    </row>
    <row r="85" customFormat="false" ht="13.8" hidden="false" customHeight="false" outlineLevel="0" collapsed="false">
      <c r="A85" s="0" t="n">
        <v>79</v>
      </c>
      <c r="B85" s="0" t="n">
        <v>67</v>
      </c>
      <c r="C85" s="0" t="n">
        <v>1950</v>
      </c>
      <c r="D85" s="0" t="n">
        <v>19</v>
      </c>
      <c r="E85" s="0" t="n">
        <v>74</v>
      </c>
      <c r="F85" s="0" t="n">
        <v>31</v>
      </c>
    </row>
    <row r="86" customFormat="false" ht="13.8" hidden="false" customHeight="false" outlineLevel="0" collapsed="false">
      <c r="A86" s="0" t="n">
        <v>97</v>
      </c>
      <c r="B86" s="0" t="n">
        <v>52</v>
      </c>
      <c r="C86" s="0" t="n">
        <v>2130</v>
      </c>
      <c r="D86" s="0" t="n">
        <v>24.6</v>
      </c>
      <c r="E86" s="0" t="n">
        <v>82</v>
      </c>
      <c r="F86" s="0" t="n">
        <v>44</v>
      </c>
    </row>
    <row r="87" customFormat="false" ht="13.8" hidden="false" customHeight="false" outlineLevel="0" collapsed="false">
      <c r="A87" s="0" t="n">
        <v>250</v>
      </c>
      <c r="B87" s="0" t="n">
        <v>105</v>
      </c>
      <c r="C87" s="0" t="n">
        <v>3353</v>
      </c>
      <c r="D87" s="0" t="n">
        <v>14.5</v>
      </c>
      <c r="E87" s="0" t="n">
        <v>76</v>
      </c>
      <c r="F87" s="0" t="n">
        <v>22</v>
      </c>
    </row>
    <row r="88" customFormat="false" ht="13.8" hidden="false" customHeight="false" outlineLevel="0" collapsed="false">
      <c r="A88" s="0" t="n">
        <v>97</v>
      </c>
      <c r="B88" s="0" t="n">
        <v>67</v>
      </c>
      <c r="C88" s="0" t="n">
        <v>2065</v>
      </c>
      <c r="D88" s="0" t="n">
        <v>17.8</v>
      </c>
      <c r="E88" s="0" t="n">
        <v>81</v>
      </c>
      <c r="F88" s="0" t="n">
        <v>32.3</v>
      </c>
    </row>
    <row r="89" customFormat="false" ht="13.8" hidden="false" customHeight="false" outlineLevel="0" collapsed="false">
      <c r="A89" s="0" t="n">
        <v>98</v>
      </c>
      <c r="B89" s="0" t="n">
        <v>80</v>
      </c>
      <c r="C89" s="0" t="n">
        <v>1915</v>
      </c>
      <c r="D89" s="0" t="n">
        <v>14.4</v>
      </c>
      <c r="E89" s="0" t="n">
        <v>79</v>
      </c>
      <c r="F89" s="0" t="n">
        <v>35.7</v>
      </c>
    </row>
    <row r="90" customFormat="false" ht="13.8" hidden="false" customHeight="false" outlineLevel="0" collapsed="false">
      <c r="A90" s="0" t="n">
        <v>302</v>
      </c>
      <c r="B90" s="0" t="n">
        <v>139</v>
      </c>
      <c r="C90" s="0" t="n">
        <v>3205</v>
      </c>
      <c r="D90" s="0" t="n">
        <v>11.2</v>
      </c>
      <c r="E90" s="0" t="n">
        <v>78</v>
      </c>
      <c r="F90" s="0" t="n">
        <v>18.1</v>
      </c>
    </row>
    <row r="91" customFormat="false" ht="13.8" hidden="false" customHeight="false" outlineLevel="0" collapsed="false">
      <c r="A91" s="0" t="n">
        <v>400</v>
      </c>
      <c r="B91" s="0" t="n">
        <v>175</v>
      </c>
      <c r="C91" s="0" t="n">
        <v>4385</v>
      </c>
      <c r="D91" s="0" t="n">
        <v>12</v>
      </c>
      <c r="E91" s="0" t="n">
        <v>72</v>
      </c>
      <c r="F91" s="0" t="n">
        <v>14</v>
      </c>
    </row>
    <row r="92" customFormat="false" ht="13.8" hidden="false" customHeight="false" outlineLevel="0" collapsed="false">
      <c r="A92" s="0" t="n">
        <v>145</v>
      </c>
      <c r="B92" s="0" t="n">
        <v>76</v>
      </c>
      <c r="C92" s="0" t="n">
        <v>3160</v>
      </c>
      <c r="D92" s="0" t="n">
        <v>19.6</v>
      </c>
      <c r="E92" s="0" t="n">
        <v>81</v>
      </c>
      <c r="F92" s="0" t="n">
        <v>30.7</v>
      </c>
    </row>
    <row r="93" customFormat="false" ht="13.8" hidden="false" customHeight="false" outlineLevel="0" collapsed="false">
      <c r="A93" s="0" t="n">
        <v>70</v>
      </c>
      <c r="B93" s="0" t="n">
        <v>97</v>
      </c>
      <c r="C93" s="0" t="n">
        <v>2330</v>
      </c>
      <c r="D93" s="0" t="n">
        <v>13.5</v>
      </c>
      <c r="E93" s="0" t="n">
        <v>72</v>
      </c>
      <c r="F93" s="0" t="n">
        <v>19</v>
      </c>
    </row>
    <row r="94" customFormat="false" ht="13.8" hidden="false" customHeight="false" outlineLevel="0" collapsed="false">
      <c r="A94" s="0" t="n">
        <v>98</v>
      </c>
      <c r="B94" s="0" t="n">
        <v>65</v>
      </c>
      <c r="C94" s="0" t="n">
        <v>2380</v>
      </c>
      <c r="D94" s="0" t="n">
        <v>20.7</v>
      </c>
      <c r="E94" s="0" t="n">
        <v>81</v>
      </c>
      <c r="F94" s="0" t="n">
        <v>29.9</v>
      </c>
    </row>
    <row r="95" customFormat="false" ht="13.8" hidden="false" customHeight="false" outlineLevel="0" collapsed="false">
      <c r="A95" s="0" t="n">
        <v>199</v>
      </c>
      <c r="B95" s="0" t="n">
        <v>97</v>
      </c>
      <c r="C95" s="0" t="n">
        <v>2774</v>
      </c>
      <c r="D95" s="0" t="n">
        <v>15.5</v>
      </c>
      <c r="E95" s="0" t="n">
        <v>70</v>
      </c>
      <c r="F95" s="0" t="n">
        <v>18</v>
      </c>
    </row>
    <row r="96" customFormat="false" ht="13.8" hidden="false" customHeight="false" outlineLevel="0" collapsed="false">
      <c r="A96" s="0" t="n">
        <v>400</v>
      </c>
      <c r="B96" s="0" t="n">
        <v>150</v>
      </c>
      <c r="C96" s="0" t="n">
        <v>3761</v>
      </c>
      <c r="D96" s="0" t="n">
        <v>9.5</v>
      </c>
      <c r="E96" s="0" t="n">
        <v>70</v>
      </c>
      <c r="F96" s="0" t="n">
        <v>15</v>
      </c>
    </row>
    <row r="97" customFormat="false" ht="13.8" hidden="false" customHeight="false" outlineLevel="0" collapsed="false">
      <c r="A97" s="0" t="n">
        <v>163</v>
      </c>
      <c r="B97" s="0" t="n">
        <v>133</v>
      </c>
      <c r="C97" s="0" t="n">
        <v>3410</v>
      </c>
      <c r="D97" s="0" t="n">
        <v>15.8</v>
      </c>
      <c r="E97" s="0" t="n">
        <v>78</v>
      </c>
      <c r="F97" s="0" t="n">
        <v>16.2</v>
      </c>
    </row>
    <row r="98" customFormat="false" ht="13.8" hidden="false" customHeight="false" outlineLevel="0" collapsed="false">
      <c r="A98" s="0" t="n">
        <v>98</v>
      </c>
      <c r="B98" s="0" t="n">
        <v>63</v>
      </c>
      <c r="C98" s="0" t="n">
        <v>2051</v>
      </c>
      <c r="D98" s="0" t="n">
        <v>17</v>
      </c>
      <c r="E98" s="0" t="n">
        <v>77</v>
      </c>
      <c r="F98" s="0" t="n">
        <v>30.5</v>
      </c>
    </row>
    <row r="99" customFormat="false" ht="13.8" hidden="false" customHeight="false" outlineLevel="0" collapsed="false">
      <c r="A99" s="0" t="n">
        <v>107</v>
      </c>
      <c r="B99" s="0" t="n">
        <v>90</v>
      </c>
      <c r="C99" s="0" t="n">
        <v>2430</v>
      </c>
      <c r="D99" s="0" t="n">
        <v>14.5</v>
      </c>
      <c r="E99" s="0" t="n">
        <v>70</v>
      </c>
      <c r="F99" s="0" t="n">
        <v>24</v>
      </c>
    </row>
    <row r="100" customFormat="false" ht="13.8" hidden="false" customHeight="false" outlineLevel="0" collapsed="false">
      <c r="A100" s="0" t="n">
        <v>105</v>
      </c>
      <c r="B100" s="0" t="n">
        <v>70</v>
      </c>
      <c r="C100" s="0" t="n">
        <v>2200</v>
      </c>
      <c r="D100" s="0" t="n">
        <v>13.2</v>
      </c>
      <c r="E100" s="0" t="n">
        <v>79</v>
      </c>
      <c r="F100" s="0" t="n">
        <v>34.2</v>
      </c>
    </row>
    <row r="101" customFormat="false" ht="13.8" hidden="false" customHeight="false" outlineLevel="0" collapsed="false">
      <c r="A101" s="0" t="n">
        <v>318</v>
      </c>
      <c r="B101" s="0" t="n">
        <v>150</v>
      </c>
      <c r="C101" s="0" t="n">
        <v>4190</v>
      </c>
      <c r="D101" s="0" t="n">
        <v>13</v>
      </c>
      <c r="E101" s="0" t="n">
        <v>76</v>
      </c>
      <c r="F101" s="0" t="n">
        <v>16</v>
      </c>
    </row>
    <row r="102" customFormat="false" ht="13.8" hidden="false" customHeight="false" outlineLevel="0" collapsed="false">
      <c r="A102" s="0" t="n">
        <v>140</v>
      </c>
      <c r="B102" s="0" t="n">
        <v>90</v>
      </c>
      <c r="C102" s="0" t="n">
        <v>2264</v>
      </c>
      <c r="D102" s="0" t="n">
        <v>15.5</v>
      </c>
      <c r="E102" s="0" t="n">
        <v>71</v>
      </c>
      <c r="F102" s="0" t="n">
        <v>28</v>
      </c>
    </row>
    <row r="103" customFormat="false" ht="13.8" hidden="false" customHeight="false" outlineLevel="0" collapsed="false">
      <c r="A103" s="0" t="n">
        <v>120</v>
      </c>
      <c r="B103" s="0" t="n">
        <v>75</v>
      </c>
      <c r="C103" s="0" t="n">
        <v>2542</v>
      </c>
      <c r="D103" s="0" t="n">
        <v>17.5</v>
      </c>
      <c r="E103" s="0" t="n">
        <v>80</v>
      </c>
      <c r="F103" s="0" t="n">
        <v>31.3</v>
      </c>
    </row>
    <row r="104" customFormat="false" ht="13.8" hidden="false" customHeight="false" outlineLevel="0" collapsed="false">
      <c r="A104" s="0" t="n">
        <v>200</v>
      </c>
      <c r="B104" s="0" t="n">
        <v>85</v>
      </c>
      <c r="C104" s="0" t="n">
        <v>2965</v>
      </c>
      <c r="D104" s="0" t="n">
        <v>15.8</v>
      </c>
      <c r="E104" s="0" t="n">
        <v>78</v>
      </c>
      <c r="F104" s="0" t="n">
        <v>20.2</v>
      </c>
    </row>
    <row r="105" customFormat="false" ht="13.8" hidden="false" customHeight="false" outlineLevel="0" collapsed="false">
      <c r="A105" s="0" t="n">
        <v>168</v>
      </c>
      <c r="B105" s="0" t="n">
        <v>132</v>
      </c>
      <c r="C105" s="0" t="n">
        <v>2910</v>
      </c>
      <c r="D105" s="0" t="n">
        <v>11.4</v>
      </c>
      <c r="E105" s="0" t="n">
        <v>80</v>
      </c>
      <c r="F105" s="0" t="n">
        <v>32.7</v>
      </c>
    </row>
    <row r="106" customFormat="false" ht="13.8" hidden="false" customHeight="false" outlineLevel="0" collapsed="false">
      <c r="A106" s="0" t="n">
        <v>79</v>
      </c>
      <c r="B106" s="0" t="n">
        <v>58</v>
      </c>
      <c r="C106" s="0" t="n">
        <v>1755</v>
      </c>
      <c r="D106" s="0" t="n">
        <v>16.9</v>
      </c>
      <c r="E106" s="0" t="n">
        <v>81</v>
      </c>
      <c r="F106" s="0" t="n">
        <v>39.1</v>
      </c>
    </row>
    <row r="107" customFormat="false" ht="13.8" hidden="false" customHeight="false" outlineLevel="0" collapsed="false">
      <c r="A107" s="0" t="n">
        <v>232</v>
      </c>
      <c r="B107" s="0" t="n">
        <v>90</v>
      </c>
      <c r="C107" s="0" t="n">
        <v>3265</v>
      </c>
      <c r="D107" s="0" t="n">
        <v>18.2</v>
      </c>
      <c r="E107" s="0" t="n">
        <v>79</v>
      </c>
      <c r="F107" s="0" t="n">
        <v>20.2</v>
      </c>
    </row>
    <row r="108" customFormat="false" ht="13.8" hidden="false" customHeight="false" outlineLevel="0" collapsed="false">
      <c r="A108" s="0" t="n">
        <v>120</v>
      </c>
      <c r="B108" s="0" t="n">
        <v>74</v>
      </c>
      <c r="C108" s="0" t="n">
        <v>2635</v>
      </c>
      <c r="D108" s="0" t="n">
        <v>18.3</v>
      </c>
      <c r="E108" s="0" t="n">
        <v>81</v>
      </c>
      <c r="F108" s="0" t="n">
        <v>31.6</v>
      </c>
    </row>
    <row r="109" customFormat="false" ht="13.8" hidden="false" customHeight="false" outlineLevel="0" collapsed="false">
      <c r="A109" s="0" t="n">
        <v>360</v>
      </c>
      <c r="B109" s="0" t="n">
        <v>150</v>
      </c>
      <c r="C109" s="0" t="n">
        <v>3940</v>
      </c>
      <c r="D109" s="0" t="n">
        <v>13</v>
      </c>
      <c r="E109" s="0" t="n">
        <v>79</v>
      </c>
      <c r="F109" s="0" t="n">
        <v>18.5</v>
      </c>
    </row>
    <row r="110" customFormat="false" ht="13.8" hidden="false" customHeight="false" outlineLevel="0" collapsed="false">
      <c r="A110" s="0" t="n">
        <v>98</v>
      </c>
      <c r="B110" s="0" t="n">
        <v>60</v>
      </c>
      <c r="C110" s="0" t="n">
        <v>2164</v>
      </c>
      <c r="D110" s="0" t="n">
        <v>22.1</v>
      </c>
      <c r="E110" s="0" t="n">
        <v>76</v>
      </c>
      <c r="F110" s="0" t="n">
        <v>24.5</v>
      </c>
    </row>
    <row r="111" customFormat="false" ht="13.8" hidden="false" customHeight="false" outlineLevel="0" collapsed="false">
      <c r="A111" s="0" t="n">
        <v>98</v>
      </c>
      <c r="B111" s="0" t="n">
        <v>68</v>
      </c>
      <c r="C111" s="0" t="n">
        <v>2045</v>
      </c>
      <c r="D111" s="0" t="n">
        <v>18.5</v>
      </c>
      <c r="E111" s="0" t="n">
        <v>77</v>
      </c>
      <c r="F111" s="0" t="n">
        <v>31.5</v>
      </c>
    </row>
    <row r="112" customFormat="false" ht="13.8" hidden="false" customHeight="false" outlineLevel="0" collapsed="false">
      <c r="A112" s="0" t="n">
        <v>121</v>
      </c>
      <c r="B112" s="0" t="n">
        <v>110</v>
      </c>
      <c r="C112" s="0" t="n">
        <v>2660</v>
      </c>
      <c r="D112" s="0" t="n">
        <v>14</v>
      </c>
      <c r="E112" s="0" t="n">
        <v>73</v>
      </c>
      <c r="F112" s="0" t="n">
        <v>24</v>
      </c>
    </row>
    <row r="113" customFormat="false" ht="13.8" hidden="false" customHeight="false" outlineLevel="0" collapsed="false">
      <c r="A113" s="0" t="n">
        <v>91</v>
      </c>
      <c r="B113" s="0" t="n">
        <v>68</v>
      </c>
      <c r="C113" s="0" t="n">
        <v>1985</v>
      </c>
      <c r="D113" s="0" t="n">
        <v>16</v>
      </c>
      <c r="E113" s="0" t="n">
        <v>81</v>
      </c>
      <c r="F113" s="0" t="n">
        <v>34.1</v>
      </c>
    </row>
    <row r="114" customFormat="false" ht="13.8" hidden="false" customHeight="false" outlineLevel="0" collapsed="false">
      <c r="A114" s="0" t="n">
        <v>122</v>
      </c>
      <c r="B114" s="0" t="n">
        <v>85</v>
      </c>
      <c r="C114" s="0" t="n">
        <v>2310</v>
      </c>
      <c r="D114" s="0" t="n">
        <v>18.5</v>
      </c>
      <c r="E114" s="0" t="n">
        <v>73</v>
      </c>
      <c r="F114" s="0" t="n">
        <v>19</v>
      </c>
    </row>
    <row r="115" customFormat="false" ht="13.8" hidden="false" customHeight="false" outlineLevel="0" collapsed="false">
      <c r="A115" s="0" t="n">
        <v>455</v>
      </c>
      <c r="B115" s="0" t="n">
        <v>225</v>
      </c>
      <c r="C115" s="0" t="n">
        <v>4951</v>
      </c>
      <c r="D115" s="0" t="n">
        <v>11</v>
      </c>
      <c r="E115" s="0" t="n">
        <v>73</v>
      </c>
      <c r="F115" s="0" t="n">
        <v>12</v>
      </c>
    </row>
    <row r="116" customFormat="false" ht="13.8" hidden="false" customHeight="false" outlineLevel="0" collapsed="false">
      <c r="A116" s="0" t="n">
        <v>231</v>
      </c>
      <c r="B116" s="0" t="n">
        <v>105</v>
      </c>
      <c r="C116" s="0" t="n">
        <v>3425</v>
      </c>
      <c r="D116" s="0" t="n">
        <v>16.9</v>
      </c>
      <c r="E116" s="0" t="n">
        <v>77</v>
      </c>
      <c r="F116" s="0" t="n">
        <v>20.5</v>
      </c>
    </row>
    <row r="117" customFormat="false" ht="13.8" hidden="false" customHeight="false" outlineLevel="0" collapsed="false">
      <c r="A117" s="0" t="n">
        <v>119</v>
      </c>
      <c r="B117" s="0" t="n">
        <v>97</v>
      </c>
      <c r="C117" s="0" t="n">
        <v>2545</v>
      </c>
      <c r="D117" s="0" t="n">
        <v>17</v>
      </c>
      <c r="E117" s="0" t="n">
        <v>75</v>
      </c>
      <c r="F117" s="0" t="n">
        <v>24</v>
      </c>
    </row>
    <row r="118" customFormat="false" ht="13.8" hidden="false" customHeight="false" outlineLevel="0" collapsed="false">
      <c r="A118" s="0" t="n">
        <v>119</v>
      </c>
      <c r="B118" s="0" t="n">
        <v>97</v>
      </c>
      <c r="C118" s="0" t="n">
        <v>2405</v>
      </c>
      <c r="D118" s="0" t="n">
        <v>14.9</v>
      </c>
      <c r="E118" s="0" t="n">
        <v>78</v>
      </c>
      <c r="F118" s="0" t="n">
        <v>23.9</v>
      </c>
    </row>
    <row r="119" customFormat="false" ht="13.8" hidden="false" customHeight="false" outlineLevel="0" collapsed="false">
      <c r="A119" s="0" t="n">
        <v>304</v>
      </c>
      <c r="B119" s="0" t="n">
        <v>150</v>
      </c>
      <c r="C119" s="0" t="n">
        <v>3672</v>
      </c>
      <c r="D119" s="0" t="n">
        <v>11.5</v>
      </c>
      <c r="E119" s="0" t="n">
        <v>73</v>
      </c>
      <c r="F119" s="0" t="n">
        <v>14</v>
      </c>
    </row>
    <row r="120" customFormat="false" ht="13.8" hidden="false" customHeight="false" outlineLevel="0" collapsed="false">
      <c r="A120" s="0" t="n">
        <v>163</v>
      </c>
      <c r="B120" s="0" t="n">
        <v>125</v>
      </c>
      <c r="C120" s="0" t="n">
        <v>3140</v>
      </c>
      <c r="D120" s="0" t="n">
        <v>13.6</v>
      </c>
      <c r="E120" s="0" t="n">
        <v>78</v>
      </c>
      <c r="F120" s="0" t="n">
        <v>17</v>
      </c>
    </row>
    <row r="121" customFormat="false" ht="13.8" hidden="false" customHeight="false" outlineLevel="0" collapsed="false">
      <c r="A121" s="0" t="n">
        <v>97</v>
      </c>
      <c r="B121" s="0" t="n">
        <v>71</v>
      </c>
      <c r="C121" s="0" t="n">
        <v>1825</v>
      </c>
      <c r="D121" s="0" t="n">
        <v>12.2</v>
      </c>
      <c r="E121" s="0" t="n">
        <v>76</v>
      </c>
      <c r="F121" s="0" t="n">
        <v>29.5</v>
      </c>
    </row>
    <row r="122" customFormat="false" ht="13.8" hidden="false" customHeight="false" outlineLevel="0" collapsed="false">
      <c r="A122" s="0" t="n">
        <v>198</v>
      </c>
      <c r="B122" s="0" t="n">
        <v>95</v>
      </c>
      <c r="C122" s="0" t="n">
        <v>2904</v>
      </c>
      <c r="D122" s="0" t="n">
        <v>16</v>
      </c>
      <c r="E122" s="0" t="n">
        <v>73</v>
      </c>
      <c r="F122" s="0" t="n">
        <v>23</v>
      </c>
    </row>
    <row r="123" customFormat="false" ht="13.8" hidden="false" customHeight="false" outlineLevel="0" collapsed="false">
      <c r="A123" s="0" t="n">
        <v>97</v>
      </c>
      <c r="B123" s="0" t="n">
        <v>88</v>
      </c>
      <c r="C123" s="0" t="n">
        <v>2100</v>
      </c>
      <c r="D123" s="0" t="n">
        <v>16.5</v>
      </c>
      <c r="E123" s="0" t="n">
        <v>72</v>
      </c>
      <c r="F123" s="0" t="n">
        <v>27</v>
      </c>
    </row>
    <row r="124" customFormat="false" ht="13.8" hidden="false" customHeight="false" outlineLevel="0" collapsed="false">
      <c r="A124" s="0" t="n">
        <v>305</v>
      </c>
      <c r="B124" s="0" t="n">
        <v>145</v>
      </c>
      <c r="C124" s="0" t="n">
        <v>3425</v>
      </c>
      <c r="D124" s="0" t="n">
        <v>13.2</v>
      </c>
      <c r="E124" s="0" t="n">
        <v>78</v>
      </c>
      <c r="F124" s="0" t="n">
        <v>19.2</v>
      </c>
    </row>
    <row r="125" customFormat="false" ht="13.8" hidden="false" customHeight="false" outlineLevel="0" collapsed="false">
      <c r="A125" s="0" t="n">
        <v>400</v>
      </c>
      <c r="B125" s="0" t="n">
        <v>175</v>
      </c>
      <c r="C125" s="0" t="n">
        <v>5140</v>
      </c>
      <c r="D125" s="0" t="n">
        <v>12</v>
      </c>
      <c r="E125" s="0" t="n">
        <v>71</v>
      </c>
      <c r="F125" s="0" t="n">
        <v>13</v>
      </c>
    </row>
    <row r="126" customFormat="false" ht="13.8" hidden="false" customHeight="false" outlineLevel="0" collapsed="false">
      <c r="A126" s="0" t="n">
        <v>250</v>
      </c>
      <c r="B126" s="0" t="n">
        <v>105</v>
      </c>
      <c r="C126" s="0" t="n">
        <v>3459</v>
      </c>
      <c r="D126" s="0" t="n">
        <v>16</v>
      </c>
      <c r="E126" s="0" t="n">
        <v>75</v>
      </c>
      <c r="F126" s="0" t="n">
        <v>18</v>
      </c>
    </row>
    <row r="127" customFormat="false" ht="13.8" hidden="false" customHeight="false" outlineLevel="0" collapsed="false">
      <c r="A127" s="0" t="n">
        <v>250</v>
      </c>
      <c r="B127" s="0" t="n">
        <v>98</v>
      </c>
      <c r="C127" s="0" t="n">
        <v>3525</v>
      </c>
      <c r="D127" s="0" t="n">
        <v>19</v>
      </c>
      <c r="E127" s="0" t="n">
        <v>77</v>
      </c>
      <c r="F127" s="0" t="n">
        <v>18.5</v>
      </c>
    </row>
    <row r="128" customFormat="false" ht="13.8" hidden="false" customHeight="false" outlineLevel="0" collapsed="false">
      <c r="A128" s="0" t="n">
        <v>181</v>
      </c>
      <c r="B128" s="0" t="n">
        <v>110</v>
      </c>
      <c r="C128" s="0" t="n">
        <v>2945</v>
      </c>
      <c r="D128" s="0" t="n">
        <v>16.4</v>
      </c>
      <c r="E128" s="0" t="n">
        <v>82</v>
      </c>
      <c r="F128" s="0" t="n">
        <v>25</v>
      </c>
    </row>
    <row r="129" customFormat="false" ht="13.8" hidden="false" customHeight="false" outlineLevel="0" collapsed="false">
      <c r="A129" s="0" t="n">
        <v>120</v>
      </c>
      <c r="B129" s="0" t="n">
        <v>97</v>
      </c>
      <c r="C129" s="0" t="n">
        <v>2506</v>
      </c>
      <c r="D129" s="0" t="n">
        <v>14.5</v>
      </c>
      <c r="E129" s="0" t="n">
        <v>72</v>
      </c>
      <c r="F129" s="0" t="n">
        <v>23</v>
      </c>
    </row>
    <row r="130" customFormat="false" ht="13.8" hidden="false" customHeight="false" outlineLevel="0" collapsed="false">
      <c r="A130" s="0" t="n">
        <v>97.5</v>
      </c>
      <c r="B130" s="0" t="n">
        <v>80</v>
      </c>
      <c r="C130" s="0" t="n">
        <v>2126</v>
      </c>
      <c r="D130" s="0" t="n">
        <v>17</v>
      </c>
      <c r="E130" s="0" t="n">
        <v>72</v>
      </c>
      <c r="F130" s="0" t="n">
        <v>25</v>
      </c>
    </row>
    <row r="131" customFormat="false" ht="13.8" hidden="false" customHeight="false" outlineLevel="0" collapsed="false">
      <c r="A131" s="0" t="n">
        <v>351</v>
      </c>
      <c r="B131" s="0" t="n">
        <v>158</v>
      </c>
      <c r="C131" s="0" t="n">
        <v>4363</v>
      </c>
      <c r="D131" s="0" t="n">
        <v>13</v>
      </c>
      <c r="E131" s="0" t="n">
        <v>73</v>
      </c>
      <c r="F131" s="0" t="n">
        <v>13</v>
      </c>
    </row>
    <row r="132" customFormat="false" ht="13.8" hidden="false" customHeight="false" outlineLevel="0" collapsed="false">
      <c r="A132" s="0" t="n">
        <v>350</v>
      </c>
      <c r="B132" s="0" t="n">
        <v>145</v>
      </c>
      <c r="C132" s="0" t="n">
        <v>4440</v>
      </c>
      <c r="D132" s="0" t="n">
        <v>14</v>
      </c>
      <c r="E132" s="0" t="n">
        <v>75</v>
      </c>
      <c r="F132" s="0" t="n">
        <v>15</v>
      </c>
    </row>
    <row r="133" customFormat="false" ht="13.8" hidden="false" customHeight="false" outlineLevel="0" collapsed="false">
      <c r="A133" s="0" t="n">
        <v>225</v>
      </c>
      <c r="B133" s="0" t="n">
        <v>110</v>
      </c>
      <c r="C133" s="0" t="n">
        <v>3620</v>
      </c>
      <c r="D133" s="0" t="n">
        <v>18.7</v>
      </c>
      <c r="E133" s="0" t="n">
        <v>78</v>
      </c>
      <c r="F133" s="0" t="n">
        <v>18.6</v>
      </c>
    </row>
    <row r="134" customFormat="false" ht="13.8" hidden="false" customHeight="false" outlineLevel="0" collapsed="false">
      <c r="A134" s="0" t="n">
        <v>429</v>
      </c>
      <c r="B134" s="0" t="n">
        <v>208</v>
      </c>
      <c r="C134" s="0" t="n">
        <v>4633</v>
      </c>
      <c r="D134" s="0" t="n">
        <v>11</v>
      </c>
      <c r="E134" s="0" t="n">
        <v>72</v>
      </c>
      <c r="F134" s="0" t="n">
        <v>11</v>
      </c>
    </row>
    <row r="135" customFormat="false" ht="13.8" hidden="false" customHeight="false" outlineLevel="0" collapsed="false">
      <c r="A135" s="0" t="n">
        <v>86</v>
      </c>
      <c r="B135" s="0" t="n">
        <v>64</v>
      </c>
      <c r="C135" s="0" t="n">
        <v>1875</v>
      </c>
      <c r="D135" s="0" t="n">
        <v>16.4</v>
      </c>
      <c r="E135" s="0" t="n">
        <v>81</v>
      </c>
      <c r="F135" s="0" t="n">
        <v>39</v>
      </c>
    </row>
    <row r="136" customFormat="false" ht="13.8" hidden="false" customHeight="false" outlineLevel="0" collapsed="false">
      <c r="A136" s="0" t="n">
        <v>131</v>
      </c>
      <c r="B136" s="0" t="n">
        <v>103</v>
      </c>
      <c r="C136" s="0" t="n">
        <v>2830</v>
      </c>
      <c r="D136" s="0" t="n">
        <v>15.9</v>
      </c>
      <c r="E136" s="0" t="n">
        <v>78</v>
      </c>
      <c r="F136" s="0" t="n">
        <v>20.3</v>
      </c>
    </row>
    <row r="137" customFormat="false" ht="13.8" hidden="false" customHeight="false" outlineLevel="0" collapsed="false">
      <c r="A137" s="0" t="n">
        <v>141</v>
      </c>
      <c r="B137" s="0" t="n">
        <v>71</v>
      </c>
      <c r="C137" s="0" t="n">
        <v>3190</v>
      </c>
      <c r="D137" s="0" t="n">
        <v>24.8</v>
      </c>
      <c r="E137" s="0" t="n">
        <v>79</v>
      </c>
      <c r="F137" s="0" t="n">
        <v>27.2</v>
      </c>
    </row>
    <row r="138" customFormat="false" ht="13.8" hidden="false" customHeight="false" outlineLevel="0" collapsed="false">
      <c r="A138" s="0" t="n">
        <v>108</v>
      </c>
      <c r="B138" s="0" t="n">
        <v>75</v>
      </c>
      <c r="C138" s="0" t="n">
        <v>2265</v>
      </c>
      <c r="D138" s="0" t="n">
        <v>15.2</v>
      </c>
      <c r="E138" s="0" t="n">
        <v>80</v>
      </c>
      <c r="F138" s="0" t="n">
        <v>32.2</v>
      </c>
    </row>
    <row r="139" customFormat="false" ht="13.8" hidden="false" customHeight="false" outlineLevel="0" collapsed="false">
      <c r="A139" s="0" t="n">
        <v>140</v>
      </c>
      <c r="B139" s="0" t="n">
        <v>90</v>
      </c>
      <c r="C139" s="0" t="n">
        <v>2408</v>
      </c>
      <c r="D139" s="0" t="n">
        <v>19.5</v>
      </c>
      <c r="E139" s="0" t="n">
        <v>72</v>
      </c>
      <c r="F139" s="0" t="n">
        <v>20</v>
      </c>
    </row>
    <row r="140" customFormat="false" ht="13.8" hidden="false" customHeight="false" outlineLevel="0" collapsed="false">
      <c r="A140" s="0" t="n">
        <v>351</v>
      </c>
      <c r="B140" s="0" t="n">
        <v>153</v>
      </c>
      <c r="C140" s="0" t="n">
        <v>4154</v>
      </c>
      <c r="D140" s="0" t="n">
        <v>13.5</v>
      </c>
      <c r="E140" s="0" t="n">
        <v>71</v>
      </c>
      <c r="F140" s="0" t="n">
        <v>14</v>
      </c>
    </row>
    <row r="141" customFormat="false" ht="13.8" hidden="false" customHeight="false" outlineLevel="0" collapsed="false">
      <c r="A141" s="0" t="n">
        <v>96</v>
      </c>
      <c r="B141" s="0" t="n">
        <v>69</v>
      </c>
      <c r="C141" s="0" t="n">
        <v>2189</v>
      </c>
      <c r="D141" s="0" t="n">
        <v>18</v>
      </c>
      <c r="E141" s="0" t="n">
        <v>72</v>
      </c>
      <c r="F141" s="0" t="n">
        <v>26</v>
      </c>
    </row>
    <row r="142" customFormat="false" ht="13.8" hidden="false" customHeight="false" outlineLevel="0" collapsed="false">
      <c r="A142" s="0" t="n">
        <v>250</v>
      </c>
      <c r="B142" s="0" t="n">
        <v>100</v>
      </c>
      <c r="C142" s="0" t="n">
        <v>3282</v>
      </c>
      <c r="D142" s="0" t="n">
        <v>15</v>
      </c>
      <c r="E142" s="0" t="n">
        <v>71</v>
      </c>
      <c r="F142" s="0" t="n">
        <v>19</v>
      </c>
    </row>
    <row r="143" customFormat="false" ht="13.8" hidden="false" customHeight="false" outlineLevel="0" collapsed="false">
      <c r="A143" s="0" t="n">
        <v>98</v>
      </c>
      <c r="B143" s="0" t="n">
        <v>79</v>
      </c>
      <c r="C143" s="0" t="n">
        <v>2255</v>
      </c>
      <c r="D143" s="0" t="n">
        <v>17.7</v>
      </c>
      <c r="E143" s="0" t="n">
        <v>76</v>
      </c>
      <c r="F143" s="0" t="n">
        <v>26</v>
      </c>
    </row>
    <row r="144" customFormat="false" ht="13.8" hidden="false" customHeight="false" outlineLevel="0" collapsed="false">
      <c r="A144" s="0" t="n">
        <v>119</v>
      </c>
      <c r="B144" s="0" t="n">
        <v>100</v>
      </c>
      <c r="C144" s="0" t="n">
        <v>2615</v>
      </c>
      <c r="D144" s="0" t="n">
        <v>14.8</v>
      </c>
      <c r="E144" s="0" t="n">
        <v>81</v>
      </c>
      <c r="F144" s="0" t="n">
        <v>32.9</v>
      </c>
    </row>
    <row r="145" customFormat="false" ht="13.8" hidden="false" customHeight="false" outlineLevel="0" collapsed="false">
      <c r="A145" s="0" t="n">
        <v>97</v>
      </c>
      <c r="B145" s="0" t="n">
        <v>46</v>
      </c>
      <c r="C145" s="0" t="n">
        <v>1835</v>
      </c>
      <c r="D145" s="0" t="n">
        <v>20.5</v>
      </c>
      <c r="E145" s="0" t="n">
        <v>70</v>
      </c>
      <c r="F145" s="0" t="n">
        <v>26</v>
      </c>
    </row>
    <row r="146" customFormat="false" ht="13.8" hidden="false" customHeight="false" outlineLevel="0" collapsed="false">
      <c r="A146" s="0" t="n">
        <v>120</v>
      </c>
      <c r="B146" s="0" t="n">
        <v>88</v>
      </c>
      <c r="C146" s="0" t="n">
        <v>3270</v>
      </c>
      <c r="D146" s="0" t="n">
        <v>21.9</v>
      </c>
      <c r="E146" s="0" t="n">
        <v>76</v>
      </c>
      <c r="F146" s="0" t="n">
        <v>19</v>
      </c>
    </row>
    <row r="147" customFormat="false" ht="13.8" hidden="false" customHeight="false" outlineLevel="0" collapsed="false">
      <c r="A147" s="0" t="n">
        <v>173</v>
      </c>
      <c r="B147" s="0" t="n">
        <v>110</v>
      </c>
      <c r="C147" s="0" t="n">
        <v>2725</v>
      </c>
      <c r="D147" s="0" t="n">
        <v>12.6</v>
      </c>
      <c r="E147" s="0" t="n">
        <v>81</v>
      </c>
      <c r="F147" s="0" t="n">
        <v>23.5</v>
      </c>
    </row>
    <row r="148" customFormat="false" ht="13.8" hidden="false" customHeight="false" outlineLevel="0" collapsed="false">
      <c r="A148" s="0" t="n">
        <v>91</v>
      </c>
      <c r="B148" s="0" t="n">
        <v>68</v>
      </c>
      <c r="C148" s="0" t="n">
        <v>1970</v>
      </c>
      <c r="D148" s="0" t="n">
        <v>17.6</v>
      </c>
      <c r="E148" s="0" t="n">
        <v>82</v>
      </c>
      <c r="F148" s="0" t="n">
        <v>31</v>
      </c>
    </row>
    <row r="149" customFormat="false" ht="13.8" hidden="false" customHeight="false" outlineLevel="0" collapsed="false">
      <c r="A149" s="0" t="n">
        <v>225</v>
      </c>
      <c r="B149" s="0" t="n">
        <v>85</v>
      </c>
      <c r="C149" s="0" t="n">
        <v>3465</v>
      </c>
      <c r="D149" s="0" t="n">
        <v>16.6</v>
      </c>
      <c r="E149" s="0" t="n">
        <v>81</v>
      </c>
      <c r="F149" s="0" t="n">
        <v>17.6</v>
      </c>
    </row>
    <row r="150" customFormat="false" ht="13.8" hidden="false" customHeight="false" outlineLevel="0" collapsed="false">
      <c r="A150" s="0" t="n">
        <v>134</v>
      </c>
      <c r="B150" s="0" t="n">
        <v>95</v>
      </c>
      <c r="C150" s="0" t="n">
        <v>2560</v>
      </c>
      <c r="D150" s="0" t="n">
        <v>14.2</v>
      </c>
      <c r="E150" s="0" t="n">
        <v>78</v>
      </c>
      <c r="F150" s="0" t="n">
        <v>27.5</v>
      </c>
    </row>
    <row r="151" customFormat="false" ht="13.8" hidden="false" customHeight="false" outlineLevel="0" collapsed="false">
      <c r="A151" s="0" t="n">
        <v>302</v>
      </c>
      <c r="B151" s="0" t="n">
        <v>140</v>
      </c>
      <c r="C151" s="0" t="n">
        <v>4141</v>
      </c>
      <c r="D151" s="0" t="n">
        <v>14</v>
      </c>
      <c r="E151" s="0" t="n">
        <v>74</v>
      </c>
      <c r="F151" s="0" t="n">
        <v>16</v>
      </c>
    </row>
    <row r="152" customFormat="false" ht="13.8" hidden="false" customHeight="false" outlineLevel="0" collapsed="false">
      <c r="A152" s="0" t="n">
        <v>122</v>
      </c>
      <c r="B152" s="0" t="n">
        <v>86</v>
      </c>
      <c r="C152" s="0" t="n">
        <v>2395</v>
      </c>
      <c r="D152" s="0" t="n">
        <v>16</v>
      </c>
      <c r="E152" s="0" t="n">
        <v>72</v>
      </c>
      <c r="F152" s="0" t="n">
        <v>22</v>
      </c>
    </row>
    <row r="153" customFormat="false" ht="13.8" hidden="false" customHeight="false" outlineLevel="0" collapsed="false">
      <c r="A153" s="0" t="n">
        <v>350</v>
      </c>
      <c r="B153" s="0" t="n">
        <v>160</v>
      </c>
      <c r="C153" s="0" t="n">
        <v>4456</v>
      </c>
      <c r="D153" s="0" t="n">
        <v>13.5</v>
      </c>
      <c r="E153" s="0" t="n">
        <v>72</v>
      </c>
      <c r="F153" s="0" t="n">
        <v>12</v>
      </c>
    </row>
    <row r="154" customFormat="false" ht="13.8" hidden="false" customHeight="false" outlineLevel="0" collapsed="false">
      <c r="A154" s="0" t="n">
        <v>120</v>
      </c>
      <c r="B154" s="0" t="n">
        <v>88</v>
      </c>
      <c r="C154" s="0" t="n">
        <v>2160</v>
      </c>
      <c r="D154" s="0" t="n">
        <v>14.5</v>
      </c>
      <c r="E154" s="0" t="n">
        <v>82</v>
      </c>
      <c r="F154" s="0" t="n">
        <v>36</v>
      </c>
    </row>
    <row r="155" customFormat="false" ht="13.8" hidden="false" customHeight="false" outlineLevel="0" collapsed="false">
      <c r="A155" s="0" t="n">
        <v>232</v>
      </c>
      <c r="B155" s="0" t="n">
        <v>112</v>
      </c>
      <c r="C155" s="0" t="n">
        <v>2835</v>
      </c>
      <c r="D155" s="0" t="n">
        <v>14.7</v>
      </c>
      <c r="E155" s="0" t="n">
        <v>82</v>
      </c>
      <c r="F155" s="0" t="n">
        <v>22</v>
      </c>
    </row>
    <row r="156" customFormat="false" ht="13.8" hidden="false" customHeight="false" outlineLevel="0" collapsed="false">
      <c r="A156" s="0" t="n">
        <v>108</v>
      </c>
      <c r="B156" s="0" t="n">
        <v>70</v>
      </c>
      <c r="C156" s="0" t="n">
        <v>2245</v>
      </c>
      <c r="D156" s="0" t="n">
        <v>16.9</v>
      </c>
      <c r="E156" s="0" t="n">
        <v>82</v>
      </c>
      <c r="F156" s="0" t="n">
        <v>34</v>
      </c>
    </row>
    <row r="157" customFormat="false" ht="13.8" hidden="false" customHeight="false" outlineLevel="0" collapsed="false">
      <c r="A157" s="0" t="n">
        <v>119</v>
      </c>
      <c r="B157" s="0" t="n">
        <v>82</v>
      </c>
      <c r="C157" s="0" t="n">
        <v>2720</v>
      </c>
      <c r="D157" s="0" t="n">
        <v>19.4</v>
      </c>
      <c r="E157" s="0" t="n">
        <v>82</v>
      </c>
      <c r="F157" s="0" t="n">
        <v>31</v>
      </c>
    </row>
    <row r="158" customFormat="false" ht="13.8" hidden="false" customHeight="false" outlineLevel="0" collapsed="false">
      <c r="A158" s="0" t="n">
        <v>250</v>
      </c>
      <c r="B158" s="0" t="n">
        <v>100</v>
      </c>
      <c r="C158" s="0" t="n">
        <v>3278</v>
      </c>
      <c r="D158" s="0" t="n">
        <v>18</v>
      </c>
      <c r="E158" s="0" t="n">
        <v>73</v>
      </c>
      <c r="F158" s="0" t="n">
        <v>16</v>
      </c>
    </row>
    <row r="159" customFormat="false" ht="13.8" hidden="false" customHeight="false" outlineLevel="0" collapsed="false">
      <c r="A159" s="0" t="n">
        <v>98</v>
      </c>
      <c r="B159" s="0" t="n">
        <v>68</v>
      </c>
      <c r="C159" s="0" t="n">
        <v>2155</v>
      </c>
      <c r="D159" s="0" t="n">
        <v>16.5</v>
      </c>
      <c r="E159" s="0" t="n">
        <v>78</v>
      </c>
      <c r="F159" s="0" t="n">
        <v>30</v>
      </c>
    </row>
    <row r="160" customFormat="false" ht="13.8" hidden="false" customHeight="false" outlineLevel="0" collapsed="false">
      <c r="A160" s="0" t="n">
        <v>198</v>
      </c>
      <c r="B160" s="0" t="n">
        <v>95</v>
      </c>
      <c r="C160" s="0" t="n">
        <v>2833</v>
      </c>
      <c r="D160" s="0" t="n">
        <v>15.5</v>
      </c>
      <c r="E160" s="0" t="n">
        <v>70</v>
      </c>
      <c r="F160" s="0" t="n">
        <v>22</v>
      </c>
    </row>
    <row r="161" customFormat="false" ht="13.8" hidden="false" customHeight="false" outlineLevel="0" collapsed="false">
      <c r="A161" s="0" t="n">
        <v>119</v>
      </c>
      <c r="B161" s="0" t="n">
        <v>97</v>
      </c>
      <c r="C161" s="0" t="n">
        <v>2300</v>
      </c>
      <c r="D161" s="0" t="n">
        <v>14.7</v>
      </c>
      <c r="E161" s="0" t="n">
        <v>78</v>
      </c>
      <c r="F161" s="0" t="n">
        <v>27.2</v>
      </c>
    </row>
    <row r="162" customFormat="false" ht="13.8" hidden="false" customHeight="false" outlineLevel="0" collapsed="false">
      <c r="A162" s="0" t="n">
        <v>97</v>
      </c>
      <c r="B162" s="0" t="n">
        <v>78</v>
      </c>
      <c r="C162" s="0" t="n">
        <v>2300</v>
      </c>
      <c r="D162" s="0" t="n">
        <v>14.5</v>
      </c>
      <c r="E162" s="0" t="n">
        <v>74</v>
      </c>
      <c r="F162" s="0" t="n">
        <v>26</v>
      </c>
    </row>
    <row r="163" customFormat="false" ht="13.8" hidden="false" customHeight="false" outlineLevel="0" collapsed="false">
      <c r="A163" s="0" t="n">
        <v>440</v>
      </c>
      <c r="B163" s="0" t="n">
        <v>215</v>
      </c>
      <c r="C163" s="0" t="n">
        <v>4735</v>
      </c>
      <c r="D163" s="0" t="n">
        <v>11</v>
      </c>
      <c r="E163" s="0" t="n">
        <v>73</v>
      </c>
      <c r="F163" s="0" t="n">
        <v>13</v>
      </c>
    </row>
    <row r="164" customFormat="false" ht="13.8" hidden="false" customHeight="false" outlineLevel="0" collapsed="false">
      <c r="A164" s="0" t="n">
        <v>144</v>
      </c>
      <c r="B164" s="0" t="n">
        <v>96</v>
      </c>
      <c r="C164" s="0" t="n">
        <v>2665</v>
      </c>
      <c r="D164" s="0" t="n">
        <v>13.9</v>
      </c>
      <c r="E164" s="0" t="n">
        <v>82</v>
      </c>
      <c r="F164" s="0" t="n">
        <v>32</v>
      </c>
    </row>
    <row r="165" customFormat="false" ht="13.8" hidden="false" customHeight="false" outlineLevel="0" collapsed="false">
      <c r="A165" s="0" t="n">
        <v>98</v>
      </c>
      <c r="B165" s="0" t="n">
        <v>90</v>
      </c>
      <c r="C165" s="0" t="n">
        <v>2265</v>
      </c>
      <c r="D165" s="0" t="n">
        <v>15.5</v>
      </c>
      <c r="E165" s="0" t="n">
        <v>73</v>
      </c>
      <c r="F165" s="0" t="n">
        <v>26</v>
      </c>
    </row>
    <row r="166" customFormat="false" ht="13.8" hidden="false" customHeight="false" outlineLevel="0" collapsed="false">
      <c r="A166" s="0" t="n">
        <v>97</v>
      </c>
      <c r="B166" s="0" t="n">
        <v>75</v>
      </c>
      <c r="C166" s="0" t="n">
        <v>2265</v>
      </c>
      <c r="D166" s="0" t="n">
        <v>18.2</v>
      </c>
      <c r="E166" s="0" t="n">
        <v>77</v>
      </c>
      <c r="F166" s="0" t="n">
        <v>26</v>
      </c>
    </row>
    <row r="167" customFormat="false" ht="13.8" hidden="false" customHeight="false" outlineLevel="0" collapsed="false">
      <c r="A167" s="0" t="n">
        <v>429</v>
      </c>
      <c r="B167" s="0" t="n">
        <v>198</v>
      </c>
      <c r="C167" s="0" t="n">
        <v>4952</v>
      </c>
      <c r="D167" s="0" t="n">
        <v>11.5</v>
      </c>
      <c r="E167" s="0" t="n">
        <v>73</v>
      </c>
      <c r="F167" s="0" t="n">
        <v>12</v>
      </c>
    </row>
    <row r="168" customFormat="false" ht="13.8" hidden="false" customHeight="false" outlineLevel="0" collapsed="false">
      <c r="A168" s="0" t="n">
        <v>318</v>
      </c>
      <c r="B168" s="0" t="n">
        <v>150</v>
      </c>
      <c r="C168" s="0" t="n">
        <v>4237</v>
      </c>
      <c r="D168" s="0" t="n">
        <v>14.5</v>
      </c>
      <c r="E168" s="0" t="n">
        <v>73</v>
      </c>
      <c r="F168" s="0" t="n">
        <v>14</v>
      </c>
    </row>
    <row r="169" customFormat="false" ht="13.8" hidden="false" customHeight="false" outlineLevel="0" collapsed="false">
      <c r="A169" s="0" t="n">
        <v>76</v>
      </c>
      <c r="B169" s="0" t="n">
        <v>52</v>
      </c>
      <c r="C169" s="0" t="n">
        <v>1649</v>
      </c>
      <c r="D169" s="0" t="n">
        <v>16.5</v>
      </c>
      <c r="E169" s="0" t="n">
        <v>74</v>
      </c>
      <c r="F169" s="0" t="n">
        <v>31</v>
      </c>
    </row>
    <row r="170" customFormat="false" ht="13.8" hidden="false" customHeight="false" outlineLevel="0" collapsed="false">
      <c r="A170" s="0" t="n">
        <v>90</v>
      </c>
      <c r="B170" s="0" t="n">
        <v>48</v>
      </c>
      <c r="C170" s="0" t="n">
        <v>1985</v>
      </c>
      <c r="D170" s="0" t="n">
        <v>21.5</v>
      </c>
      <c r="E170" s="0" t="n">
        <v>78</v>
      </c>
      <c r="F170" s="0" t="n">
        <v>43.1</v>
      </c>
    </row>
    <row r="171" customFormat="false" ht="13.8" hidden="false" customHeight="false" outlineLevel="0" collapsed="false">
      <c r="A171" s="0" t="n">
        <v>83</v>
      </c>
      <c r="B171" s="0" t="n">
        <v>61</v>
      </c>
      <c r="C171" s="0" t="n">
        <v>2003</v>
      </c>
      <c r="D171" s="0" t="n">
        <v>19</v>
      </c>
      <c r="E171" s="0" t="n">
        <v>74</v>
      </c>
      <c r="F171" s="0" t="n">
        <v>32</v>
      </c>
    </row>
    <row r="172" customFormat="false" ht="13.8" hidden="false" customHeight="false" outlineLevel="0" collapsed="false">
      <c r="A172" s="0" t="n">
        <v>97</v>
      </c>
      <c r="B172" s="0" t="n">
        <v>75</v>
      </c>
      <c r="C172" s="0" t="n">
        <v>2171</v>
      </c>
      <c r="D172" s="0" t="n">
        <v>16</v>
      </c>
      <c r="E172" s="0" t="n">
        <v>75</v>
      </c>
      <c r="F172" s="0" t="n">
        <v>29</v>
      </c>
    </row>
    <row r="173" customFormat="false" ht="13.8" hidden="false" customHeight="false" outlineLevel="0" collapsed="false">
      <c r="A173" s="0" t="n">
        <v>171</v>
      </c>
      <c r="B173" s="0" t="n">
        <v>97</v>
      </c>
      <c r="C173" s="0" t="n">
        <v>2984</v>
      </c>
      <c r="D173" s="0" t="n">
        <v>14.5</v>
      </c>
      <c r="E173" s="0" t="n">
        <v>75</v>
      </c>
      <c r="F173" s="0" t="n">
        <v>18</v>
      </c>
    </row>
    <row r="174" customFormat="false" ht="13.8" hidden="false" customHeight="false" outlineLevel="0" collapsed="false">
      <c r="A174" s="0" t="n">
        <v>304</v>
      </c>
      <c r="B174" s="0" t="n">
        <v>150</v>
      </c>
      <c r="C174" s="0" t="n">
        <v>3672</v>
      </c>
      <c r="D174" s="0" t="n">
        <v>11.5</v>
      </c>
      <c r="E174" s="0" t="n">
        <v>72</v>
      </c>
      <c r="F174" s="0" t="n">
        <v>17</v>
      </c>
    </row>
    <row r="175" customFormat="false" ht="13.8" hidden="false" customHeight="false" outlineLevel="0" collapsed="false">
      <c r="A175" s="0" t="n">
        <v>250</v>
      </c>
      <c r="B175" s="0" t="n">
        <v>72</v>
      </c>
      <c r="C175" s="0" t="n">
        <v>3158</v>
      </c>
      <c r="D175" s="0" t="n">
        <v>19.5</v>
      </c>
      <c r="E175" s="0" t="n">
        <v>75</v>
      </c>
      <c r="F175" s="0" t="n">
        <v>15</v>
      </c>
    </row>
    <row r="176" customFormat="false" ht="13.8" hidden="false" customHeight="false" outlineLevel="0" collapsed="false">
      <c r="A176" s="0" t="n">
        <v>400</v>
      </c>
      <c r="B176" s="0" t="n">
        <v>170</v>
      </c>
      <c r="C176" s="0" t="n">
        <v>4746</v>
      </c>
      <c r="D176" s="0" t="n">
        <v>12</v>
      </c>
      <c r="E176" s="0" t="n">
        <v>71</v>
      </c>
      <c r="F176" s="0" t="n">
        <v>13</v>
      </c>
    </row>
    <row r="177" customFormat="false" ht="13.8" hidden="false" customHeight="false" outlineLevel="0" collapsed="false">
      <c r="A177" s="0" t="n">
        <v>120</v>
      </c>
      <c r="B177" s="0" t="n">
        <v>97</v>
      </c>
      <c r="C177" s="0" t="n">
        <v>2489</v>
      </c>
      <c r="D177" s="0" t="n">
        <v>15</v>
      </c>
      <c r="E177" s="0" t="n">
        <v>74</v>
      </c>
      <c r="F177" s="0" t="n">
        <v>24</v>
      </c>
    </row>
    <row r="178" customFormat="false" ht="13.8" hidden="false" customHeight="false" outlineLevel="0" collapsed="false">
      <c r="A178" s="0" t="n">
        <v>135</v>
      </c>
      <c r="B178" s="0" t="n">
        <v>84</v>
      </c>
      <c r="C178" s="0" t="n">
        <v>2370</v>
      </c>
      <c r="D178" s="0" t="n">
        <v>13</v>
      </c>
      <c r="E178" s="0" t="n">
        <v>82</v>
      </c>
      <c r="F178" s="0" t="n">
        <v>36</v>
      </c>
    </row>
    <row r="179" customFormat="false" ht="13.8" hidden="false" customHeight="false" outlineLevel="0" collapsed="false">
      <c r="A179" s="0" t="n">
        <v>89</v>
      </c>
      <c r="B179" s="0" t="n">
        <v>60</v>
      </c>
      <c r="C179" s="0" t="n">
        <v>1968</v>
      </c>
      <c r="D179" s="0" t="n">
        <v>18.8</v>
      </c>
      <c r="E179" s="0" t="n">
        <v>80</v>
      </c>
      <c r="F179" s="0" t="n">
        <v>38.1</v>
      </c>
    </row>
    <row r="180" customFormat="false" ht="13.8" hidden="false" customHeight="false" outlineLevel="0" collapsed="false">
      <c r="A180" s="0" t="n">
        <v>119</v>
      </c>
      <c r="B180" s="0" t="n">
        <v>92</v>
      </c>
      <c r="C180" s="0" t="n">
        <v>2434</v>
      </c>
      <c r="D180" s="0" t="n">
        <v>15</v>
      </c>
      <c r="E180" s="0" t="n">
        <v>80</v>
      </c>
      <c r="F180" s="0" t="n">
        <v>37</v>
      </c>
    </row>
    <row r="181" customFormat="false" ht="13.8" hidden="false" customHeight="false" outlineLevel="0" collapsed="false">
      <c r="A181" s="0" t="n">
        <v>351</v>
      </c>
      <c r="B181" s="0" t="n">
        <v>152</v>
      </c>
      <c r="C181" s="0" t="n">
        <v>4215</v>
      </c>
      <c r="D181" s="0" t="n">
        <v>12.8</v>
      </c>
      <c r="E181" s="0" t="n">
        <v>76</v>
      </c>
      <c r="F181" s="0" t="n">
        <v>14.5</v>
      </c>
    </row>
    <row r="182" customFormat="false" ht="13.8" hidden="false" customHeight="false" outlineLevel="0" collapsed="false">
      <c r="A182" s="0" t="n">
        <v>318</v>
      </c>
      <c r="B182" s="0" t="n">
        <v>210</v>
      </c>
      <c r="C182" s="0" t="n">
        <v>4382</v>
      </c>
      <c r="D182" s="0" t="n">
        <v>13.5</v>
      </c>
      <c r="E182" s="0" t="n">
        <v>70</v>
      </c>
      <c r="F182" s="0" t="n">
        <v>11</v>
      </c>
    </row>
    <row r="183" customFormat="false" ht="13.8" hidden="false" customHeight="false" outlineLevel="0" collapsed="false">
      <c r="A183" s="0" t="n">
        <v>135</v>
      </c>
      <c r="B183" s="0" t="n">
        <v>84</v>
      </c>
      <c r="C183" s="0" t="n">
        <v>2490</v>
      </c>
      <c r="D183" s="0" t="n">
        <v>15.7</v>
      </c>
      <c r="E183" s="0" t="n">
        <v>81</v>
      </c>
      <c r="F183" s="0" t="n">
        <v>27.2</v>
      </c>
    </row>
    <row r="184" customFormat="false" ht="13.8" hidden="false" customHeight="false" outlineLevel="0" collapsed="false">
      <c r="A184" s="0" t="n">
        <v>231</v>
      </c>
      <c r="B184" s="0" t="n">
        <v>110</v>
      </c>
      <c r="C184" s="0" t="n">
        <v>3039</v>
      </c>
      <c r="D184" s="0" t="n">
        <v>15</v>
      </c>
      <c r="E184" s="0" t="n">
        <v>75</v>
      </c>
      <c r="F184" s="0" t="n">
        <v>21</v>
      </c>
    </row>
    <row r="185" customFormat="false" ht="13.8" hidden="false" customHeight="false" outlineLevel="0" collapsed="false">
      <c r="A185" s="0" t="n">
        <v>200</v>
      </c>
      <c r="B185" s="0" t="n">
        <v>88</v>
      </c>
      <c r="C185" s="0" t="n">
        <v>3060</v>
      </c>
      <c r="D185" s="0" t="n">
        <v>17.1</v>
      </c>
      <c r="E185" s="0" t="n">
        <v>81</v>
      </c>
      <c r="F185" s="0" t="n">
        <v>20.2</v>
      </c>
    </row>
    <row r="186" customFormat="false" ht="13.8" hidden="false" customHeight="false" outlineLevel="0" collapsed="false">
      <c r="A186" s="0" t="n">
        <v>183</v>
      </c>
      <c r="B186" s="0" t="n">
        <v>77</v>
      </c>
      <c r="C186" s="0" t="n">
        <v>3530</v>
      </c>
      <c r="D186" s="0" t="n">
        <v>20.1</v>
      </c>
      <c r="E186" s="0" t="n">
        <v>79</v>
      </c>
      <c r="F186" s="0" t="n">
        <v>25.4</v>
      </c>
    </row>
    <row r="187" customFormat="false" ht="13.8" hidden="false" customHeight="false" outlineLevel="0" collapsed="false">
      <c r="A187" s="0" t="n">
        <v>151</v>
      </c>
      <c r="B187" s="0" t="n">
        <v>90</v>
      </c>
      <c r="C187" s="0" t="n">
        <v>2735</v>
      </c>
      <c r="D187" s="0" t="n">
        <v>18</v>
      </c>
      <c r="E187" s="0" t="n">
        <v>82</v>
      </c>
      <c r="F187" s="0" t="n">
        <v>27</v>
      </c>
    </row>
    <row r="188" customFormat="false" ht="13.8" hidden="false" customHeight="false" outlineLevel="0" collapsed="false">
      <c r="A188" s="0" t="n">
        <v>91</v>
      </c>
      <c r="B188" s="0" t="n">
        <v>68</v>
      </c>
      <c r="C188" s="0" t="n">
        <v>2025</v>
      </c>
      <c r="D188" s="0" t="n">
        <v>18.2</v>
      </c>
      <c r="E188" s="0" t="n">
        <v>82</v>
      </c>
      <c r="F188" s="0" t="n">
        <v>37</v>
      </c>
    </row>
    <row r="189" customFormat="false" ht="13.8" hidden="false" customHeight="false" outlineLevel="0" collapsed="false">
      <c r="A189" s="0" t="n">
        <v>107</v>
      </c>
      <c r="B189" s="0" t="n">
        <v>86</v>
      </c>
      <c r="C189" s="0" t="n">
        <v>2464</v>
      </c>
      <c r="D189" s="0" t="n">
        <v>15.5</v>
      </c>
      <c r="E189" s="0" t="n">
        <v>76</v>
      </c>
      <c r="F189" s="0" t="n">
        <v>28</v>
      </c>
    </row>
    <row r="190" customFormat="false" ht="13.8" hidden="false" customHeight="false" outlineLevel="0" collapsed="false">
      <c r="A190" s="0" t="n">
        <v>135</v>
      </c>
      <c r="B190" s="0" t="n">
        <v>84</v>
      </c>
      <c r="C190" s="0" t="n">
        <v>2295</v>
      </c>
      <c r="D190" s="0" t="n">
        <v>11.6</v>
      </c>
      <c r="E190" s="0" t="n">
        <v>82</v>
      </c>
      <c r="F190" s="0" t="n">
        <v>32</v>
      </c>
    </row>
    <row r="191" customFormat="false" ht="13.8" hidden="false" customHeight="false" outlineLevel="0" collapsed="false">
      <c r="A191" s="0" t="n">
        <v>108</v>
      </c>
      <c r="B191" s="0" t="n">
        <v>75</v>
      </c>
      <c r="C191" s="0" t="n">
        <v>2350</v>
      </c>
      <c r="D191" s="0" t="n">
        <v>16.8</v>
      </c>
      <c r="E191" s="0" t="n">
        <v>81</v>
      </c>
      <c r="F191" s="0" t="n">
        <v>32.4</v>
      </c>
    </row>
    <row r="192" customFormat="false" ht="13.8" hidden="false" customHeight="false" outlineLevel="0" collapsed="false">
      <c r="A192" s="0" t="n">
        <v>105</v>
      </c>
      <c r="B192" s="0" t="n">
        <v>74</v>
      </c>
      <c r="C192" s="0" t="n">
        <v>2190</v>
      </c>
      <c r="D192" s="0" t="n">
        <v>14.2</v>
      </c>
      <c r="E192" s="0" t="n">
        <v>81</v>
      </c>
      <c r="F192" s="0" t="n">
        <v>33</v>
      </c>
    </row>
    <row r="193" customFormat="false" ht="13.8" hidden="false" customHeight="false" outlineLevel="0" collapsed="false">
      <c r="A193" s="0" t="n">
        <v>262</v>
      </c>
      <c r="B193" s="0" t="n">
        <v>85</v>
      </c>
      <c r="C193" s="0" t="n">
        <v>3015</v>
      </c>
      <c r="D193" s="0" t="n">
        <v>17</v>
      </c>
      <c r="E193" s="0" t="n">
        <v>82</v>
      </c>
      <c r="F193" s="0" t="n">
        <v>38</v>
      </c>
    </row>
    <row r="194" customFormat="false" ht="13.8" hidden="false" customHeight="false" outlineLevel="0" collapsed="false">
      <c r="A194" s="0" t="n">
        <v>71</v>
      </c>
      <c r="B194" s="0" t="n">
        <v>65</v>
      </c>
      <c r="C194" s="0" t="n">
        <v>1773</v>
      </c>
      <c r="D194" s="0" t="n">
        <v>19</v>
      </c>
      <c r="E194" s="0" t="n">
        <v>71</v>
      </c>
      <c r="F194" s="0" t="n">
        <v>31</v>
      </c>
    </row>
    <row r="195" customFormat="false" ht="13.8" hidden="false" customHeight="false" outlineLevel="0" collapsed="false">
      <c r="A195" s="0" t="n">
        <v>85</v>
      </c>
      <c r="B195" s="0" t="n">
        <v>52</v>
      </c>
      <c r="C195" s="0" t="n">
        <v>2035</v>
      </c>
      <c r="D195" s="0" t="n">
        <v>22.2</v>
      </c>
      <c r="E195" s="0" t="n">
        <v>76</v>
      </c>
      <c r="F195" s="0" t="n">
        <v>29</v>
      </c>
    </row>
    <row r="196" customFormat="false" ht="13.8" hidden="false" customHeight="false" outlineLevel="0" collapsed="false">
      <c r="A196" s="0" t="n">
        <v>232</v>
      </c>
      <c r="B196" s="0" t="n">
        <v>100</v>
      </c>
      <c r="C196" s="0" t="n">
        <v>2914</v>
      </c>
      <c r="D196" s="0" t="n">
        <v>16</v>
      </c>
      <c r="E196" s="0" t="n">
        <v>75</v>
      </c>
      <c r="F196" s="0" t="n">
        <v>20</v>
      </c>
    </row>
    <row r="197" customFormat="false" ht="13.8" hidden="false" customHeight="false" outlineLevel="0" collapsed="false">
      <c r="A197" s="0" t="n">
        <v>98</v>
      </c>
      <c r="B197" s="0" t="n">
        <v>70</v>
      </c>
      <c r="C197" s="0" t="n">
        <v>2120</v>
      </c>
      <c r="D197" s="0" t="n">
        <v>15.5</v>
      </c>
      <c r="E197" s="0" t="n">
        <v>80</v>
      </c>
      <c r="F197" s="0" t="n">
        <v>32.1</v>
      </c>
    </row>
    <row r="198" customFormat="false" ht="13.8" hidden="false" customHeight="false" outlineLevel="0" collapsed="false">
      <c r="A198" s="0" t="n">
        <v>225</v>
      </c>
      <c r="B198" s="0" t="n">
        <v>110</v>
      </c>
      <c r="C198" s="0" t="n">
        <v>3360</v>
      </c>
      <c r="D198" s="0" t="n">
        <v>16.6</v>
      </c>
      <c r="E198" s="0" t="n">
        <v>79</v>
      </c>
      <c r="F198" s="0" t="n">
        <v>20.6</v>
      </c>
    </row>
    <row r="199" customFormat="false" ht="13.8" hidden="false" customHeight="false" outlineLevel="0" collapsed="false">
      <c r="A199" s="0" t="n">
        <v>105</v>
      </c>
      <c r="B199" s="0" t="n">
        <v>63</v>
      </c>
      <c r="C199" s="0" t="n">
        <v>2215</v>
      </c>
      <c r="D199" s="0" t="n">
        <v>14.9</v>
      </c>
      <c r="E199" s="0" t="n">
        <v>81</v>
      </c>
      <c r="F199" s="0" t="n">
        <v>34.7</v>
      </c>
    </row>
    <row r="200" customFormat="false" ht="13.8" hidden="false" customHeight="false" outlineLevel="0" collapsed="false">
      <c r="A200" s="0" t="n">
        <v>140</v>
      </c>
      <c r="B200" s="0" t="n">
        <v>92</v>
      </c>
      <c r="C200" s="0" t="n">
        <v>2865</v>
      </c>
      <c r="D200" s="0" t="n">
        <v>16.4</v>
      </c>
      <c r="E200" s="0" t="n">
        <v>82</v>
      </c>
      <c r="F200" s="0" t="n">
        <v>24</v>
      </c>
    </row>
    <row r="201" customFormat="false" ht="13.8" hidden="false" customHeight="false" outlineLevel="0" collapsed="false">
      <c r="A201" s="0" t="n">
        <v>108</v>
      </c>
      <c r="B201" s="0" t="n">
        <v>93</v>
      </c>
      <c r="C201" s="0" t="n">
        <v>2391</v>
      </c>
      <c r="D201" s="0" t="n">
        <v>15.5</v>
      </c>
      <c r="E201" s="0" t="n">
        <v>74</v>
      </c>
      <c r="F201" s="0" t="n">
        <v>26</v>
      </c>
    </row>
    <row r="202" customFormat="false" ht="13.8" hidden="false" customHeight="false" outlineLevel="0" collapsed="false">
      <c r="A202" s="0" t="n">
        <v>116</v>
      </c>
      <c r="B202" s="0" t="n">
        <v>81</v>
      </c>
      <c r="C202" s="0" t="n">
        <v>2220</v>
      </c>
      <c r="D202" s="0" t="n">
        <v>16.9</v>
      </c>
      <c r="E202" s="0" t="n">
        <v>76</v>
      </c>
      <c r="F202" s="0" t="n">
        <v>25</v>
      </c>
    </row>
    <row r="203" customFormat="false" ht="13.8" hidden="false" customHeight="false" outlineLevel="0" collapsed="false">
      <c r="A203" s="0" t="n">
        <v>225</v>
      </c>
      <c r="B203" s="0" t="n">
        <v>95</v>
      </c>
      <c r="C203" s="0" t="n">
        <v>3264</v>
      </c>
      <c r="D203" s="0" t="n">
        <v>16</v>
      </c>
      <c r="E203" s="0" t="n">
        <v>75</v>
      </c>
      <c r="F203" s="0" t="n">
        <v>19</v>
      </c>
    </row>
    <row r="204" customFormat="false" ht="13.8" hidden="false" customHeight="false" outlineLevel="0" collapsed="false">
      <c r="A204" s="0" t="n">
        <v>302</v>
      </c>
      <c r="B204" s="0" t="n">
        <v>140</v>
      </c>
      <c r="C204" s="0" t="n">
        <v>3449</v>
      </c>
      <c r="D204" s="0" t="n">
        <v>10.5</v>
      </c>
      <c r="E204" s="0" t="n">
        <v>70</v>
      </c>
      <c r="F204" s="0" t="n">
        <v>17</v>
      </c>
    </row>
    <row r="205" customFormat="false" ht="13.8" hidden="false" customHeight="false" outlineLevel="0" collapsed="false">
      <c r="A205" s="0" t="n">
        <v>97</v>
      </c>
      <c r="B205" s="0" t="n">
        <v>88</v>
      </c>
      <c r="C205" s="0" t="n">
        <v>2279</v>
      </c>
      <c r="D205" s="0" t="n">
        <v>19</v>
      </c>
      <c r="E205" s="0" t="n">
        <v>73</v>
      </c>
      <c r="F205" s="0" t="n">
        <v>20</v>
      </c>
    </row>
    <row r="206" customFormat="false" ht="13.8" hidden="false" customHeight="false" outlineLevel="0" collapsed="false">
      <c r="A206" s="0" t="n">
        <v>90</v>
      </c>
      <c r="B206" s="0" t="n">
        <v>75</v>
      </c>
      <c r="C206" s="0" t="n">
        <v>2108</v>
      </c>
      <c r="D206" s="0" t="n">
        <v>15.5</v>
      </c>
      <c r="E206" s="0" t="n">
        <v>74</v>
      </c>
      <c r="F206" s="0" t="n">
        <v>24</v>
      </c>
    </row>
    <row r="207" customFormat="false" ht="13.8" hidden="false" customHeight="false" outlineLevel="0" collapsed="false">
      <c r="A207" s="0" t="n">
        <v>97</v>
      </c>
      <c r="B207" s="0" t="n">
        <v>92</v>
      </c>
      <c r="C207" s="0" t="n">
        <v>2288</v>
      </c>
      <c r="D207" s="0" t="n">
        <v>17</v>
      </c>
      <c r="E207" s="0" t="n">
        <v>72</v>
      </c>
      <c r="F207" s="0" t="n">
        <v>28</v>
      </c>
    </row>
    <row r="208" customFormat="false" ht="13.8" hidden="false" customHeight="false" outlineLevel="0" collapsed="false">
      <c r="A208" s="0" t="n">
        <v>121</v>
      </c>
      <c r="B208" s="0" t="n">
        <v>110</v>
      </c>
      <c r="C208" s="0" t="n">
        <v>2600</v>
      </c>
      <c r="D208" s="0" t="n">
        <v>12.8</v>
      </c>
      <c r="E208" s="0" t="n">
        <v>77</v>
      </c>
      <c r="F208" s="0" t="n">
        <v>21.5</v>
      </c>
    </row>
    <row r="209" customFormat="false" ht="13.8" hidden="false" customHeight="false" outlineLevel="0" collapsed="false">
      <c r="A209" s="0" t="n">
        <v>156</v>
      </c>
      <c r="B209" s="0" t="n">
        <v>92</v>
      </c>
      <c r="C209" s="0" t="n">
        <v>2620</v>
      </c>
      <c r="D209" s="0" t="n">
        <v>14.4</v>
      </c>
      <c r="E209" s="0" t="n">
        <v>81</v>
      </c>
      <c r="F209" s="0" t="n">
        <v>25.8</v>
      </c>
    </row>
    <row r="210" customFormat="false" ht="13.8" hidden="false" customHeight="false" outlineLevel="0" collapsed="false">
      <c r="A210" s="0" t="n">
        <v>250</v>
      </c>
      <c r="B210" s="0" t="n">
        <v>88</v>
      </c>
      <c r="C210" s="0" t="n">
        <v>3302</v>
      </c>
      <c r="D210" s="0" t="n">
        <v>15.5</v>
      </c>
      <c r="E210" s="0" t="n">
        <v>71</v>
      </c>
      <c r="F210" s="0" t="n">
        <v>19</v>
      </c>
    </row>
    <row r="211" customFormat="false" ht="13.8" hidden="false" customHeight="false" outlineLevel="0" collapsed="false">
      <c r="A211" s="0" t="n">
        <v>351</v>
      </c>
      <c r="B211" s="0" t="n">
        <v>149</v>
      </c>
      <c r="C211" s="0" t="n">
        <v>4335</v>
      </c>
      <c r="D211" s="0" t="n">
        <v>14.5</v>
      </c>
      <c r="E211" s="0" t="n">
        <v>77</v>
      </c>
      <c r="F211" s="0" t="n">
        <v>16</v>
      </c>
    </row>
    <row r="212" customFormat="false" ht="13.8" hidden="false" customHeight="false" outlineLevel="0" collapsed="false">
      <c r="A212" s="0" t="n">
        <v>350</v>
      </c>
      <c r="B212" s="0" t="n">
        <v>145</v>
      </c>
      <c r="C212" s="0" t="n">
        <v>4082</v>
      </c>
      <c r="D212" s="0" t="n">
        <v>13</v>
      </c>
      <c r="E212" s="0" t="n">
        <v>73</v>
      </c>
      <c r="F212" s="0" t="n">
        <v>15</v>
      </c>
    </row>
    <row r="213" customFormat="false" ht="13.8" hidden="false" customHeight="false" outlineLevel="0" collapsed="false">
      <c r="A213" s="0" t="n">
        <v>141</v>
      </c>
      <c r="B213" s="0" t="n">
        <v>80</v>
      </c>
      <c r="C213" s="0" t="n">
        <v>3230</v>
      </c>
      <c r="D213" s="0" t="n">
        <v>20.4</v>
      </c>
      <c r="E213" s="0" t="n">
        <v>81</v>
      </c>
      <c r="F213" s="0" t="n">
        <v>28.1</v>
      </c>
    </row>
    <row r="214" customFormat="false" ht="13.8" hidden="false" customHeight="false" outlineLevel="0" collapsed="false">
      <c r="A214" s="0" t="n">
        <v>305</v>
      </c>
      <c r="B214" s="0" t="n">
        <v>145</v>
      </c>
      <c r="C214" s="0" t="n">
        <v>3880</v>
      </c>
      <c r="D214" s="0" t="n">
        <v>12.5</v>
      </c>
      <c r="E214" s="0" t="n">
        <v>77</v>
      </c>
      <c r="F214" s="0" t="n">
        <v>17.5</v>
      </c>
    </row>
    <row r="215" customFormat="false" ht="13.8" hidden="false" customHeight="false" outlineLevel="0" collapsed="false">
      <c r="A215" s="0" t="n">
        <v>302</v>
      </c>
      <c r="B215" s="0" t="n">
        <v>129</v>
      </c>
      <c r="C215" s="0" t="n">
        <v>3169</v>
      </c>
      <c r="D215" s="0" t="n">
        <v>12</v>
      </c>
      <c r="E215" s="0" t="n">
        <v>75</v>
      </c>
      <c r="F215" s="0" t="n">
        <v>13</v>
      </c>
    </row>
    <row r="216" customFormat="false" ht="13.8" hidden="false" customHeight="false" outlineLevel="0" collapsed="false">
      <c r="A216" s="0" t="n">
        <v>360</v>
      </c>
      <c r="B216" s="0" t="n">
        <v>215</v>
      </c>
      <c r="C216" s="0" t="n">
        <v>4615</v>
      </c>
      <c r="D216" s="0" t="n">
        <v>14</v>
      </c>
      <c r="E216" s="0" t="n">
        <v>70</v>
      </c>
      <c r="F216" s="0" t="n">
        <v>10</v>
      </c>
    </row>
    <row r="217" customFormat="false" ht="13.8" hidden="false" customHeight="false" outlineLevel="0" collapsed="false">
      <c r="A217" s="0" t="n">
        <v>135</v>
      </c>
      <c r="B217" s="0" t="n">
        <v>84</v>
      </c>
      <c r="C217" s="0" t="n">
        <v>2525</v>
      </c>
      <c r="D217" s="0" t="n">
        <v>16</v>
      </c>
      <c r="E217" s="0" t="n">
        <v>82</v>
      </c>
      <c r="F217" s="0" t="n">
        <v>29</v>
      </c>
    </row>
    <row r="218" customFormat="false" ht="13.8" hidden="false" customHeight="false" outlineLevel="0" collapsed="false">
      <c r="A218" s="0" t="n">
        <v>90</v>
      </c>
      <c r="B218" s="0" t="n">
        <v>48</v>
      </c>
      <c r="C218" s="0" t="n">
        <v>2085</v>
      </c>
      <c r="D218" s="0" t="n">
        <v>21.7</v>
      </c>
      <c r="E218" s="0" t="n">
        <v>80</v>
      </c>
      <c r="F218" s="0" t="n">
        <v>44.3</v>
      </c>
    </row>
    <row r="219" customFormat="false" ht="13.8" hidden="false" customHeight="false" outlineLevel="0" collapsed="false">
      <c r="A219" s="0" t="n">
        <v>318</v>
      </c>
      <c r="B219" s="0" t="n">
        <v>150</v>
      </c>
      <c r="C219" s="0" t="n">
        <v>4135</v>
      </c>
      <c r="D219" s="0" t="n">
        <v>13.5</v>
      </c>
      <c r="E219" s="0" t="n">
        <v>72</v>
      </c>
      <c r="F219" s="0" t="n">
        <v>15</v>
      </c>
    </row>
    <row r="220" customFormat="false" ht="13.8" hidden="false" customHeight="false" outlineLevel="0" collapsed="false">
      <c r="A220" s="0" t="n">
        <v>140</v>
      </c>
      <c r="B220" s="0" t="n">
        <v>92</v>
      </c>
      <c r="C220" s="0" t="n">
        <v>2572</v>
      </c>
      <c r="D220" s="0" t="n">
        <v>14.9</v>
      </c>
      <c r="E220" s="0" t="n">
        <v>76</v>
      </c>
      <c r="F220" s="0" t="n">
        <v>25</v>
      </c>
    </row>
    <row r="221" customFormat="false" ht="13.8" hidden="false" customHeight="false" outlineLevel="0" collapsed="false">
      <c r="A221" s="0" t="n">
        <v>98</v>
      </c>
      <c r="B221" s="0" t="n">
        <v>76</v>
      </c>
      <c r="C221" s="0" t="n">
        <v>2144</v>
      </c>
      <c r="D221" s="0" t="n">
        <v>14.7</v>
      </c>
      <c r="E221" s="0" t="n">
        <v>80</v>
      </c>
      <c r="F221" s="0" t="n">
        <v>41.5</v>
      </c>
    </row>
    <row r="222" customFormat="false" ht="13.8" hidden="false" customHeight="false" outlineLevel="0" collapsed="false">
      <c r="A222" s="0" t="n">
        <v>318</v>
      </c>
      <c r="B222" s="0" t="n">
        <v>140</v>
      </c>
      <c r="C222" s="0" t="n">
        <v>3735</v>
      </c>
      <c r="D222" s="0" t="n">
        <v>13.2</v>
      </c>
      <c r="E222" s="0" t="n">
        <v>78</v>
      </c>
      <c r="F222" s="0" t="n">
        <v>19.4</v>
      </c>
    </row>
    <row r="223" customFormat="false" ht="13.8" hidden="false" customHeight="false" outlineLevel="0" collapsed="false">
      <c r="A223" s="0" t="n">
        <v>151</v>
      </c>
      <c r="B223" s="0" t="n">
        <v>90</v>
      </c>
      <c r="C223" s="0" t="n">
        <v>2670</v>
      </c>
      <c r="D223" s="0" t="n">
        <v>16</v>
      </c>
      <c r="E223" s="0" t="n">
        <v>79</v>
      </c>
      <c r="F223" s="0" t="n">
        <v>28.4</v>
      </c>
    </row>
    <row r="224" customFormat="false" ht="13.8" hidden="false" customHeight="false" outlineLevel="0" collapsed="false">
      <c r="A224" s="0" t="n">
        <v>140</v>
      </c>
      <c r="B224" s="0" t="n">
        <v>83</v>
      </c>
      <c r="C224" s="0" t="n">
        <v>2639</v>
      </c>
      <c r="D224" s="0" t="n">
        <v>17</v>
      </c>
      <c r="E224" s="0" t="n">
        <v>75</v>
      </c>
      <c r="F224" s="0" t="n">
        <v>23</v>
      </c>
    </row>
    <row r="225" customFormat="false" ht="13.8" hidden="false" customHeight="false" outlineLevel="0" collapsed="false">
      <c r="A225" s="0" t="n">
        <v>340</v>
      </c>
      <c r="B225" s="0" t="n">
        <v>160</v>
      </c>
      <c r="C225" s="0" t="n">
        <v>3609</v>
      </c>
      <c r="D225" s="0" t="n">
        <v>8</v>
      </c>
      <c r="E225" s="0" t="n">
        <v>70</v>
      </c>
      <c r="F225" s="0" t="n">
        <v>14</v>
      </c>
    </row>
    <row r="226" customFormat="false" ht="13.8" hidden="false" customHeight="false" outlineLevel="0" collapsed="false">
      <c r="A226" s="0" t="n">
        <v>114</v>
      </c>
      <c r="B226" s="0" t="n">
        <v>91</v>
      </c>
      <c r="C226" s="0" t="n">
        <v>2582</v>
      </c>
      <c r="D226" s="0" t="n">
        <v>14</v>
      </c>
      <c r="E226" s="0" t="n">
        <v>73</v>
      </c>
      <c r="F226" s="0" t="n">
        <v>20</v>
      </c>
    </row>
    <row r="227" customFormat="false" ht="13.8" hidden="false" customHeight="false" outlineLevel="0" collapsed="false">
      <c r="A227" s="0" t="n">
        <v>302</v>
      </c>
      <c r="B227" s="0" t="n">
        <v>137</v>
      </c>
      <c r="C227" s="0" t="n">
        <v>4042</v>
      </c>
      <c r="D227" s="0" t="n">
        <v>14.5</v>
      </c>
      <c r="E227" s="0" t="n">
        <v>73</v>
      </c>
      <c r="F227" s="0" t="n">
        <v>14</v>
      </c>
    </row>
    <row r="228" customFormat="false" ht="13.8" hidden="false" customHeight="false" outlineLevel="0" collapsed="false">
      <c r="A228" s="0" t="n">
        <v>318</v>
      </c>
      <c r="B228" s="0" t="n">
        <v>150</v>
      </c>
      <c r="C228" s="0" t="n">
        <v>4077</v>
      </c>
      <c r="D228" s="0" t="n">
        <v>14</v>
      </c>
      <c r="E228" s="0" t="n">
        <v>72</v>
      </c>
      <c r="F228" s="0" t="n">
        <v>14</v>
      </c>
    </row>
    <row r="229" customFormat="false" ht="13.8" hidden="false" customHeight="false" outlineLevel="0" collapsed="false">
      <c r="A229" s="0" t="n">
        <v>250</v>
      </c>
      <c r="B229" s="0" t="n">
        <v>110</v>
      </c>
      <c r="C229" s="0" t="n">
        <v>3520</v>
      </c>
      <c r="D229" s="0" t="n">
        <v>16.4</v>
      </c>
      <c r="E229" s="0" t="n">
        <v>77</v>
      </c>
      <c r="F229" s="0" t="n">
        <v>17.5</v>
      </c>
    </row>
    <row r="230" customFormat="false" ht="13.8" hidden="false" customHeight="false" outlineLevel="0" collapsed="false">
      <c r="A230" s="0" t="n">
        <v>68</v>
      </c>
      <c r="B230" s="0" t="n">
        <v>49</v>
      </c>
      <c r="C230" s="0" t="n">
        <v>1867</v>
      </c>
      <c r="D230" s="0" t="n">
        <v>19.5</v>
      </c>
      <c r="E230" s="0" t="n">
        <v>73</v>
      </c>
      <c r="F230" s="0" t="n">
        <v>29</v>
      </c>
    </row>
    <row r="231" customFormat="false" ht="13.8" hidden="false" customHeight="false" outlineLevel="0" collapsed="false">
      <c r="A231" s="0" t="n">
        <v>307</v>
      </c>
      <c r="B231" s="0" t="n">
        <v>200</v>
      </c>
      <c r="C231" s="0" t="n">
        <v>4376</v>
      </c>
      <c r="D231" s="0" t="n">
        <v>15</v>
      </c>
      <c r="E231" s="0" t="n">
        <v>70</v>
      </c>
      <c r="F231" s="0" t="n">
        <v>10</v>
      </c>
    </row>
    <row r="232" customFormat="false" ht="13.8" hidden="false" customHeight="false" outlineLevel="0" collapsed="false">
      <c r="A232" s="0" t="n">
        <v>98</v>
      </c>
      <c r="B232" s="0" t="n">
        <v>70</v>
      </c>
      <c r="C232" s="0" t="n">
        <v>2125</v>
      </c>
      <c r="D232" s="0" t="n">
        <v>17.3</v>
      </c>
      <c r="E232" s="0" t="n">
        <v>82</v>
      </c>
      <c r="F232" s="0" t="n">
        <v>36</v>
      </c>
    </row>
    <row r="233" customFormat="false" ht="13.8" hidden="false" customHeight="false" outlineLevel="0" collapsed="false">
      <c r="A233" s="0" t="n">
        <v>350</v>
      </c>
      <c r="B233" s="0" t="n">
        <v>165</v>
      </c>
      <c r="C233" s="0" t="n">
        <v>4274</v>
      </c>
      <c r="D233" s="0" t="n">
        <v>12</v>
      </c>
      <c r="E233" s="0" t="n">
        <v>72</v>
      </c>
      <c r="F233" s="0" t="n">
        <v>13</v>
      </c>
    </row>
    <row r="234" customFormat="false" ht="13.8" hidden="false" customHeight="false" outlineLevel="0" collapsed="false">
      <c r="A234" s="0" t="n">
        <v>70</v>
      </c>
      <c r="B234" s="0" t="n">
        <v>100</v>
      </c>
      <c r="C234" s="0" t="n">
        <v>2420</v>
      </c>
      <c r="D234" s="0" t="n">
        <v>12.5</v>
      </c>
      <c r="E234" s="0" t="n">
        <v>80</v>
      </c>
      <c r="F234" s="0" t="n">
        <v>23.7</v>
      </c>
    </row>
    <row r="235" customFormat="false" ht="13.8" hidden="false" customHeight="false" outlineLevel="0" collapsed="false">
      <c r="A235" s="0" t="n">
        <v>97</v>
      </c>
      <c r="B235" s="0" t="n">
        <v>67</v>
      </c>
      <c r="C235" s="0" t="n">
        <v>1985</v>
      </c>
      <c r="D235" s="0" t="n">
        <v>16.4</v>
      </c>
      <c r="E235" s="0" t="n">
        <v>77</v>
      </c>
      <c r="F235" s="0" t="n">
        <v>30</v>
      </c>
    </row>
    <row r="236" customFormat="false" ht="13.8" hidden="false" customHeight="false" outlineLevel="0" collapsed="false">
      <c r="A236" s="0" t="n">
        <v>113</v>
      </c>
      <c r="B236" s="0" t="n">
        <v>95</v>
      </c>
      <c r="C236" s="0" t="n">
        <v>2228</v>
      </c>
      <c r="D236" s="0" t="n">
        <v>14</v>
      </c>
      <c r="E236" s="0" t="n">
        <v>71</v>
      </c>
      <c r="F236" s="0" t="n">
        <v>25</v>
      </c>
    </row>
    <row r="237" customFormat="false" ht="13.8" hidden="false" customHeight="false" outlineLevel="0" collapsed="false">
      <c r="A237" s="0" t="n">
        <v>260</v>
      </c>
      <c r="B237" s="0" t="n">
        <v>110</v>
      </c>
      <c r="C237" s="0" t="n">
        <v>3365</v>
      </c>
      <c r="D237" s="0" t="n">
        <v>15.5</v>
      </c>
      <c r="E237" s="0" t="n">
        <v>78</v>
      </c>
      <c r="F237" s="0" t="n">
        <v>19.9</v>
      </c>
    </row>
    <row r="238" customFormat="false" ht="13.8" hidden="false" customHeight="false" outlineLevel="0" collapsed="false">
      <c r="A238" s="0" t="n">
        <v>120</v>
      </c>
      <c r="B238" s="0" t="n">
        <v>79</v>
      </c>
      <c r="C238" s="0" t="n">
        <v>2625</v>
      </c>
      <c r="D238" s="0" t="n">
        <v>18.6</v>
      </c>
      <c r="E238" s="0" t="n">
        <v>82</v>
      </c>
      <c r="F238" s="0" t="n">
        <v>28</v>
      </c>
    </row>
    <row r="239" customFormat="false" ht="13.8" hidden="false" customHeight="false" outlineLevel="0" collapsed="false">
      <c r="A239" s="0" t="n">
        <v>383</v>
      </c>
      <c r="B239" s="0" t="n">
        <v>170</v>
      </c>
      <c r="C239" s="0" t="n">
        <v>3563</v>
      </c>
      <c r="D239" s="0" t="n">
        <v>10</v>
      </c>
      <c r="E239" s="0" t="n">
        <v>70</v>
      </c>
      <c r="F239" s="0" t="n">
        <v>15</v>
      </c>
    </row>
    <row r="240" customFormat="false" ht="13.8" hidden="false" customHeight="false" outlineLevel="0" collapsed="false">
      <c r="A240" s="0" t="n">
        <v>130</v>
      </c>
      <c r="B240" s="0" t="n">
        <v>102</v>
      </c>
      <c r="C240" s="0" t="n">
        <v>3150</v>
      </c>
      <c r="D240" s="0" t="n">
        <v>15.7</v>
      </c>
      <c r="E240" s="0" t="n">
        <v>76</v>
      </c>
      <c r="F240" s="0" t="n">
        <v>20</v>
      </c>
    </row>
    <row r="241" customFormat="false" ht="13.8" hidden="false" customHeight="false" outlineLevel="0" collapsed="false">
      <c r="A241" s="0" t="n">
        <v>318</v>
      </c>
      <c r="B241" s="0" t="n">
        <v>150</v>
      </c>
      <c r="C241" s="0" t="n">
        <v>4096</v>
      </c>
      <c r="D241" s="0" t="n">
        <v>13</v>
      </c>
      <c r="E241" s="0" t="n">
        <v>71</v>
      </c>
      <c r="F241" s="0" t="n">
        <v>14</v>
      </c>
    </row>
    <row r="242" customFormat="false" ht="13.8" hidden="false" customHeight="false" outlineLevel="0" collapsed="false">
      <c r="A242" s="0" t="n">
        <v>104</v>
      </c>
      <c r="B242" s="0" t="n">
        <v>95</v>
      </c>
      <c r="C242" s="0" t="n">
        <v>2375</v>
      </c>
      <c r="D242" s="0" t="n">
        <v>17.5</v>
      </c>
      <c r="E242" s="0" t="n">
        <v>70</v>
      </c>
      <c r="F242" s="0" t="n">
        <v>25</v>
      </c>
    </row>
    <row r="243" customFormat="false" ht="13.8" hidden="false" customHeight="false" outlineLevel="0" collapsed="false">
      <c r="A243" s="0" t="n">
        <v>250</v>
      </c>
      <c r="B243" s="0" t="n">
        <v>100</v>
      </c>
      <c r="C243" s="0" t="n">
        <v>3329</v>
      </c>
      <c r="D243" s="0" t="n">
        <v>15.5</v>
      </c>
      <c r="E243" s="0" t="n">
        <v>71</v>
      </c>
      <c r="F243" s="0" t="n">
        <v>17</v>
      </c>
    </row>
    <row r="244" customFormat="false" ht="13.8" hidden="false" customHeight="false" outlineLevel="0" collapsed="false">
      <c r="A244" s="0" t="n">
        <v>91</v>
      </c>
      <c r="B244" s="0" t="n">
        <v>67</v>
      </c>
      <c r="C244" s="0" t="n">
        <v>1965</v>
      </c>
      <c r="D244" s="0" t="n">
        <v>15</v>
      </c>
      <c r="E244" s="0" t="n">
        <v>82</v>
      </c>
      <c r="F244" s="0" t="n">
        <v>38</v>
      </c>
    </row>
    <row r="245" customFormat="false" ht="13.8" hidden="false" customHeight="false" outlineLevel="0" collapsed="false">
      <c r="A245" s="0" t="n">
        <v>105</v>
      </c>
      <c r="B245" s="0" t="n">
        <v>63</v>
      </c>
      <c r="C245" s="0" t="n">
        <v>2125</v>
      </c>
      <c r="D245" s="0" t="n">
        <v>14.7</v>
      </c>
      <c r="E245" s="0" t="n">
        <v>82</v>
      </c>
      <c r="F245" s="0" t="n">
        <v>38</v>
      </c>
    </row>
    <row r="246" customFormat="false" ht="13.8" hidden="false" customHeight="false" outlineLevel="0" collapsed="false">
      <c r="A246" s="0" t="n">
        <v>360</v>
      </c>
      <c r="B246" s="0" t="n">
        <v>175</v>
      </c>
      <c r="C246" s="0" t="n">
        <v>3821</v>
      </c>
      <c r="D246" s="0" t="n">
        <v>11</v>
      </c>
      <c r="E246" s="0" t="n">
        <v>73</v>
      </c>
      <c r="F246" s="0" t="n">
        <v>13</v>
      </c>
    </row>
    <row r="247" customFormat="false" ht="13.8" hidden="false" customHeight="false" outlineLevel="0" collapsed="false">
      <c r="A247" s="0" t="n">
        <v>350</v>
      </c>
      <c r="B247" s="0" t="n">
        <v>155</v>
      </c>
      <c r="C247" s="0" t="n">
        <v>4360</v>
      </c>
      <c r="D247" s="0" t="n">
        <v>14.9</v>
      </c>
      <c r="E247" s="0" t="n">
        <v>79</v>
      </c>
      <c r="F247" s="0" t="n">
        <v>16.9</v>
      </c>
    </row>
    <row r="248" customFormat="false" ht="13.8" hidden="false" customHeight="false" outlineLevel="0" collapsed="false">
      <c r="A248" s="0" t="n">
        <v>91</v>
      </c>
      <c r="B248" s="0" t="n">
        <v>53</v>
      </c>
      <c r="C248" s="0" t="n">
        <v>1795</v>
      </c>
      <c r="D248" s="0" t="n">
        <v>17.5</v>
      </c>
      <c r="E248" s="0" t="n">
        <v>75</v>
      </c>
      <c r="F248" s="0" t="n">
        <v>33</v>
      </c>
    </row>
    <row r="249" customFormat="false" ht="13.8" hidden="false" customHeight="false" outlineLevel="0" collapsed="false">
      <c r="A249" s="0" t="n">
        <v>85</v>
      </c>
      <c r="B249" s="0" t="n">
        <v>65</v>
      </c>
      <c r="C249" s="0" t="n">
        <v>2020</v>
      </c>
      <c r="D249" s="0" t="n">
        <v>19.2</v>
      </c>
      <c r="E249" s="0" t="n">
        <v>79</v>
      </c>
      <c r="F249" s="0" t="n">
        <v>31.8</v>
      </c>
    </row>
    <row r="250" customFormat="false" ht="13.8" hidden="false" customHeight="false" outlineLevel="0" collapsed="false">
      <c r="A250" s="0" t="n">
        <v>151</v>
      </c>
      <c r="B250" s="0" t="n">
        <v>85</v>
      </c>
      <c r="C250" s="0" t="n">
        <v>2855</v>
      </c>
      <c r="D250" s="0" t="n">
        <v>17.6</v>
      </c>
      <c r="E250" s="0" t="n">
        <v>78</v>
      </c>
      <c r="F250" s="0" t="n">
        <v>23.8</v>
      </c>
    </row>
    <row r="251" customFormat="false" ht="13.8" hidden="false" customHeight="false" outlineLevel="0" collapsed="false">
      <c r="A251" s="0" t="n">
        <v>260</v>
      </c>
      <c r="B251" s="0" t="n">
        <v>90</v>
      </c>
      <c r="C251" s="0" t="n">
        <v>3420</v>
      </c>
      <c r="D251" s="0" t="n">
        <v>22.2</v>
      </c>
      <c r="E251" s="0" t="n">
        <v>79</v>
      </c>
      <c r="F251" s="0" t="n">
        <v>23.9</v>
      </c>
    </row>
    <row r="252" customFormat="false" ht="13.8" hidden="false" customHeight="false" outlineLevel="0" collapsed="false">
      <c r="A252" s="0" t="n">
        <v>97</v>
      </c>
      <c r="B252" s="0" t="n">
        <v>78</v>
      </c>
      <c r="C252" s="0" t="n">
        <v>1940</v>
      </c>
      <c r="D252" s="0" t="n">
        <v>14.5</v>
      </c>
      <c r="E252" s="0" t="n">
        <v>77</v>
      </c>
      <c r="F252" s="0" t="n">
        <v>29</v>
      </c>
    </row>
    <row r="253" customFormat="false" ht="13.8" hidden="false" customHeight="false" outlineLevel="0" collapsed="false">
      <c r="A253" s="0" t="n">
        <v>97</v>
      </c>
      <c r="B253" s="0" t="n">
        <v>78</v>
      </c>
      <c r="C253" s="0" t="n">
        <v>2190</v>
      </c>
      <c r="D253" s="0" t="n">
        <v>14.1</v>
      </c>
      <c r="E253" s="0" t="n">
        <v>77</v>
      </c>
      <c r="F253" s="0" t="n">
        <v>30.5</v>
      </c>
    </row>
    <row r="254" customFormat="false" ht="13.8" hidden="false" customHeight="false" outlineLevel="0" collapsed="false">
      <c r="A254" s="0" t="n">
        <v>258</v>
      </c>
      <c r="B254" s="0" t="n">
        <v>120</v>
      </c>
      <c r="C254" s="0" t="n">
        <v>3410</v>
      </c>
      <c r="D254" s="0" t="n">
        <v>15.1</v>
      </c>
      <c r="E254" s="0" t="n">
        <v>78</v>
      </c>
      <c r="F254" s="0" t="n">
        <v>18.1</v>
      </c>
    </row>
    <row r="255" customFormat="false" ht="13.8" hidden="false" customHeight="false" outlineLevel="0" collapsed="false">
      <c r="A255" s="0" t="n">
        <v>351</v>
      </c>
      <c r="B255" s="0" t="n">
        <v>138</v>
      </c>
      <c r="C255" s="0" t="n">
        <v>3955</v>
      </c>
      <c r="D255" s="0" t="n">
        <v>13.2</v>
      </c>
      <c r="E255" s="0" t="n">
        <v>79</v>
      </c>
      <c r="F255" s="0" t="n">
        <v>16.5</v>
      </c>
    </row>
    <row r="256" customFormat="false" ht="13.8" hidden="false" customHeight="false" outlineLevel="0" collapsed="false">
      <c r="A256" s="0" t="n">
        <v>200</v>
      </c>
      <c r="B256" s="0" t="n">
        <v>85</v>
      </c>
      <c r="C256" s="0" t="n">
        <v>2990</v>
      </c>
      <c r="D256" s="0" t="n">
        <v>18.2</v>
      </c>
      <c r="E256" s="0" t="n">
        <v>79</v>
      </c>
      <c r="F256" s="0" t="n">
        <v>19.8</v>
      </c>
    </row>
    <row r="257" customFormat="false" ht="13.8" hidden="false" customHeight="false" outlineLevel="0" collapsed="false">
      <c r="A257" s="0" t="n">
        <v>134</v>
      </c>
      <c r="B257" s="0" t="n">
        <v>96</v>
      </c>
      <c r="C257" s="0" t="n">
        <v>2702</v>
      </c>
      <c r="D257" s="0" t="n">
        <v>13.5</v>
      </c>
      <c r="E257" s="0" t="n">
        <v>75</v>
      </c>
      <c r="F257" s="0" t="n">
        <v>24</v>
      </c>
    </row>
    <row r="258" customFormat="false" ht="13.8" hidden="false" customHeight="false" outlineLevel="0" collapsed="false">
      <c r="A258" s="0" t="n">
        <v>98</v>
      </c>
      <c r="B258" s="0" t="n">
        <v>83</v>
      </c>
      <c r="C258" s="0" t="n">
        <v>2075</v>
      </c>
      <c r="D258" s="0" t="n">
        <v>15.9</v>
      </c>
      <c r="E258" s="0" t="n">
        <v>77</v>
      </c>
      <c r="F258" s="0" t="n">
        <v>33.5</v>
      </c>
    </row>
    <row r="259" customFormat="false" ht="13.8" hidden="false" customHeight="false" outlineLevel="0" collapsed="false">
      <c r="A259" s="0" t="n">
        <v>360</v>
      </c>
      <c r="B259" s="0" t="n">
        <v>170</v>
      </c>
      <c r="C259" s="0" t="n">
        <v>4654</v>
      </c>
      <c r="D259" s="0" t="n">
        <v>13</v>
      </c>
      <c r="E259" s="0" t="n">
        <v>73</v>
      </c>
      <c r="F259" s="0" t="n">
        <v>13</v>
      </c>
    </row>
    <row r="260" customFormat="false" ht="13.8" hidden="false" customHeight="false" outlineLevel="0" collapsed="false">
      <c r="A260" s="0" t="n">
        <v>122</v>
      </c>
      <c r="B260" s="0" t="n">
        <v>86</v>
      </c>
      <c r="C260" s="0" t="n">
        <v>2226</v>
      </c>
      <c r="D260" s="0" t="n">
        <v>16.5</v>
      </c>
      <c r="E260" s="0" t="n">
        <v>72</v>
      </c>
      <c r="F260" s="0" t="n">
        <v>21</v>
      </c>
    </row>
    <row r="261" customFormat="false" ht="13.8" hidden="false" customHeight="false" outlineLevel="0" collapsed="false">
      <c r="A261" s="0" t="n">
        <v>122</v>
      </c>
      <c r="B261" s="0" t="n">
        <v>80</v>
      </c>
      <c r="C261" s="0" t="n">
        <v>2451</v>
      </c>
      <c r="D261" s="0" t="n">
        <v>16.5</v>
      </c>
      <c r="E261" s="0" t="n">
        <v>74</v>
      </c>
      <c r="F261" s="0" t="n">
        <v>26</v>
      </c>
    </row>
    <row r="262" customFormat="false" ht="13.8" hidden="false" customHeight="false" outlineLevel="0" collapsed="false">
      <c r="A262" s="0" t="n">
        <v>105</v>
      </c>
      <c r="B262" s="0" t="n">
        <v>75</v>
      </c>
      <c r="C262" s="0" t="n">
        <v>2230</v>
      </c>
      <c r="D262" s="0" t="n">
        <v>14.5</v>
      </c>
      <c r="E262" s="0" t="n">
        <v>78</v>
      </c>
      <c r="F262" s="0" t="n">
        <v>30.9</v>
      </c>
    </row>
    <row r="263" customFormat="false" ht="13.8" hidden="false" customHeight="false" outlineLevel="0" collapsed="false">
      <c r="A263" s="0" t="n">
        <v>318</v>
      </c>
      <c r="B263" s="0" t="n">
        <v>150</v>
      </c>
      <c r="C263" s="0" t="n">
        <v>3755</v>
      </c>
      <c r="D263" s="0" t="n">
        <v>14</v>
      </c>
      <c r="E263" s="0" t="n">
        <v>76</v>
      </c>
      <c r="F263" s="0" t="n">
        <v>13</v>
      </c>
    </row>
    <row r="264" customFormat="false" ht="13.8" hidden="false" customHeight="false" outlineLevel="0" collapsed="false">
      <c r="A264" s="0" t="n">
        <v>200</v>
      </c>
      <c r="B264" s="0" t="n">
        <v>81</v>
      </c>
      <c r="C264" s="0" t="n">
        <v>3012</v>
      </c>
      <c r="D264" s="0" t="n">
        <v>17.6</v>
      </c>
      <c r="E264" s="0" t="n">
        <v>76</v>
      </c>
      <c r="F264" s="0" t="n">
        <v>24</v>
      </c>
    </row>
    <row r="265" customFormat="false" ht="13.8" hidden="false" customHeight="false" outlineLevel="0" collapsed="false">
      <c r="A265" s="0" t="n">
        <v>232</v>
      </c>
      <c r="B265" s="0" t="n">
        <v>90</v>
      </c>
      <c r="C265" s="0" t="n">
        <v>3210</v>
      </c>
      <c r="D265" s="0" t="n">
        <v>17.2</v>
      </c>
      <c r="E265" s="0" t="n">
        <v>78</v>
      </c>
      <c r="F265" s="0" t="n">
        <v>19.4</v>
      </c>
    </row>
    <row r="266" customFormat="false" ht="13.8" hidden="false" customHeight="false" outlineLevel="0" collapsed="false">
      <c r="A266" s="0" t="n">
        <v>151</v>
      </c>
      <c r="B266" s="0" t="n">
        <v>90</v>
      </c>
      <c r="C266" s="0" t="n">
        <v>3003</v>
      </c>
      <c r="D266" s="0" t="n">
        <v>20.1</v>
      </c>
      <c r="E266" s="0" t="n">
        <v>80</v>
      </c>
      <c r="F266" s="0" t="n">
        <v>24.3</v>
      </c>
    </row>
    <row r="267" customFormat="false" ht="13.8" hidden="false" customHeight="false" outlineLevel="0" collapsed="false">
      <c r="A267" s="0" t="n">
        <v>88</v>
      </c>
      <c r="B267" s="0" t="n">
        <v>76</v>
      </c>
      <c r="C267" s="0" t="n">
        <v>2065</v>
      </c>
      <c r="D267" s="0" t="n">
        <v>14.5</v>
      </c>
      <c r="E267" s="0" t="n">
        <v>71</v>
      </c>
      <c r="F267" s="0" t="n">
        <v>30</v>
      </c>
    </row>
    <row r="268" customFormat="false" ht="13.8" hidden="false" customHeight="false" outlineLevel="0" collapsed="false">
      <c r="A268" s="0" t="n">
        <v>302</v>
      </c>
      <c r="B268" s="0" t="n">
        <v>130</v>
      </c>
      <c r="C268" s="0" t="n">
        <v>3870</v>
      </c>
      <c r="D268" s="0" t="n">
        <v>15</v>
      </c>
      <c r="E268" s="0" t="n">
        <v>76</v>
      </c>
      <c r="F268" s="0" t="n">
        <v>13</v>
      </c>
    </row>
    <row r="269" customFormat="false" ht="13.8" hidden="false" customHeight="false" outlineLevel="0" collapsed="false">
      <c r="A269" s="0" t="n">
        <v>318</v>
      </c>
      <c r="B269" s="0" t="n">
        <v>150</v>
      </c>
      <c r="C269" s="0" t="n">
        <v>4498</v>
      </c>
      <c r="D269" s="0" t="n">
        <v>14.5</v>
      </c>
      <c r="E269" s="0" t="n">
        <v>75</v>
      </c>
      <c r="F269" s="0" t="n">
        <v>16</v>
      </c>
    </row>
    <row r="270" customFormat="false" ht="13.8" hidden="false" customHeight="false" outlineLevel="0" collapsed="false">
      <c r="A270" s="0" t="n">
        <v>98</v>
      </c>
      <c r="B270" s="0" t="n">
        <v>68</v>
      </c>
      <c r="C270" s="0" t="n">
        <v>2135</v>
      </c>
      <c r="D270" s="0" t="n">
        <v>16.6</v>
      </c>
      <c r="E270" s="0" t="n">
        <v>78</v>
      </c>
      <c r="F270" s="0" t="n">
        <v>29.5</v>
      </c>
    </row>
    <row r="271" customFormat="false" ht="13.8" hidden="false" customHeight="false" outlineLevel="0" collapsed="false">
      <c r="A271" s="0" t="n">
        <v>121</v>
      </c>
      <c r="B271" s="0" t="n">
        <v>112</v>
      </c>
      <c r="C271" s="0" t="n">
        <v>2868</v>
      </c>
      <c r="D271" s="0" t="n">
        <v>15.5</v>
      </c>
      <c r="E271" s="0" t="n">
        <v>73</v>
      </c>
      <c r="F271" s="0" t="n">
        <v>19</v>
      </c>
    </row>
    <row r="272" customFormat="false" ht="13.8" hidden="false" customHeight="false" outlineLevel="0" collapsed="false">
      <c r="A272" s="0" t="n">
        <v>400</v>
      </c>
      <c r="B272" s="0" t="n">
        <v>150</v>
      </c>
      <c r="C272" s="0" t="n">
        <v>4997</v>
      </c>
      <c r="D272" s="0" t="n">
        <v>14</v>
      </c>
      <c r="E272" s="0" t="n">
        <v>73</v>
      </c>
      <c r="F272" s="0" t="n">
        <v>11</v>
      </c>
    </row>
    <row r="273" customFormat="false" ht="13.8" hidden="false" customHeight="false" outlineLevel="0" collapsed="false">
      <c r="A273" s="0" t="n">
        <v>400</v>
      </c>
      <c r="B273" s="0" t="n">
        <v>175</v>
      </c>
      <c r="C273" s="0" t="n">
        <v>4464</v>
      </c>
      <c r="D273" s="0" t="n">
        <v>11.5</v>
      </c>
      <c r="E273" s="0" t="n">
        <v>71</v>
      </c>
      <c r="F273" s="0" t="n">
        <v>14</v>
      </c>
    </row>
    <row r="274" customFormat="false" ht="13.8" hidden="false" customHeight="false" outlineLevel="0" collapsed="false">
      <c r="A274" s="0" t="n">
        <v>79</v>
      </c>
      <c r="B274" s="0" t="n">
        <v>67</v>
      </c>
      <c r="C274" s="0" t="n">
        <v>1963</v>
      </c>
      <c r="D274" s="0" t="n">
        <v>15.5</v>
      </c>
      <c r="E274" s="0" t="n">
        <v>74</v>
      </c>
      <c r="F274" s="0" t="n">
        <v>26</v>
      </c>
    </row>
    <row r="275" customFormat="false" ht="13.8" hidden="false" customHeight="false" outlineLevel="0" collapsed="false">
      <c r="A275" s="0" t="n">
        <v>90</v>
      </c>
      <c r="B275" s="0" t="n">
        <v>70</v>
      </c>
      <c r="C275" s="0" t="n">
        <v>1937</v>
      </c>
      <c r="D275" s="0" t="n">
        <v>14.2</v>
      </c>
      <c r="E275" s="0" t="n">
        <v>76</v>
      </c>
      <c r="F275" s="0" t="n">
        <v>29</v>
      </c>
    </row>
    <row r="276" customFormat="false" ht="13.8" hidden="false" customHeight="false" outlineLevel="0" collapsed="false">
      <c r="A276" s="0" t="n">
        <v>304</v>
      </c>
      <c r="B276" s="0" t="n">
        <v>150</v>
      </c>
      <c r="C276" s="0" t="n">
        <v>3892</v>
      </c>
      <c r="D276" s="0" t="n">
        <v>12.5</v>
      </c>
      <c r="E276" s="0" t="n">
        <v>72</v>
      </c>
      <c r="F276" s="0" t="n">
        <v>15</v>
      </c>
    </row>
    <row r="277" customFormat="false" ht="13.8" hidden="false" customHeight="false" outlineLevel="0" collapsed="false">
      <c r="A277" s="0" t="n">
        <v>97</v>
      </c>
      <c r="B277" s="0" t="n">
        <v>67</v>
      </c>
      <c r="C277" s="0" t="n">
        <v>2145</v>
      </c>
      <c r="D277" s="0" t="n">
        <v>18</v>
      </c>
      <c r="E277" s="0" t="n">
        <v>80</v>
      </c>
      <c r="F277" s="0" t="n">
        <v>33.8</v>
      </c>
    </row>
    <row r="278" customFormat="false" ht="13.8" hidden="false" customHeight="false" outlineLevel="0" collapsed="false">
      <c r="A278" s="0" t="n">
        <v>121</v>
      </c>
      <c r="B278" s="0" t="n">
        <v>112</v>
      </c>
      <c r="C278" s="0" t="n">
        <v>2933</v>
      </c>
      <c r="D278" s="0" t="n">
        <v>14.5</v>
      </c>
      <c r="E278" s="0" t="n">
        <v>72</v>
      </c>
      <c r="F278" s="0" t="n">
        <v>18</v>
      </c>
    </row>
    <row r="279" customFormat="false" ht="13.8" hidden="false" customHeight="false" outlineLevel="0" collapsed="false">
      <c r="A279" s="0" t="n">
        <v>305</v>
      </c>
      <c r="B279" s="0" t="n">
        <v>140</v>
      </c>
      <c r="C279" s="0" t="n">
        <v>4215</v>
      </c>
      <c r="D279" s="0" t="n">
        <v>13</v>
      </c>
      <c r="E279" s="0" t="n">
        <v>76</v>
      </c>
      <c r="F279" s="0" t="n">
        <v>17.5</v>
      </c>
    </row>
    <row r="280" customFormat="false" ht="13.8" hidden="false" customHeight="false" outlineLevel="0" collapsed="false">
      <c r="A280" s="0" t="n">
        <v>121</v>
      </c>
      <c r="B280" s="0" t="n">
        <v>113</v>
      </c>
      <c r="C280" s="0" t="n">
        <v>2234</v>
      </c>
      <c r="D280" s="0" t="n">
        <v>12.5</v>
      </c>
      <c r="E280" s="0" t="n">
        <v>70</v>
      </c>
      <c r="F280" s="0" t="n">
        <v>26</v>
      </c>
    </row>
    <row r="281" customFormat="false" ht="13.8" hidden="false" customHeight="false" outlineLevel="0" collapsed="false">
      <c r="A281" s="0" t="n">
        <v>250</v>
      </c>
      <c r="B281" s="0" t="n">
        <v>100</v>
      </c>
      <c r="C281" s="0" t="n">
        <v>3781</v>
      </c>
      <c r="D281" s="0" t="n">
        <v>17</v>
      </c>
      <c r="E281" s="0" t="n">
        <v>74</v>
      </c>
      <c r="F281" s="0" t="n">
        <v>16</v>
      </c>
    </row>
    <row r="282" customFormat="false" ht="13.8" hidden="false" customHeight="false" outlineLevel="0" collapsed="false">
      <c r="A282" s="0" t="n">
        <v>318</v>
      </c>
      <c r="B282" s="0" t="n">
        <v>150</v>
      </c>
      <c r="C282" s="0" t="n">
        <v>3777</v>
      </c>
      <c r="D282" s="0" t="n">
        <v>12.5</v>
      </c>
      <c r="E282" s="0" t="n">
        <v>73</v>
      </c>
      <c r="F282" s="0" t="n">
        <v>15</v>
      </c>
    </row>
    <row r="283" customFormat="false" ht="13.8" hidden="false" customHeight="false" outlineLevel="0" collapsed="false">
      <c r="A283" s="0" t="n">
        <v>350</v>
      </c>
      <c r="B283" s="0" t="n">
        <v>165</v>
      </c>
      <c r="C283" s="0" t="n">
        <v>4209</v>
      </c>
      <c r="D283" s="0" t="n">
        <v>12</v>
      </c>
      <c r="E283" s="0" t="n">
        <v>71</v>
      </c>
      <c r="F283" s="0" t="n">
        <v>14</v>
      </c>
    </row>
    <row r="284" customFormat="false" ht="13.8" hidden="false" customHeight="false" outlineLevel="0" collapsed="false">
      <c r="A284" s="0" t="n">
        <v>90</v>
      </c>
      <c r="B284" s="0" t="n">
        <v>70</v>
      </c>
      <c r="C284" s="0" t="n">
        <v>1937</v>
      </c>
      <c r="D284" s="0" t="n">
        <v>14</v>
      </c>
      <c r="E284" s="0" t="n">
        <v>75</v>
      </c>
      <c r="F284" s="0" t="n">
        <v>29</v>
      </c>
    </row>
    <row r="285" customFormat="false" ht="13.8" hidden="false" customHeight="false" outlineLevel="0" collapsed="false">
      <c r="A285" s="0" t="n">
        <v>134</v>
      </c>
      <c r="B285" s="0" t="n">
        <v>95</v>
      </c>
      <c r="C285" s="0" t="n">
        <v>2515</v>
      </c>
      <c r="D285" s="0" t="n">
        <v>14.8</v>
      </c>
      <c r="E285" s="0" t="n">
        <v>78</v>
      </c>
      <c r="F285" s="0" t="n">
        <v>21.1</v>
      </c>
    </row>
    <row r="286" customFormat="false" ht="13.8" hidden="false" customHeight="false" outlineLevel="0" collapsed="false">
      <c r="A286" s="0" t="n">
        <v>78</v>
      </c>
      <c r="B286" s="0" t="n">
        <v>52</v>
      </c>
      <c r="C286" s="0" t="n">
        <v>1985</v>
      </c>
      <c r="D286" s="0" t="n">
        <v>19.4</v>
      </c>
      <c r="E286" s="0" t="n">
        <v>78</v>
      </c>
      <c r="F286" s="0" t="n">
        <v>32.8</v>
      </c>
    </row>
    <row r="287" customFormat="false" ht="13.8" hidden="false" customHeight="false" outlineLevel="0" collapsed="false">
      <c r="A287" s="0" t="n">
        <v>107</v>
      </c>
      <c r="B287" s="0" t="n">
        <v>75</v>
      </c>
      <c r="C287" s="0" t="n">
        <v>2210</v>
      </c>
      <c r="D287" s="0" t="n">
        <v>14.4</v>
      </c>
      <c r="E287" s="0" t="n">
        <v>81</v>
      </c>
      <c r="F287" s="0" t="n">
        <v>33.7</v>
      </c>
    </row>
    <row r="288" customFormat="false" ht="13.8" hidden="false" customHeight="false" outlineLevel="0" collapsed="false">
      <c r="A288" s="0" t="n">
        <v>250</v>
      </c>
      <c r="B288" s="0" t="n">
        <v>78</v>
      </c>
      <c r="C288" s="0" t="n">
        <v>3574</v>
      </c>
      <c r="D288" s="0" t="n">
        <v>21</v>
      </c>
      <c r="E288" s="0" t="n">
        <v>76</v>
      </c>
      <c r="F288" s="0" t="n">
        <v>18</v>
      </c>
    </row>
    <row r="289" customFormat="false" ht="13.8" hidden="false" customHeight="false" outlineLevel="0" collapsed="false">
      <c r="A289" s="0" t="n">
        <v>173</v>
      </c>
      <c r="B289" s="0" t="n">
        <v>115</v>
      </c>
      <c r="C289" s="0" t="n">
        <v>2700</v>
      </c>
      <c r="D289" s="0" t="n">
        <v>12.9</v>
      </c>
      <c r="E289" s="0" t="n">
        <v>79</v>
      </c>
      <c r="F289" s="0" t="n">
        <v>26.8</v>
      </c>
    </row>
    <row r="290" customFormat="false" ht="13.8" hidden="false" customHeight="false" outlineLevel="0" collapsed="false">
      <c r="A290" s="0" t="n">
        <v>86</v>
      </c>
      <c r="B290" s="0" t="n">
        <v>65</v>
      </c>
      <c r="C290" s="0" t="n">
        <v>2110</v>
      </c>
      <c r="D290" s="0" t="n">
        <v>17.9</v>
      </c>
      <c r="E290" s="0" t="n">
        <v>80</v>
      </c>
      <c r="F290" s="0" t="n">
        <v>46.6</v>
      </c>
    </row>
    <row r="291" customFormat="false" ht="13.8" hidden="false" customHeight="false" outlineLevel="0" collapsed="false">
      <c r="A291" s="0" t="n">
        <v>91</v>
      </c>
      <c r="B291" s="0" t="n">
        <v>53</v>
      </c>
      <c r="C291" s="0" t="n">
        <v>1795</v>
      </c>
      <c r="D291" s="0" t="n">
        <v>17.4</v>
      </c>
      <c r="E291" s="0" t="n">
        <v>76</v>
      </c>
      <c r="F291" s="0" t="n">
        <v>33</v>
      </c>
    </row>
    <row r="292" customFormat="false" ht="13.8" hidden="false" customHeight="false" outlineLevel="0" collapsed="false">
      <c r="A292" s="0" t="n">
        <v>81</v>
      </c>
      <c r="B292" s="0" t="n">
        <v>60</v>
      </c>
      <c r="C292" s="0" t="n">
        <v>1760</v>
      </c>
      <c r="D292" s="0" t="n">
        <v>16.1</v>
      </c>
      <c r="E292" s="0" t="n">
        <v>81</v>
      </c>
      <c r="F292" s="0" t="n">
        <v>35.1</v>
      </c>
    </row>
    <row r="293" customFormat="false" ht="13.8" hidden="false" customHeight="false" outlineLevel="0" collapsed="false">
      <c r="A293" s="0" t="n">
        <v>151</v>
      </c>
      <c r="B293" s="0" t="n">
        <v>84</v>
      </c>
      <c r="C293" s="0" t="n">
        <v>2635</v>
      </c>
      <c r="D293" s="0" t="n">
        <v>16.4</v>
      </c>
      <c r="E293" s="0" t="n">
        <v>81</v>
      </c>
      <c r="F293" s="0" t="n">
        <v>26.6</v>
      </c>
    </row>
    <row r="294" customFormat="false" ht="13.8" hidden="false" customHeight="false" outlineLevel="0" collapsed="false">
      <c r="A294" s="0" t="n">
        <v>350</v>
      </c>
      <c r="B294" s="0" t="n">
        <v>145</v>
      </c>
      <c r="C294" s="0" t="n">
        <v>3988</v>
      </c>
      <c r="D294" s="0" t="n">
        <v>13</v>
      </c>
      <c r="E294" s="0" t="n">
        <v>73</v>
      </c>
      <c r="F294" s="0" t="n">
        <v>13</v>
      </c>
    </row>
    <row r="295" customFormat="false" ht="13.8" hidden="false" customHeight="false" outlineLevel="0" collapsed="false">
      <c r="A295" s="0" t="n">
        <v>383</v>
      </c>
      <c r="B295" s="0" t="n">
        <v>180</v>
      </c>
      <c r="C295" s="0" t="n">
        <v>4955</v>
      </c>
      <c r="D295" s="0" t="n">
        <v>11.5</v>
      </c>
      <c r="E295" s="0" t="n">
        <v>71</v>
      </c>
      <c r="F295" s="0" t="n">
        <v>12</v>
      </c>
    </row>
    <row r="296" customFormat="false" ht="13.8" hidden="false" customHeight="false" outlineLevel="0" collapsed="false">
      <c r="A296" s="0" t="n">
        <v>105</v>
      </c>
      <c r="B296" s="0" t="n">
        <v>70</v>
      </c>
      <c r="C296" s="0" t="n">
        <v>2150</v>
      </c>
      <c r="D296" s="0" t="n">
        <v>14.9</v>
      </c>
      <c r="E296" s="0" t="n">
        <v>79</v>
      </c>
      <c r="F296" s="0" t="n">
        <v>34.5</v>
      </c>
    </row>
    <row r="297" customFormat="false" ht="13.8" hidden="false" customHeight="false" outlineLevel="0" collapsed="false">
      <c r="A297" s="0" t="n">
        <v>199</v>
      </c>
      <c r="B297" s="0" t="n">
        <v>90</v>
      </c>
      <c r="C297" s="0" t="n">
        <v>2648</v>
      </c>
      <c r="D297" s="0" t="n">
        <v>15</v>
      </c>
      <c r="E297" s="0" t="n">
        <v>70</v>
      </c>
      <c r="F297" s="0" t="n">
        <v>21</v>
      </c>
    </row>
    <row r="298" customFormat="false" ht="13.8" hidden="false" customHeight="false" outlineLevel="0" collapsed="false">
      <c r="A298" s="0" t="n">
        <v>121</v>
      </c>
      <c r="B298" s="0" t="n">
        <v>115</v>
      </c>
      <c r="C298" s="0" t="n">
        <v>2795</v>
      </c>
      <c r="D298" s="0" t="n">
        <v>15.7</v>
      </c>
      <c r="E298" s="0" t="n">
        <v>78</v>
      </c>
      <c r="F298" s="0" t="n">
        <v>21.6</v>
      </c>
    </row>
    <row r="299" customFormat="false" ht="13.8" hidden="false" customHeight="false" outlineLevel="0" collapsed="false">
      <c r="A299" s="0" t="n">
        <v>390</v>
      </c>
      <c r="B299" s="0" t="n">
        <v>190</v>
      </c>
      <c r="C299" s="0" t="n">
        <v>3850</v>
      </c>
      <c r="D299" s="0" t="n">
        <v>8.5</v>
      </c>
      <c r="E299" s="0" t="n">
        <v>70</v>
      </c>
      <c r="F299" s="0" t="n">
        <v>15</v>
      </c>
    </row>
    <row r="300" customFormat="false" ht="13.8" hidden="false" customHeight="false" outlineLevel="0" collapsed="false">
      <c r="A300" s="0" t="n">
        <v>400</v>
      </c>
      <c r="B300" s="0" t="n">
        <v>170</v>
      </c>
      <c r="C300" s="0" t="n">
        <v>4668</v>
      </c>
      <c r="D300" s="0" t="n">
        <v>11.5</v>
      </c>
      <c r="E300" s="0" t="n">
        <v>75</v>
      </c>
      <c r="F300" s="0" t="n">
        <v>16</v>
      </c>
    </row>
    <row r="301" customFormat="false" ht="13.8" hidden="false" customHeight="false" outlineLevel="0" collapsed="false">
      <c r="A301" s="0" t="n">
        <v>89</v>
      </c>
      <c r="B301" s="0" t="n">
        <v>62</v>
      </c>
      <c r="C301" s="0" t="n">
        <v>2050</v>
      </c>
      <c r="D301" s="0" t="n">
        <v>17.3</v>
      </c>
      <c r="E301" s="0" t="n">
        <v>81</v>
      </c>
      <c r="F301" s="0" t="n">
        <v>37.7</v>
      </c>
    </row>
    <row r="302" customFormat="false" ht="13.8" hidden="false" customHeight="false" outlineLevel="0" collapsed="false">
      <c r="A302" s="0" t="n">
        <v>121</v>
      </c>
      <c r="B302" s="0" t="n">
        <v>80</v>
      </c>
      <c r="C302" s="0" t="n">
        <v>2670</v>
      </c>
      <c r="D302" s="0" t="n">
        <v>15</v>
      </c>
      <c r="E302" s="0" t="n">
        <v>79</v>
      </c>
      <c r="F302" s="0" t="n">
        <v>27.4</v>
      </c>
    </row>
    <row r="303" customFormat="false" ht="13.8" hidden="false" customHeight="false" outlineLevel="0" collapsed="false">
      <c r="A303" s="0" t="n">
        <v>455</v>
      </c>
      <c r="B303" s="0" t="n">
        <v>225</v>
      </c>
      <c r="C303" s="0" t="n">
        <v>3086</v>
      </c>
      <c r="D303" s="0" t="n">
        <v>10</v>
      </c>
      <c r="E303" s="0" t="n">
        <v>70</v>
      </c>
      <c r="F303" s="0" t="n">
        <v>14</v>
      </c>
    </row>
    <row r="304" customFormat="false" ht="13.8" hidden="false" customHeight="false" outlineLevel="0" collapsed="false">
      <c r="A304" s="0" t="n">
        <v>91</v>
      </c>
      <c r="B304" s="0" t="n">
        <v>67</v>
      </c>
      <c r="C304" s="0" t="n">
        <v>1995</v>
      </c>
      <c r="D304" s="0" t="n">
        <v>16.2</v>
      </c>
      <c r="E304" s="0" t="n">
        <v>82</v>
      </c>
      <c r="F304" s="0" t="n">
        <v>38</v>
      </c>
    </row>
    <row r="305" customFormat="false" ht="13.8" hidden="false" customHeight="false" outlineLevel="0" collapsed="false">
      <c r="A305" s="0" t="n">
        <v>225</v>
      </c>
      <c r="B305" s="0" t="n">
        <v>90</v>
      </c>
      <c r="C305" s="0" t="n">
        <v>3381</v>
      </c>
      <c r="D305" s="0" t="n">
        <v>18.7</v>
      </c>
      <c r="E305" s="0" t="n">
        <v>80</v>
      </c>
      <c r="F305" s="0" t="n">
        <v>19.1</v>
      </c>
    </row>
    <row r="306" customFormat="false" ht="13.8" hidden="false" customHeight="false" outlineLevel="0" collapsed="false">
      <c r="A306" s="0" t="n">
        <v>232</v>
      </c>
      <c r="B306" s="0" t="n">
        <v>90</v>
      </c>
      <c r="C306" s="0" t="n">
        <v>3085</v>
      </c>
      <c r="D306" s="0" t="n">
        <v>17.6</v>
      </c>
      <c r="E306" s="0" t="n">
        <v>76</v>
      </c>
      <c r="F306" s="0" t="n">
        <v>22.5</v>
      </c>
    </row>
    <row r="307" customFormat="false" ht="13.8" hidden="false" customHeight="false" outlineLevel="0" collapsed="false">
      <c r="A307" s="0" t="n">
        <v>85</v>
      </c>
      <c r="B307" s="0" t="n">
        <v>70</v>
      </c>
      <c r="C307" s="0" t="n">
        <v>1945</v>
      </c>
      <c r="D307" s="0" t="n">
        <v>16.8</v>
      </c>
      <c r="E307" s="0" t="n">
        <v>77</v>
      </c>
      <c r="F307" s="0" t="n">
        <v>33.5</v>
      </c>
    </row>
    <row r="308" customFormat="false" ht="13.8" hidden="false" customHeight="false" outlineLevel="0" collapsed="false">
      <c r="A308" s="0" t="n">
        <v>135</v>
      </c>
      <c r="B308" s="0" t="n">
        <v>84</v>
      </c>
      <c r="C308" s="0" t="n">
        <v>2385</v>
      </c>
      <c r="D308" s="0" t="n">
        <v>12.9</v>
      </c>
      <c r="E308" s="0" t="n">
        <v>81</v>
      </c>
      <c r="F308" s="0" t="n">
        <v>30</v>
      </c>
    </row>
    <row r="309" customFormat="false" ht="13.8" hidden="false" customHeight="false" outlineLevel="0" collapsed="false">
      <c r="A309" s="0" t="n">
        <v>140</v>
      </c>
      <c r="B309" s="0" t="n">
        <v>88</v>
      </c>
      <c r="C309" s="0" t="n">
        <v>2870</v>
      </c>
      <c r="D309" s="0" t="n">
        <v>18.1</v>
      </c>
      <c r="E309" s="0" t="n">
        <v>80</v>
      </c>
      <c r="F309" s="0" t="n">
        <v>26.4</v>
      </c>
    </row>
    <row r="310" customFormat="false" ht="13.8" hidden="false" customHeight="false" outlineLevel="0" collapsed="false">
      <c r="A310" s="0" t="n">
        <v>400</v>
      </c>
      <c r="B310" s="0" t="n">
        <v>190</v>
      </c>
      <c r="C310" s="0" t="n">
        <v>4325</v>
      </c>
      <c r="D310" s="0" t="n">
        <v>12.2</v>
      </c>
      <c r="E310" s="0" t="n">
        <v>77</v>
      </c>
      <c r="F310" s="0" t="n">
        <v>15.5</v>
      </c>
    </row>
    <row r="311" customFormat="false" ht="13.8" hidden="false" customHeight="false" outlineLevel="0" collapsed="false">
      <c r="A311" s="0" t="n">
        <v>350</v>
      </c>
      <c r="B311" s="0" t="n">
        <v>150</v>
      </c>
      <c r="C311" s="0" t="n">
        <v>4699</v>
      </c>
      <c r="D311" s="0" t="n">
        <v>14.5</v>
      </c>
      <c r="E311" s="0" t="n">
        <v>74</v>
      </c>
      <c r="F311" s="0" t="n">
        <v>13</v>
      </c>
    </row>
    <row r="312" customFormat="false" ht="13.8" hidden="false" customHeight="false" outlineLevel="0" collapsed="false">
      <c r="A312" s="0" t="n">
        <v>305</v>
      </c>
      <c r="B312" s="0" t="n">
        <v>130</v>
      </c>
      <c r="C312" s="0" t="n">
        <v>3840</v>
      </c>
      <c r="D312" s="0" t="n">
        <v>15.4</v>
      </c>
      <c r="E312" s="0" t="n">
        <v>79</v>
      </c>
      <c r="F312" s="0" t="n">
        <v>17</v>
      </c>
    </row>
    <row r="313" customFormat="false" ht="13.8" hidden="false" customHeight="false" outlineLevel="0" collapsed="false">
      <c r="A313" s="0" t="n">
        <v>267</v>
      </c>
      <c r="B313" s="0" t="n">
        <v>125</v>
      </c>
      <c r="C313" s="0" t="n">
        <v>3605</v>
      </c>
      <c r="D313" s="0" t="n">
        <v>15</v>
      </c>
      <c r="E313" s="0" t="n">
        <v>79</v>
      </c>
      <c r="F313" s="0" t="n">
        <v>19.2</v>
      </c>
    </row>
    <row r="314" customFormat="false" ht="13.8" hidden="false" customHeight="false" outlineLevel="0" collapsed="false">
      <c r="A314" s="0" t="n">
        <v>120</v>
      </c>
      <c r="B314" s="0" t="n">
        <v>88</v>
      </c>
      <c r="C314" s="0" t="n">
        <v>2957</v>
      </c>
      <c r="D314" s="0" t="n">
        <v>17</v>
      </c>
      <c r="E314" s="0" t="n">
        <v>75</v>
      </c>
      <c r="F314" s="0" t="n">
        <v>23</v>
      </c>
    </row>
    <row r="315" customFormat="false" ht="13.8" hidden="false" customHeight="false" outlineLevel="0" collapsed="false">
      <c r="A315" s="0" t="n">
        <v>231</v>
      </c>
      <c r="B315" s="0" t="n">
        <v>165</v>
      </c>
      <c r="C315" s="0" t="n">
        <v>3445</v>
      </c>
      <c r="D315" s="0" t="n">
        <v>13.4</v>
      </c>
      <c r="E315" s="0" t="n">
        <v>78</v>
      </c>
      <c r="F315" s="0" t="n">
        <v>17.7</v>
      </c>
    </row>
    <row r="316" customFormat="false" ht="13.8" hidden="false" customHeight="false" outlineLevel="0" collapsed="false">
      <c r="A316" s="0" t="n">
        <v>155</v>
      </c>
      <c r="B316" s="0" t="n">
        <v>107</v>
      </c>
      <c r="C316" s="0" t="n">
        <v>2472</v>
      </c>
      <c r="D316" s="0" t="n">
        <v>14</v>
      </c>
      <c r="E316" s="0" t="n">
        <v>73</v>
      </c>
      <c r="F316" s="0" t="n">
        <v>21</v>
      </c>
    </row>
    <row r="317" customFormat="false" ht="13.8" hidden="false" customHeight="false" outlineLevel="0" collapsed="false">
      <c r="A317" s="0" t="n">
        <v>302</v>
      </c>
      <c r="B317" s="0" t="n">
        <v>140</v>
      </c>
      <c r="C317" s="0" t="n">
        <v>4294</v>
      </c>
      <c r="D317" s="0" t="n">
        <v>16</v>
      </c>
      <c r="E317" s="0" t="n">
        <v>72</v>
      </c>
      <c r="F317" s="0" t="n">
        <v>13</v>
      </c>
    </row>
    <row r="318" customFormat="false" ht="13.8" hidden="false" customHeight="false" outlineLevel="0" collapsed="false">
      <c r="A318" s="0" t="n">
        <v>108</v>
      </c>
      <c r="B318" s="0" t="n">
        <v>94</v>
      </c>
      <c r="C318" s="0" t="n">
        <v>2379</v>
      </c>
      <c r="D318" s="0" t="n">
        <v>16.5</v>
      </c>
      <c r="E318" s="0" t="n">
        <v>73</v>
      </c>
      <c r="F318" s="0" t="n">
        <v>22</v>
      </c>
    </row>
    <row r="319" customFormat="false" ht="13.8" hidden="false" customHeight="false" outlineLevel="0" collapsed="false">
      <c r="A319" s="0" t="n">
        <v>156</v>
      </c>
      <c r="B319" s="0" t="n">
        <v>105</v>
      </c>
      <c r="C319" s="0" t="n">
        <v>2800</v>
      </c>
      <c r="D319" s="0" t="n">
        <v>14.4</v>
      </c>
      <c r="E319" s="0" t="n">
        <v>80</v>
      </c>
      <c r="F319" s="0" t="n">
        <v>27.9</v>
      </c>
    </row>
    <row r="320" customFormat="false" ht="13.8" hidden="false" customHeight="false" outlineLevel="0" collapsed="false">
      <c r="A320" s="0" t="n">
        <v>140</v>
      </c>
      <c r="B320" s="0" t="n">
        <v>88</v>
      </c>
      <c r="C320" s="0" t="n">
        <v>2890</v>
      </c>
      <c r="D320" s="0" t="n">
        <v>17.3</v>
      </c>
      <c r="E320" s="0" t="n">
        <v>79</v>
      </c>
      <c r="F320" s="0" t="n">
        <v>22.3</v>
      </c>
    </row>
    <row r="321" customFormat="false" ht="13.8" hidden="false" customHeight="false" outlineLevel="0" collapsed="false">
      <c r="A321" s="0" t="n">
        <v>318</v>
      </c>
      <c r="B321" s="0" t="n">
        <v>150</v>
      </c>
      <c r="C321" s="0" t="n">
        <v>4457</v>
      </c>
      <c r="D321" s="0" t="n">
        <v>13.5</v>
      </c>
      <c r="E321" s="0" t="n">
        <v>74</v>
      </c>
      <c r="F321" s="0" t="n">
        <v>14</v>
      </c>
    </row>
    <row r="322" customFormat="false" ht="13.8" hidden="false" customHeight="false" outlineLevel="0" collapsed="false">
      <c r="A322" s="0" t="n">
        <v>200</v>
      </c>
      <c r="B322" s="0" t="n">
        <v>85</v>
      </c>
      <c r="C322" s="0" t="n">
        <v>2587</v>
      </c>
      <c r="D322" s="0" t="n">
        <v>16</v>
      </c>
      <c r="E322" s="0" t="n">
        <v>70</v>
      </c>
      <c r="F322" s="0" t="n">
        <v>21</v>
      </c>
    </row>
    <row r="323" customFormat="false" ht="13.8" hidden="false" customHeight="false" outlineLevel="0" collapsed="false">
      <c r="A323" s="0" t="n">
        <v>140</v>
      </c>
      <c r="B323" s="0" t="n">
        <v>72</v>
      </c>
      <c r="C323" s="0" t="n">
        <v>2565</v>
      </c>
      <c r="D323" s="0" t="n">
        <v>13.6</v>
      </c>
      <c r="E323" s="0" t="n">
        <v>76</v>
      </c>
      <c r="F323" s="0" t="n">
        <v>26.5</v>
      </c>
    </row>
    <row r="324" customFormat="false" ht="13.8" hidden="false" customHeight="false" outlineLevel="0" collapsed="false">
      <c r="A324" s="0" t="n">
        <v>318</v>
      </c>
      <c r="B324" s="0" t="n">
        <v>145</v>
      </c>
      <c r="C324" s="0" t="n">
        <v>4140</v>
      </c>
      <c r="D324" s="0" t="n">
        <v>13.7</v>
      </c>
      <c r="E324" s="0" t="n">
        <v>77</v>
      </c>
      <c r="F324" s="0" t="n">
        <v>15.5</v>
      </c>
    </row>
    <row r="325" customFormat="false" ht="13.8" hidden="false" customHeight="false" outlineLevel="0" collapsed="false">
      <c r="A325" s="0" t="n">
        <v>121</v>
      </c>
      <c r="B325" s="0" t="n">
        <v>115</v>
      </c>
      <c r="C325" s="0" t="n">
        <v>2671</v>
      </c>
      <c r="D325" s="0" t="n">
        <v>13.5</v>
      </c>
      <c r="E325" s="0" t="n">
        <v>75</v>
      </c>
      <c r="F325" s="0" t="n">
        <v>25</v>
      </c>
    </row>
    <row r="326" customFormat="false" ht="13.8" hidden="false" customHeight="false" outlineLevel="0" collapsed="false">
      <c r="A326" s="0" t="n">
        <v>79</v>
      </c>
      <c r="B326" s="0" t="n">
        <v>70</v>
      </c>
      <c r="C326" s="0" t="n">
        <v>2074</v>
      </c>
      <c r="D326" s="0" t="n">
        <v>19.5</v>
      </c>
      <c r="E326" s="0" t="n">
        <v>71</v>
      </c>
      <c r="F326" s="0" t="n">
        <v>30</v>
      </c>
    </row>
    <row r="327" customFormat="false" ht="13.8" hidden="false" customHeight="false" outlineLevel="0" collapsed="false">
      <c r="A327" s="0" t="n">
        <v>262</v>
      </c>
      <c r="B327" s="0" t="n">
        <v>110</v>
      </c>
      <c r="C327" s="0" t="n">
        <v>3221</v>
      </c>
      <c r="D327" s="0" t="n">
        <v>13.5</v>
      </c>
      <c r="E327" s="0" t="n">
        <v>75</v>
      </c>
      <c r="F327" s="0" t="n">
        <v>20</v>
      </c>
    </row>
    <row r="328" customFormat="false" ht="13.8" hidden="false" customHeight="false" outlineLevel="0" collapsed="false">
      <c r="A328" s="0" t="n">
        <v>91</v>
      </c>
      <c r="B328" s="0" t="n">
        <v>67</v>
      </c>
      <c r="C328" s="0" t="n">
        <v>1850</v>
      </c>
      <c r="D328" s="0" t="n">
        <v>13.8</v>
      </c>
      <c r="E328" s="0" t="n">
        <v>80</v>
      </c>
      <c r="F328" s="0" t="n">
        <v>44.6</v>
      </c>
    </row>
    <row r="329" customFormat="false" ht="13.8" hidden="false" customHeight="false" outlineLevel="0" collapsed="false">
      <c r="A329" s="0" t="n">
        <v>304</v>
      </c>
      <c r="B329" s="0" t="n">
        <v>150</v>
      </c>
      <c r="C329" s="0" t="n">
        <v>4257</v>
      </c>
      <c r="D329" s="0" t="n">
        <v>15.5</v>
      </c>
      <c r="E329" s="0" t="n">
        <v>74</v>
      </c>
      <c r="F329" s="0" t="n">
        <v>14</v>
      </c>
    </row>
    <row r="330" customFormat="false" ht="13.8" hidden="false" customHeight="false" outlineLevel="0" collapsed="false">
      <c r="A330" s="0" t="n">
        <v>250</v>
      </c>
      <c r="B330" s="0" t="n">
        <v>88</v>
      </c>
      <c r="C330" s="0" t="n">
        <v>3139</v>
      </c>
      <c r="D330" s="0" t="n">
        <v>14.5</v>
      </c>
      <c r="E330" s="0" t="n">
        <v>71</v>
      </c>
      <c r="F330" s="0" t="n">
        <v>18</v>
      </c>
    </row>
    <row r="331" customFormat="false" ht="13.8" hidden="false" customHeight="false" outlineLevel="0" collapsed="false">
      <c r="A331" s="0" t="n">
        <v>111</v>
      </c>
      <c r="B331" s="0" t="n">
        <v>80</v>
      </c>
      <c r="C331" s="0" t="n">
        <v>2155</v>
      </c>
      <c r="D331" s="0" t="n">
        <v>14.8</v>
      </c>
      <c r="E331" s="0" t="n">
        <v>77</v>
      </c>
      <c r="F331" s="0" t="n">
        <v>30</v>
      </c>
    </row>
    <row r="332" customFormat="false" ht="13.8" hidden="false" customHeight="false" outlineLevel="0" collapsed="false">
      <c r="A332" s="0" t="n">
        <v>350</v>
      </c>
      <c r="B332" s="0" t="n">
        <v>125</v>
      </c>
      <c r="C332" s="0" t="n">
        <v>3900</v>
      </c>
      <c r="D332" s="0" t="n">
        <v>17.4</v>
      </c>
      <c r="E332" s="0" t="n">
        <v>79</v>
      </c>
      <c r="F332" s="0" t="n">
        <v>23</v>
      </c>
    </row>
    <row r="333" customFormat="false" ht="13.8" hidden="false" customHeight="false" outlineLevel="0" collapsed="false">
      <c r="A333" s="0" t="n">
        <v>200</v>
      </c>
      <c r="B333" s="0" t="n">
        <v>95</v>
      </c>
      <c r="C333" s="0" t="n">
        <v>3155</v>
      </c>
      <c r="D333" s="0" t="n">
        <v>18.2</v>
      </c>
      <c r="E333" s="0" t="n">
        <v>78</v>
      </c>
      <c r="F333" s="0" t="n">
        <v>20.5</v>
      </c>
    </row>
    <row r="334" customFormat="false" ht="13.8" hidden="false" customHeight="false" outlineLevel="0" collapsed="false">
      <c r="A334" s="0" t="n">
        <v>146</v>
      </c>
      <c r="B334" s="0" t="n">
        <v>97</v>
      </c>
      <c r="C334" s="0" t="n">
        <v>2815</v>
      </c>
      <c r="D334" s="0" t="n">
        <v>14.5</v>
      </c>
      <c r="E334" s="0" t="n">
        <v>77</v>
      </c>
      <c r="F334" s="0" t="n">
        <v>22</v>
      </c>
    </row>
    <row r="335" customFormat="false" ht="13.8" hidden="false" customHeight="false" outlineLevel="0" collapsed="false">
      <c r="A335" s="0" t="n">
        <v>231</v>
      </c>
      <c r="B335" s="0" t="n">
        <v>105</v>
      </c>
      <c r="C335" s="0" t="n">
        <v>3535</v>
      </c>
      <c r="D335" s="0" t="n">
        <v>19.2</v>
      </c>
      <c r="E335" s="0" t="n">
        <v>78</v>
      </c>
      <c r="F335" s="0" t="n">
        <v>19.2</v>
      </c>
    </row>
    <row r="336" customFormat="false" ht="13.8" hidden="false" customHeight="false" outlineLevel="0" collapsed="false">
      <c r="A336" s="0" t="n">
        <v>97</v>
      </c>
      <c r="B336" s="0" t="n">
        <v>88</v>
      </c>
      <c r="C336" s="0" t="n">
        <v>2130</v>
      </c>
      <c r="D336" s="0" t="n">
        <v>14.5</v>
      </c>
      <c r="E336" s="0" t="n">
        <v>71</v>
      </c>
      <c r="F336" s="0" t="n">
        <v>27</v>
      </c>
    </row>
    <row r="337" customFormat="false" ht="13.8" hidden="false" customHeight="false" outlineLevel="0" collapsed="false">
      <c r="A337" s="0" t="n">
        <v>400</v>
      </c>
      <c r="B337" s="0" t="n">
        <v>167</v>
      </c>
      <c r="C337" s="0" t="n">
        <v>4906</v>
      </c>
      <c r="D337" s="0" t="n">
        <v>12.5</v>
      </c>
      <c r="E337" s="0" t="n">
        <v>73</v>
      </c>
      <c r="F337" s="0" t="n">
        <v>12</v>
      </c>
    </row>
    <row r="338" customFormat="false" ht="13.8" hidden="false" customHeight="false" outlineLevel="0" collapsed="false">
      <c r="A338" s="0" t="n">
        <v>112</v>
      </c>
      <c r="B338" s="0" t="n">
        <v>88</v>
      </c>
      <c r="C338" s="0" t="n">
        <v>2605</v>
      </c>
      <c r="D338" s="0" t="n">
        <v>19.6</v>
      </c>
      <c r="E338" s="0" t="n">
        <v>82</v>
      </c>
      <c r="F338" s="0" t="n">
        <v>28</v>
      </c>
    </row>
    <row r="339" customFormat="false" ht="13.8" hidden="false" customHeight="false" outlineLevel="0" collapsed="false">
      <c r="A339" s="0" t="n">
        <v>116</v>
      </c>
      <c r="B339" s="0" t="n">
        <v>75</v>
      </c>
      <c r="C339" s="0" t="n">
        <v>2158</v>
      </c>
      <c r="D339" s="0" t="n">
        <v>15.5</v>
      </c>
      <c r="E339" s="0" t="n">
        <v>73</v>
      </c>
      <c r="F339" s="0" t="n">
        <v>24</v>
      </c>
    </row>
    <row r="340" customFormat="false" ht="13.8" hidden="false" customHeight="false" outlineLevel="0" collapsed="false">
      <c r="A340" s="0" t="n">
        <v>140</v>
      </c>
      <c r="B340" s="0" t="n">
        <v>72</v>
      </c>
      <c r="C340" s="0" t="n">
        <v>2408</v>
      </c>
      <c r="D340" s="0" t="n">
        <v>19</v>
      </c>
      <c r="E340" s="0" t="n">
        <v>71</v>
      </c>
      <c r="F340" s="0" t="n">
        <v>22</v>
      </c>
    </row>
    <row r="341" customFormat="false" ht="13.8" hidden="false" customHeight="false" outlineLevel="0" collapsed="false">
      <c r="A341" s="0" t="n">
        <v>400</v>
      </c>
      <c r="B341" s="0" t="n">
        <v>180</v>
      </c>
      <c r="C341" s="0" t="n">
        <v>4220</v>
      </c>
      <c r="D341" s="0" t="n">
        <v>11.1</v>
      </c>
      <c r="E341" s="0" t="n">
        <v>77</v>
      </c>
      <c r="F341" s="0" t="n">
        <v>16</v>
      </c>
    </row>
    <row r="342" customFormat="false" ht="13.8" hidden="false" customHeight="false" outlineLevel="0" collapsed="false">
      <c r="A342" s="0" t="n">
        <v>350</v>
      </c>
      <c r="B342" s="0" t="n">
        <v>180</v>
      </c>
      <c r="C342" s="0" t="n">
        <v>4499</v>
      </c>
      <c r="D342" s="0" t="n">
        <v>12.5</v>
      </c>
      <c r="E342" s="0" t="n">
        <v>73</v>
      </c>
      <c r="F342" s="0" t="n">
        <v>12</v>
      </c>
    </row>
    <row r="343" customFormat="false" ht="13.8" hidden="false" customHeight="false" outlineLevel="0" collapsed="false">
      <c r="A343" s="0" t="n">
        <v>232</v>
      </c>
      <c r="B343" s="0" t="n">
        <v>100</v>
      </c>
      <c r="C343" s="0" t="n">
        <v>3288</v>
      </c>
      <c r="D343" s="0" t="n">
        <v>15.5</v>
      </c>
      <c r="E343" s="0" t="n">
        <v>71</v>
      </c>
      <c r="F343" s="0" t="n">
        <v>18</v>
      </c>
    </row>
    <row r="344" customFormat="false" ht="13.8" hidden="false" customHeight="false" outlineLevel="0" collapsed="false">
      <c r="A344" s="0" t="n">
        <v>90</v>
      </c>
      <c r="B344" s="0" t="n">
        <v>48</v>
      </c>
      <c r="C344" s="0" t="n">
        <v>2335</v>
      </c>
      <c r="D344" s="0" t="n">
        <v>23.7</v>
      </c>
      <c r="E344" s="0" t="n">
        <v>80</v>
      </c>
      <c r="F344" s="0" t="n">
        <v>43.4</v>
      </c>
    </row>
    <row r="345" customFormat="false" ht="13.8" hidden="false" customHeight="false" outlineLevel="0" collapsed="false">
      <c r="A345" s="0" t="n">
        <v>318</v>
      </c>
      <c r="B345" s="0" t="n">
        <v>135</v>
      </c>
      <c r="C345" s="0" t="n">
        <v>3830</v>
      </c>
      <c r="D345" s="0" t="n">
        <v>15.2</v>
      </c>
      <c r="E345" s="0" t="n">
        <v>79</v>
      </c>
      <c r="F345" s="0" t="n">
        <v>18.2</v>
      </c>
    </row>
    <row r="346" customFormat="false" ht="13.8" hidden="false" customHeight="false" outlineLevel="0" collapsed="false">
      <c r="A346" s="0" t="n">
        <v>72</v>
      </c>
      <c r="B346" s="0" t="n">
        <v>69</v>
      </c>
      <c r="C346" s="0" t="n">
        <v>1613</v>
      </c>
      <c r="D346" s="0" t="n">
        <v>18</v>
      </c>
      <c r="E346" s="0" t="n">
        <v>71</v>
      </c>
      <c r="F346" s="0" t="n">
        <v>35</v>
      </c>
    </row>
    <row r="347" customFormat="false" ht="13.8" hidden="false" customHeight="false" outlineLevel="0" collapsed="false">
      <c r="A347" s="0" t="n">
        <v>97</v>
      </c>
      <c r="B347" s="0" t="n">
        <v>46</v>
      </c>
      <c r="C347" s="0" t="n">
        <v>1950</v>
      </c>
      <c r="D347" s="0" t="n">
        <v>21</v>
      </c>
      <c r="E347" s="0" t="n">
        <v>73</v>
      </c>
      <c r="F347" s="0" t="n">
        <v>26</v>
      </c>
    </row>
    <row r="348" customFormat="false" ht="13.8" hidden="false" customHeight="false" outlineLevel="0" collapsed="false">
      <c r="A348" s="0" t="n">
        <v>89</v>
      </c>
      <c r="B348" s="0" t="n">
        <v>62</v>
      </c>
      <c r="C348" s="0" t="n">
        <v>1845</v>
      </c>
      <c r="D348" s="0" t="n">
        <v>15.3</v>
      </c>
      <c r="E348" s="0" t="n">
        <v>80</v>
      </c>
      <c r="F348" s="0" t="n">
        <v>29.8</v>
      </c>
    </row>
    <row r="349" customFormat="false" ht="13.8" hidden="false" customHeight="false" outlineLevel="0" collapsed="false">
      <c r="A349" s="0" t="n">
        <v>140</v>
      </c>
      <c r="B349" s="0" t="n">
        <v>75</v>
      </c>
      <c r="C349" s="0" t="n">
        <v>2542</v>
      </c>
      <c r="D349" s="0" t="n">
        <v>17</v>
      </c>
      <c r="E349" s="0" t="n">
        <v>74</v>
      </c>
      <c r="F349" s="0" t="n">
        <v>25</v>
      </c>
    </row>
    <row r="350" customFormat="false" ht="13.8" hidden="false" customHeight="false" outlineLevel="0" collapsed="false">
      <c r="A350" s="0" t="n">
        <v>231</v>
      </c>
      <c r="B350" s="0" t="n">
        <v>105</v>
      </c>
      <c r="C350" s="0" t="n">
        <v>3380</v>
      </c>
      <c r="D350" s="0" t="n">
        <v>15.8</v>
      </c>
      <c r="E350" s="0" t="n">
        <v>78</v>
      </c>
      <c r="F350" s="0" t="n">
        <v>20.6</v>
      </c>
    </row>
    <row r="351" customFormat="false" ht="13.8" hidden="false" customHeight="false" outlineLevel="0" collapsed="false">
      <c r="A351" s="0" t="n">
        <v>304</v>
      </c>
      <c r="B351" s="0" t="n">
        <v>150</v>
      </c>
      <c r="C351" s="0" t="n">
        <v>3433</v>
      </c>
      <c r="D351" s="0" t="n">
        <v>12</v>
      </c>
      <c r="E351" s="0" t="n">
        <v>70</v>
      </c>
      <c r="F351" s="0" t="n">
        <v>16</v>
      </c>
    </row>
    <row r="352" customFormat="false" ht="13.8" hidden="false" customHeight="false" outlineLevel="0" collapsed="false">
      <c r="A352" s="0" t="n">
        <v>258</v>
      </c>
      <c r="B352" s="0" t="n">
        <v>110</v>
      </c>
      <c r="C352" s="0" t="n">
        <v>3632</v>
      </c>
      <c r="D352" s="0" t="n">
        <v>18</v>
      </c>
      <c r="E352" s="0" t="n">
        <v>74</v>
      </c>
      <c r="F352" s="0" t="n">
        <v>16</v>
      </c>
    </row>
    <row r="353" customFormat="false" ht="13.8" hidden="false" customHeight="false" outlineLevel="0" collapsed="false">
      <c r="A353" s="0" t="n">
        <v>258</v>
      </c>
      <c r="B353" s="0" t="n">
        <v>110</v>
      </c>
      <c r="C353" s="0" t="n">
        <v>2962</v>
      </c>
      <c r="D353" s="0" t="n">
        <v>13.5</v>
      </c>
      <c r="E353" s="0" t="n">
        <v>71</v>
      </c>
      <c r="F353" s="0" t="n">
        <v>18</v>
      </c>
    </row>
    <row r="354" customFormat="false" ht="13.8" hidden="false" customHeight="false" outlineLevel="0" collapsed="false">
      <c r="A354" s="0" t="n">
        <v>113</v>
      </c>
      <c r="B354" s="0" t="n">
        <v>95</v>
      </c>
      <c r="C354" s="0" t="n">
        <v>2278</v>
      </c>
      <c r="D354" s="0" t="n">
        <v>15.5</v>
      </c>
      <c r="E354" s="0" t="n">
        <v>72</v>
      </c>
      <c r="F354" s="0" t="n">
        <v>24</v>
      </c>
    </row>
    <row r="355" customFormat="false" ht="13.8" hidden="false" customHeight="false" outlineLevel="0" collapsed="false">
      <c r="A355" s="0" t="n">
        <v>350</v>
      </c>
      <c r="B355" s="0" t="n">
        <v>155</v>
      </c>
      <c r="C355" s="0" t="n">
        <v>4502</v>
      </c>
      <c r="D355" s="0" t="n">
        <v>13.5</v>
      </c>
      <c r="E355" s="0" t="n">
        <v>72</v>
      </c>
      <c r="F355" s="0" t="n">
        <v>13</v>
      </c>
    </row>
    <row r="356" customFormat="false" ht="13.8" hidden="false" customHeight="false" outlineLevel="0" collapsed="false">
      <c r="A356" s="0" t="n">
        <v>122</v>
      </c>
      <c r="B356" s="0" t="n">
        <v>96</v>
      </c>
      <c r="C356" s="0" t="n">
        <v>2300</v>
      </c>
      <c r="D356" s="0" t="n">
        <v>15.5</v>
      </c>
      <c r="E356" s="0" t="n">
        <v>77</v>
      </c>
      <c r="F356" s="0" t="n">
        <v>25.5</v>
      </c>
    </row>
    <row r="357" customFormat="false" ht="13.8" hidden="false" customHeight="false" outlineLevel="0" collapsed="false">
      <c r="A357" s="0" t="n">
        <v>258</v>
      </c>
      <c r="B357" s="0" t="n">
        <v>110</v>
      </c>
      <c r="C357" s="0" t="n">
        <v>3730</v>
      </c>
      <c r="D357" s="0" t="n">
        <v>19</v>
      </c>
      <c r="E357" s="0" t="n">
        <v>75</v>
      </c>
      <c r="F357" s="0" t="n">
        <v>15</v>
      </c>
    </row>
    <row r="358" customFormat="false" ht="13.8" hidden="false" customHeight="false" outlineLevel="0" collapsed="false">
      <c r="A358" s="0" t="n">
        <v>318</v>
      </c>
      <c r="B358" s="0" t="n">
        <v>150</v>
      </c>
      <c r="C358" s="0" t="n">
        <v>3436</v>
      </c>
      <c r="D358" s="0" t="n">
        <v>11</v>
      </c>
      <c r="E358" s="0" t="n">
        <v>70</v>
      </c>
      <c r="F358" s="0" t="n">
        <v>18</v>
      </c>
    </row>
    <row r="359" customFormat="false" ht="13.8" hidden="false" customHeight="false" outlineLevel="0" collapsed="false">
      <c r="A359" s="0" t="n">
        <v>318</v>
      </c>
      <c r="B359" s="0" t="n">
        <v>150</v>
      </c>
      <c r="C359" s="0" t="n">
        <v>3399</v>
      </c>
      <c r="D359" s="0" t="n">
        <v>11</v>
      </c>
      <c r="E359" s="0" t="n">
        <v>73</v>
      </c>
      <c r="F359" s="0" t="n">
        <v>15</v>
      </c>
    </row>
    <row r="360" customFormat="false" ht="13.8" hidden="false" customHeight="false" outlineLevel="0" collapsed="false">
      <c r="A360" s="0" t="n">
        <v>146</v>
      </c>
      <c r="B360" s="0" t="n">
        <v>67</v>
      </c>
      <c r="C360" s="0" t="n">
        <v>3250</v>
      </c>
      <c r="D360" s="0" t="n">
        <v>21.8</v>
      </c>
      <c r="E360" s="0" t="n">
        <v>80</v>
      </c>
      <c r="F360" s="0" t="n">
        <v>30</v>
      </c>
    </row>
    <row r="361" customFormat="false" ht="13.8" hidden="false" customHeight="false" outlineLevel="0" collapsed="false">
      <c r="A361" s="0" t="n">
        <v>250</v>
      </c>
      <c r="B361" s="0" t="n">
        <v>72</v>
      </c>
      <c r="C361" s="0" t="n">
        <v>3432</v>
      </c>
      <c r="D361" s="0" t="n">
        <v>21</v>
      </c>
      <c r="E361" s="0" t="n">
        <v>75</v>
      </c>
      <c r="F361" s="0" t="n">
        <v>15</v>
      </c>
    </row>
    <row r="362" customFormat="false" ht="13.8" hidden="false" customHeight="false" outlineLevel="0" collapsed="false">
      <c r="A362" s="0" t="n">
        <v>225</v>
      </c>
      <c r="B362" s="0" t="n">
        <v>100</v>
      </c>
      <c r="C362" s="0" t="n">
        <v>3233</v>
      </c>
      <c r="D362" s="0" t="n">
        <v>15.4</v>
      </c>
      <c r="E362" s="0" t="n">
        <v>76</v>
      </c>
      <c r="F362" s="0" t="n">
        <v>22</v>
      </c>
    </row>
    <row r="363" customFormat="false" ht="13.8" hidden="false" customHeight="false" outlineLevel="0" collapsed="false">
      <c r="A363" s="0" t="n">
        <v>86</v>
      </c>
      <c r="B363" s="0" t="n">
        <v>65</v>
      </c>
      <c r="C363" s="0" t="n">
        <v>2019</v>
      </c>
      <c r="D363" s="0" t="n">
        <v>16.4</v>
      </c>
      <c r="E363" s="0" t="n">
        <v>80</v>
      </c>
      <c r="F363" s="0" t="n">
        <v>37.2</v>
      </c>
    </row>
    <row r="364" customFormat="false" ht="13.8" hidden="false" customHeight="false" outlineLevel="0" collapsed="false">
      <c r="A364" s="0" t="n">
        <v>250</v>
      </c>
      <c r="B364" s="0" t="n">
        <v>110</v>
      </c>
      <c r="C364" s="0" t="n">
        <v>3645</v>
      </c>
      <c r="D364" s="0" t="n">
        <v>16.2</v>
      </c>
      <c r="E364" s="0" t="n">
        <v>76</v>
      </c>
      <c r="F364" s="0" t="n">
        <v>18.5</v>
      </c>
    </row>
    <row r="365" customFormat="false" ht="13.8" hidden="false" customHeight="false" outlineLevel="0" collapsed="false">
      <c r="A365" s="0" t="n">
        <v>455</v>
      </c>
      <c r="B365" s="0" t="n">
        <v>225</v>
      </c>
      <c r="C365" s="0" t="n">
        <v>4425</v>
      </c>
      <c r="D365" s="0" t="n">
        <v>10</v>
      </c>
      <c r="E365" s="0" t="n">
        <v>70</v>
      </c>
      <c r="F365" s="0" t="n">
        <v>14</v>
      </c>
    </row>
    <row r="366" customFormat="false" ht="13.8" hidden="false" customHeight="false" outlineLevel="0" collapsed="false">
      <c r="A366" s="0" t="n">
        <v>302</v>
      </c>
      <c r="B366" s="0" t="n">
        <v>129</v>
      </c>
      <c r="C366" s="0" t="n">
        <v>3725</v>
      </c>
      <c r="D366" s="0" t="n">
        <v>13.4</v>
      </c>
      <c r="E366" s="0" t="n">
        <v>79</v>
      </c>
      <c r="F366" s="0" t="n">
        <v>17.6</v>
      </c>
    </row>
    <row r="367" customFormat="false" ht="13.8" hidden="false" customHeight="false" outlineLevel="0" collapsed="false">
      <c r="A367" s="0" t="n">
        <v>80</v>
      </c>
      <c r="B367" s="0" t="n">
        <v>110</v>
      </c>
      <c r="C367" s="0" t="n">
        <v>2720</v>
      </c>
      <c r="D367" s="0" t="n">
        <v>13.5</v>
      </c>
      <c r="E367" s="0" t="n">
        <v>77</v>
      </c>
      <c r="F367" s="0" t="n">
        <v>21.5</v>
      </c>
    </row>
    <row r="368" customFormat="false" ht="13.8" hidden="false" customHeight="false" outlineLevel="0" collapsed="false">
      <c r="A368" s="0" t="n">
        <v>232</v>
      </c>
      <c r="B368" s="0" t="n">
        <v>100</v>
      </c>
      <c r="C368" s="0" t="n">
        <v>2901</v>
      </c>
      <c r="D368" s="0" t="n">
        <v>16</v>
      </c>
      <c r="E368" s="0" t="n">
        <v>74</v>
      </c>
      <c r="F368" s="0" t="n">
        <v>19</v>
      </c>
    </row>
    <row r="369" customFormat="false" ht="13.8" hidden="false" customHeight="false" outlineLevel="0" collapsed="false">
      <c r="A369" s="0" t="n">
        <v>232</v>
      </c>
      <c r="B369" s="0" t="n">
        <v>100</v>
      </c>
      <c r="C369" s="0" t="n">
        <v>2945</v>
      </c>
      <c r="D369" s="0" t="n">
        <v>16</v>
      </c>
      <c r="E369" s="0" t="n">
        <v>73</v>
      </c>
      <c r="F369" s="0" t="n">
        <v>18</v>
      </c>
    </row>
    <row r="370" customFormat="false" ht="13.8" hidden="false" customHeight="false" outlineLevel="0" collapsed="false">
      <c r="A370" s="0" t="n">
        <v>140</v>
      </c>
      <c r="B370" s="0" t="n">
        <v>88</v>
      </c>
      <c r="C370" s="0" t="n">
        <v>2720</v>
      </c>
      <c r="D370" s="0" t="n">
        <v>15.4</v>
      </c>
      <c r="E370" s="0" t="n">
        <v>78</v>
      </c>
      <c r="F370" s="0" t="n">
        <v>25.1</v>
      </c>
    </row>
    <row r="371" customFormat="false" ht="13.8" hidden="false" customHeight="false" outlineLevel="0" collapsed="false">
      <c r="A371" s="0" t="n">
        <v>105</v>
      </c>
      <c r="B371" s="0" t="n">
        <v>74</v>
      </c>
      <c r="C371" s="0" t="n">
        <v>1980</v>
      </c>
      <c r="D371" s="0" t="n">
        <v>15.3</v>
      </c>
      <c r="E371" s="0" t="n">
        <v>82</v>
      </c>
      <c r="F371" s="0" t="n">
        <v>36</v>
      </c>
    </row>
    <row r="372" customFormat="false" ht="13.8" hidden="false" customHeight="false" outlineLevel="0" collapsed="false">
      <c r="A372" s="0" t="n">
        <v>151</v>
      </c>
      <c r="B372" s="0" t="n">
        <v>88</v>
      </c>
      <c r="C372" s="0" t="n">
        <v>2740</v>
      </c>
      <c r="D372" s="0" t="n">
        <v>16</v>
      </c>
      <c r="E372" s="0" t="n">
        <v>77</v>
      </c>
      <c r="F372" s="0" t="n">
        <v>24.5</v>
      </c>
    </row>
    <row r="373" customFormat="false" ht="13.8" hidden="false" customHeight="false" outlineLevel="0" collapsed="false">
      <c r="A373" s="0" t="n">
        <v>400</v>
      </c>
      <c r="B373" s="0" t="n">
        <v>190</v>
      </c>
      <c r="C373" s="0" t="n">
        <v>4422</v>
      </c>
      <c r="D373" s="0" t="n">
        <v>12.5</v>
      </c>
      <c r="E373" s="0" t="n">
        <v>72</v>
      </c>
      <c r="F373" s="0" t="n">
        <v>13</v>
      </c>
    </row>
    <row r="374" customFormat="false" ht="13.8" hidden="false" customHeight="false" outlineLevel="0" collapsed="false">
      <c r="A374" s="0" t="n">
        <v>101</v>
      </c>
      <c r="B374" s="0" t="n">
        <v>83</v>
      </c>
      <c r="C374" s="0" t="n">
        <v>2202</v>
      </c>
      <c r="D374" s="0" t="n">
        <v>15.3</v>
      </c>
      <c r="E374" s="0" t="n">
        <v>76</v>
      </c>
      <c r="F374" s="0" t="n">
        <v>27</v>
      </c>
    </row>
    <row r="375" customFormat="false" ht="13.8" hidden="false" customHeight="false" outlineLevel="0" collapsed="false">
      <c r="A375" s="0" t="n">
        <v>121</v>
      </c>
      <c r="B375" s="0" t="n">
        <v>67</v>
      </c>
      <c r="C375" s="0" t="n">
        <v>2950</v>
      </c>
      <c r="D375" s="0" t="n">
        <v>19.9</v>
      </c>
      <c r="E375" s="0" t="n">
        <v>80</v>
      </c>
      <c r="F375" s="0" t="n">
        <v>36.4</v>
      </c>
    </row>
    <row r="376" customFormat="false" ht="13.8" hidden="false" customHeight="false" outlineLevel="0" collapsed="false">
      <c r="A376" s="0" t="n">
        <v>79</v>
      </c>
      <c r="B376" s="0" t="n">
        <v>67</v>
      </c>
      <c r="C376" s="0" t="n">
        <v>2000</v>
      </c>
      <c r="D376" s="0" t="n">
        <v>16</v>
      </c>
      <c r="E376" s="0" t="n">
        <v>74</v>
      </c>
      <c r="F376" s="0" t="n">
        <v>31</v>
      </c>
    </row>
    <row r="377" customFormat="false" ht="13.8" hidden="false" customHeight="false" outlineLevel="0" collapsed="false">
      <c r="A377" s="0" t="n">
        <v>225</v>
      </c>
      <c r="B377" s="0" t="n">
        <v>105</v>
      </c>
      <c r="C377" s="0" t="n">
        <v>3613</v>
      </c>
      <c r="D377" s="0" t="n">
        <v>16.5</v>
      </c>
      <c r="E377" s="0" t="n">
        <v>74</v>
      </c>
      <c r="F377" s="0" t="n">
        <v>18</v>
      </c>
    </row>
    <row r="378" customFormat="false" ht="13.8" hidden="false" customHeight="false" outlineLevel="0" collapsed="false">
      <c r="A378" s="0" t="n">
        <v>307</v>
      </c>
      <c r="B378" s="0" t="n">
        <v>130</v>
      </c>
      <c r="C378" s="0" t="n">
        <v>4098</v>
      </c>
      <c r="D378" s="0" t="n">
        <v>14</v>
      </c>
      <c r="E378" s="0" t="n">
        <v>72</v>
      </c>
      <c r="F378" s="0" t="n">
        <v>13</v>
      </c>
    </row>
    <row r="379" customFormat="false" ht="13.8" hidden="false" customHeight="false" outlineLevel="0" collapsed="false">
      <c r="A379" s="0" t="n">
        <v>302</v>
      </c>
      <c r="B379" s="0" t="n">
        <v>130</v>
      </c>
      <c r="C379" s="0" t="n">
        <v>4295</v>
      </c>
      <c r="D379" s="0" t="n">
        <v>14.9</v>
      </c>
      <c r="E379" s="0" t="n">
        <v>77</v>
      </c>
      <c r="F379" s="0" t="n">
        <v>15</v>
      </c>
    </row>
    <row r="380" customFormat="false" ht="13.8" hidden="false" customHeight="false" outlineLevel="0" collapsed="false">
      <c r="A380" s="0" t="n">
        <v>116</v>
      </c>
      <c r="B380" s="0" t="n">
        <v>75</v>
      </c>
      <c r="C380" s="0" t="n">
        <v>2246</v>
      </c>
      <c r="D380" s="0" t="n">
        <v>14</v>
      </c>
      <c r="E380" s="0" t="n">
        <v>74</v>
      </c>
      <c r="F380" s="0" t="n">
        <v>26</v>
      </c>
    </row>
    <row r="381" customFormat="false" ht="13.8" hidden="false" customHeight="false" outlineLevel="0" collapsed="false">
      <c r="A381" s="0" t="n">
        <v>258</v>
      </c>
      <c r="B381" s="0" t="n">
        <v>95</v>
      </c>
      <c r="C381" s="0" t="n">
        <v>3193</v>
      </c>
      <c r="D381" s="0" t="n">
        <v>17.8</v>
      </c>
      <c r="E381" s="0" t="n">
        <v>76</v>
      </c>
      <c r="F381" s="0" t="n">
        <v>17.5</v>
      </c>
    </row>
    <row r="382" customFormat="false" ht="13.8" hidden="false" customHeight="false" outlineLevel="0" collapsed="false">
      <c r="A382" s="0" t="n">
        <v>350</v>
      </c>
      <c r="B382" s="0" t="n">
        <v>170</v>
      </c>
      <c r="C382" s="0" t="n">
        <v>4165</v>
      </c>
      <c r="D382" s="0" t="n">
        <v>11.4</v>
      </c>
      <c r="E382" s="0" t="n">
        <v>77</v>
      </c>
      <c r="F382" s="0" t="n">
        <v>15.5</v>
      </c>
    </row>
    <row r="383" customFormat="false" ht="13.8" hidden="false" customHeight="false" outlineLevel="0" collapsed="false">
      <c r="A383" s="0" t="n">
        <v>156</v>
      </c>
      <c r="B383" s="0" t="n">
        <v>92</v>
      </c>
      <c r="C383" s="0" t="n">
        <v>2585</v>
      </c>
      <c r="D383" s="0" t="n">
        <v>14.5</v>
      </c>
      <c r="E383" s="0" t="n">
        <v>82</v>
      </c>
      <c r="F383" s="0" t="n">
        <v>26</v>
      </c>
    </row>
    <row r="384" customFormat="false" ht="13.8" hidden="false" customHeight="false" outlineLevel="0" collapsed="false">
      <c r="A384" s="0" t="n">
        <v>350</v>
      </c>
      <c r="B384" s="0" t="n">
        <v>175</v>
      </c>
      <c r="C384" s="0" t="n">
        <v>4100</v>
      </c>
      <c r="D384" s="0" t="n">
        <v>13</v>
      </c>
      <c r="E384" s="0" t="n">
        <v>73</v>
      </c>
      <c r="F384" s="0" t="n">
        <v>13</v>
      </c>
    </row>
    <row r="385" customFormat="false" ht="13.8" hidden="false" customHeight="false" outlineLevel="0" collapsed="false">
      <c r="A385" s="0" t="n">
        <v>231</v>
      </c>
      <c r="B385" s="0" t="n">
        <v>110</v>
      </c>
      <c r="C385" s="0" t="n">
        <v>3415</v>
      </c>
      <c r="D385" s="0" t="n">
        <v>15.8</v>
      </c>
      <c r="E385" s="0" t="n">
        <v>81</v>
      </c>
      <c r="F385" s="0" t="n">
        <v>22.4</v>
      </c>
    </row>
    <row r="386" customFormat="false" ht="13.8" hidden="false" customHeight="false" outlineLevel="0" collapsed="false">
      <c r="A386" s="0" t="n">
        <v>232</v>
      </c>
      <c r="B386" s="0" t="n">
        <v>90</v>
      </c>
      <c r="C386" s="0" t="n">
        <v>3211</v>
      </c>
      <c r="D386" s="0" t="n">
        <v>17</v>
      </c>
      <c r="E386" s="0" t="n">
        <v>75</v>
      </c>
      <c r="F386" s="0" t="n">
        <v>19</v>
      </c>
    </row>
    <row r="387" customFormat="false" ht="13.8" hidden="false" customHeight="false" outlineLevel="0" collapsed="false">
      <c r="A387" s="0" t="n">
        <v>260</v>
      </c>
      <c r="B387" s="0" t="n">
        <v>110</v>
      </c>
      <c r="C387" s="0" t="n">
        <v>4060</v>
      </c>
      <c r="D387" s="0" t="n">
        <v>19</v>
      </c>
      <c r="E387" s="0" t="n">
        <v>77</v>
      </c>
      <c r="F387" s="0" t="n">
        <v>17</v>
      </c>
    </row>
    <row r="388" customFormat="false" ht="13.8" hidden="false" customHeight="false" outlineLevel="0" collapsed="false">
      <c r="A388" s="0" t="n">
        <v>151</v>
      </c>
      <c r="B388" s="0" t="n">
        <v>90</v>
      </c>
      <c r="C388" s="0" t="n">
        <v>2556</v>
      </c>
      <c r="D388" s="0" t="n">
        <v>13.2</v>
      </c>
      <c r="E388" s="0" t="n">
        <v>79</v>
      </c>
      <c r="F388" s="0" t="n">
        <v>33.5</v>
      </c>
    </row>
    <row r="389" customFormat="false" ht="13.8" hidden="false" customHeight="false" outlineLevel="0" collapsed="false">
      <c r="A389" s="0" t="n">
        <v>302</v>
      </c>
      <c r="B389" s="0" t="n">
        <v>139</v>
      </c>
      <c r="C389" s="0" t="n">
        <v>3570</v>
      </c>
      <c r="D389" s="0" t="n">
        <v>12.8</v>
      </c>
      <c r="E389" s="0" t="n">
        <v>78</v>
      </c>
      <c r="F389" s="0" t="n">
        <v>20.2</v>
      </c>
    </row>
    <row r="390" customFormat="false" ht="13.8" hidden="false" customHeight="false" outlineLevel="0" collapsed="false">
      <c r="A390" s="0" t="n">
        <v>304</v>
      </c>
      <c r="B390" s="0" t="n">
        <v>120</v>
      </c>
      <c r="C390" s="0" t="n">
        <v>3962</v>
      </c>
      <c r="D390" s="0" t="n">
        <v>13.9</v>
      </c>
      <c r="E390" s="0" t="n">
        <v>76</v>
      </c>
      <c r="F390" s="0" t="n">
        <v>15.5</v>
      </c>
    </row>
    <row r="391" customFormat="false" ht="13.8" hidden="false" customHeight="false" outlineLevel="0" collapsed="false">
      <c r="A391" s="0" t="n">
        <v>302</v>
      </c>
      <c r="B391" s="0" t="n">
        <v>140</v>
      </c>
      <c r="C391" s="0" t="n">
        <v>4638</v>
      </c>
      <c r="D391" s="0" t="n">
        <v>16</v>
      </c>
      <c r="E391" s="0" t="n">
        <v>74</v>
      </c>
      <c r="F391" s="0" t="n">
        <v>14</v>
      </c>
    </row>
    <row r="392" customFormat="false" ht="13.8" hidden="false" customHeight="false" outlineLevel="0" collapsed="false">
      <c r="A392" s="0" t="n">
        <v>225</v>
      </c>
      <c r="B392" s="0" t="n">
        <v>100</v>
      </c>
      <c r="C392" s="0" t="n">
        <v>3651</v>
      </c>
      <c r="D392" s="0" t="n">
        <v>17.7</v>
      </c>
      <c r="E392" s="0" t="n">
        <v>76</v>
      </c>
      <c r="F392" s="0" t="n">
        <v>20</v>
      </c>
    </row>
    <row r="393" customFormat="false" ht="13.8" hidden="false" customHeight="false" outlineLevel="0" collapsed="false">
      <c r="A393" s="0" t="n">
        <v>140</v>
      </c>
      <c r="B393" s="0" t="n">
        <v>78</v>
      </c>
      <c r="C393" s="0" t="n">
        <v>2592</v>
      </c>
      <c r="D393" s="0" t="n">
        <v>18.5</v>
      </c>
      <c r="E393" s="0" t="n">
        <v>75</v>
      </c>
      <c r="F393" s="0" t="n">
        <v>23</v>
      </c>
    </row>
    <row r="394" customFormat="false" ht="13.8" hidden="false" customHeight="false" outlineLevel="0" collapsed="false">
      <c r="A394" s="0" t="n">
        <v>97</v>
      </c>
      <c r="B394" s="0" t="n">
        <v>88</v>
      </c>
      <c r="C394" s="0" t="n">
        <v>2130</v>
      </c>
      <c r="D394" s="0" t="n">
        <v>14.5</v>
      </c>
      <c r="E394" s="0" t="n">
        <v>70</v>
      </c>
      <c r="F394" s="0" t="n">
        <v>27</v>
      </c>
    </row>
    <row r="395" customFormat="false" ht="13.8" hidden="false" customHeight="false" outlineLevel="0" collapsed="false">
      <c r="A395" s="0" t="n">
        <v>200</v>
      </c>
      <c r="B395" s="0" t="n">
        <v>85</v>
      </c>
      <c r="C395" s="0" t="n">
        <v>3070</v>
      </c>
      <c r="D395" s="0" t="n">
        <v>16.7</v>
      </c>
      <c r="E395" s="0" t="n">
        <v>78</v>
      </c>
      <c r="F395" s="0" t="n">
        <v>20.8</v>
      </c>
    </row>
    <row r="396" customFormat="false" ht="13.8" hidden="false" customHeight="false" outlineLevel="0" collapsed="false">
      <c r="A396" s="0" t="n">
        <v>97</v>
      </c>
      <c r="B396" s="0" t="n">
        <v>75</v>
      </c>
      <c r="C396" s="0" t="n">
        <v>2155</v>
      </c>
      <c r="D396" s="0" t="n">
        <v>16.4</v>
      </c>
      <c r="E396" s="0" t="n">
        <v>76</v>
      </c>
      <c r="F396" s="0" t="n">
        <v>28</v>
      </c>
    </row>
    <row r="397" customFormat="false" ht="13.8" hidden="false" customHeight="false" outlineLevel="0" collapsed="false">
      <c r="A397" s="0" t="n">
        <v>112</v>
      </c>
      <c r="B397" s="0" t="n">
        <v>88</v>
      </c>
      <c r="C397" s="0" t="n">
        <v>2640</v>
      </c>
      <c r="D397" s="0" t="n">
        <v>18.6</v>
      </c>
      <c r="E397" s="0" t="n">
        <v>82</v>
      </c>
      <c r="F397" s="0" t="n">
        <v>27</v>
      </c>
    </row>
    <row r="398" customFormat="false" ht="13.8" hidden="false" customHeight="false" outlineLevel="0" collapsed="false">
      <c r="A398" s="0" t="n">
        <v>232</v>
      </c>
      <c r="B398" s="0" t="n">
        <v>100</v>
      </c>
      <c r="C398" s="0" t="n">
        <v>2634</v>
      </c>
      <c r="D398" s="0" t="n">
        <v>13</v>
      </c>
      <c r="E398" s="0" t="n">
        <v>71</v>
      </c>
      <c r="F398" s="0" t="n">
        <v>19</v>
      </c>
    </row>
    <row r="399" customFormat="false" ht="13.8" hidden="false" customHeight="false" outlineLevel="0" collapsed="false">
      <c r="A399" s="0" t="n">
        <v>107</v>
      </c>
      <c r="B399" s="0" t="n">
        <v>72</v>
      </c>
      <c r="C399" s="0" t="n">
        <v>2290</v>
      </c>
      <c r="D399" s="0" t="n">
        <v>17</v>
      </c>
      <c r="E399" s="0" t="n">
        <v>80</v>
      </c>
      <c r="F399" s="0" t="n">
        <v>32.4</v>
      </c>
    </row>
    <row r="400" customFormat="false" ht="13.8" hidden="false" customHeight="false" outlineLevel="0" collapsed="false">
      <c r="A400" s="0" t="n">
        <v>91</v>
      </c>
      <c r="B400" s="0" t="n">
        <v>69</v>
      </c>
      <c r="C400" s="0" t="n">
        <v>2130</v>
      </c>
      <c r="D400" s="0" t="n">
        <v>14.7</v>
      </c>
      <c r="E400" s="0" t="n">
        <v>79</v>
      </c>
      <c r="F400" s="0" t="n">
        <v>37.3</v>
      </c>
    </row>
    <row r="401" customFormat="false" ht="13.8" hidden="false" customHeight="false" outlineLevel="0" collapsed="false">
      <c r="A401" s="0" t="n">
        <v>225</v>
      </c>
      <c r="B401" s="0" t="n">
        <v>105</v>
      </c>
      <c r="C401" s="0" t="n">
        <v>3121</v>
      </c>
      <c r="D401" s="0" t="n">
        <v>16.5</v>
      </c>
      <c r="E401" s="0" t="n">
        <v>73</v>
      </c>
      <c r="F401" s="0" t="n">
        <v>18</v>
      </c>
    </row>
    <row r="402" customFormat="false" ht="13.8" hidden="false" customHeight="false" outlineLevel="0" collapsed="false">
      <c r="A402" s="0" t="n">
        <v>454</v>
      </c>
      <c r="B402" s="0" t="n">
        <v>220</v>
      </c>
      <c r="C402" s="0" t="n">
        <v>4354</v>
      </c>
      <c r="D402" s="0" t="n">
        <v>9</v>
      </c>
      <c r="E402" s="0" t="n">
        <v>70</v>
      </c>
      <c r="F402" s="0" t="n">
        <v>14</v>
      </c>
    </row>
    <row r="403" customFormat="false" ht="13.8" hidden="false" customHeight="false" outlineLevel="0" collapsed="false">
      <c r="A403" s="0" t="n">
        <v>85</v>
      </c>
      <c r="B403" s="0" t="n">
        <v>65</v>
      </c>
      <c r="C403" s="0" t="n">
        <v>1975</v>
      </c>
      <c r="D403" s="0" t="n">
        <v>19.4</v>
      </c>
      <c r="E403" s="0" t="n">
        <v>81</v>
      </c>
      <c r="F403" s="0" t="n">
        <v>37</v>
      </c>
    </row>
    <row r="404" customFormat="false" ht="13.8" hidden="false" customHeight="false" outlineLevel="0" collapsed="false">
      <c r="A404" s="0" t="n">
        <v>350</v>
      </c>
      <c r="B404" s="0" t="n">
        <v>165</v>
      </c>
      <c r="C404" s="0" t="n">
        <v>3693</v>
      </c>
      <c r="D404" s="0" t="n">
        <v>11.5</v>
      </c>
      <c r="E404" s="0" t="n">
        <v>70</v>
      </c>
      <c r="F404" s="0" t="n">
        <v>15</v>
      </c>
    </row>
    <row r="405" customFormat="false" ht="13.8" hidden="false" customHeight="false" outlineLevel="0" collapsed="false">
      <c r="A405" s="0" t="n">
        <v>307</v>
      </c>
      <c r="B405" s="0" t="n">
        <v>130</v>
      </c>
      <c r="C405" s="0" t="n">
        <v>3504</v>
      </c>
      <c r="D405" s="0" t="n">
        <v>12</v>
      </c>
      <c r="E405" s="0" t="n">
        <v>70</v>
      </c>
      <c r="F405" s="0" t="n">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215</TotalTime>
  <Application>LibreOffice/5.0.1.2.0$Linux_X86_64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2013-10-02T06:00:12Z</dcterms:created>
  <dc:creator>Acer</dc:creator>
  <dc:language>en-PH</dc:language>
  <dcterms:modified xsi:type="dcterms:W3CDTF">2015-11-16T16:38:33Z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