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er\Documents\SSME 106 - Service System Capacity and Performance Management\Regression\"/>
    </mc:Choice>
  </mc:AlternateContent>
  <bookViews>
    <workbookView xWindow="930" yWindow="0" windowWidth="19560" windowHeight="8340" activeTab="3"/>
  </bookViews>
  <sheets>
    <sheet name="1" sheetId="1" r:id="rId1"/>
    <sheet name="2" sheetId="3" r:id="rId2"/>
    <sheet name="3" sheetId="5" r:id="rId3"/>
    <sheet name="4" sheetId="10" r:id="rId4"/>
    <sheet name="5" sheetId="11" r:id="rId5"/>
  </sheets>
  <externalReferences>
    <externalReference r:id="rId6"/>
  </externalReferences>
  <calcPr calcId="152511"/>
</workbook>
</file>

<file path=xl/calcChain.xml><?xml version="1.0" encoding="utf-8"?>
<calcChain xmlns="http://schemas.openxmlformats.org/spreadsheetml/2006/main">
  <c r="E88" i="1" l="1"/>
  <c r="F88" i="1"/>
  <c r="G88" i="1"/>
  <c r="H88" i="1"/>
  <c r="H87" i="1"/>
  <c r="G87" i="1"/>
  <c r="F87" i="1"/>
  <c r="E87" i="1"/>
  <c r="B88" i="1" a="1"/>
  <c r="B88" i="1" s="1"/>
  <c r="D84" i="1"/>
  <c r="C84" i="1"/>
  <c r="C83" i="1"/>
  <c r="C82" i="1"/>
  <c r="C78" i="1"/>
  <c r="F38" i="1"/>
  <c r="C37" i="1"/>
  <c r="C28" i="1"/>
  <c r="I88" i="1"/>
  <c r="C87" i="1" a="1"/>
  <c r="C23" i="1"/>
  <c r="B23" i="1"/>
  <c r="E40" i="1" a="1"/>
  <c r="F39" i="1"/>
  <c r="B39" i="1" a="1"/>
  <c r="C30" i="1"/>
  <c r="C29" i="1"/>
  <c r="C87" i="1" l="1"/>
  <c r="D87" i="1"/>
  <c r="D88" i="1"/>
  <c r="C88" i="1"/>
  <c r="F41" i="1"/>
  <c r="F43" i="1"/>
  <c r="E40" i="1"/>
  <c r="F40" i="1"/>
  <c r="F42" i="1"/>
  <c r="E42" i="1"/>
  <c r="E41" i="1"/>
  <c r="E43" i="1"/>
  <c r="B39" i="1"/>
  <c r="C39" i="1"/>
  <c r="C38" i="1" s="1"/>
  <c r="C41" i="1"/>
  <c r="B40" i="1"/>
  <c r="B42" i="1"/>
  <c r="C40" i="1"/>
  <c r="C42" i="1"/>
  <c r="B41" i="1"/>
  <c r="D82" i="1" l="1"/>
  <c r="E82" i="1"/>
  <c r="D83" i="1"/>
  <c r="E83" i="1"/>
  <c r="C77" i="1"/>
  <c r="F74" i="1"/>
  <c r="F75" i="1"/>
  <c r="F76" i="1"/>
  <c r="C75" i="1"/>
  <c r="F82" i="1"/>
  <c r="G82" i="1"/>
  <c r="H82" i="1"/>
  <c r="C74" i="1"/>
  <c r="C76" i="1"/>
</calcChain>
</file>

<file path=xl/comments1.xml><?xml version="1.0" encoding="utf-8"?>
<comments xmlns="http://schemas.openxmlformats.org/spreadsheetml/2006/main">
  <authors>
    <author>sopia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</rPr>
          <t>sopia: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<sst xmlns="http://schemas.openxmlformats.org/spreadsheetml/2006/main" count="483" uniqueCount="474">
  <si>
    <t>You are a researcher who is interested in how tv watching influences children’s performance in school. You find out how many hours of tv 15 children watch, on average, in a week. You also obtain their overall grade average.</t>
  </si>
  <si>
    <t>Child #</t>
  </si>
  <si>
    <t>Hours of TV</t>
  </si>
  <si>
    <t>Overall Grade Average</t>
  </si>
  <si>
    <t>1. Calculate the correlation between hours of tv watched and overall grade average.</t>
  </si>
  <si>
    <t>2. Make a scatterplot of the data</t>
  </si>
  <si>
    <t>3. Describe the data in words (interpret the correlation – what does it mean?)</t>
  </si>
  <si>
    <t>4. Calculate the regression equation (use tv watching to predict grade).</t>
  </si>
  <si>
    <t>5. Using the regression equation:</t>
  </si>
  <si>
    <t>a. If you know that a student watches 7 hours of tv a week, what grade average would you predict for that student?</t>
  </si>
  <si>
    <t>6. Draw the regression line on your scatterplot.</t>
  </si>
  <si>
    <r>
      <t xml:space="preserve">     b. If you know that a student watches 11 hours of tv a week, what grade would you </t>
    </r>
    <r>
      <rPr>
        <b/>
        <sz val="12"/>
        <color theme="1"/>
        <rFont val="Times New Roman"/>
        <family val="1"/>
      </rPr>
      <t>predict</t>
    </r>
    <r>
      <rPr>
        <sz val="12"/>
        <color theme="1"/>
        <rFont val="Times New Roman"/>
        <family val="1"/>
      </rPr>
      <t xml:space="preserve"> for the student?     How does that compare to Student #15? Why doesn’t the regression equation predict student #15’s exact score?</t>
    </r>
  </si>
  <si>
    <t>7. How much of the variability in grades is predicted by amount of tv watched?</t>
  </si>
  <si>
    <t>8. Can we claim, based on this data, that watching tv leads to lower grades? Why or why not?</t>
  </si>
  <si>
    <t>Which appear to best represent the data?</t>
  </si>
  <si>
    <t>x</t>
  </si>
  <si>
    <t>y</t>
  </si>
  <si>
    <t>death rate per 1000 residents</t>
  </si>
  <si>
    <t>doctor availability per 100,000 residents</t>
  </si>
  <si>
    <t>hospital availability per 100,000 residents</t>
  </si>
  <si>
    <t>annual per capita income</t>
  </si>
  <si>
    <t>population density</t>
  </si>
  <si>
    <t>2. Is the regression model  a good fit? Explain</t>
  </si>
  <si>
    <t>1. Show the regression equation</t>
  </si>
  <si>
    <t>3. Which of the independent variables is a significant predictor for death rate? Explain</t>
  </si>
  <si>
    <t xml:space="preserve">For the data below, find the best fit polynomials of degrees 1 to 6 (is it  linear, quadratic 3rd degree..etc) </t>
  </si>
  <si>
    <t>4. What is your conclusion about the dataset</t>
  </si>
  <si>
    <t>Use a regression model to predict  death rate given the doctor availability, hospital availability, per capita income, and population density</t>
  </si>
  <si>
    <t>http://sci2s.ugr.es/keel/category.php?cat=reg#sub2</t>
  </si>
  <si>
    <t>and fit the best regression model</t>
  </si>
  <si>
    <t>download autompg6 dataset from http://sci2s.ugr.es/keel/category.php?cat=reg#sub2</t>
  </si>
  <si>
    <t>download diabetes dataset from http://sci2s.ugr.es/keel/category.php?cat=reg#sub2</t>
  </si>
  <si>
    <t>interpret your model in terms of fit and significance</t>
  </si>
  <si>
    <t>Correlation Coefficients</t>
  </si>
  <si>
    <t>Pearson</t>
  </si>
  <si>
    <t>Spearman</t>
  </si>
  <si>
    <t>Kendall</t>
  </si>
  <si>
    <t>Alpha</t>
  </si>
  <si>
    <t>Tails</t>
  </si>
  <si>
    <t>Pearson's coeff (t test)</t>
  </si>
  <si>
    <t>corr</t>
  </si>
  <si>
    <t>std err</t>
  </si>
  <si>
    <t>Pearson's coeff (Fisher)</t>
  </si>
  <si>
    <t>Rho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</si>
  <si>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</si>
  <si>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</si>
  <si>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</si>
  <si>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</si>
  <si>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</si>
  <si>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</si>
  <si>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</si>
  <si>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</si>
  <si>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</si>
  <si>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BSC</t>
  </si>
  <si>
    <t>ANOVA</t>
  </si>
  <si>
    <t>df</t>
  </si>
  <si>
    <t>SS</t>
  </si>
  <si>
    <t>MS</t>
  </si>
  <si>
    <t>F</t>
  </si>
  <si>
    <t>p-value</t>
  </si>
  <si>
    <t>sig</t>
  </si>
  <si>
    <t>Regression</t>
  </si>
  <si>
    <t>Residual</t>
  </si>
  <si>
    <t>Total</t>
  </si>
  <si>
    <t>coeff</t>
  </si>
  <si>
    <t>t stat</t>
  </si>
  <si>
    <t>lower</t>
  </si>
  <si>
    <t>upper</t>
  </si>
  <si>
    <t>vif</t>
  </si>
  <si>
    <t>Intercept</t>
  </si>
  <si>
    <t xml:space="preserve">Yes, based on the data, we can claim that watching TV for a long period of time lowers Academic performance. The average correlation of watching TV and grades is proportion to most of the students. An outlier of 3 students or 1/5 of the population is not relevant. </t>
  </si>
  <si>
    <t>Almost 80% of the grades predict that the lower hours of watching tv results to better grades.</t>
  </si>
  <si>
    <t>@data</t>
  </si>
  <si>
    <t>@relation autoMPG6</t>
  </si>
  <si>
    <t>@attribute Displacement real[68.0,455.0]</t>
  </si>
  <si>
    <t>@attribute Horse_power integer[46,230]</t>
  </si>
  <si>
    <t>@attribute Weight integer[1613,5140]</t>
  </si>
  <si>
    <t>@attribute Acceleration real[8.0,24.8]</t>
  </si>
  <si>
    <t>@attribute Model_year integer[70,82]</t>
  </si>
  <si>
    <t>@attribute Mpg real[9.0,46.6]</t>
  </si>
  <si>
    <t>@inputs Displacement, Horse_power, Weight, Acceleration, Model_year</t>
  </si>
  <si>
    <t>@outputs Mpg</t>
  </si>
  <si>
    <t>91.0,70,1955,20.5,71,26.0</t>
  </si>
  <si>
    <t>232.0,100,2789,15.0,73,18.0</t>
  </si>
  <si>
    <t>350.0,145,4055,12.0,76,13.0</t>
  </si>
  <si>
    <t>318.0,140,4080,13.7,78,17.5</t>
  </si>
  <si>
    <t>113.0,95,2372,15.0,70,24.0</t>
  </si>
  <si>
    <t>97.0,60,1834,19.0,71,27.0</t>
  </si>
  <si>
    <t>350.0,180,4380,12.1,76,16.5</t>
  </si>
  <si>
    <t>400.0,150,4464,12.0,73,13.0</t>
  </si>
  <si>
    <t>225.0,105,3439,15.5,71,16.0</t>
  </si>
  <si>
    <t>173.0,115,2595,11.3,79,28.8</t>
  </si>
  <si>
    <t>70.0,90,2124,13.5,73,18.0</t>
  </si>
  <si>
    <t>97.0,78,2188,15.8,80,34.3</t>
  </si>
  <si>
    <t>86.0,65,1975,15.2,79,34.1</t>
  </si>
  <si>
    <t>351.0,142,4054,14.3,79,15.5</t>
  </si>
  <si>
    <t>350.0,105,3725,19.0,81,26.6</t>
  </si>
  <si>
    <t>156.0,108,2930,15.5,76,19.0</t>
  </si>
  <si>
    <t>115.0,95,2694,15.0,75,23.0</t>
  </si>
  <si>
    <t>231.0,115,3245,15.4,79,21.5</t>
  </si>
  <si>
    <t>198.0,95,3102,16.5,74,20.0</t>
  </si>
  <si>
    <t>140.0,89,2755,15.8,77,25.5</t>
  </si>
  <si>
    <t>121.0,76,2511,18.0,72,22.0</t>
  </si>
  <si>
    <t>85.0,65,2110,19.2,80,40.8</t>
  </si>
  <si>
    <t>250.0,100,3336,17.0,74,15.0</t>
  </si>
  <si>
    <t>112.0,88,2395,18.0,82,34.0</t>
  </si>
  <si>
    <t>429.0,198,4341,10.0,70,15.0</t>
  </si>
  <si>
    <t>168.0,120,3820,16.7,76,16.5</t>
  </si>
  <si>
    <t>225.0,100,3430,17.2,78,20.5</t>
  </si>
  <si>
    <t>107.0,75,2205,14.5,82,36.0</t>
  </si>
  <si>
    <t>97.0,54,2254,23.5,72,23.0</t>
  </si>
  <si>
    <t>304.0,193,4732,18.5,70,9.0</t>
  </si>
  <si>
    <t>140.0,72,2401,19.5,73,21.0</t>
  </si>
  <si>
    <t>71.0,65,1836,21.0,74,32.0</t>
  </si>
  <si>
    <t>90.0,75,2125,14.5,74,28.0</t>
  </si>
  <si>
    <t>91.0,60,1800,16.4,78,36.1</t>
  </si>
  <si>
    <t>98.0,65,2045,16.2,81,34.4</t>
  </si>
  <si>
    <t>98.0,66,1800,14.4,78,36.1</t>
  </si>
  <si>
    <t>351.0,153,4129,13.0,72,14.0</t>
  </si>
  <si>
    <t>318.0,150,3940,13.2,76,13.0</t>
  </si>
  <si>
    <t>120.0,87,2979,19.5,72,21.0</t>
  </si>
  <si>
    <t>116.0,90,2123,14.0,71,28.0</t>
  </si>
  <si>
    <t>85.0,70,2070,18.6,78,39.4</t>
  </si>
  <si>
    <t>85.0,70,1990,17.0,76,32.0</t>
  </si>
  <si>
    <t>250.0,105,3897,18.5,75,16.0</t>
  </si>
  <si>
    <t>151.0,90,2950,17.3,82,27.0</t>
  </si>
  <si>
    <t>79.0,58,1825,18.6,77,36.0</t>
  </si>
  <si>
    <t>250.0,88,3021,16.5,73,18.0</t>
  </si>
  <si>
    <t>156.0,122,2807,13.5,73,20.0</t>
  </si>
  <si>
    <t>225.0,95,3785,19.0,75,18.0</t>
  </si>
  <si>
    <t>90.0,71,2223,16.5,75,25.0</t>
  </si>
  <si>
    <t>112.0,85,2575,16.2,82,31.0</t>
  </si>
  <si>
    <t>350.0,180,3664,11.0,73,11.0</t>
  </si>
  <si>
    <t>400.0,230,4278,9.5,73,16.0</t>
  </si>
  <si>
    <t>440.0,215,4312,8.5,70,14.0</t>
  </si>
  <si>
    <t>151.0,90,2678,16.5,80,28.0</t>
  </si>
  <si>
    <t>168.0,116,2900,12.6,81,25.4</t>
  </si>
  <si>
    <t>225.0,100,3630,17.7,77,19.0</t>
  </si>
  <si>
    <t>140.0,86,2790,15.6,82,27.0</t>
  </si>
  <si>
    <t>231.0,110,3907,21.0,75,17.0</t>
  </si>
  <si>
    <t>110.0,87,2672,17.5,70,25.0</t>
  </si>
  <si>
    <t>89.0,71,1990,14.9,78,31.5</t>
  </si>
  <si>
    <t>121.0,98,2945,14.5,75,22.0</t>
  </si>
  <si>
    <t>156.0,105,2745,16.7,78,23.2</t>
  </si>
  <si>
    <t>91.0,67,1965,15.7,82,32.0</t>
  </si>
  <si>
    <t>98.0,83,2219,16.5,74,29.0</t>
  </si>
  <si>
    <t>134.0,90,2711,15.5,80,29.8</t>
  </si>
  <si>
    <t>351.0,148,4657,13.5,75,14.0</t>
  </si>
  <si>
    <t>122.0,88,2500,15.1,80,35.0</t>
  </si>
  <si>
    <t>122.0,86,2220,14.0,71,23.0</t>
  </si>
  <si>
    <t>146.0,120,2930,13.8,81,24.2</t>
  </si>
  <si>
    <t>89.0,71,1925,14.0,79,31.9</t>
  </si>
  <si>
    <t>98.0,80,2164,15.0,72,28.0</t>
  </si>
  <si>
    <t>79.0,67,1950,19.0,74,31.0</t>
  </si>
  <si>
    <t>97.0,52,2130,24.6,82,44.0</t>
  </si>
  <si>
    <t>250.0,105,3353,14.5,76,22.0</t>
  </si>
  <si>
    <t>97.0,67,2065,17.8,81,32.3</t>
  </si>
  <si>
    <t>98.0,80,1915,14.4,79,35.7</t>
  </si>
  <si>
    <t>302.0,139,3205,11.2,78,18.1</t>
  </si>
  <si>
    <t>400.0,175,4385,12.0,72,14.0</t>
  </si>
  <si>
    <t>145.0,76,3160,19.6,81,30.7</t>
  </si>
  <si>
    <t>70.0,97,2330,13.5,72,19.0</t>
  </si>
  <si>
    <t>98.0,65,2380,20.7,81,29.9</t>
  </si>
  <si>
    <t>199.0,97,2774,15.5,70,18.0</t>
  </si>
  <si>
    <t>400.0,150,3761,9.5,70,15.0</t>
  </si>
  <si>
    <t>163.0,133,3410,15.8,78,16.2</t>
  </si>
  <si>
    <t>98.0,63,2051,17.0,77,30.5</t>
  </si>
  <si>
    <t>107.0,90,2430,14.5,70,24.0</t>
  </si>
  <si>
    <t>105.0,70,2200,13.2,79,34.2</t>
  </si>
  <si>
    <t>318.0,150,4190,13.0,76,16.0</t>
  </si>
  <si>
    <t>140.0,90,2264,15.5,71,28.0</t>
  </si>
  <si>
    <t>120.0,75,2542,17.5,80,31.3</t>
  </si>
  <si>
    <t>200.0,85,2965,15.8,78,20.2</t>
  </si>
  <si>
    <t>168.0,132,2910,11.4,80,32.7</t>
  </si>
  <si>
    <t>79.0,58,1755,16.9,81,39.1</t>
  </si>
  <si>
    <t>232.0,90,3265,18.2,79,20.2</t>
  </si>
  <si>
    <t>120.0,74,2635,18.3,81,31.6</t>
  </si>
  <si>
    <t>360.0,150,3940,13.0,79,18.5</t>
  </si>
  <si>
    <t>98.0,60,2164,22.1,76,24.5</t>
  </si>
  <si>
    <t>98.0,68,2045,18.5,77,31.5</t>
  </si>
  <si>
    <t>121.0,110,2660,14.0,73,24.0</t>
  </si>
  <si>
    <t>91.0,68,1985,16.0,81,34.1</t>
  </si>
  <si>
    <t>122.0,85,2310,18.5,73,19.0</t>
  </si>
  <si>
    <t>455.0,225,4951,11.0,73,12.0</t>
  </si>
  <si>
    <t>231.0,105,3425,16.9,77,20.5</t>
  </si>
  <si>
    <t>119.0,97,2545,17.0,75,24.0</t>
  </si>
  <si>
    <t>119.0,97,2405,14.9,78,23.9</t>
  </si>
  <si>
    <t>304.0,150,3672,11.5,73,14.0</t>
  </si>
  <si>
    <t>163.0,125,3140,13.6,78,17.0</t>
  </si>
  <si>
    <t>97.0,71,1825,12.2,76,29.5</t>
  </si>
  <si>
    <t>198.0,95,2904,16.0,73,23.0</t>
  </si>
  <si>
    <t>97.0,88,2100,16.5,72,27.0</t>
  </si>
  <si>
    <t>305.0,145,3425,13.2,78,19.2</t>
  </si>
  <si>
    <t>400.0,175,5140,12.0,71,13.0</t>
  </si>
  <si>
    <t>250.0,105,3459,16.0,75,18.0</t>
  </si>
  <si>
    <t>250.0,98,3525,19.0,77,18.5</t>
  </si>
  <si>
    <t>181.0,110,2945,16.4,82,25.0</t>
  </si>
  <si>
    <t>120.0,97,2506,14.5,72,23.0</t>
  </si>
  <si>
    <t>97.5,80,2126,17.0,72,25.0</t>
  </si>
  <si>
    <t>351.0,158,4363,13.0,73,13.0</t>
  </si>
  <si>
    <t>350.0,145,4440,14.0,75,15.0</t>
  </si>
  <si>
    <t>225.0,110,3620,18.7,78,18.6</t>
  </si>
  <si>
    <t>429.0,208,4633,11.0,72,11.0</t>
  </si>
  <si>
    <t>86.0,64,1875,16.4,81,39.0</t>
  </si>
  <si>
    <t>131.0,103,2830,15.9,78,20.3</t>
  </si>
  <si>
    <t>141.0,71,3190,24.8,79,27.2</t>
  </si>
  <si>
    <t>108.0,75,2265,15.2,80,32.2</t>
  </si>
  <si>
    <t>140.0,90,2408,19.5,72,20.0</t>
  </si>
  <si>
    <t>351.0,153,4154,13.5,71,14.0</t>
  </si>
  <si>
    <t>96.0,69,2189,18.0,72,26.0</t>
  </si>
  <si>
    <t>250.0,100,3282,15.0,71,19.0</t>
  </si>
  <si>
    <t>98.0,79,2255,17.7,76,26.0</t>
  </si>
  <si>
    <t>119.0,100,2615,14.8,81,32.9</t>
  </si>
  <si>
    <t>97.0,46,1835,20.5,70,26.0</t>
  </si>
  <si>
    <t>120.0,88,3270,21.9,76,19.0</t>
  </si>
  <si>
    <t>173.0,110,2725,12.6,81,23.5</t>
  </si>
  <si>
    <t>91.0,68,1970,17.6,82,31.0</t>
  </si>
  <si>
    <t>225.0,85,3465,16.6,81,17.6</t>
  </si>
  <si>
    <t>134.0,95,2560,14.2,78,27.5</t>
  </si>
  <si>
    <t>302.0,140,4141,14.0,74,16.0</t>
  </si>
  <si>
    <t>122.0,86,2395,16.0,72,22.0</t>
  </si>
  <si>
    <t>350.0,160,4456,13.5,72,12.0</t>
  </si>
  <si>
    <t>120.0,88,2160,14.5,82,36.0</t>
  </si>
  <si>
    <t>232.0,112,2835,14.7,82,22.0</t>
  </si>
  <si>
    <t>108.0,70,2245,16.9,82,34.0</t>
  </si>
  <si>
    <t>119.0,82,2720,19.4,82,31.0</t>
  </si>
  <si>
    <t>250.0,100,3278,18.0,73,16.0</t>
  </si>
  <si>
    <t>98.0,68,2155,16.5,78,30.0</t>
  </si>
  <si>
    <t>198.0,95,2833,15.5,70,22.0</t>
  </si>
  <si>
    <t>119.0,97,2300,14.7,78,27.2</t>
  </si>
  <si>
    <t>97.0,78,2300,14.5,74,26.0</t>
  </si>
  <si>
    <t>440.0,215,4735,11.0,73,13.0</t>
  </si>
  <si>
    <t>144.0,96,2665,13.9,82,32.0</t>
  </si>
  <si>
    <t>98.0,90,2265,15.5,73,26.0</t>
  </si>
  <si>
    <t>97.0,75,2265,18.2,77,26.0</t>
  </si>
  <si>
    <t>429.0,198,4952,11.5,73,12.0</t>
  </si>
  <si>
    <t>318.0,150,4237,14.5,73,14.0</t>
  </si>
  <si>
    <t>76.0,52,1649,16.5,74,31.0</t>
  </si>
  <si>
    <t>90.0,48,1985,21.5,78,43.1</t>
  </si>
  <si>
    <t>83.0,61,2003,19.0,74,32.0</t>
  </si>
  <si>
    <t>97.0,75,2171,16.0,75,29.0</t>
  </si>
  <si>
    <t>171.0,97,2984,14.5,75,18.0</t>
  </si>
  <si>
    <t>304.0,150,3672,11.5,72,17.0</t>
  </si>
  <si>
    <t>250.0,72,3158,19.5,75,15.0</t>
  </si>
  <si>
    <t>400.0,170,4746,12.0,71,13.0</t>
  </si>
  <si>
    <t>120.0,97,2489,15.0,74,24.0</t>
  </si>
  <si>
    <t>135.0,84,2370,13.0,82,36.0</t>
  </si>
  <si>
    <t>89.0,60,1968,18.8,80,38.1</t>
  </si>
  <si>
    <t>119.0,92,2434,15.0,80,37.0</t>
  </si>
  <si>
    <t>351.0,152,4215,12.8,76,14.5</t>
  </si>
  <si>
    <t>318.0,210,4382,13.5,70,11.0</t>
  </si>
  <si>
    <t>135.0,84,2490,15.7,81,27.2</t>
  </si>
  <si>
    <t>231.0,110,3039,15.0,75,21.0</t>
  </si>
  <si>
    <t>200.0,88,3060,17.1,81,20.2</t>
  </si>
  <si>
    <t>183.0,77,3530,20.1,79,25.4</t>
  </si>
  <si>
    <t>151.0,90,2735,18.0,82,27.0</t>
  </si>
  <si>
    <t>91.0,68,2025,18.2,82,37.0</t>
  </si>
  <si>
    <t>107.0,86,2464,15.5,76,28.0</t>
  </si>
  <si>
    <t>135.0,84,2295,11.6,82,32.0</t>
  </si>
  <si>
    <t>108.0,75,2350,16.8,81,32.4</t>
  </si>
  <si>
    <t>105.0,74,2190,14.2,81,33.0</t>
  </si>
  <si>
    <t>262.0,85,3015,17.0,82,38.0</t>
  </si>
  <si>
    <t>71.0,65,1773,19.0,71,31.0</t>
  </si>
  <si>
    <t>85.0,52,2035,22.2,76,29.0</t>
  </si>
  <si>
    <t>232.0,100,2914,16.0,75,20.0</t>
  </si>
  <si>
    <t>98.0,70,2120,15.5,80,32.1</t>
  </si>
  <si>
    <t>225.0,110,3360,16.6,79,20.6</t>
  </si>
  <si>
    <t>105.0,63,2215,14.9,81,34.7</t>
  </si>
  <si>
    <t>140.0,92,2865,16.4,82,24.0</t>
  </si>
  <si>
    <t>108.0,93,2391,15.5,74,26.0</t>
  </si>
  <si>
    <t>116.0,81,2220,16.9,76,25.0</t>
  </si>
  <si>
    <t>225.0,95,3264,16.0,75,19.0</t>
  </si>
  <si>
    <t>302.0,140,3449,10.5,70,17.0</t>
  </si>
  <si>
    <t>97.0,88,2279,19.0,73,20.0</t>
  </si>
  <si>
    <t>90.0,75,2108,15.5,74,24.0</t>
  </si>
  <si>
    <t>97.0,92,2288,17.0,72,28.0</t>
  </si>
  <si>
    <t>121.0,110,2600,12.8,77,21.5</t>
  </si>
  <si>
    <t>156.0,92,2620,14.4,81,25.8</t>
  </si>
  <si>
    <t>250.0,88,3302,15.5,71,19.0</t>
  </si>
  <si>
    <t>351.0,149,4335,14.5,77,16.0</t>
  </si>
  <si>
    <t>350.0,145,4082,13.0,73,15.0</t>
  </si>
  <si>
    <t>141.0,80,3230,20.4,81,28.1</t>
  </si>
  <si>
    <t>305.0,145,3880,12.5,77,17.5</t>
  </si>
  <si>
    <t>302.0,129,3169,12.0,75,13.0</t>
  </si>
  <si>
    <t>360.0,215,4615,14.0,70,10.0</t>
  </si>
  <si>
    <t>135.0,84,2525,16.0,82,29.0</t>
  </si>
  <si>
    <t>90.0,48,2085,21.7,80,44.3</t>
  </si>
  <si>
    <t>318.0,150,4135,13.5,72,15.0</t>
  </si>
  <si>
    <t>140.0,92,2572,14.9,76,25.0</t>
  </si>
  <si>
    <t>98.0,76,2144,14.7,80,41.5</t>
  </si>
  <si>
    <t>318.0,140,3735,13.2,78,19.4</t>
  </si>
  <si>
    <t>151.0,90,2670,16.0,79,28.4</t>
  </si>
  <si>
    <t>140.0,83,2639,17.0,75,23.0</t>
  </si>
  <si>
    <t>340.0,160,3609,8.0,70,14.0</t>
  </si>
  <si>
    <t>114.0,91,2582,14.0,73,20.0</t>
  </si>
  <si>
    <t>302.0,137,4042,14.5,73,14.0</t>
  </si>
  <si>
    <t>318.0,150,4077,14.0,72,14.0</t>
  </si>
  <si>
    <t>250.0,110,3520,16.4,77,17.5</t>
  </si>
  <si>
    <t>68.0,49,1867,19.5,73,29.0</t>
  </si>
  <si>
    <t>307.0,200,4376,15.0,70,10.0</t>
  </si>
  <si>
    <t>98.0,70,2125,17.3,82,36.0</t>
  </si>
  <si>
    <t>350.0,165,4274,12.0,72,13.0</t>
  </si>
  <si>
    <t>70.0,100,2420,12.5,80,23.7</t>
  </si>
  <si>
    <t>97.0,67,1985,16.4,77,30.0</t>
  </si>
  <si>
    <t>113.0,95,2228,14.0,71,25.0</t>
  </si>
  <si>
    <t>260.0,110,3365,15.5,78,19.9</t>
  </si>
  <si>
    <t>120.0,79,2625,18.6,82,28.0</t>
  </si>
  <si>
    <t>383.0,170,3563,10.0,70,15.0</t>
  </si>
  <si>
    <t>130.0,102,3150,15.7,76,20.0</t>
  </si>
  <si>
    <t>318.0,150,4096,13.0,71,14.0</t>
  </si>
  <si>
    <t>104.0,95,2375,17.5,70,25.0</t>
  </si>
  <si>
    <t>250.0,100,3329,15.5,71,17.0</t>
  </si>
  <si>
    <t>91.0,67,1965,15.0,82,38.0</t>
  </si>
  <si>
    <t>105.0,63,2125,14.7,82,38.0</t>
  </si>
  <si>
    <t>360.0,175,3821,11.0,73,13.0</t>
  </si>
  <si>
    <t>350.0,155,4360,14.9,79,16.9</t>
  </si>
  <si>
    <t>91.0,53,1795,17.5,75,33.0</t>
  </si>
  <si>
    <t>85.0,65,2020,19.2,79,31.8</t>
  </si>
  <si>
    <t>151.0,85,2855,17.6,78,23.8</t>
  </si>
  <si>
    <t>260.0,90,3420,22.2,79,23.9</t>
  </si>
  <si>
    <t>97.0,78,1940,14.5,77,29.0</t>
  </si>
  <si>
    <t>97.0,78,2190,14.1,77,30.5</t>
  </si>
  <si>
    <t>258.0,120,3410,15.1,78,18.1</t>
  </si>
  <si>
    <t>351.0,138,3955,13.2,79,16.5</t>
  </si>
  <si>
    <t>200.0,85,2990,18.2,79,19.8</t>
  </si>
  <si>
    <t>134.0,96,2702,13.5,75,24.0</t>
  </si>
  <si>
    <t>98.0,83,2075,15.9,77,33.5</t>
  </si>
  <si>
    <t>360.0,170,4654,13.0,73,13.0</t>
  </si>
  <si>
    <t>122.0,86,2226,16.5,72,21.0</t>
  </si>
  <si>
    <t>122.0,80,2451,16.5,74,26.0</t>
  </si>
  <si>
    <t>105.0,75,2230,14.5,78,30.9</t>
  </si>
  <si>
    <t>318.0,150,3755,14.0,76,13.0</t>
  </si>
  <si>
    <t>200.0,81,3012,17.6,76,24.0</t>
  </si>
  <si>
    <t>232.0,90,3210,17.2,78,19.4</t>
  </si>
  <si>
    <t>151.0,90,3003,20.1,80,24.3</t>
  </si>
  <si>
    <t>88.0,76,2065,14.5,71,30.0</t>
  </si>
  <si>
    <t>302.0,130,3870,15.0,76,13.0</t>
  </si>
  <si>
    <t>318.0,150,4498,14.5,75,16.0</t>
  </si>
  <si>
    <t>98.0,68,2135,16.6,78,29.5</t>
  </si>
  <si>
    <t>121.0,112,2868,15.5,73,19.0</t>
  </si>
  <si>
    <t>400.0,150,4997,14.0,73,11.0</t>
  </si>
  <si>
    <t>400.0,175,4464,11.5,71,14.0</t>
  </si>
  <si>
    <t>79.0,67,1963,15.5,74,26.0</t>
  </si>
  <si>
    <t>90.0,70,1937,14.2,76,29.0</t>
  </si>
  <si>
    <t>304.0,150,3892,12.5,72,15.0</t>
  </si>
  <si>
    <t>97.0,67,2145,18.0,80,33.8</t>
  </si>
  <si>
    <t>121.0,112,2933,14.5,72,18.0</t>
  </si>
  <si>
    <t>305.0,140,4215,13.0,76,17.5</t>
  </si>
  <si>
    <t>121.0,113,2234,12.5,70,26.0</t>
  </si>
  <si>
    <t>250.0,100,3781,17.0,74,16.0</t>
  </si>
  <si>
    <t>318.0,150,3777,12.5,73,15.0</t>
  </si>
  <si>
    <t>350.0,165,4209,12.0,71,14.0</t>
  </si>
  <si>
    <t>90.0,70,1937,14.0,75,29.0</t>
  </si>
  <si>
    <t>134.0,95,2515,14.8,78,21.1</t>
  </si>
  <si>
    <t>78.0,52,1985,19.4,78,32.8</t>
  </si>
  <si>
    <t>107.0,75,2210,14.4,81,33.7</t>
  </si>
  <si>
    <t>250.0,78,3574,21.0,76,18.0</t>
  </si>
  <si>
    <t>173.0,115,2700,12.9,79,26.8</t>
  </si>
  <si>
    <t>86.0,65,2110,17.9,80,46.6</t>
  </si>
  <si>
    <t>91.0,53,1795,17.4,76,33.0</t>
  </si>
  <si>
    <t>81.0,60,1760,16.1,81,35.1</t>
  </si>
  <si>
    <t>151.0,84,2635,16.4,81,26.6</t>
  </si>
  <si>
    <t>350.0,145,3988,13.0,73,13.0</t>
  </si>
  <si>
    <t>383.0,180,4955,11.5,71,12.0</t>
  </si>
  <si>
    <t>105.0,70,2150,14.9,79,34.5</t>
  </si>
  <si>
    <t>199.0,90,2648,15.0,70,21.0</t>
  </si>
  <si>
    <t>121.0,115,2795,15.7,78,21.6</t>
  </si>
  <si>
    <t>390.0,190,3850,8.5,70,15.0</t>
  </si>
  <si>
    <t>400.0,170,4668,11.5,75,16.0</t>
  </si>
  <si>
    <t>89.0,62,2050,17.3,81,37.7</t>
  </si>
  <si>
    <t>121.0,80,2670,15.0,79,27.4</t>
  </si>
  <si>
    <t>455.0,225,3086,10.0,70,14.0</t>
  </si>
  <si>
    <t>91.0,67,1995,16.2,82,38.0</t>
  </si>
  <si>
    <t>225.0,90,3381,18.7,80,19.1</t>
  </si>
  <si>
    <t>232.0,90,3085,17.6,76,22.5</t>
  </si>
  <si>
    <t>85.0,70,1945,16.8,77,33.5</t>
  </si>
  <si>
    <t>135.0,84,2385,12.9,81,30.0</t>
  </si>
  <si>
    <t>140.0,88,2870,18.1,80,26.4</t>
  </si>
  <si>
    <t>400.0,190,4325,12.2,77,15.5</t>
  </si>
  <si>
    <t>350.0,150,4699,14.5,74,13.0</t>
  </si>
  <si>
    <t>305.0,130,3840,15.4,79,17.0</t>
  </si>
  <si>
    <t>267.0,125,3605,15.0,79,19.2</t>
  </si>
  <si>
    <t>120.0,88,2957,17.0,75,23.0</t>
  </si>
  <si>
    <t>231.0,165,3445,13.4,78,17.7</t>
  </si>
  <si>
    <t>155.0,107,2472,14.0,73,21.0</t>
  </si>
  <si>
    <t>302.0,140,4294,16.0,72,13.0</t>
  </si>
  <si>
    <t>108.0,94,2379,16.5,73,22.0</t>
  </si>
  <si>
    <t>156.0,105,2800,14.4,80,27.9</t>
  </si>
  <si>
    <t>140.0,88,2890,17.3,79,22.3</t>
  </si>
  <si>
    <t>318.0,150,4457,13.5,74,14.0</t>
  </si>
  <si>
    <t>200.0,85,2587,16.0,70,21.0</t>
  </si>
  <si>
    <t>140.0,72,2565,13.6,76,26.5</t>
  </si>
  <si>
    <t>318.0,145,4140,13.7,77,15.5</t>
  </si>
  <si>
    <t>121.0,115,2671,13.5,75,25.0</t>
  </si>
  <si>
    <t>79.0,70,2074,19.5,71,30.0</t>
  </si>
  <si>
    <t>262.0,110,3221,13.5,75,20.0</t>
  </si>
  <si>
    <t>91.0,67,1850,13.8,80,44.6</t>
  </si>
  <si>
    <t>304.0,150,4257,15.5,74,14.0</t>
  </si>
  <si>
    <t>250.0,88,3139,14.5,71,18.0</t>
  </si>
  <si>
    <t>111.0,80,2155,14.8,77,30.0</t>
  </si>
  <si>
    <t>350.0,125,3900,17.4,79,23.0</t>
  </si>
  <si>
    <t>200.0,95,3155,18.2,78,20.5</t>
  </si>
  <si>
    <t>146.0,97,2815,14.5,77,22.0</t>
  </si>
  <si>
    <t>231.0,105,3535,19.2,78,19.2</t>
  </si>
  <si>
    <t>97.0,88,2130,14.5,71,27.0</t>
  </si>
  <si>
    <t>400.0,167,4906,12.5,73,12.0</t>
  </si>
  <si>
    <t>112.0,88,2605,19.6,82,28.0</t>
  </si>
  <si>
    <t>116.0,75,2158,15.5,73,24.0</t>
  </si>
  <si>
    <t>140.0,72,2408,19.0,71,22.0</t>
  </si>
  <si>
    <t>400.0,180,4220,11.1,77,16.0</t>
  </si>
  <si>
    <t>350.0,180,4499,12.5,73,12.0</t>
  </si>
  <si>
    <t>232.0,100,3288,15.5,71,18.0</t>
  </si>
  <si>
    <t>90.0,48,2335,23.7,80,43.4</t>
  </si>
  <si>
    <t>318.0,135,3830,15.2,79,18.2</t>
  </si>
  <si>
    <t>72.0,69,1613,18.0,71,35.0</t>
  </si>
  <si>
    <t>97.0,46,1950,21.0,73,26.0</t>
  </si>
  <si>
    <t>89.0,62,1845,15.3,80,29.8</t>
  </si>
  <si>
    <t>140.0,75,2542,17.0,74,25.0</t>
  </si>
  <si>
    <t>231.0,105,3380,15.8,78,20.6</t>
  </si>
  <si>
    <t>304.0,150,3433,12.0,70,16.0</t>
  </si>
  <si>
    <t>258.0,110,3632,18.0,74,16.0</t>
  </si>
  <si>
    <t>258.0,110,2962,13.5,71,18.0</t>
  </si>
  <si>
    <t>113.0,95,2278,15.5,72,24.0</t>
  </si>
  <si>
    <t>350.0,155,4502,13.5,72,13.0</t>
  </si>
  <si>
    <t>122.0,96,2300,15.5,77,25.5</t>
  </si>
  <si>
    <t>258.0,110,3730,19.0,75,15.0</t>
  </si>
  <si>
    <t>318.0,150,3436,11.0,70,18.0</t>
  </si>
  <si>
    <t>318.0,150,3399,11.0,73,15.0</t>
  </si>
  <si>
    <t>146.0,67,3250,21.8,80,30.0</t>
  </si>
  <si>
    <t>250.0,72,3432,21.0,75,15.0</t>
  </si>
  <si>
    <t>225.0,100,3233,15.4,76,22.0</t>
  </si>
  <si>
    <t>86.0,65,2019,16.4,80,37.2</t>
  </si>
  <si>
    <t>250.0,110,3645,16.2,76,18.5</t>
  </si>
  <si>
    <t>455.0,225,4425,10.0,70,14.0</t>
  </si>
  <si>
    <t>302.0,129,3725,13.4,79,17.6</t>
  </si>
  <si>
    <t>80.0,110,2720,13.5,77,21.5</t>
  </si>
  <si>
    <t>232.0,100,2901,16.0,74,19.0</t>
  </si>
  <si>
    <t>232.0,100,2945,16.0,73,18.0</t>
  </si>
  <si>
    <t>140.0,88,2720,15.4,78,25.1</t>
  </si>
  <si>
    <t>105.0,74,1980,15.3,82,36.0</t>
  </si>
  <si>
    <t>151.0,88,2740,16.0,77,24.5</t>
  </si>
  <si>
    <t>400.0,190,4422,12.5,72,13.0</t>
  </si>
  <si>
    <t>101.0,83,2202,15.3,76,27.0</t>
  </si>
  <si>
    <t>121.0,67,2950,19.9,80,36.4</t>
  </si>
  <si>
    <t>79.0,67,2000,16.0,74,31.0</t>
  </si>
  <si>
    <t>225.0,105,3613,16.5,74,18.0</t>
  </si>
  <si>
    <t>307.0,130,4098,14.0,72,13.0</t>
  </si>
  <si>
    <t>302.0,130,4295,14.9,77,15.0</t>
  </si>
  <si>
    <t>116.0,75,2246,14.0,74,26.0</t>
  </si>
  <si>
    <t>258.0,95,3193,17.8,76,17.5</t>
  </si>
  <si>
    <t>350.0,170,4165,11.4,77,15.5</t>
  </si>
  <si>
    <t>156.0,92,2585,14.5,82,26.0</t>
  </si>
  <si>
    <t>350.0,175,4100,13.0,73,13.0</t>
  </si>
  <si>
    <t>231.0,110,3415,15.8,81,22.4</t>
  </si>
  <si>
    <t>232.0,90,3211,17.0,75,19.0</t>
  </si>
  <si>
    <t>260.0,110,4060,19.0,77,17.0</t>
  </si>
  <si>
    <t>151.0,90,2556,13.2,79,33.5</t>
  </si>
  <si>
    <t>302.0,139,3570,12.8,78,20.2</t>
  </si>
  <si>
    <t>304.0,120,3962,13.9,76,15.5</t>
  </si>
  <si>
    <t>302.0,140,4638,16.0,74,14.0</t>
  </si>
  <si>
    <t>225.0,100,3651,17.7,76,20.0</t>
  </si>
  <si>
    <t>140.0,78,2592,18.5,75,23.0</t>
  </si>
  <si>
    <t>97.0,88,2130,14.5,70,27.0</t>
  </si>
  <si>
    <t>200.0,85,3070,16.7,78,20.8</t>
  </si>
  <si>
    <t>97.0,75,2155,16.4,76,28.0</t>
  </si>
  <si>
    <t>112.0,88,2640,18.6,82,27.0</t>
  </si>
  <si>
    <t>232.0,100,2634,13.0,71,19.0</t>
  </si>
  <si>
    <t>107.0,72,2290,17.0,80,32.4</t>
  </si>
  <si>
    <t>91.0,69,2130,14.7,79,37.3</t>
  </si>
  <si>
    <t>225.0,105,3121,16.5,73,18.0</t>
  </si>
  <si>
    <t>454.0,220,4354,9.0,70,14.0</t>
  </si>
  <si>
    <t>85.0,65,1975,19.4,81,37.0</t>
  </si>
  <si>
    <t>350.0,165,3693,11.5,70,15.0</t>
  </si>
  <si>
    <t>307.0,130,3504,12.0,70,18.0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</si>
</sst>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0" fillId="0" borderId="0" xfId="0" applyNumberFormat="1" applyProtection="1">
      <protection locked="0"/>
    </xf>
    <xf numFmtId="0" fontId="0" fillId="0" borderId="0" xfId="0" applyBorder="1"/>
    <xf numFmtId="0" fontId="6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 vertical="top" wrapText="1"/>
    </xf>
    <xf numFmtId="0" fontId="5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Border="1"/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5" fillId="0" borderId="0" xfId="0" applyFont="1" applyBorder="1"/>
    <xf numFmtId="0" fontId="0" fillId="0" borderId="0" xfId="0" quotePrefix="1" applyBorder="1"/>
    <xf numFmtId="0" fontId="8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7" fillId="0" borderId="0" xfId="0" applyFont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2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0" fillId="0" borderId="10" xfId="0" applyBorder="1"/>
    <xf numFmtId="0" fontId="0" fillId="0" borderId="11" xfId="0" applyBorder="1"/>
    <xf numFmtId="0" fontId="6" fillId="0" borderId="12" xfId="0" applyFont="1" applyBorder="1" applyAlignment="1">
      <alignment horizontal="center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'1'!$B$8:$B$22</c:f>
              <c:numCache>
                <c:formatCode>General</c:formatCode>
                <c:ptCount val="15"/>
                <c:pt idx="0">
                  <c:v>5</c:v>
                </c:pt>
                <c:pt idx="1">
                  <c:v>20</c:v>
                </c:pt>
                <c:pt idx="2">
                  <c:v>6</c:v>
                </c:pt>
                <c:pt idx="3">
                  <c:v>14</c:v>
                </c:pt>
                <c:pt idx="4">
                  <c:v>12</c:v>
                </c:pt>
                <c:pt idx="5">
                  <c:v>8</c:v>
                </c:pt>
                <c:pt idx="6">
                  <c:v>1</c:v>
                </c:pt>
                <c:pt idx="7">
                  <c:v>22</c:v>
                </c:pt>
                <c:pt idx="8">
                  <c:v>17</c:v>
                </c:pt>
                <c:pt idx="9">
                  <c:v>18</c:v>
                </c:pt>
                <c:pt idx="10">
                  <c:v>18</c:v>
                </c:pt>
                <c:pt idx="11">
                  <c:v>4</c:v>
                </c:pt>
                <c:pt idx="12">
                  <c:v>14</c:v>
                </c:pt>
                <c:pt idx="13">
                  <c:v>10</c:v>
                </c:pt>
                <c:pt idx="14">
                  <c:v>11</c:v>
                </c:pt>
              </c:numCache>
            </c:numRef>
          </c:xVal>
          <c:yVal>
            <c:numRef>
              <c:f>'1'!$C$8:$C$22</c:f>
              <c:numCache>
                <c:formatCode>General</c:formatCode>
                <c:ptCount val="15"/>
                <c:pt idx="0">
                  <c:v>80</c:v>
                </c:pt>
                <c:pt idx="1">
                  <c:v>67</c:v>
                </c:pt>
                <c:pt idx="2">
                  <c:v>75</c:v>
                </c:pt>
                <c:pt idx="3">
                  <c:v>70</c:v>
                </c:pt>
                <c:pt idx="4">
                  <c:v>80</c:v>
                </c:pt>
                <c:pt idx="5">
                  <c:v>85</c:v>
                </c:pt>
                <c:pt idx="6">
                  <c:v>83</c:v>
                </c:pt>
                <c:pt idx="7">
                  <c:v>56</c:v>
                </c:pt>
                <c:pt idx="8">
                  <c:v>50</c:v>
                </c:pt>
                <c:pt idx="9">
                  <c:v>65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75</c:v>
                </c:pt>
                <c:pt idx="14">
                  <c:v>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498896"/>
        <c:axId val="-2113495632"/>
      </c:scatterChart>
      <c:valAx>
        <c:axId val="-21134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3495632"/>
        <c:crosses val="autoZero"/>
        <c:crossBetween val="midCat"/>
      </c:valAx>
      <c:valAx>
        <c:axId val="-21134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34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47</xdr:row>
      <xdr:rowOff>9525</xdr:rowOff>
    </xdr:from>
    <xdr:to>
      <xdr:col>6</xdr:col>
      <xdr:colOff>1590675</xdr:colOff>
      <xdr:row>61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628650</xdr:colOff>
      <xdr:row>51</xdr:row>
      <xdr:rowOff>47625</xdr:rowOff>
    </xdr:from>
    <xdr:to>
      <xdr:col>6</xdr:col>
      <xdr:colOff>904875</xdr:colOff>
      <xdr:row>53</xdr:row>
      <xdr:rowOff>104775</xdr:rowOff>
    </xdr:to>
    <xdr:cxnSp macro="">
      <xdr:nvCxnSpPr>
        <xdr:cNvPr id="5" name="Straight Connector 4"/>
        <xdr:cNvCxnSpPr/>
      </xdr:nvCxnSpPr>
      <xdr:spPr>
        <a:xfrm>
          <a:off x="1314450" y="10934700"/>
          <a:ext cx="3276600" cy="43815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per/Documents/SSME%20106%20-%20Service%20System%20Capacity%20and%20Performance%20Management/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lcoxon Table"/>
      <sheetName val="Mann Table"/>
      <sheetName val="RSign Table"/>
      <sheetName val="Runs Table"/>
      <sheetName val="KS Table"/>
      <sheetName val="Lil Table"/>
      <sheetName val="SW Table"/>
      <sheetName val="Stud. Q Table"/>
      <sheetName val="Stud. Q Table 2"/>
      <sheetName val="Dunnett Table"/>
      <sheetName val="Sp Rho Table"/>
      <sheetName val="Ken Tau Table"/>
      <sheetName val="Durbin Table"/>
    </sheetNames>
    <definedNames>
      <definedName name="CorrelTest"/>
      <definedName name="CorrelTTest"/>
      <definedName name="CountPairs"/>
      <definedName name="DESIGN"/>
      <definedName name="KCORREL"/>
      <definedName name="MEAN"/>
      <definedName name="RegCoeff"/>
      <definedName name="SCORREL"/>
      <definedName name="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ci2s.ugr.es/keel/category.php?cat=r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topLeftCell="A19" workbookViewId="0">
      <selection activeCell="J100" sqref="J100"/>
    </sheetView>
  </sheetViews>
  <sheetFormatPr defaultRowHeight="15" x14ac:dyDescent="0.25"/>
  <cols>
    <col min="1" max="1" width="10.28515625" customWidth="1"/>
    <col min="2" max="2" width="11" customWidth="1"/>
    <col min="3" max="3" width="9.5703125" customWidth="1"/>
    <col min="4" max="4" width="11.42578125" customWidth="1"/>
    <col min="5" max="5" width="9.140625" style="16" customWidth="1"/>
    <col min="6" max="6" width="3.85546875" style="16" customWidth="1"/>
    <col min="7" max="7" width="37.42578125" style="16" customWidth="1"/>
    <col min="8" max="8" width="9.140625" style="16" customWidth="1"/>
    <col min="9" max="11" width="11.140625" style="16" customWidth="1"/>
    <col min="12" max="12" width="10" style="16" customWidth="1"/>
    <col min="13" max="16384" width="9.140625" style="16"/>
  </cols>
  <sheetData>
    <row r="1" spans="1:25" customFormat="1" x14ac:dyDescent="0.25"/>
    <row r="2" spans="1:25" customFormat="1" x14ac:dyDescent="0.25">
      <c r="A2" s="9"/>
    </row>
    <row r="3" spans="1:25" customFormat="1" x14ac:dyDescent="0.25">
      <c r="A3" s="33" t="s">
        <v>0</v>
      </c>
      <c r="B3" s="34"/>
      <c r="C3" s="34"/>
      <c r="D3" s="34"/>
      <c r="E3" s="34"/>
      <c r="F3" s="34"/>
      <c r="G3" s="34"/>
      <c r="H3" s="34"/>
      <c r="I3" s="34"/>
      <c r="J3" s="34"/>
    </row>
    <row r="4" spans="1:25" customFormat="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</row>
    <row r="5" spans="1:25" customForma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</row>
    <row r="6" spans="1:25" customFormat="1" ht="15.75" thickBot="1" x14ac:dyDescent="0.3"/>
    <row r="7" spans="1:25" customFormat="1" ht="34.5" thickBot="1" x14ac:dyDescent="0.3">
      <c r="A7" s="2" t="s">
        <v>1</v>
      </c>
      <c r="B7" s="3" t="s">
        <v>2</v>
      </c>
      <c r="C7" s="18" t="s">
        <v>3</v>
      </c>
      <c r="D7" s="8"/>
    </row>
    <row r="8" spans="1:25" ht="16.5" thickBot="1" x14ac:dyDescent="0.3">
      <c r="A8" s="4">
        <v>1</v>
      </c>
      <c r="B8" s="5">
        <v>5</v>
      </c>
      <c r="C8" s="5">
        <v>80</v>
      </c>
      <c r="D8" s="8"/>
      <c r="E8" s="6" t="s">
        <v>4</v>
      </c>
      <c r="F8"/>
      <c r="G8"/>
      <c r="H8"/>
      <c r="I8"/>
      <c r="J8"/>
      <c r="K8"/>
      <c r="L8"/>
      <c r="M8"/>
      <c r="N8"/>
      <c r="O8"/>
      <c r="P8"/>
    </row>
    <row r="9" spans="1:25" ht="16.5" thickBot="1" x14ac:dyDescent="0.3">
      <c r="A9" s="4">
        <v>2</v>
      </c>
      <c r="B9" s="5">
        <v>20</v>
      </c>
      <c r="C9" s="5">
        <v>67</v>
      </c>
      <c r="D9" s="8"/>
      <c r="E9" s="6" t="s">
        <v>5</v>
      </c>
      <c r="F9"/>
      <c r="G9"/>
      <c r="H9"/>
      <c r="I9"/>
      <c r="J9"/>
      <c r="K9"/>
      <c r="L9"/>
      <c r="M9"/>
      <c r="N9"/>
      <c r="O9"/>
      <c r="P9"/>
    </row>
    <row r="10" spans="1:25" ht="16.5" thickBot="1" x14ac:dyDescent="0.3">
      <c r="A10" s="4">
        <v>3</v>
      </c>
      <c r="B10" s="5">
        <v>6</v>
      </c>
      <c r="C10" s="5">
        <v>75</v>
      </c>
      <c r="D10" s="8"/>
      <c r="E10" s="6" t="s">
        <v>6</v>
      </c>
      <c r="F10"/>
      <c r="G10"/>
      <c r="H10"/>
      <c r="I10"/>
      <c r="J10"/>
      <c r="K10"/>
      <c r="L10"/>
      <c r="M10"/>
      <c r="N10"/>
      <c r="O10"/>
      <c r="P10"/>
    </row>
    <row r="11" spans="1:25" ht="16.5" thickBot="1" x14ac:dyDescent="0.3">
      <c r="A11" s="4">
        <v>4</v>
      </c>
      <c r="B11" s="5">
        <v>14</v>
      </c>
      <c r="C11" s="5">
        <v>70</v>
      </c>
      <c r="D11" s="8"/>
      <c r="E11" s="6" t="s">
        <v>7</v>
      </c>
      <c r="F11"/>
      <c r="G11"/>
      <c r="H11"/>
      <c r="I11"/>
      <c r="J11"/>
      <c r="K11"/>
      <c r="L11"/>
      <c r="M11"/>
      <c r="N11"/>
      <c r="O11"/>
      <c r="P11"/>
      <c r="Q11" s="17"/>
      <c r="R11" s="17"/>
      <c r="S11" s="17"/>
      <c r="T11" s="17"/>
      <c r="U11" s="17"/>
      <c r="V11" s="17"/>
      <c r="W11" s="17"/>
      <c r="X11" s="17"/>
      <c r="Y11" s="17"/>
    </row>
    <row r="12" spans="1:25" ht="16.5" thickBot="1" x14ac:dyDescent="0.3">
      <c r="A12" s="4">
        <v>5</v>
      </c>
      <c r="B12" s="5">
        <v>12</v>
      </c>
      <c r="C12" s="5">
        <v>80</v>
      </c>
      <c r="D12" s="8"/>
      <c r="E12" s="6" t="s">
        <v>8</v>
      </c>
      <c r="F12"/>
      <c r="G12"/>
      <c r="H12"/>
      <c r="I12"/>
      <c r="J12"/>
      <c r="K12"/>
      <c r="L12"/>
      <c r="M12"/>
      <c r="N12"/>
      <c r="O12"/>
      <c r="P12"/>
    </row>
    <row r="13" spans="1:25" ht="16.5" thickBot="1" x14ac:dyDescent="0.3">
      <c r="A13" s="4">
        <v>6</v>
      </c>
      <c r="B13" s="5">
        <v>8</v>
      </c>
      <c r="C13" s="5">
        <v>85</v>
      </c>
      <c r="D13" s="8"/>
      <c r="E13" s="7" t="s">
        <v>9</v>
      </c>
      <c r="F13"/>
      <c r="G13"/>
      <c r="H13"/>
      <c r="I13"/>
      <c r="J13"/>
      <c r="K13"/>
      <c r="L13"/>
      <c r="M13"/>
      <c r="N13"/>
      <c r="O13"/>
      <c r="P13"/>
    </row>
    <row r="14" spans="1:25" ht="16.5" thickBot="1" x14ac:dyDescent="0.3">
      <c r="A14" s="4">
        <v>7</v>
      </c>
      <c r="B14" s="5">
        <v>1</v>
      </c>
      <c r="C14" s="5">
        <v>83</v>
      </c>
      <c r="D14" s="8"/>
      <c r="E14" s="35" t="s">
        <v>11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/>
    </row>
    <row r="15" spans="1:25" ht="16.5" thickBot="1" x14ac:dyDescent="0.3">
      <c r="A15" s="4">
        <v>8</v>
      </c>
      <c r="B15" s="5">
        <v>22</v>
      </c>
      <c r="C15" s="5">
        <v>56</v>
      </c>
      <c r="D15" s="8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/>
    </row>
    <row r="16" spans="1:25" ht="16.5" thickBot="1" x14ac:dyDescent="0.3">
      <c r="A16" s="4">
        <v>9</v>
      </c>
      <c r="B16" s="5">
        <v>17</v>
      </c>
      <c r="C16" s="5">
        <v>50</v>
      </c>
      <c r="D16" s="8"/>
      <c r="E16" s="6" t="s">
        <v>10</v>
      </c>
      <c r="F16"/>
      <c r="G16"/>
      <c r="H16"/>
      <c r="I16"/>
      <c r="J16"/>
      <c r="K16"/>
      <c r="L16"/>
      <c r="M16"/>
      <c r="N16"/>
      <c r="O16"/>
      <c r="P16"/>
    </row>
    <row r="17" spans="1:25" ht="16.5" thickBot="1" x14ac:dyDescent="0.3">
      <c r="A17" s="4">
        <v>10</v>
      </c>
      <c r="B17" s="5">
        <v>18</v>
      </c>
      <c r="C17" s="5">
        <v>65</v>
      </c>
      <c r="D17" s="8"/>
      <c r="E17" s="6" t="s">
        <v>12</v>
      </c>
      <c r="F17"/>
      <c r="G17"/>
      <c r="H17"/>
      <c r="I17"/>
      <c r="J17"/>
      <c r="K17"/>
      <c r="L17"/>
      <c r="M17"/>
      <c r="N17"/>
      <c r="O17"/>
      <c r="P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ht="16.5" thickBot="1" x14ac:dyDescent="0.3">
      <c r="A18" s="4">
        <v>11</v>
      </c>
      <c r="B18" s="5">
        <v>18</v>
      </c>
      <c r="C18" s="5">
        <v>70</v>
      </c>
      <c r="D18" s="8"/>
      <c r="E18" s="6" t="s">
        <v>13</v>
      </c>
      <c r="F18"/>
      <c r="G18"/>
      <c r="H18"/>
      <c r="I18"/>
      <c r="J18"/>
      <c r="K18"/>
      <c r="L18"/>
      <c r="M18"/>
      <c r="N18"/>
      <c r="O18"/>
      <c r="P18"/>
    </row>
    <row r="19" spans="1:25" ht="16.5" thickBot="1" x14ac:dyDescent="0.3">
      <c r="A19" s="4">
        <v>12</v>
      </c>
      <c r="B19" s="5">
        <v>4</v>
      </c>
      <c r="C19" s="5">
        <v>80</v>
      </c>
      <c r="D19" s="8"/>
      <c r="E19"/>
      <c r="F19"/>
      <c r="G19"/>
      <c r="H19"/>
      <c r="I19"/>
      <c r="J19"/>
      <c r="K19"/>
      <c r="L19"/>
      <c r="M19"/>
      <c r="N19"/>
      <c r="O19"/>
      <c r="P19"/>
    </row>
    <row r="20" spans="1:25" ht="16.5" thickBot="1" x14ac:dyDescent="0.3">
      <c r="A20" s="4">
        <v>13</v>
      </c>
      <c r="B20" s="5">
        <v>14</v>
      </c>
      <c r="C20" s="5">
        <v>90</v>
      </c>
      <c r="D20" s="8"/>
      <c r="E20"/>
      <c r="F20"/>
      <c r="G20"/>
      <c r="H20"/>
      <c r="I20"/>
      <c r="J20"/>
      <c r="K20"/>
      <c r="L20"/>
      <c r="M20"/>
      <c r="N20"/>
      <c r="O20"/>
      <c r="P20"/>
    </row>
    <row r="21" spans="1:25" ht="16.5" thickBot="1" x14ac:dyDescent="0.3">
      <c r="A21" s="4">
        <v>14</v>
      </c>
      <c r="B21" s="5">
        <v>10</v>
      </c>
      <c r="C21" s="5">
        <v>75</v>
      </c>
      <c r="D21" s="8"/>
      <c r="E21"/>
      <c r="F21"/>
      <c r="G21"/>
      <c r="H21"/>
      <c r="I21"/>
      <c r="J21"/>
      <c r="K21"/>
      <c r="L21"/>
      <c r="M21"/>
      <c r="N21"/>
      <c r="O21"/>
      <c r="P21"/>
    </row>
    <row r="22" spans="1:25" ht="15.75" x14ac:dyDescent="0.25">
      <c r="A22" s="23">
        <v>15</v>
      </c>
      <c r="B22" s="24">
        <v>11</v>
      </c>
      <c r="C22" s="24">
        <v>70</v>
      </c>
      <c r="D22" s="8"/>
      <c r="E22"/>
      <c r="F22"/>
      <c r="G22"/>
      <c r="H22"/>
      <c r="I22"/>
      <c r="J22"/>
      <c r="K22"/>
      <c r="L22"/>
      <c r="M22"/>
      <c r="N22"/>
      <c r="O22"/>
      <c r="P22"/>
    </row>
    <row r="23" spans="1:25" x14ac:dyDescent="0.25">
      <c r="A23" s="16"/>
      <c r="B23" s="16">
        <f>[1]!MEAN(B8:B22)</f>
        <v>12</v>
      </c>
      <c r="C23" s="16">
        <f>[1]!MEAN(C8:C22)</f>
        <v>73.066666666666663</v>
      </c>
      <c r="D23" s="16"/>
    </row>
    <row r="24" spans="1:25" x14ac:dyDescent="0.25">
      <c r="A24" s="25"/>
      <c r="B24" s="25"/>
      <c r="C24" s="16"/>
      <c r="D24" s="16"/>
      <c r="M24"/>
      <c r="N24"/>
      <c r="O24"/>
      <c r="P24"/>
    </row>
    <row r="25" spans="1:25" x14ac:dyDescent="0.25">
      <c r="A25" s="38">
        <v>1</v>
      </c>
      <c r="B25" s="25"/>
      <c r="C25" s="16"/>
      <c r="D25" s="16"/>
      <c r="G25" s="26"/>
      <c r="M25"/>
      <c r="N25" s="19"/>
      <c r="O25" s="20"/>
      <c r="P25" s="20"/>
    </row>
    <row r="26" spans="1:25" ht="22.5" x14ac:dyDescent="0.25">
      <c r="A26" s="27"/>
      <c r="B26" s="27" t="s">
        <v>33</v>
      </c>
      <c r="C26" s="16"/>
      <c r="D26" s="16"/>
      <c r="G26" s="26"/>
      <c r="I26" s="36"/>
      <c r="J26" s="36"/>
      <c r="K26" s="37"/>
      <c r="L26" s="37"/>
      <c r="M26"/>
      <c r="N26" s="20"/>
      <c r="O26" s="20"/>
      <c r="P26" s="20"/>
    </row>
    <row r="27" spans="1:25" ht="15.75" x14ac:dyDescent="0.25">
      <c r="A27" s="8"/>
      <c r="B27" s="8"/>
      <c r="C27" s="16"/>
      <c r="D27" s="16"/>
      <c r="G27" s="26"/>
      <c r="I27" s="27"/>
      <c r="J27" s="27"/>
      <c r="K27" s="28"/>
      <c r="L27" s="29"/>
      <c r="M27"/>
      <c r="N27" s="21"/>
      <c r="O27" s="21"/>
      <c r="P27" s="20"/>
    </row>
    <row r="28" spans="1:25" ht="15.75" x14ac:dyDescent="0.25">
      <c r="A28" s="8"/>
      <c r="B28" s="8" t="s">
        <v>34</v>
      </c>
      <c r="C28" s="39">
        <f>CORREL(B8:B22,C8:C22)</f>
        <v>-0.67659072491434191</v>
      </c>
      <c r="D28" s="16"/>
      <c r="G28" s="26"/>
      <c r="I28" s="30"/>
      <c r="J28" s="30"/>
      <c r="M28"/>
      <c r="N28" s="20"/>
      <c r="O28" s="20"/>
      <c r="P28" s="20"/>
    </row>
    <row r="29" spans="1:25" ht="15.75" x14ac:dyDescent="0.25">
      <c r="A29" s="8"/>
      <c r="B29" s="8" t="s">
        <v>35</v>
      </c>
      <c r="C29" s="40">
        <f>[1]!SCORREL(B8:B22,C8:C22)</f>
        <v>-0.714171124984322</v>
      </c>
      <c r="D29" s="16"/>
      <c r="I29" s="30"/>
      <c r="J29" s="30"/>
      <c r="M29"/>
      <c r="N29" s="20"/>
      <c r="O29" s="20"/>
      <c r="P29" s="20"/>
    </row>
    <row r="30" spans="1:25" ht="15.75" x14ac:dyDescent="0.25">
      <c r="A30" s="8"/>
      <c r="B30" s="8" t="s">
        <v>36</v>
      </c>
      <c r="C30" s="41">
        <f>[1]!KCORREL(B8:B22,C8:C22)</f>
        <v>-0.55738641143329415</v>
      </c>
      <c r="D30" s="16"/>
      <c r="I30" s="30"/>
      <c r="J30" s="30"/>
      <c r="M30"/>
      <c r="N30" s="20"/>
      <c r="O30" s="20"/>
      <c r="P30" s="20"/>
    </row>
    <row r="31" spans="1:25" ht="15.75" x14ac:dyDescent="0.25">
      <c r="A31" s="8"/>
      <c r="B31" s="8"/>
      <c r="C31" s="16"/>
      <c r="D31" s="31"/>
      <c r="I31" s="30"/>
      <c r="J31" s="30"/>
      <c r="M31"/>
      <c r="N31" s="20"/>
      <c r="O31" s="20"/>
      <c r="P31" s="20"/>
    </row>
    <row r="32" spans="1:25" ht="47.25" x14ac:dyDescent="0.25">
      <c r="A32" s="8"/>
      <c r="B32" s="8" t="s">
        <v>39</v>
      </c>
      <c r="C32" s="16"/>
      <c r="D32" s="16"/>
      <c r="E32" s="16" t="s">
        <v>42</v>
      </c>
      <c r="I32" s="32"/>
      <c r="J32" s="30"/>
      <c r="M32"/>
      <c r="N32" s="19"/>
      <c r="O32" s="20"/>
      <c r="P32" s="20"/>
    </row>
    <row r="33" spans="1:16" ht="15.75" x14ac:dyDescent="0.25">
      <c r="A33" s="8"/>
      <c r="B33" s="8"/>
      <c r="C33" s="16"/>
      <c r="D33" s="16"/>
      <c r="I33" s="32"/>
      <c r="J33" s="30"/>
      <c r="M33"/>
      <c r="N33" s="20"/>
      <c r="O33" s="20"/>
      <c r="P33" s="20"/>
    </row>
    <row r="34" spans="1:16" ht="15.75" x14ac:dyDescent="0.25">
      <c r="A34" s="8"/>
      <c r="B34" s="8" t="s">
        <v>37</v>
      </c>
      <c r="C34" s="39">
        <v>0.05</v>
      </c>
      <c r="D34" s="16"/>
      <c r="E34" s="16" t="s">
        <v>43</v>
      </c>
      <c r="F34" s="39">
        <v>0</v>
      </c>
      <c r="I34" s="30"/>
      <c r="J34" s="30"/>
      <c r="M34"/>
      <c r="N34" s="21"/>
      <c r="O34" s="21"/>
      <c r="P34" s="20"/>
    </row>
    <row r="35" spans="1:16" ht="15.75" x14ac:dyDescent="0.25">
      <c r="A35" s="8"/>
      <c r="B35" s="8" t="s">
        <v>38</v>
      </c>
      <c r="C35" s="41">
        <v>2</v>
      </c>
      <c r="D35" s="16"/>
      <c r="E35" s="16" t="s">
        <v>37</v>
      </c>
      <c r="F35" s="40">
        <v>0.05</v>
      </c>
      <c r="I35" s="30"/>
      <c r="J35" s="30"/>
      <c r="M35"/>
      <c r="N35" s="20"/>
      <c r="O35" s="20"/>
      <c r="P35" s="20"/>
    </row>
    <row r="36" spans="1:16" ht="15.75" x14ac:dyDescent="0.25">
      <c r="A36" s="8"/>
      <c r="B36" s="8"/>
      <c r="C36" s="16"/>
      <c r="D36" s="16"/>
      <c r="E36" s="16" t="s">
        <v>38</v>
      </c>
      <c r="F36" s="41">
        <v>2</v>
      </c>
      <c r="I36" s="30"/>
      <c r="J36" s="30"/>
      <c r="M36"/>
      <c r="N36" s="20"/>
      <c r="O36" s="20"/>
      <c r="P36" s="20"/>
    </row>
    <row r="37" spans="1:16" ht="15.75" x14ac:dyDescent="0.25">
      <c r="A37" s="8"/>
      <c r="B37" s="8" t="s">
        <v>40</v>
      </c>
      <c r="C37" s="39">
        <f>C28</f>
        <v>-0.67659072491434191</v>
      </c>
      <c r="D37" s="16"/>
      <c r="I37" s="30"/>
      <c r="J37" s="30"/>
      <c r="M37"/>
      <c r="N37" s="20"/>
      <c r="O37" s="20"/>
      <c r="P37" s="20"/>
    </row>
    <row r="38" spans="1:16" ht="15.75" x14ac:dyDescent="0.25">
      <c r="A38" s="8"/>
      <c r="B38" s="8" t="s">
        <v>41</v>
      </c>
      <c r="C38" s="40">
        <f>C37/C39</f>
        <v>0.20422931887763313</v>
      </c>
      <c r="D38" s="16"/>
      <c r="E38" s="16" t="s">
        <v>40</v>
      </c>
      <c r="F38" s="39">
        <f>C28</f>
        <v>-0.67659072491434191</v>
      </c>
      <c r="I38" s="30"/>
      <c r="J38" s="30"/>
      <c r="M38"/>
      <c r="N38" s="20"/>
      <c r="O38" s="20"/>
      <c r="P38" s="20"/>
    </row>
    <row r="39" spans="1:16" ht="15.75" x14ac:dyDescent="0.25">
      <c r="A39" s="8"/>
      <c r="B39" s="8" t="str">
        <f t="array" ref="B39:C42">[1]!CorrelTTest(B8:B22,C8:C22,C34,TRUE,C35)</f>
        <v>t</v>
      </c>
      <c r="C39" s="40">
        <v>-3.3128971326576808</v>
      </c>
      <c r="D39" s="16"/>
      <c r="E39" s="16" t="s">
        <v>41</v>
      </c>
      <c r="F39" s="40">
        <f>1/SQRT([1]!CountPairs(B8:B22,C8:C22,FALSE)-1)</f>
        <v>0.2672612419124244</v>
      </c>
      <c r="I39" s="30"/>
      <c r="J39" s="30"/>
      <c r="M39"/>
      <c r="N39" s="19"/>
      <c r="O39" s="20"/>
      <c r="P39" s="20"/>
    </row>
    <row r="40" spans="1:16" ht="15.75" x14ac:dyDescent="0.25">
      <c r="A40" s="8"/>
      <c r="B40" s="8" t="str">
        <v>p-value</v>
      </c>
      <c r="C40" s="40">
        <v>5.606863642030324E-3</v>
      </c>
      <c r="D40" s="16"/>
      <c r="E40" s="16" t="str">
        <f t="array" ref="E40:F43">[1]!CorrelTest(B8:B22,C8:C22,F34,F35,TRUE,C35)</f>
        <v>z</v>
      </c>
      <c r="F40" s="40">
        <v>-2.850261169476449</v>
      </c>
      <c r="I40" s="30"/>
      <c r="J40" s="30"/>
      <c r="M40"/>
      <c r="N40" s="20"/>
      <c r="O40" s="20"/>
      <c r="P40" s="20"/>
    </row>
    <row r="41" spans="1:16" ht="15.75" x14ac:dyDescent="0.25">
      <c r="A41" s="8"/>
      <c r="B41" s="8" t="str">
        <v>lower</v>
      </c>
      <c r="C41" s="40">
        <v>-1.1178013441483254</v>
      </c>
      <c r="D41" s="16"/>
      <c r="E41" s="16" t="str">
        <v>p-value</v>
      </c>
      <c r="F41" s="40">
        <v>4.3683343318248009E-3</v>
      </c>
      <c r="I41" s="30"/>
      <c r="J41" s="30"/>
      <c r="M41"/>
      <c r="N41" s="21"/>
      <c r="O41" s="21"/>
      <c r="P41" s="20"/>
    </row>
    <row r="42" spans="1:16" x14ac:dyDescent="0.25">
      <c r="A42" s="16"/>
      <c r="B42" s="16" t="str">
        <v>upper</v>
      </c>
      <c r="C42" s="41">
        <v>-0.23538010568035839</v>
      </c>
      <c r="D42" s="16"/>
      <c r="E42" s="16" t="str">
        <v>lower</v>
      </c>
      <c r="F42" s="40">
        <v>-0.88286081735797561</v>
      </c>
      <c r="I42" s="30"/>
      <c r="J42" s="30"/>
      <c r="M42"/>
      <c r="N42" s="20"/>
      <c r="O42" s="20"/>
      <c r="P42" s="20"/>
    </row>
    <row r="43" spans="1:16" x14ac:dyDescent="0.25">
      <c r="A43" s="16"/>
      <c r="B43" s="16"/>
      <c r="C43" s="16"/>
      <c r="D43" s="16"/>
      <c r="E43" s="16" t="str">
        <v>upper</v>
      </c>
      <c r="F43" s="41">
        <v>-0.25149363589804613</v>
      </c>
      <c r="M43"/>
      <c r="N43" s="20"/>
      <c r="O43" s="20"/>
      <c r="P43" s="20"/>
    </row>
    <row r="44" spans="1:16" x14ac:dyDescent="0.25">
      <c r="A44" s="16"/>
      <c r="B44" s="16"/>
      <c r="C44" s="16"/>
      <c r="D44" s="16"/>
      <c r="M44"/>
      <c r="N44" s="20"/>
      <c r="O44" s="20"/>
      <c r="P44" s="20"/>
    </row>
    <row r="45" spans="1:16" x14ac:dyDescent="0.25">
      <c r="A45" s="16"/>
      <c r="B45" s="16"/>
      <c r="C45" s="16"/>
      <c r="D45" s="16"/>
      <c r="M45"/>
      <c r="N45" s="20"/>
      <c r="O45" s="20"/>
      <c r="P45" s="20"/>
    </row>
    <row r="46" spans="1:16" x14ac:dyDescent="0.25">
      <c r="A46" s="16"/>
      <c r="B46" s="16"/>
      <c r="C46" s="16"/>
      <c r="D46" s="16"/>
      <c r="M46"/>
      <c r="N46" s="20"/>
      <c r="O46" s="20"/>
      <c r="P46" s="20"/>
    </row>
    <row r="47" spans="1:16" x14ac:dyDescent="0.25">
      <c r="A47" s="42">
        <v>2</v>
      </c>
      <c r="B47" s="16"/>
      <c r="C47" s="16"/>
      <c r="D47" s="16"/>
      <c r="N47" s="22"/>
      <c r="O47" s="22"/>
      <c r="P47" s="22"/>
    </row>
    <row r="48" spans="1:16" x14ac:dyDescent="0.25">
      <c r="A48" s="16"/>
      <c r="B48" s="16"/>
      <c r="C48" s="16"/>
      <c r="D48" s="16"/>
    </row>
    <row r="65" spans="1:7" x14ac:dyDescent="0.25">
      <c r="A65" s="9">
        <v>3</v>
      </c>
    </row>
    <row r="70" spans="1:7" x14ac:dyDescent="0.25">
      <c r="A70" s="9">
        <v>4</v>
      </c>
    </row>
    <row r="71" spans="1:7" x14ac:dyDescent="0.25">
      <c r="B71" t="s">
        <v>44</v>
      </c>
    </row>
    <row r="73" spans="1:7" ht="15.75" thickBot="1" x14ac:dyDescent="0.3">
      <c r="B73" s="43" t="s">
        <v>45</v>
      </c>
      <c r="C73" s="43"/>
      <c r="E73" s="43"/>
      <c r="F73" s="43"/>
    </row>
    <row r="74" spans="1:7" ht="15.75" thickTop="1" x14ac:dyDescent="0.25">
      <c r="B74" t="s">
        <v>46</v>
      </c>
      <c r="C74">
        <f>SQRT(C75)</f>
        <v>0.67659072491434191</v>
      </c>
      <c r="E74" s="16" t="s">
        <v>51</v>
      </c>
      <c r="F74" s="16">
        <f>C78*LN(D83/C78)+2*(C82+1)</f>
        <v>65.170132227566341</v>
      </c>
    </row>
    <row r="75" spans="1:7" x14ac:dyDescent="0.25">
      <c r="B75" t="s">
        <v>47</v>
      </c>
      <c r="C75">
        <f>D82/D84</f>
        <v>0.45777500904011464</v>
      </c>
      <c r="E75" s="16" t="s">
        <v>52</v>
      </c>
      <c r="F75" s="16">
        <f>F74+2*(C82+2)*(C82+3)/(C78-C82-3)</f>
        <v>67.351950409384528</v>
      </c>
    </row>
    <row r="76" spans="1:7" x14ac:dyDescent="0.25">
      <c r="B76" t="s">
        <v>48</v>
      </c>
      <c r="C76">
        <f>1-(1-C75)*(C78-1)/(C78-C82-1)</f>
        <v>0.41606539435089274</v>
      </c>
      <c r="E76" s="44" t="s">
        <v>53</v>
      </c>
      <c r="F76" s="44">
        <f>C78*LN(D83/C78)+(C82+1)*LN(C78)</f>
        <v>66.586232629770763</v>
      </c>
    </row>
    <row r="77" spans="1:7" x14ac:dyDescent="0.25">
      <c r="B77" t="s">
        <v>49</v>
      </c>
      <c r="C77">
        <f>SQRT(E83)</f>
        <v>8.2528189212244421</v>
      </c>
    </row>
    <row r="78" spans="1:7" x14ac:dyDescent="0.25">
      <c r="B78" s="44" t="s">
        <v>50</v>
      </c>
      <c r="C78" s="44">
        <f>COUNT(C8:C22)</f>
        <v>15</v>
      </c>
    </row>
    <row r="80" spans="1:7" ht="15.75" thickBot="1" x14ac:dyDescent="0.3">
      <c r="B80" t="s">
        <v>54</v>
      </c>
      <c r="F80" s="30" t="s">
        <v>37</v>
      </c>
      <c r="G80" s="30">
        <v>0.05</v>
      </c>
    </row>
    <row r="81" spans="1:9" ht="15.75" thickTop="1" x14ac:dyDescent="0.25">
      <c r="B81" s="45"/>
      <c r="C81" s="45" t="s">
        <v>55</v>
      </c>
      <c r="D81" s="45" t="s">
        <v>56</v>
      </c>
      <c r="E81" s="45" t="s">
        <v>57</v>
      </c>
      <c r="F81" s="45" t="s">
        <v>58</v>
      </c>
      <c r="G81" s="45" t="s">
        <v>59</v>
      </c>
      <c r="H81" s="45" t="s">
        <v>60</v>
      </c>
    </row>
    <row r="82" spans="1:9" x14ac:dyDescent="0.25">
      <c r="B82" t="s">
        <v>61</v>
      </c>
      <c r="C82">
        <f>COUNT(B8)</f>
        <v>1</v>
      </c>
      <c r="D82">
        <f>DEVSQ(MMULT([1]!DESIGN(B8:B22),C87:C88))</f>
        <v>747.51607142857119</v>
      </c>
      <c r="E82" s="16">
        <f>D82/C82</f>
        <v>747.51607142857119</v>
      </c>
      <c r="F82" s="16">
        <f>E82/E83</f>
        <v>10.975287411571481</v>
      </c>
      <c r="G82" s="16">
        <f>FDIST(F82,C82,C83)</f>
        <v>5.6068636420303344E-3</v>
      </c>
      <c r="H82" s="30" t="str">
        <f>IF(G82&lt;G80,"yes","no")</f>
        <v>yes</v>
      </c>
    </row>
    <row r="83" spans="1:9" x14ac:dyDescent="0.25">
      <c r="B83" t="s">
        <v>62</v>
      </c>
      <c r="C83">
        <f>C84-C82</f>
        <v>13</v>
      </c>
      <c r="D83">
        <f>D84-D82</f>
        <v>885.4172619047622</v>
      </c>
      <c r="E83" s="16">
        <f>D83/C83</f>
        <v>68.109020146520166</v>
      </c>
    </row>
    <row r="84" spans="1:9" x14ac:dyDescent="0.25">
      <c r="B84" s="44" t="s">
        <v>63</v>
      </c>
      <c r="C84" s="44">
        <f>C78-1</f>
        <v>14</v>
      </c>
      <c r="D84" s="44">
        <f>DEVSQ(C8:C22)</f>
        <v>1632.9333333333334</v>
      </c>
      <c r="E84" s="44"/>
      <c r="F84" s="44"/>
      <c r="G84" s="44"/>
      <c r="H84" s="44"/>
    </row>
    <row r="85" spans="1:9" ht="15.75" thickBot="1" x14ac:dyDescent="0.3"/>
    <row r="86" spans="1:9" ht="15.75" thickTop="1" x14ac:dyDescent="0.25">
      <c r="B86" s="45"/>
      <c r="C86" s="45" t="s">
        <v>64</v>
      </c>
      <c r="D86" s="45" t="s">
        <v>41</v>
      </c>
      <c r="E86" s="45" t="s">
        <v>65</v>
      </c>
      <c r="F86" s="45" t="s">
        <v>59</v>
      </c>
      <c r="G86" s="45" t="s">
        <v>66</v>
      </c>
      <c r="H86" s="45" t="s">
        <v>67</v>
      </c>
      <c r="I86" s="45" t="s">
        <v>68</v>
      </c>
    </row>
    <row r="87" spans="1:9" x14ac:dyDescent="0.25">
      <c r="B87" t="s">
        <v>69</v>
      </c>
      <c r="C87">
        <f t="array" ref="C87:D88">[1]!RegCoeff(B8:B22,C8:C22)</f>
        <v>86.930952380952377</v>
      </c>
      <c r="D87">
        <v>4.6962058494893455</v>
      </c>
      <c r="E87" s="16">
        <f>C87/D87</f>
        <v>18.510890528873439</v>
      </c>
      <c r="F87" s="16">
        <f>TDIST(ABS(E87),$C$83,2)</f>
        <v>1.0059521472724977E-10</v>
      </c>
      <c r="G87" s="16">
        <f>C87-TINV(G$80,$C$83)*D87</f>
        <v>76.785416459418371</v>
      </c>
      <c r="H87" s="16">
        <f>C87+TINV(G$80,$C$83)*D87</f>
        <v>97.076488302486382</v>
      </c>
    </row>
    <row r="88" spans="1:9" x14ac:dyDescent="0.25">
      <c r="B88" s="44" t="str">
        <f t="array" ref="B88">TRANSPOSE(B7)</f>
        <v>Hours of TV</v>
      </c>
      <c r="C88" s="44">
        <v>-1.1553571428571427</v>
      </c>
      <c r="D88" s="44">
        <v>0.34874525123884209</v>
      </c>
      <c r="E88" s="44">
        <f>C88/D88</f>
        <v>-3.3128971326576817</v>
      </c>
      <c r="F88" s="44">
        <f>TDIST(ABS(E88),$C$83,2)</f>
        <v>5.6068636420303162E-3</v>
      </c>
      <c r="G88" s="44">
        <f>C88-TINV(G$80,$C$83)*D88</f>
        <v>-1.9087754527237792</v>
      </c>
      <c r="H88" s="44">
        <f>C88+TINV(G$80,$C$83)*D88</f>
        <v>-0.40193883299050637</v>
      </c>
      <c r="I88" s="44">
        <f>[1]!VIF(B8:B22,1)</f>
        <v>1</v>
      </c>
    </row>
    <row r="91" spans="1:9" x14ac:dyDescent="0.25">
      <c r="A91" s="9">
        <v>5</v>
      </c>
    </row>
    <row r="94" spans="1:9" x14ac:dyDescent="0.25">
      <c r="A94" s="9">
        <v>7</v>
      </c>
    </row>
    <row r="95" spans="1:9" x14ac:dyDescent="0.25">
      <c r="B95" s="47" t="s">
        <v>71</v>
      </c>
      <c r="C95" s="47"/>
      <c r="D95" s="47"/>
      <c r="E95" s="47"/>
      <c r="F95" s="47"/>
      <c r="G95" s="47"/>
    </row>
    <row r="96" spans="1:9" x14ac:dyDescent="0.25">
      <c r="B96" s="47"/>
      <c r="C96" s="47"/>
      <c r="D96" s="47"/>
      <c r="E96" s="47"/>
      <c r="F96" s="47"/>
      <c r="G96" s="47"/>
    </row>
    <row r="97" spans="1:7" x14ac:dyDescent="0.25">
      <c r="A97" s="9">
        <v>8</v>
      </c>
    </row>
    <row r="98" spans="1:7" x14ac:dyDescent="0.25">
      <c r="B98" s="46" t="s">
        <v>70</v>
      </c>
      <c r="C98" s="46"/>
      <c r="D98" s="46"/>
      <c r="E98" s="46"/>
      <c r="F98" s="46"/>
      <c r="G98" s="46"/>
    </row>
    <row r="99" spans="1:7" x14ac:dyDescent="0.25">
      <c r="B99" s="46"/>
      <c r="C99" s="46"/>
      <c r="D99" s="46"/>
      <c r="E99" s="46"/>
      <c r="F99" s="46"/>
      <c r="G99" s="46"/>
    </row>
    <row r="100" spans="1:7" x14ac:dyDescent="0.25">
      <c r="B100" s="46"/>
      <c r="C100" s="46"/>
      <c r="D100" s="46"/>
      <c r="E100" s="46"/>
      <c r="F100" s="46"/>
      <c r="G100" s="46"/>
    </row>
    <row r="101" spans="1:7" x14ac:dyDescent="0.25">
      <c r="B101" s="46"/>
      <c r="C101" s="46"/>
      <c r="D101" s="46"/>
      <c r="E101" s="46"/>
      <c r="F101" s="46"/>
      <c r="G101" s="46"/>
    </row>
    <row r="102" spans="1:7" x14ac:dyDescent="0.25">
      <c r="B102" s="46"/>
      <c r="C102" s="46"/>
      <c r="D102" s="46"/>
      <c r="E102" s="46"/>
      <c r="F102" s="46"/>
      <c r="G102" s="46"/>
    </row>
    <row r="103" spans="1:7" x14ac:dyDescent="0.25">
      <c r="B103" s="46"/>
      <c r="C103" s="46"/>
      <c r="D103" s="46"/>
      <c r="E103" s="46"/>
      <c r="F103" s="46"/>
      <c r="G103" s="46"/>
    </row>
  </sheetData>
  <mergeCells count="6">
    <mergeCell ref="A3:J5"/>
    <mergeCell ref="E14:O15"/>
    <mergeCell ref="I26:J26"/>
    <mergeCell ref="K26:L26"/>
    <mergeCell ref="B98:G103"/>
    <mergeCell ref="B95:G9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4" workbookViewId="0">
      <selection activeCell="G8" sqref="G8"/>
    </sheetView>
  </sheetViews>
  <sheetFormatPr defaultRowHeight="15" x14ac:dyDescent="0.25"/>
  <cols>
    <col min="2" max="2" width="12.140625" customWidth="1"/>
    <col min="3" max="3" width="12.85546875" customWidth="1"/>
    <col min="5" max="5" width="10.7109375" customWidth="1"/>
    <col min="7" max="7" width="78.85546875" bestFit="1" customWidth="1"/>
  </cols>
  <sheetData>
    <row r="1" spans="1:7" x14ac:dyDescent="0.25">
      <c r="A1" t="s">
        <v>27</v>
      </c>
    </row>
    <row r="2" spans="1:7" x14ac:dyDescent="0.25">
      <c r="A2" s="9"/>
    </row>
    <row r="3" spans="1:7" ht="12.75" customHeight="1" x14ac:dyDescent="0.25"/>
    <row r="4" spans="1:7" ht="60" customHeight="1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</row>
    <row r="5" spans="1:7" x14ac:dyDescent="0.25">
      <c r="A5" s="15">
        <v>8</v>
      </c>
      <c r="B5" s="15">
        <v>78</v>
      </c>
      <c r="C5" s="15">
        <v>284</v>
      </c>
      <c r="D5" s="15">
        <v>9.1000003809999992</v>
      </c>
      <c r="E5" s="15">
        <v>109</v>
      </c>
      <c r="G5" t="s">
        <v>23</v>
      </c>
    </row>
    <row r="6" spans="1:7" x14ac:dyDescent="0.25">
      <c r="A6" s="15">
        <v>9.3000001910000005</v>
      </c>
      <c r="B6" s="15">
        <v>68</v>
      </c>
      <c r="C6" s="15">
        <v>433</v>
      </c>
      <c r="D6" s="15">
        <v>8.6999998089999995</v>
      </c>
      <c r="E6" s="15">
        <v>144</v>
      </c>
      <c r="G6" t="s">
        <v>22</v>
      </c>
    </row>
    <row r="7" spans="1:7" x14ac:dyDescent="0.25">
      <c r="A7" s="15">
        <v>7.5</v>
      </c>
      <c r="B7" s="15">
        <v>70</v>
      </c>
      <c r="C7" s="15">
        <v>739</v>
      </c>
      <c r="D7" s="15">
        <v>7.1999998090000004</v>
      </c>
      <c r="E7" s="15">
        <v>113</v>
      </c>
      <c r="G7" s="15" t="s">
        <v>24</v>
      </c>
    </row>
    <row r="8" spans="1:7" x14ac:dyDescent="0.25">
      <c r="A8" s="15">
        <v>8.8999996190000008</v>
      </c>
      <c r="B8" s="15">
        <v>96</v>
      </c>
      <c r="C8" s="15">
        <v>1792</v>
      </c>
      <c r="D8" s="15">
        <v>8.8999996190000008</v>
      </c>
      <c r="E8" s="15">
        <v>97</v>
      </c>
      <c r="G8" s="15" t="s">
        <v>26</v>
      </c>
    </row>
    <row r="9" spans="1:7" x14ac:dyDescent="0.25">
      <c r="A9" s="15">
        <v>10.19999981</v>
      </c>
      <c r="B9" s="15">
        <v>74</v>
      </c>
      <c r="C9" s="15">
        <v>477</v>
      </c>
      <c r="D9" s="15">
        <v>8.3000001910000005</v>
      </c>
      <c r="E9" s="15">
        <v>206</v>
      </c>
    </row>
    <row r="10" spans="1:7" x14ac:dyDescent="0.25">
      <c r="A10" s="15">
        <v>8.3000001910000005</v>
      </c>
      <c r="B10" s="15">
        <v>111</v>
      </c>
      <c r="C10" s="15">
        <v>362</v>
      </c>
      <c r="D10" s="15">
        <v>10.899999619999999</v>
      </c>
      <c r="E10" s="15">
        <v>124</v>
      </c>
    </row>
    <row r="11" spans="1:7" x14ac:dyDescent="0.25">
      <c r="A11" s="15">
        <v>8.8000001910000005</v>
      </c>
      <c r="B11" s="15">
        <v>77</v>
      </c>
      <c r="C11" s="15">
        <v>671</v>
      </c>
      <c r="D11" s="15">
        <v>10</v>
      </c>
      <c r="E11" s="15">
        <v>152</v>
      </c>
    </row>
    <row r="12" spans="1:7" x14ac:dyDescent="0.25">
      <c r="A12" s="15">
        <v>8.8000001910000005</v>
      </c>
      <c r="B12" s="15">
        <v>168</v>
      </c>
      <c r="C12" s="15">
        <v>636</v>
      </c>
      <c r="D12" s="15">
        <v>9.1000003809999992</v>
      </c>
      <c r="E12" s="15">
        <v>162</v>
      </c>
    </row>
    <row r="13" spans="1:7" x14ac:dyDescent="0.25">
      <c r="A13" s="15">
        <v>10.69999981</v>
      </c>
      <c r="B13" s="15">
        <v>82</v>
      </c>
      <c r="C13" s="15">
        <v>329</v>
      </c>
      <c r="D13" s="15">
        <v>8.6999998089999995</v>
      </c>
      <c r="E13" s="15">
        <v>150</v>
      </c>
    </row>
    <row r="14" spans="1:7" x14ac:dyDescent="0.25">
      <c r="A14" s="15">
        <v>11.69999981</v>
      </c>
      <c r="B14" s="15">
        <v>89</v>
      </c>
      <c r="C14" s="15">
        <v>634</v>
      </c>
      <c r="D14" s="15">
        <v>7.5999999049999998</v>
      </c>
      <c r="E14" s="15">
        <v>134</v>
      </c>
    </row>
    <row r="15" spans="1:7" x14ac:dyDescent="0.25">
      <c r="A15" s="15">
        <v>8.5</v>
      </c>
      <c r="B15" s="15">
        <v>149</v>
      </c>
      <c r="C15" s="15">
        <v>631</v>
      </c>
      <c r="D15" s="15">
        <v>10.80000019</v>
      </c>
      <c r="E15" s="15">
        <v>292</v>
      </c>
    </row>
    <row r="16" spans="1:7" x14ac:dyDescent="0.25">
      <c r="A16" s="15">
        <v>8.3000001910000005</v>
      </c>
      <c r="B16" s="15">
        <v>60</v>
      </c>
      <c r="C16" s="15">
        <v>257</v>
      </c>
      <c r="D16" s="15">
        <v>9.5</v>
      </c>
      <c r="E16" s="15">
        <v>108</v>
      </c>
    </row>
    <row r="17" spans="1:5" x14ac:dyDescent="0.25">
      <c r="A17" s="15">
        <v>8.1999998089999995</v>
      </c>
      <c r="B17" s="15">
        <v>96</v>
      </c>
      <c r="C17" s="15">
        <v>284</v>
      </c>
      <c r="D17" s="15">
        <v>8.8000001910000005</v>
      </c>
      <c r="E17" s="15">
        <v>111</v>
      </c>
    </row>
    <row r="18" spans="1:5" x14ac:dyDescent="0.25">
      <c r="A18" s="15">
        <v>7.9000000950000002</v>
      </c>
      <c r="B18" s="15">
        <v>83</v>
      </c>
      <c r="C18" s="15">
        <v>603</v>
      </c>
      <c r="D18" s="15">
        <v>9.5</v>
      </c>
      <c r="E18" s="15">
        <v>182</v>
      </c>
    </row>
    <row r="19" spans="1:5" x14ac:dyDescent="0.25">
      <c r="A19" s="15">
        <v>10.30000019</v>
      </c>
      <c r="B19" s="15">
        <v>130</v>
      </c>
      <c r="C19" s="15">
        <v>686</v>
      </c>
      <c r="D19" s="15">
        <v>8.6999998089999995</v>
      </c>
      <c r="E19" s="15">
        <v>129</v>
      </c>
    </row>
    <row r="20" spans="1:5" x14ac:dyDescent="0.25">
      <c r="A20" s="15">
        <v>7.4000000950000002</v>
      </c>
      <c r="B20" s="15">
        <v>145</v>
      </c>
      <c r="C20" s="15">
        <v>345</v>
      </c>
      <c r="D20" s="15">
        <v>11.19999981</v>
      </c>
      <c r="E20" s="15">
        <v>158</v>
      </c>
    </row>
    <row r="21" spans="1:5" x14ac:dyDescent="0.25">
      <c r="A21" s="15">
        <v>9.6000003809999992</v>
      </c>
      <c r="B21" s="15">
        <v>112</v>
      </c>
      <c r="C21" s="15">
        <v>1357</v>
      </c>
      <c r="D21" s="15">
        <v>9.6999998089999995</v>
      </c>
      <c r="E21" s="15">
        <v>186</v>
      </c>
    </row>
    <row r="22" spans="1:5" x14ac:dyDescent="0.25">
      <c r="A22" s="15">
        <v>9.3000001910000005</v>
      </c>
      <c r="B22" s="15">
        <v>131</v>
      </c>
      <c r="C22" s="15">
        <v>544</v>
      </c>
      <c r="D22" s="15">
        <v>9.6000003809999992</v>
      </c>
      <c r="E22" s="15">
        <v>177</v>
      </c>
    </row>
    <row r="23" spans="1:5" x14ac:dyDescent="0.25">
      <c r="A23" s="15">
        <v>10.600000380000001</v>
      </c>
      <c r="B23" s="15">
        <v>80</v>
      </c>
      <c r="C23" s="15">
        <v>205</v>
      </c>
      <c r="D23" s="15">
        <v>9.1000003809999992</v>
      </c>
      <c r="E23" s="15">
        <v>127</v>
      </c>
    </row>
    <row r="24" spans="1:5" x14ac:dyDescent="0.25">
      <c r="A24" s="15">
        <v>9.6999998089999995</v>
      </c>
      <c r="B24" s="15">
        <v>130</v>
      </c>
      <c r="C24" s="15">
        <v>1264</v>
      </c>
      <c r="D24" s="15">
        <v>9.1999998089999995</v>
      </c>
      <c r="E24" s="15">
        <v>179</v>
      </c>
    </row>
    <row r="25" spans="1:5" x14ac:dyDescent="0.25">
      <c r="A25" s="15">
        <v>11.600000380000001</v>
      </c>
      <c r="B25" s="15">
        <v>140</v>
      </c>
      <c r="C25" s="15">
        <v>688</v>
      </c>
      <c r="D25" s="15">
        <v>8.3000001910000005</v>
      </c>
      <c r="E25" s="15">
        <v>80</v>
      </c>
    </row>
    <row r="26" spans="1:5" x14ac:dyDescent="0.25">
      <c r="A26" s="15">
        <v>8.1000003809999992</v>
      </c>
      <c r="B26" s="15">
        <v>154</v>
      </c>
      <c r="C26" s="15">
        <v>354</v>
      </c>
      <c r="D26" s="15">
        <v>8.3999996190000008</v>
      </c>
      <c r="E26" s="15">
        <v>103</v>
      </c>
    </row>
    <row r="27" spans="1:5" x14ac:dyDescent="0.25">
      <c r="A27" s="15">
        <v>9.8000001910000005</v>
      </c>
      <c r="B27" s="15">
        <v>118</v>
      </c>
      <c r="C27" s="15">
        <v>1632</v>
      </c>
      <c r="D27" s="15">
        <v>9.3999996190000008</v>
      </c>
      <c r="E27" s="15">
        <v>101</v>
      </c>
    </row>
    <row r="28" spans="1:5" x14ac:dyDescent="0.25">
      <c r="A28" s="15">
        <v>7.4000000950000002</v>
      </c>
      <c r="B28" s="15">
        <v>94</v>
      </c>
      <c r="C28" s="15">
        <v>348</v>
      </c>
      <c r="D28" s="15">
        <v>9.8000001910000005</v>
      </c>
      <c r="E28" s="15">
        <v>117</v>
      </c>
    </row>
    <row r="29" spans="1:5" x14ac:dyDescent="0.25">
      <c r="A29" s="15">
        <v>9.3999996190000008</v>
      </c>
      <c r="B29" s="15">
        <v>119</v>
      </c>
      <c r="C29" s="15">
        <v>370</v>
      </c>
      <c r="D29" s="15">
        <v>10.399999619999999</v>
      </c>
      <c r="E29" s="15">
        <v>88</v>
      </c>
    </row>
    <row r="30" spans="1:5" x14ac:dyDescent="0.25">
      <c r="A30" s="15">
        <v>11.19999981</v>
      </c>
      <c r="B30" s="15">
        <v>153</v>
      </c>
      <c r="C30" s="15">
        <v>648</v>
      </c>
      <c r="D30" s="15">
        <v>9.8999996190000008</v>
      </c>
      <c r="E30" s="15">
        <v>78</v>
      </c>
    </row>
    <row r="31" spans="1:5" x14ac:dyDescent="0.25">
      <c r="A31" s="15">
        <v>9.1000003809999992</v>
      </c>
      <c r="B31" s="15">
        <v>116</v>
      </c>
      <c r="C31" s="15">
        <v>366</v>
      </c>
      <c r="D31" s="15">
        <v>9.1999998089999995</v>
      </c>
      <c r="E31" s="15">
        <v>102</v>
      </c>
    </row>
    <row r="32" spans="1:5" x14ac:dyDescent="0.25">
      <c r="A32" s="15">
        <v>10.5</v>
      </c>
      <c r="B32" s="15">
        <v>97</v>
      </c>
      <c r="C32" s="15">
        <v>540</v>
      </c>
      <c r="D32" s="15">
        <v>10.30000019</v>
      </c>
      <c r="E32" s="15">
        <v>95</v>
      </c>
    </row>
    <row r="33" spans="1:5" x14ac:dyDescent="0.25">
      <c r="A33" s="15">
        <v>11.899999619999999</v>
      </c>
      <c r="B33" s="15">
        <v>176</v>
      </c>
      <c r="C33" s="15">
        <v>680</v>
      </c>
      <c r="D33" s="15">
        <v>8.8999996190000008</v>
      </c>
      <c r="E33" s="15">
        <v>80</v>
      </c>
    </row>
    <row r="34" spans="1:5" x14ac:dyDescent="0.25">
      <c r="A34" s="15">
        <v>8.3999996190000008</v>
      </c>
      <c r="B34" s="15">
        <v>75</v>
      </c>
      <c r="C34" s="15">
        <v>345</v>
      </c>
      <c r="D34" s="15">
        <v>9.6000003809999992</v>
      </c>
      <c r="E34" s="15">
        <v>92</v>
      </c>
    </row>
    <row r="35" spans="1:5" x14ac:dyDescent="0.25">
      <c r="A35" s="15">
        <v>5</v>
      </c>
      <c r="B35" s="15">
        <v>134</v>
      </c>
      <c r="C35" s="15">
        <v>525</v>
      </c>
      <c r="D35" s="15">
        <v>10.30000019</v>
      </c>
      <c r="E35" s="15">
        <v>126</v>
      </c>
    </row>
    <row r="36" spans="1:5" x14ac:dyDescent="0.25">
      <c r="A36" s="15">
        <v>9.8000001910000005</v>
      </c>
      <c r="B36" s="15">
        <v>161</v>
      </c>
      <c r="C36" s="15">
        <v>870</v>
      </c>
      <c r="D36" s="15">
        <v>10.399999619999999</v>
      </c>
      <c r="E36" s="15">
        <v>108</v>
      </c>
    </row>
    <row r="37" spans="1:5" x14ac:dyDescent="0.25">
      <c r="A37" s="15">
        <v>9.8000001910000005</v>
      </c>
      <c r="B37" s="15">
        <v>111</v>
      </c>
      <c r="C37" s="15">
        <v>669</v>
      </c>
      <c r="D37" s="15">
        <v>9.6999998089999995</v>
      </c>
      <c r="E37" s="15">
        <v>77</v>
      </c>
    </row>
    <row r="38" spans="1:5" x14ac:dyDescent="0.25">
      <c r="A38" s="15">
        <v>10.80000019</v>
      </c>
      <c r="B38" s="15">
        <v>114</v>
      </c>
      <c r="C38" s="15">
        <v>452</v>
      </c>
      <c r="D38" s="15">
        <v>9.6000003809999992</v>
      </c>
      <c r="E38" s="15">
        <v>60</v>
      </c>
    </row>
    <row r="39" spans="1:5" x14ac:dyDescent="0.25">
      <c r="A39" s="15">
        <v>10.100000380000001</v>
      </c>
      <c r="B39" s="15">
        <v>142</v>
      </c>
      <c r="C39" s="15">
        <v>430</v>
      </c>
      <c r="D39" s="15">
        <v>10.69999981</v>
      </c>
      <c r="E39" s="15">
        <v>71</v>
      </c>
    </row>
    <row r="40" spans="1:5" x14ac:dyDescent="0.25">
      <c r="A40" s="15">
        <v>10.899999619999999</v>
      </c>
      <c r="B40" s="15">
        <v>238</v>
      </c>
      <c r="C40" s="15">
        <v>822</v>
      </c>
      <c r="D40" s="15">
        <v>10.30000019</v>
      </c>
      <c r="E40" s="15">
        <v>86</v>
      </c>
    </row>
    <row r="41" spans="1:5" x14ac:dyDescent="0.25">
      <c r="A41" s="15">
        <v>9.1999998089999995</v>
      </c>
      <c r="B41" s="15">
        <v>78</v>
      </c>
      <c r="C41" s="15">
        <v>190</v>
      </c>
      <c r="D41" s="15">
        <v>10.69999981</v>
      </c>
      <c r="E41" s="15">
        <v>93</v>
      </c>
    </row>
    <row r="42" spans="1:5" x14ac:dyDescent="0.25">
      <c r="A42" s="15">
        <v>8.3000001910000005</v>
      </c>
      <c r="B42" s="15">
        <v>196</v>
      </c>
      <c r="C42" s="15">
        <v>867</v>
      </c>
      <c r="D42" s="15">
        <v>9.6000003809999992</v>
      </c>
      <c r="E42" s="15">
        <v>106</v>
      </c>
    </row>
    <row r="43" spans="1:5" x14ac:dyDescent="0.25">
      <c r="A43" s="15">
        <v>7.3000001909999996</v>
      </c>
      <c r="B43" s="15">
        <v>125</v>
      </c>
      <c r="C43" s="15">
        <v>969</v>
      </c>
      <c r="D43" s="15">
        <v>10.5</v>
      </c>
      <c r="E43" s="15">
        <v>162</v>
      </c>
    </row>
    <row r="44" spans="1:5" x14ac:dyDescent="0.25">
      <c r="A44" s="15">
        <v>9.3999996190000008</v>
      </c>
      <c r="B44" s="15">
        <v>82</v>
      </c>
      <c r="C44" s="15">
        <v>499</v>
      </c>
      <c r="D44" s="15">
        <v>7.6999998090000004</v>
      </c>
      <c r="E44" s="15">
        <v>95</v>
      </c>
    </row>
    <row r="45" spans="1:5" x14ac:dyDescent="0.25">
      <c r="A45" s="15">
        <v>9.3999996190000008</v>
      </c>
      <c r="B45" s="15">
        <v>125</v>
      </c>
      <c r="C45" s="15">
        <v>925</v>
      </c>
      <c r="D45" s="15">
        <v>10.19999981</v>
      </c>
      <c r="E45" s="15">
        <v>91</v>
      </c>
    </row>
    <row r="46" spans="1:5" x14ac:dyDescent="0.25">
      <c r="A46" s="15">
        <v>9.8000001910000005</v>
      </c>
      <c r="B46" s="15">
        <v>129</v>
      </c>
      <c r="C46" s="15">
        <v>353</v>
      </c>
      <c r="D46" s="15">
        <v>9.8999996190000008</v>
      </c>
      <c r="E46" s="15">
        <v>52</v>
      </c>
    </row>
    <row r="47" spans="1:5" x14ac:dyDescent="0.25">
      <c r="A47" s="15">
        <v>3.5999999049999998</v>
      </c>
      <c r="B47" s="15">
        <v>84</v>
      </c>
      <c r="C47" s="15">
        <v>288</v>
      </c>
      <c r="D47" s="15">
        <v>8.3999996190000008</v>
      </c>
      <c r="E47" s="15">
        <v>110</v>
      </c>
    </row>
    <row r="48" spans="1:5" x14ac:dyDescent="0.25">
      <c r="A48" s="15">
        <v>8.3999996190000008</v>
      </c>
      <c r="B48" s="15">
        <v>183</v>
      </c>
      <c r="C48" s="15">
        <v>718</v>
      </c>
      <c r="D48" s="15">
        <v>10.399999619999999</v>
      </c>
      <c r="E48" s="15">
        <v>69</v>
      </c>
    </row>
    <row r="49" spans="1:5" x14ac:dyDescent="0.25">
      <c r="A49" s="15">
        <v>10.80000019</v>
      </c>
      <c r="B49" s="15">
        <v>119</v>
      </c>
      <c r="C49" s="15">
        <v>540</v>
      </c>
      <c r="D49" s="15">
        <v>9.1999998089999995</v>
      </c>
      <c r="E49" s="15">
        <v>57</v>
      </c>
    </row>
    <row r="50" spans="1:5" x14ac:dyDescent="0.25">
      <c r="A50" s="15">
        <v>10.100000380000001</v>
      </c>
      <c r="B50" s="15">
        <v>180</v>
      </c>
      <c r="C50" s="15">
        <v>668</v>
      </c>
      <c r="D50" s="15">
        <v>13</v>
      </c>
      <c r="E50" s="15">
        <v>106</v>
      </c>
    </row>
    <row r="51" spans="1:5" x14ac:dyDescent="0.25">
      <c r="A51" s="15">
        <v>9</v>
      </c>
      <c r="B51" s="15">
        <v>82</v>
      </c>
      <c r="C51" s="15">
        <v>347</v>
      </c>
      <c r="D51" s="15">
        <v>8.8000001910000005</v>
      </c>
      <c r="E51" s="15">
        <v>40</v>
      </c>
    </row>
    <row r="52" spans="1:5" x14ac:dyDescent="0.25">
      <c r="A52" s="15">
        <v>10</v>
      </c>
      <c r="B52" s="15">
        <v>71</v>
      </c>
      <c r="C52" s="15">
        <v>345</v>
      </c>
      <c r="D52" s="15">
        <v>9.1999998089999995</v>
      </c>
      <c r="E52" s="15">
        <v>50</v>
      </c>
    </row>
    <row r="53" spans="1:5" x14ac:dyDescent="0.25">
      <c r="A53" s="15">
        <v>11.30000019</v>
      </c>
      <c r="B53" s="15">
        <v>118</v>
      </c>
      <c r="C53" s="15">
        <v>463</v>
      </c>
      <c r="D53" s="15">
        <v>7.8000001909999996</v>
      </c>
      <c r="E53" s="15">
        <v>35</v>
      </c>
    </row>
    <row r="54" spans="1:5" x14ac:dyDescent="0.25">
      <c r="A54" s="15">
        <v>11.30000019</v>
      </c>
      <c r="B54" s="15">
        <v>121</v>
      </c>
      <c r="C54" s="15">
        <v>728</v>
      </c>
      <c r="D54" s="15">
        <v>8.1999998089999995</v>
      </c>
      <c r="E54" s="15">
        <v>86</v>
      </c>
    </row>
    <row r="55" spans="1:5" x14ac:dyDescent="0.25">
      <c r="A55" s="15">
        <v>12.80000019</v>
      </c>
      <c r="B55" s="15">
        <v>68</v>
      </c>
      <c r="C55" s="15">
        <v>383</v>
      </c>
      <c r="D55" s="15">
        <v>7.4000000950000002</v>
      </c>
      <c r="E55" s="15">
        <v>57</v>
      </c>
    </row>
    <row r="56" spans="1:5" x14ac:dyDescent="0.25">
      <c r="A56" s="15">
        <v>10</v>
      </c>
      <c r="B56" s="15">
        <v>112</v>
      </c>
      <c r="C56" s="15">
        <v>316</v>
      </c>
      <c r="D56" s="15">
        <v>10.399999619999999</v>
      </c>
      <c r="E56" s="15">
        <v>57</v>
      </c>
    </row>
    <row r="57" spans="1:5" x14ac:dyDescent="0.25">
      <c r="A57" s="15">
        <v>6.6999998090000004</v>
      </c>
      <c r="B57" s="15">
        <v>109</v>
      </c>
      <c r="C57" s="15">
        <v>388</v>
      </c>
      <c r="D57" s="15">
        <v>8.8999996190000008</v>
      </c>
      <c r="E57" s="1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9"/>
  <sheetViews>
    <sheetView workbookViewId="0">
      <selection activeCell="A8" sqref="A8"/>
    </sheetView>
  </sheetViews>
  <sheetFormatPr defaultRowHeight="15" x14ac:dyDescent="0.25"/>
  <sheetData>
    <row r="1" spans="1:19" ht="15.75" x14ac:dyDescent="0.25">
      <c r="A1" s="10" t="s">
        <v>25</v>
      </c>
    </row>
    <row r="2" spans="1:19" ht="15.75" x14ac:dyDescent="0.25">
      <c r="A2" s="10" t="s">
        <v>14</v>
      </c>
      <c r="E2" s="9"/>
    </row>
    <row r="3" spans="1:19" ht="15.75" thickBot="1" x14ac:dyDescent="0.3"/>
    <row r="4" spans="1:19" ht="15.75" thickBot="1" x14ac:dyDescent="0.3">
      <c r="A4" s="11" t="s">
        <v>15</v>
      </c>
      <c r="B4" s="12">
        <v>115</v>
      </c>
      <c r="C4" s="12">
        <v>395</v>
      </c>
      <c r="D4" s="12">
        <v>235</v>
      </c>
      <c r="E4" s="12">
        <v>11</v>
      </c>
      <c r="F4" s="12">
        <v>235</v>
      </c>
      <c r="G4" s="12">
        <v>355</v>
      </c>
      <c r="H4" s="12">
        <v>35</v>
      </c>
      <c r="I4" s="12">
        <v>75</v>
      </c>
      <c r="J4" s="12">
        <v>315</v>
      </c>
      <c r="K4" s="12">
        <v>27</v>
      </c>
      <c r="L4" s="12">
        <v>155</v>
      </c>
      <c r="M4" s="12">
        <v>195</v>
      </c>
    </row>
    <row r="5" spans="1:19" ht="15.75" thickBot="1" x14ac:dyDescent="0.3">
      <c r="A5" s="13" t="s">
        <v>16</v>
      </c>
      <c r="B5" s="14">
        <v>355</v>
      </c>
      <c r="C5" s="14">
        <v>1995</v>
      </c>
      <c r="D5" s="14">
        <v>1795</v>
      </c>
      <c r="E5" s="14">
        <v>135</v>
      </c>
      <c r="F5" s="14">
        <v>2195</v>
      </c>
      <c r="G5" s="14">
        <v>1395</v>
      </c>
      <c r="H5" s="14">
        <v>595</v>
      </c>
      <c r="I5" s="14">
        <v>1195</v>
      </c>
      <c r="J5" s="14">
        <v>1195</v>
      </c>
      <c r="K5" s="14">
        <v>475</v>
      </c>
      <c r="L5" s="14">
        <v>195</v>
      </c>
      <c r="M5" s="14">
        <v>275</v>
      </c>
    </row>
    <row r="12" spans="1:19" x14ac:dyDescent="0.25"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x14ac:dyDescent="0.25"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x14ac:dyDescent="0.25"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x14ac:dyDescent="0.25"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x14ac:dyDescent="0.25"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5:19" x14ac:dyDescent="0.25"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5:19" x14ac:dyDescent="0.25"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5:19" x14ac:dyDescent="0.25"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31</v>
      </c>
      <c r="D1" s="48" t="s">
        <v>28</v>
      </c>
    </row>
    <row r="2" spans="1:4" x14ac:dyDescent="0.25">
      <c r="A2" t="s">
        <v>29</v>
      </c>
    </row>
    <row r="3" spans="1:4" x14ac:dyDescent="0.25">
      <c r="A3" t="s">
        <v>32</v>
      </c>
    </row>
    <row r="6" spans="1:4" x14ac:dyDescent="0.25">
      <c r="A6">
        <v>5.2</v>
      </c>
      <c r="B6">
        <v>-8.1</v>
      </c>
      <c r="C6">
        <v>4.8</v>
      </c>
    </row>
  </sheetData>
  <hyperlinks>
    <hyperlink ref="D1" r:id="rId1" location="sub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7"/>
  <sheetViews>
    <sheetView topLeftCell="A4" workbookViewId="0">
      <selection activeCell="E7" sqref="E7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29</v>
      </c>
    </row>
    <row r="3" spans="1:1" x14ac:dyDescent="0.25">
      <c r="A3" t="s">
        <v>32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78</v>
      </c>
    </row>
    <row r="12" spans="1:1" x14ac:dyDescent="0.25">
      <c r="A12" t="s">
        <v>79</v>
      </c>
    </row>
    <row r="13" spans="1:1" x14ac:dyDescent="0.25">
      <c r="A13" t="s">
        <v>80</v>
      </c>
    </row>
    <row r="14" spans="1:1" x14ac:dyDescent="0.25">
      <c r="A14" t="s">
        <v>81</v>
      </c>
    </row>
    <row r="15" spans="1:1" x14ac:dyDescent="0.25">
      <c r="A15" t="s">
        <v>72</v>
      </c>
    </row>
    <row r="16" spans="1:1" x14ac:dyDescent="0.25">
      <c r="A16" t="s">
        <v>82</v>
      </c>
    </row>
    <row r="17" spans="1:1" x14ac:dyDescent="0.25">
      <c r="A17" t="s">
        <v>83</v>
      </c>
    </row>
    <row r="18" spans="1:1" x14ac:dyDescent="0.25">
      <c r="A18" t="s">
        <v>84</v>
      </c>
    </row>
    <row r="19" spans="1:1" x14ac:dyDescent="0.25">
      <c r="A19" t="s">
        <v>85</v>
      </c>
    </row>
    <row r="20" spans="1:1" x14ac:dyDescent="0.25">
      <c r="A20" t="s">
        <v>86</v>
      </c>
    </row>
    <row r="21" spans="1:1" x14ac:dyDescent="0.25">
      <c r="A21" t="s">
        <v>87</v>
      </c>
    </row>
    <row r="22" spans="1:1" x14ac:dyDescent="0.25">
      <c r="A22" t="s">
        <v>88</v>
      </c>
    </row>
    <row r="23" spans="1:1" x14ac:dyDescent="0.25">
      <c r="A23" t="s">
        <v>89</v>
      </c>
    </row>
    <row r="24" spans="1:1" x14ac:dyDescent="0.25">
      <c r="A24" t="s">
        <v>90</v>
      </c>
    </row>
    <row r="25" spans="1:1" x14ac:dyDescent="0.25">
      <c r="A25" t="s">
        <v>91</v>
      </c>
    </row>
    <row r="26" spans="1:1" x14ac:dyDescent="0.25">
      <c r="A26" t="s">
        <v>92</v>
      </c>
    </row>
    <row r="27" spans="1:1" x14ac:dyDescent="0.25">
      <c r="A27" t="s">
        <v>93</v>
      </c>
    </row>
    <row r="28" spans="1:1" x14ac:dyDescent="0.25">
      <c r="A28" t="s">
        <v>94</v>
      </c>
    </row>
    <row r="29" spans="1:1" x14ac:dyDescent="0.25">
      <c r="A29" t="s">
        <v>95</v>
      </c>
    </row>
    <row r="30" spans="1:1" x14ac:dyDescent="0.25">
      <c r="A30" t="s">
        <v>96</v>
      </c>
    </row>
    <row r="31" spans="1:1" x14ac:dyDescent="0.25">
      <c r="A31" t="s">
        <v>97</v>
      </c>
    </row>
    <row r="32" spans="1:1" x14ac:dyDescent="0.25">
      <c r="A32" t="s">
        <v>98</v>
      </c>
    </row>
    <row r="33" spans="1:1" x14ac:dyDescent="0.25">
      <c r="A33" t="s">
        <v>99</v>
      </c>
    </row>
    <row r="34" spans="1:1" x14ac:dyDescent="0.25">
      <c r="A34" t="s">
        <v>100</v>
      </c>
    </row>
    <row r="35" spans="1:1" x14ac:dyDescent="0.25">
      <c r="A35" t="s">
        <v>101</v>
      </c>
    </row>
    <row r="36" spans="1:1" x14ac:dyDescent="0.25">
      <c r="A36" t="s">
        <v>102</v>
      </c>
    </row>
    <row r="37" spans="1:1" x14ac:dyDescent="0.25">
      <c r="A37" t="s">
        <v>103</v>
      </c>
    </row>
    <row r="38" spans="1:1" x14ac:dyDescent="0.25">
      <c r="A38" t="s">
        <v>104</v>
      </c>
    </row>
    <row r="39" spans="1:1" x14ac:dyDescent="0.25">
      <c r="A39" t="s">
        <v>105</v>
      </c>
    </row>
    <row r="40" spans="1:1" x14ac:dyDescent="0.25">
      <c r="A40" t="s">
        <v>106</v>
      </c>
    </row>
    <row r="41" spans="1:1" x14ac:dyDescent="0.25">
      <c r="A41" t="s">
        <v>107</v>
      </c>
    </row>
    <row r="42" spans="1:1" x14ac:dyDescent="0.25">
      <c r="A42" t="s">
        <v>108</v>
      </c>
    </row>
    <row r="43" spans="1:1" x14ac:dyDescent="0.25">
      <c r="A43" t="s">
        <v>109</v>
      </c>
    </row>
    <row r="44" spans="1:1" x14ac:dyDescent="0.25">
      <c r="A44" t="s">
        <v>110</v>
      </c>
    </row>
    <row r="45" spans="1:1" x14ac:dyDescent="0.25">
      <c r="A45" t="s">
        <v>111</v>
      </c>
    </row>
    <row r="46" spans="1:1" x14ac:dyDescent="0.25">
      <c r="A46" t="s">
        <v>112</v>
      </c>
    </row>
    <row r="47" spans="1:1" x14ac:dyDescent="0.25">
      <c r="A47" t="s">
        <v>113</v>
      </c>
    </row>
    <row r="48" spans="1:1" x14ac:dyDescent="0.25">
      <c r="A48" t="s">
        <v>114</v>
      </c>
    </row>
    <row r="49" spans="1:1" x14ac:dyDescent="0.25">
      <c r="A49" t="s">
        <v>115</v>
      </c>
    </row>
    <row r="50" spans="1:1" x14ac:dyDescent="0.25">
      <c r="A50" t="s">
        <v>116</v>
      </c>
    </row>
    <row r="51" spans="1:1" x14ac:dyDescent="0.25">
      <c r="A51" t="s">
        <v>117</v>
      </c>
    </row>
    <row r="52" spans="1:1" x14ac:dyDescent="0.25">
      <c r="A52" t="s">
        <v>118</v>
      </c>
    </row>
    <row r="53" spans="1:1" x14ac:dyDescent="0.25">
      <c r="A53" t="s">
        <v>119</v>
      </c>
    </row>
    <row r="54" spans="1:1" x14ac:dyDescent="0.25">
      <c r="A54" t="s">
        <v>120</v>
      </c>
    </row>
    <row r="55" spans="1:1" x14ac:dyDescent="0.25">
      <c r="A55" t="s">
        <v>121</v>
      </c>
    </row>
    <row r="56" spans="1:1" x14ac:dyDescent="0.25">
      <c r="A56" t="s">
        <v>122</v>
      </c>
    </row>
    <row r="57" spans="1:1" x14ac:dyDescent="0.25">
      <c r="A57" t="s">
        <v>123</v>
      </c>
    </row>
    <row r="58" spans="1:1" x14ac:dyDescent="0.25">
      <c r="A58" t="s">
        <v>124</v>
      </c>
    </row>
    <row r="59" spans="1:1" x14ac:dyDescent="0.25">
      <c r="A59" t="s">
        <v>125</v>
      </c>
    </row>
    <row r="60" spans="1:1" x14ac:dyDescent="0.25">
      <c r="A60" t="s">
        <v>126</v>
      </c>
    </row>
    <row r="61" spans="1:1" x14ac:dyDescent="0.25">
      <c r="A61" t="s">
        <v>127</v>
      </c>
    </row>
    <row r="62" spans="1:1" x14ac:dyDescent="0.25">
      <c r="A62" t="s">
        <v>128</v>
      </c>
    </row>
    <row r="63" spans="1:1" x14ac:dyDescent="0.25">
      <c r="A63" t="s">
        <v>129</v>
      </c>
    </row>
    <row r="64" spans="1:1" x14ac:dyDescent="0.25">
      <c r="A64" t="s">
        <v>130</v>
      </c>
    </row>
    <row r="65" spans="1:1" x14ac:dyDescent="0.25">
      <c r="A65" t="s">
        <v>131</v>
      </c>
    </row>
    <row r="66" spans="1:1" x14ac:dyDescent="0.25">
      <c r="A66" t="s">
        <v>132</v>
      </c>
    </row>
    <row r="67" spans="1:1" x14ac:dyDescent="0.25">
      <c r="A67" t="s">
        <v>133</v>
      </c>
    </row>
    <row r="68" spans="1:1" x14ac:dyDescent="0.25">
      <c r="A68" t="s">
        <v>134</v>
      </c>
    </row>
    <row r="69" spans="1:1" x14ac:dyDescent="0.25">
      <c r="A69" t="s">
        <v>135</v>
      </c>
    </row>
    <row r="70" spans="1:1" x14ac:dyDescent="0.25">
      <c r="A70" t="s">
        <v>136</v>
      </c>
    </row>
    <row r="71" spans="1:1" x14ac:dyDescent="0.25">
      <c r="A71" t="s">
        <v>137</v>
      </c>
    </row>
    <row r="72" spans="1:1" x14ac:dyDescent="0.25">
      <c r="A72" t="s">
        <v>138</v>
      </c>
    </row>
    <row r="73" spans="1:1" x14ac:dyDescent="0.25">
      <c r="A73" t="s">
        <v>139</v>
      </c>
    </row>
    <row r="74" spans="1:1" x14ac:dyDescent="0.25">
      <c r="A74" t="s">
        <v>140</v>
      </c>
    </row>
    <row r="75" spans="1:1" x14ac:dyDescent="0.25">
      <c r="A75" t="s">
        <v>141</v>
      </c>
    </row>
    <row r="76" spans="1:1" x14ac:dyDescent="0.25">
      <c r="A76" t="s">
        <v>142</v>
      </c>
    </row>
    <row r="77" spans="1:1" x14ac:dyDescent="0.25">
      <c r="A77" t="s">
        <v>143</v>
      </c>
    </row>
    <row r="78" spans="1:1" x14ac:dyDescent="0.25">
      <c r="A78" t="s">
        <v>144</v>
      </c>
    </row>
    <row r="79" spans="1:1" x14ac:dyDescent="0.25">
      <c r="A79" t="s">
        <v>145</v>
      </c>
    </row>
    <row r="80" spans="1:1" x14ac:dyDescent="0.25">
      <c r="A80" t="s">
        <v>146</v>
      </c>
    </row>
    <row r="81" spans="1:1" x14ac:dyDescent="0.25">
      <c r="A81" t="s">
        <v>147</v>
      </c>
    </row>
    <row r="82" spans="1:1" x14ac:dyDescent="0.25">
      <c r="A82" t="s">
        <v>148</v>
      </c>
    </row>
    <row r="83" spans="1:1" x14ac:dyDescent="0.25">
      <c r="A83" t="s">
        <v>149</v>
      </c>
    </row>
    <row r="84" spans="1:1" x14ac:dyDescent="0.25">
      <c r="A84" t="s">
        <v>150</v>
      </c>
    </row>
    <row r="85" spans="1:1" x14ac:dyDescent="0.25">
      <c r="A85" t="s">
        <v>151</v>
      </c>
    </row>
    <row r="86" spans="1:1" x14ac:dyDescent="0.25">
      <c r="A86" t="s">
        <v>152</v>
      </c>
    </row>
    <row r="87" spans="1:1" x14ac:dyDescent="0.25">
      <c r="A87" t="s">
        <v>153</v>
      </c>
    </row>
    <row r="88" spans="1:1" x14ac:dyDescent="0.25">
      <c r="A88" t="s">
        <v>154</v>
      </c>
    </row>
    <row r="89" spans="1:1" x14ac:dyDescent="0.25">
      <c r="A89" t="s">
        <v>155</v>
      </c>
    </row>
    <row r="90" spans="1:1" x14ac:dyDescent="0.25">
      <c r="A90" t="s">
        <v>156</v>
      </c>
    </row>
    <row r="91" spans="1:1" x14ac:dyDescent="0.25">
      <c r="A91" t="s">
        <v>157</v>
      </c>
    </row>
    <row r="92" spans="1:1" x14ac:dyDescent="0.25">
      <c r="A92" t="s">
        <v>158</v>
      </c>
    </row>
    <row r="93" spans="1:1" x14ac:dyDescent="0.25">
      <c r="A93" t="s">
        <v>159</v>
      </c>
    </row>
    <row r="94" spans="1:1" x14ac:dyDescent="0.25">
      <c r="A94" t="s">
        <v>160</v>
      </c>
    </row>
    <row r="95" spans="1:1" x14ac:dyDescent="0.25">
      <c r="A95" t="s">
        <v>161</v>
      </c>
    </row>
    <row r="96" spans="1:1" x14ac:dyDescent="0.25">
      <c r="A96" t="s">
        <v>162</v>
      </c>
    </row>
    <row r="97" spans="1:1" x14ac:dyDescent="0.25">
      <c r="A97" t="s">
        <v>163</v>
      </c>
    </row>
    <row r="98" spans="1:1" x14ac:dyDescent="0.25">
      <c r="A98" t="s">
        <v>164</v>
      </c>
    </row>
    <row r="99" spans="1:1" x14ac:dyDescent="0.25">
      <c r="A99" t="s">
        <v>165</v>
      </c>
    </row>
    <row r="100" spans="1:1" x14ac:dyDescent="0.25">
      <c r="A100" t="s">
        <v>166</v>
      </c>
    </row>
    <row r="101" spans="1:1" x14ac:dyDescent="0.25">
      <c r="A101" t="s">
        <v>167</v>
      </c>
    </row>
    <row r="102" spans="1:1" x14ac:dyDescent="0.25">
      <c r="A102" t="s">
        <v>168</v>
      </c>
    </row>
    <row r="103" spans="1:1" x14ac:dyDescent="0.25">
      <c r="A103" t="s">
        <v>169</v>
      </c>
    </row>
    <row r="104" spans="1:1" x14ac:dyDescent="0.25">
      <c r="A104" t="s">
        <v>170</v>
      </c>
    </row>
    <row r="105" spans="1:1" x14ac:dyDescent="0.25">
      <c r="A105" t="s">
        <v>171</v>
      </c>
    </row>
    <row r="106" spans="1:1" x14ac:dyDescent="0.25">
      <c r="A106" t="s">
        <v>172</v>
      </c>
    </row>
    <row r="107" spans="1:1" x14ac:dyDescent="0.25">
      <c r="A107" t="s">
        <v>173</v>
      </c>
    </row>
    <row r="108" spans="1:1" x14ac:dyDescent="0.25">
      <c r="A108" t="s">
        <v>174</v>
      </c>
    </row>
    <row r="109" spans="1:1" x14ac:dyDescent="0.25">
      <c r="A109" t="s">
        <v>175</v>
      </c>
    </row>
    <row r="110" spans="1:1" x14ac:dyDescent="0.25">
      <c r="A110" t="s">
        <v>176</v>
      </c>
    </row>
    <row r="111" spans="1:1" x14ac:dyDescent="0.25">
      <c r="A111" t="s">
        <v>177</v>
      </c>
    </row>
    <row r="112" spans="1:1" x14ac:dyDescent="0.25">
      <c r="A112" t="s">
        <v>178</v>
      </c>
    </row>
    <row r="113" spans="1:1" x14ac:dyDescent="0.25">
      <c r="A113" t="s">
        <v>179</v>
      </c>
    </row>
    <row r="114" spans="1:1" x14ac:dyDescent="0.25">
      <c r="A114" t="s">
        <v>180</v>
      </c>
    </row>
    <row r="115" spans="1:1" x14ac:dyDescent="0.25">
      <c r="A115" t="s">
        <v>181</v>
      </c>
    </row>
    <row r="116" spans="1:1" x14ac:dyDescent="0.25">
      <c r="A116" t="s">
        <v>182</v>
      </c>
    </row>
    <row r="117" spans="1:1" x14ac:dyDescent="0.25">
      <c r="A117" t="s">
        <v>183</v>
      </c>
    </row>
    <row r="118" spans="1:1" x14ac:dyDescent="0.25">
      <c r="A118" t="s">
        <v>184</v>
      </c>
    </row>
    <row r="119" spans="1:1" x14ac:dyDescent="0.25">
      <c r="A119" t="s">
        <v>185</v>
      </c>
    </row>
    <row r="120" spans="1:1" x14ac:dyDescent="0.25">
      <c r="A120" t="s">
        <v>186</v>
      </c>
    </row>
    <row r="121" spans="1:1" x14ac:dyDescent="0.25">
      <c r="A121" t="s">
        <v>187</v>
      </c>
    </row>
    <row r="122" spans="1:1" x14ac:dyDescent="0.25">
      <c r="A122" t="s">
        <v>188</v>
      </c>
    </row>
    <row r="123" spans="1:1" x14ac:dyDescent="0.25">
      <c r="A123" t="s">
        <v>189</v>
      </c>
    </row>
    <row r="124" spans="1:1" x14ac:dyDescent="0.25">
      <c r="A124" t="s">
        <v>190</v>
      </c>
    </row>
    <row r="125" spans="1:1" x14ac:dyDescent="0.25">
      <c r="A125" t="s">
        <v>191</v>
      </c>
    </row>
    <row r="126" spans="1:1" x14ac:dyDescent="0.25">
      <c r="A126" t="s">
        <v>192</v>
      </c>
    </row>
    <row r="127" spans="1:1" x14ac:dyDescent="0.25">
      <c r="A127" t="s">
        <v>193</v>
      </c>
    </row>
    <row r="128" spans="1:1" x14ac:dyDescent="0.25">
      <c r="A128" t="s">
        <v>194</v>
      </c>
    </row>
    <row r="129" spans="1:1" x14ac:dyDescent="0.25">
      <c r="A129" t="s">
        <v>195</v>
      </c>
    </row>
    <row r="130" spans="1:1" x14ac:dyDescent="0.25">
      <c r="A130" t="s">
        <v>196</v>
      </c>
    </row>
    <row r="131" spans="1:1" x14ac:dyDescent="0.25">
      <c r="A131" t="s">
        <v>197</v>
      </c>
    </row>
    <row r="132" spans="1:1" x14ac:dyDescent="0.25">
      <c r="A132" t="s">
        <v>198</v>
      </c>
    </row>
    <row r="133" spans="1:1" x14ac:dyDescent="0.25">
      <c r="A133" t="s">
        <v>199</v>
      </c>
    </row>
    <row r="134" spans="1:1" x14ac:dyDescent="0.25">
      <c r="A134" t="s">
        <v>200</v>
      </c>
    </row>
    <row r="135" spans="1:1" x14ac:dyDescent="0.25">
      <c r="A135" t="s">
        <v>201</v>
      </c>
    </row>
    <row r="136" spans="1:1" x14ac:dyDescent="0.25">
      <c r="A136" t="s">
        <v>202</v>
      </c>
    </row>
    <row r="137" spans="1:1" x14ac:dyDescent="0.25">
      <c r="A137" t="s">
        <v>203</v>
      </c>
    </row>
    <row r="138" spans="1:1" x14ac:dyDescent="0.25">
      <c r="A138" t="s">
        <v>204</v>
      </c>
    </row>
    <row r="139" spans="1:1" x14ac:dyDescent="0.25">
      <c r="A139" t="s">
        <v>205</v>
      </c>
    </row>
    <row r="140" spans="1:1" x14ac:dyDescent="0.25">
      <c r="A140" t="s">
        <v>206</v>
      </c>
    </row>
    <row r="141" spans="1:1" x14ac:dyDescent="0.25">
      <c r="A141" t="s">
        <v>207</v>
      </c>
    </row>
    <row r="142" spans="1:1" x14ac:dyDescent="0.25">
      <c r="A142" t="s">
        <v>208</v>
      </c>
    </row>
    <row r="143" spans="1:1" x14ac:dyDescent="0.25">
      <c r="A143" t="s">
        <v>209</v>
      </c>
    </row>
    <row r="144" spans="1:1" x14ac:dyDescent="0.25">
      <c r="A144" t="s">
        <v>210</v>
      </c>
    </row>
    <row r="145" spans="1:1" x14ac:dyDescent="0.25">
      <c r="A145" t="s">
        <v>211</v>
      </c>
    </row>
    <row r="146" spans="1:1" x14ac:dyDescent="0.25">
      <c r="A146" t="s">
        <v>212</v>
      </c>
    </row>
    <row r="147" spans="1:1" x14ac:dyDescent="0.25">
      <c r="A147" t="s">
        <v>213</v>
      </c>
    </row>
    <row r="148" spans="1:1" x14ac:dyDescent="0.25">
      <c r="A148" t="s">
        <v>214</v>
      </c>
    </row>
    <row r="149" spans="1:1" x14ac:dyDescent="0.25">
      <c r="A149" t="s">
        <v>215</v>
      </c>
    </row>
    <row r="150" spans="1:1" x14ac:dyDescent="0.25">
      <c r="A150" t="s">
        <v>216</v>
      </c>
    </row>
    <row r="151" spans="1:1" x14ac:dyDescent="0.25">
      <c r="A151" t="s">
        <v>217</v>
      </c>
    </row>
    <row r="152" spans="1:1" x14ac:dyDescent="0.25">
      <c r="A152" t="s">
        <v>218</v>
      </c>
    </row>
    <row r="153" spans="1:1" x14ac:dyDescent="0.25">
      <c r="A153" t="s">
        <v>219</v>
      </c>
    </row>
    <row r="154" spans="1:1" x14ac:dyDescent="0.25">
      <c r="A154" t="s">
        <v>220</v>
      </c>
    </row>
    <row r="155" spans="1:1" x14ac:dyDescent="0.25">
      <c r="A155" t="s">
        <v>221</v>
      </c>
    </row>
    <row r="156" spans="1:1" x14ac:dyDescent="0.25">
      <c r="A156" t="s">
        <v>222</v>
      </c>
    </row>
    <row r="157" spans="1:1" x14ac:dyDescent="0.25">
      <c r="A157" t="s">
        <v>223</v>
      </c>
    </row>
    <row r="158" spans="1:1" x14ac:dyDescent="0.25">
      <c r="A158" t="s">
        <v>224</v>
      </c>
    </row>
    <row r="159" spans="1:1" x14ac:dyDescent="0.25">
      <c r="A159" t="s">
        <v>225</v>
      </c>
    </row>
    <row r="160" spans="1:1" x14ac:dyDescent="0.25">
      <c r="A160" t="s">
        <v>226</v>
      </c>
    </row>
    <row r="161" spans="1:1" x14ac:dyDescent="0.25">
      <c r="A161" t="s">
        <v>227</v>
      </c>
    </row>
    <row r="162" spans="1:1" x14ac:dyDescent="0.25">
      <c r="A162" t="s">
        <v>228</v>
      </c>
    </row>
    <row r="163" spans="1:1" x14ac:dyDescent="0.25">
      <c r="A163" t="s">
        <v>229</v>
      </c>
    </row>
    <row r="164" spans="1:1" x14ac:dyDescent="0.25">
      <c r="A164" t="s">
        <v>230</v>
      </c>
    </row>
    <row r="165" spans="1:1" x14ac:dyDescent="0.25">
      <c r="A165" t="s">
        <v>231</v>
      </c>
    </row>
    <row r="166" spans="1:1" x14ac:dyDescent="0.25">
      <c r="A166" t="s">
        <v>232</v>
      </c>
    </row>
    <row r="167" spans="1:1" x14ac:dyDescent="0.25">
      <c r="A167" t="s">
        <v>233</v>
      </c>
    </row>
    <row r="168" spans="1:1" x14ac:dyDescent="0.25">
      <c r="A168" t="s">
        <v>234</v>
      </c>
    </row>
    <row r="169" spans="1:1" x14ac:dyDescent="0.25">
      <c r="A169" t="s">
        <v>235</v>
      </c>
    </row>
    <row r="170" spans="1:1" x14ac:dyDescent="0.25">
      <c r="A170" t="s">
        <v>236</v>
      </c>
    </row>
    <row r="171" spans="1:1" x14ac:dyDescent="0.25">
      <c r="A171" t="s">
        <v>237</v>
      </c>
    </row>
    <row r="172" spans="1:1" x14ac:dyDescent="0.25">
      <c r="A172" t="s">
        <v>238</v>
      </c>
    </row>
    <row r="173" spans="1:1" x14ac:dyDescent="0.25">
      <c r="A173" t="s">
        <v>239</v>
      </c>
    </row>
    <row r="174" spans="1:1" x14ac:dyDescent="0.25">
      <c r="A174" t="s">
        <v>240</v>
      </c>
    </row>
    <row r="175" spans="1:1" x14ac:dyDescent="0.25">
      <c r="A175" t="s">
        <v>241</v>
      </c>
    </row>
    <row r="176" spans="1:1" x14ac:dyDescent="0.25">
      <c r="A176" t="s">
        <v>242</v>
      </c>
    </row>
    <row r="177" spans="1:1" x14ac:dyDescent="0.25">
      <c r="A177" t="s">
        <v>243</v>
      </c>
    </row>
    <row r="178" spans="1:1" x14ac:dyDescent="0.25">
      <c r="A178" t="s">
        <v>244</v>
      </c>
    </row>
    <row r="179" spans="1:1" x14ac:dyDescent="0.25">
      <c r="A179" t="s">
        <v>245</v>
      </c>
    </row>
    <row r="180" spans="1:1" x14ac:dyDescent="0.25">
      <c r="A180" t="s">
        <v>246</v>
      </c>
    </row>
    <row r="181" spans="1:1" x14ac:dyDescent="0.25">
      <c r="A181" t="s">
        <v>247</v>
      </c>
    </row>
    <row r="182" spans="1:1" x14ac:dyDescent="0.25">
      <c r="A182" t="s">
        <v>248</v>
      </c>
    </row>
    <row r="183" spans="1:1" x14ac:dyDescent="0.25">
      <c r="A183" t="s">
        <v>249</v>
      </c>
    </row>
    <row r="184" spans="1:1" x14ac:dyDescent="0.25">
      <c r="A184" t="s">
        <v>250</v>
      </c>
    </row>
    <row r="185" spans="1:1" x14ac:dyDescent="0.25">
      <c r="A185" t="s">
        <v>251</v>
      </c>
    </row>
    <row r="186" spans="1:1" x14ac:dyDescent="0.25">
      <c r="A186" t="s">
        <v>252</v>
      </c>
    </row>
    <row r="187" spans="1:1" x14ac:dyDescent="0.25">
      <c r="A187" t="s">
        <v>253</v>
      </c>
    </row>
    <row r="188" spans="1:1" x14ac:dyDescent="0.25">
      <c r="A188" t="s">
        <v>254</v>
      </c>
    </row>
    <row r="189" spans="1:1" x14ac:dyDescent="0.25">
      <c r="A189" t="s">
        <v>255</v>
      </c>
    </row>
    <row r="190" spans="1:1" x14ac:dyDescent="0.25">
      <c r="A190" t="s">
        <v>256</v>
      </c>
    </row>
    <row r="191" spans="1:1" x14ac:dyDescent="0.25">
      <c r="A191" t="s">
        <v>257</v>
      </c>
    </row>
    <row r="192" spans="1:1" x14ac:dyDescent="0.25">
      <c r="A192" t="s">
        <v>258</v>
      </c>
    </row>
    <row r="193" spans="1:1" x14ac:dyDescent="0.25">
      <c r="A193" t="s">
        <v>259</v>
      </c>
    </row>
    <row r="194" spans="1:1" x14ac:dyDescent="0.25">
      <c r="A194" t="s">
        <v>260</v>
      </c>
    </row>
    <row r="195" spans="1:1" x14ac:dyDescent="0.25">
      <c r="A195" t="s">
        <v>261</v>
      </c>
    </row>
    <row r="196" spans="1:1" x14ac:dyDescent="0.25">
      <c r="A196" t="s">
        <v>262</v>
      </c>
    </row>
    <row r="197" spans="1:1" x14ac:dyDescent="0.25">
      <c r="A197" t="s">
        <v>263</v>
      </c>
    </row>
    <row r="198" spans="1:1" x14ac:dyDescent="0.25">
      <c r="A198" t="s">
        <v>264</v>
      </c>
    </row>
    <row r="199" spans="1:1" x14ac:dyDescent="0.25">
      <c r="A199" t="s">
        <v>265</v>
      </c>
    </row>
    <row r="200" spans="1:1" x14ac:dyDescent="0.25">
      <c r="A200" t="s">
        <v>266</v>
      </c>
    </row>
    <row r="201" spans="1:1" x14ac:dyDescent="0.25">
      <c r="A201" t="s">
        <v>267</v>
      </c>
    </row>
    <row r="202" spans="1:1" x14ac:dyDescent="0.25">
      <c r="A202" t="s">
        <v>268</v>
      </c>
    </row>
    <row r="203" spans="1:1" x14ac:dyDescent="0.25">
      <c r="A203" t="s">
        <v>269</v>
      </c>
    </row>
    <row r="204" spans="1:1" x14ac:dyDescent="0.25">
      <c r="A204" t="s">
        <v>270</v>
      </c>
    </row>
    <row r="205" spans="1:1" x14ac:dyDescent="0.25">
      <c r="A205" t="s">
        <v>271</v>
      </c>
    </row>
    <row r="206" spans="1:1" x14ac:dyDescent="0.25">
      <c r="A206" t="s">
        <v>272</v>
      </c>
    </row>
    <row r="207" spans="1:1" x14ac:dyDescent="0.25">
      <c r="A207" t="s">
        <v>273</v>
      </c>
    </row>
    <row r="208" spans="1:1" x14ac:dyDescent="0.25">
      <c r="A208" t="s">
        <v>274</v>
      </c>
    </row>
    <row r="209" spans="1:1" x14ac:dyDescent="0.25">
      <c r="A209" t="s">
        <v>275</v>
      </c>
    </row>
    <row r="210" spans="1:1" x14ac:dyDescent="0.25">
      <c r="A210" t="s">
        <v>276</v>
      </c>
    </row>
    <row r="211" spans="1:1" x14ac:dyDescent="0.25">
      <c r="A211" t="s">
        <v>277</v>
      </c>
    </row>
    <row r="212" spans="1:1" x14ac:dyDescent="0.25">
      <c r="A212" t="s">
        <v>278</v>
      </c>
    </row>
    <row r="213" spans="1:1" x14ac:dyDescent="0.25">
      <c r="A213" t="s">
        <v>279</v>
      </c>
    </row>
    <row r="214" spans="1:1" x14ac:dyDescent="0.25">
      <c r="A214" t="s">
        <v>280</v>
      </c>
    </row>
    <row r="215" spans="1:1" x14ac:dyDescent="0.25">
      <c r="A215" t="s">
        <v>281</v>
      </c>
    </row>
    <row r="216" spans="1:1" x14ac:dyDescent="0.25">
      <c r="A216" t="s">
        <v>282</v>
      </c>
    </row>
    <row r="217" spans="1:1" x14ac:dyDescent="0.25">
      <c r="A217" t="s">
        <v>283</v>
      </c>
    </row>
    <row r="218" spans="1:1" x14ac:dyDescent="0.25">
      <c r="A218" t="s">
        <v>284</v>
      </c>
    </row>
    <row r="219" spans="1:1" x14ac:dyDescent="0.25">
      <c r="A219" t="s">
        <v>285</v>
      </c>
    </row>
    <row r="220" spans="1:1" x14ac:dyDescent="0.25">
      <c r="A220" t="s">
        <v>286</v>
      </c>
    </row>
    <row r="221" spans="1:1" x14ac:dyDescent="0.25">
      <c r="A221" t="s">
        <v>287</v>
      </c>
    </row>
    <row r="222" spans="1:1" x14ac:dyDescent="0.25">
      <c r="A222" t="s">
        <v>288</v>
      </c>
    </row>
    <row r="223" spans="1:1" x14ac:dyDescent="0.25">
      <c r="A223" t="s">
        <v>289</v>
      </c>
    </row>
    <row r="224" spans="1:1" x14ac:dyDescent="0.25">
      <c r="A224" t="s">
        <v>290</v>
      </c>
    </row>
    <row r="225" spans="1:1" x14ac:dyDescent="0.25">
      <c r="A225" t="s">
        <v>291</v>
      </c>
    </row>
    <row r="226" spans="1:1" x14ac:dyDescent="0.25">
      <c r="A226" t="s">
        <v>292</v>
      </c>
    </row>
    <row r="227" spans="1:1" x14ac:dyDescent="0.25">
      <c r="A227" t="s">
        <v>293</v>
      </c>
    </row>
    <row r="228" spans="1:1" x14ac:dyDescent="0.25">
      <c r="A228" t="s">
        <v>294</v>
      </c>
    </row>
    <row r="229" spans="1:1" x14ac:dyDescent="0.25">
      <c r="A229" t="s">
        <v>295</v>
      </c>
    </row>
    <row r="230" spans="1:1" x14ac:dyDescent="0.25">
      <c r="A230" t="s">
        <v>296</v>
      </c>
    </row>
    <row r="231" spans="1:1" x14ac:dyDescent="0.25">
      <c r="A231" t="s">
        <v>297</v>
      </c>
    </row>
    <row r="232" spans="1:1" x14ac:dyDescent="0.25">
      <c r="A232" t="s">
        <v>298</v>
      </c>
    </row>
    <row r="233" spans="1:1" x14ac:dyDescent="0.25">
      <c r="A233" t="s">
        <v>299</v>
      </c>
    </row>
    <row r="234" spans="1:1" x14ac:dyDescent="0.25">
      <c r="A234" t="s">
        <v>300</v>
      </c>
    </row>
    <row r="235" spans="1:1" x14ac:dyDescent="0.25">
      <c r="A235" t="s">
        <v>301</v>
      </c>
    </row>
    <row r="236" spans="1:1" x14ac:dyDescent="0.25">
      <c r="A236" t="s">
        <v>302</v>
      </c>
    </row>
    <row r="237" spans="1:1" x14ac:dyDescent="0.25">
      <c r="A237" t="s">
        <v>303</v>
      </c>
    </row>
    <row r="238" spans="1:1" x14ac:dyDescent="0.25">
      <c r="A238" t="s">
        <v>304</v>
      </c>
    </row>
    <row r="239" spans="1:1" x14ac:dyDescent="0.25">
      <c r="A239" t="s">
        <v>305</v>
      </c>
    </row>
    <row r="240" spans="1:1" x14ac:dyDescent="0.25">
      <c r="A240" t="s">
        <v>306</v>
      </c>
    </row>
    <row r="241" spans="1:1" x14ac:dyDescent="0.25">
      <c r="A241" t="s">
        <v>307</v>
      </c>
    </row>
    <row r="242" spans="1:1" x14ac:dyDescent="0.25">
      <c r="A242" t="s">
        <v>308</v>
      </c>
    </row>
    <row r="243" spans="1:1" x14ac:dyDescent="0.25">
      <c r="A243" t="s">
        <v>309</v>
      </c>
    </row>
    <row r="244" spans="1:1" x14ac:dyDescent="0.25">
      <c r="A244" t="s">
        <v>310</v>
      </c>
    </row>
    <row r="245" spans="1:1" x14ac:dyDescent="0.25">
      <c r="A245" t="s">
        <v>311</v>
      </c>
    </row>
    <row r="246" spans="1:1" x14ac:dyDescent="0.25">
      <c r="A246" t="s">
        <v>312</v>
      </c>
    </row>
    <row r="247" spans="1:1" x14ac:dyDescent="0.25">
      <c r="A247" t="s">
        <v>313</v>
      </c>
    </row>
    <row r="248" spans="1:1" x14ac:dyDescent="0.25">
      <c r="A248" t="s">
        <v>314</v>
      </c>
    </row>
    <row r="249" spans="1:1" x14ac:dyDescent="0.25">
      <c r="A249" t="s">
        <v>315</v>
      </c>
    </row>
    <row r="250" spans="1:1" x14ac:dyDescent="0.25">
      <c r="A250" t="s">
        <v>316</v>
      </c>
    </row>
    <row r="251" spans="1:1" x14ac:dyDescent="0.25">
      <c r="A251" t="s">
        <v>317</v>
      </c>
    </row>
    <row r="252" spans="1:1" x14ac:dyDescent="0.25">
      <c r="A252" t="s">
        <v>318</v>
      </c>
    </row>
    <row r="253" spans="1:1" x14ac:dyDescent="0.25">
      <c r="A253" t="s">
        <v>319</v>
      </c>
    </row>
    <row r="254" spans="1:1" x14ac:dyDescent="0.25">
      <c r="A254" t="s">
        <v>320</v>
      </c>
    </row>
    <row r="255" spans="1:1" x14ac:dyDescent="0.25">
      <c r="A255" t="s">
        <v>321</v>
      </c>
    </row>
    <row r="256" spans="1:1" x14ac:dyDescent="0.25">
      <c r="A256" t="s">
        <v>322</v>
      </c>
    </row>
    <row r="257" spans="1:1" x14ac:dyDescent="0.25">
      <c r="A257" t="s">
        <v>323</v>
      </c>
    </row>
    <row r="258" spans="1:1" x14ac:dyDescent="0.25">
      <c r="A258" t="s">
        <v>324</v>
      </c>
    </row>
    <row r="259" spans="1:1" x14ac:dyDescent="0.25">
      <c r="A259" t="s">
        <v>325</v>
      </c>
    </row>
    <row r="260" spans="1:1" x14ac:dyDescent="0.25">
      <c r="A260" t="s">
        <v>326</v>
      </c>
    </row>
    <row r="261" spans="1:1" x14ac:dyDescent="0.25">
      <c r="A261" t="s">
        <v>327</v>
      </c>
    </row>
    <row r="262" spans="1:1" x14ac:dyDescent="0.25">
      <c r="A262" t="s">
        <v>328</v>
      </c>
    </row>
    <row r="263" spans="1:1" x14ac:dyDescent="0.25">
      <c r="A263" t="s">
        <v>329</v>
      </c>
    </row>
    <row r="264" spans="1:1" x14ac:dyDescent="0.25">
      <c r="A264" t="s">
        <v>330</v>
      </c>
    </row>
    <row r="265" spans="1:1" x14ac:dyDescent="0.25">
      <c r="A265" t="s">
        <v>331</v>
      </c>
    </row>
    <row r="266" spans="1:1" x14ac:dyDescent="0.25">
      <c r="A266" t="s">
        <v>332</v>
      </c>
    </row>
    <row r="267" spans="1:1" x14ac:dyDescent="0.25">
      <c r="A267" t="s">
        <v>333</v>
      </c>
    </row>
    <row r="268" spans="1:1" x14ac:dyDescent="0.25">
      <c r="A268" t="s">
        <v>334</v>
      </c>
    </row>
    <row r="269" spans="1:1" x14ac:dyDescent="0.25">
      <c r="A269" t="s">
        <v>335</v>
      </c>
    </row>
    <row r="270" spans="1:1" x14ac:dyDescent="0.25">
      <c r="A270" t="s">
        <v>336</v>
      </c>
    </row>
    <row r="271" spans="1:1" x14ac:dyDescent="0.25">
      <c r="A271" t="s">
        <v>337</v>
      </c>
    </row>
    <row r="272" spans="1:1" x14ac:dyDescent="0.25">
      <c r="A272" t="s">
        <v>338</v>
      </c>
    </row>
    <row r="273" spans="1:1" x14ac:dyDescent="0.25">
      <c r="A273" t="s">
        <v>339</v>
      </c>
    </row>
    <row r="274" spans="1:1" x14ac:dyDescent="0.25">
      <c r="A274" t="s">
        <v>340</v>
      </c>
    </row>
    <row r="275" spans="1:1" x14ac:dyDescent="0.25">
      <c r="A275" t="s">
        <v>341</v>
      </c>
    </row>
    <row r="276" spans="1:1" x14ac:dyDescent="0.25">
      <c r="A276" t="s">
        <v>342</v>
      </c>
    </row>
    <row r="277" spans="1:1" x14ac:dyDescent="0.25">
      <c r="A277" t="s">
        <v>343</v>
      </c>
    </row>
    <row r="278" spans="1:1" x14ac:dyDescent="0.25">
      <c r="A278" t="s">
        <v>344</v>
      </c>
    </row>
    <row r="279" spans="1:1" x14ac:dyDescent="0.25">
      <c r="A279" t="s">
        <v>345</v>
      </c>
    </row>
    <row r="280" spans="1:1" x14ac:dyDescent="0.25">
      <c r="A280" t="s">
        <v>346</v>
      </c>
    </row>
    <row r="281" spans="1:1" x14ac:dyDescent="0.25">
      <c r="A281" t="s">
        <v>347</v>
      </c>
    </row>
    <row r="282" spans="1:1" x14ac:dyDescent="0.25">
      <c r="A282" t="s">
        <v>348</v>
      </c>
    </row>
    <row r="283" spans="1:1" x14ac:dyDescent="0.25">
      <c r="A283" t="s">
        <v>349</v>
      </c>
    </row>
    <row r="284" spans="1:1" x14ac:dyDescent="0.25">
      <c r="A284" t="s">
        <v>350</v>
      </c>
    </row>
    <row r="285" spans="1:1" x14ac:dyDescent="0.25">
      <c r="A285" t="s">
        <v>351</v>
      </c>
    </row>
    <row r="286" spans="1:1" x14ac:dyDescent="0.25">
      <c r="A286" t="s">
        <v>352</v>
      </c>
    </row>
    <row r="287" spans="1:1" x14ac:dyDescent="0.25">
      <c r="A287" t="s">
        <v>353</v>
      </c>
    </row>
    <row r="288" spans="1:1" x14ac:dyDescent="0.25">
      <c r="A288" t="s">
        <v>354</v>
      </c>
    </row>
    <row r="289" spans="1:1" x14ac:dyDescent="0.25">
      <c r="A289" t="s">
        <v>355</v>
      </c>
    </row>
    <row r="290" spans="1:1" x14ac:dyDescent="0.25">
      <c r="A290" t="s">
        <v>356</v>
      </c>
    </row>
    <row r="291" spans="1:1" x14ac:dyDescent="0.25">
      <c r="A291" t="s">
        <v>357</v>
      </c>
    </row>
    <row r="292" spans="1:1" x14ac:dyDescent="0.25">
      <c r="A292" t="s">
        <v>358</v>
      </c>
    </row>
    <row r="293" spans="1:1" x14ac:dyDescent="0.25">
      <c r="A293" t="s">
        <v>359</v>
      </c>
    </row>
    <row r="294" spans="1:1" x14ac:dyDescent="0.25">
      <c r="A294" t="s">
        <v>360</v>
      </c>
    </row>
    <row r="295" spans="1:1" x14ac:dyDescent="0.25">
      <c r="A295" t="s">
        <v>361</v>
      </c>
    </row>
    <row r="296" spans="1:1" x14ac:dyDescent="0.25">
      <c r="A296" t="s">
        <v>362</v>
      </c>
    </row>
    <row r="297" spans="1:1" x14ac:dyDescent="0.25">
      <c r="A297" t="s">
        <v>363</v>
      </c>
    </row>
    <row r="298" spans="1:1" x14ac:dyDescent="0.25">
      <c r="A298" t="s">
        <v>364</v>
      </c>
    </row>
    <row r="299" spans="1:1" x14ac:dyDescent="0.25">
      <c r="A299" t="s">
        <v>365</v>
      </c>
    </row>
    <row r="300" spans="1:1" x14ac:dyDescent="0.25">
      <c r="A300" t="s">
        <v>366</v>
      </c>
    </row>
    <row r="301" spans="1:1" x14ac:dyDescent="0.25">
      <c r="A301" t="s">
        <v>367</v>
      </c>
    </row>
    <row r="302" spans="1:1" x14ac:dyDescent="0.25">
      <c r="A302" t="s">
        <v>368</v>
      </c>
    </row>
    <row r="303" spans="1:1" x14ac:dyDescent="0.25">
      <c r="A303" t="s">
        <v>369</v>
      </c>
    </row>
    <row r="304" spans="1:1" x14ac:dyDescent="0.25">
      <c r="A304" t="s">
        <v>370</v>
      </c>
    </row>
    <row r="305" spans="1:1" x14ac:dyDescent="0.25">
      <c r="A305" t="s">
        <v>371</v>
      </c>
    </row>
    <row r="306" spans="1:1" x14ac:dyDescent="0.25">
      <c r="A306" t="s">
        <v>372</v>
      </c>
    </row>
    <row r="307" spans="1:1" x14ac:dyDescent="0.25">
      <c r="A307" t="s">
        <v>373</v>
      </c>
    </row>
    <row r="308" spans="1:1" x14ac:dyDescent="0.25">
      <c r="A308" t="s">
        <v>374</v>
      </c>
    </row>
    <row r="309" spans="1:1" x14ac:dyDescent="0.25">
      <c r="A309" t="s">
        <v>375</v>
      </c>
    </row>
    <row r="310" spans="1:1" x14ac:dyDescent="0.25">
      <c r="A310" t="s">
        <v>376</v>
      </c>
    </row>
    <row r="311" spans="1:1" x14ac:dyDescent="0.25">
      <c r="A311" t="s">
        <v>377</v>
      </c>
    </row>
    <row r="312" spans="1:1" x14ac:dyDescent="0.25">
      <c r="A312" t="s">
        <v>378</v>
      </c>
    </row>
    <row r="313" spans="1:1" x14ac:dyDescent="0.25">
      <c r="A313" t="s">
        <v>379</v>
      </c>
    </row>
    <row r="314" spans="1:1" x14ac:dyDescent="0.25">
      <c r="A314" t="s">
        <v>380</v>
      </c>
    </row>
    <row r="315" spans="1:1" x14ac:dyDescent="0.25">
      <c r="A315" t="s">
        <v>381</v>
      </c>
    </row>
    <row r="316" spans="1:1" x14ac:dyDescent="0.25">
      <c r="A316" t="s">
        <v>382</v>
      </c>
    </row>
    <row r="317" spans="1:1" x14ac:dyDescent="0.25">
      <c r="A317" t="s">
        <v>383</v>
      </c>
    </row>
    <row r="318" spans="1:1" x14ac:dyDescent="0.25">
      <c r="A318" t="s">
        <v>384</v>
      </c>
    </row>
    <row r="319" spans="1:1" x14ac:dyDescent="0.25">
      <c r="A319" t="s">
        <v>385</v>
      </c>
    </row>
    <row r="320" spans="1:1" x14ac:dyDescent="0.25">
      <c r="A320" t="s">
        <v>386</v>
      </c>
    </row>
    <row r="321" spans="1:1" x14ac:dyDescent="0.25">
      <c r="A321" t="s">
        <v>387</v>
      </c>
    </row>
    <row r="322" spans="1:1" x14ac:dyDescent="0.25">
      <c r="A322" t="s">
        <v>388</v>
      </c>
    </row>
    <row r="323" spans="1:1" x14ac:dyDescent="0.25">
      <c r="A323" t="s">
        <v>389</v>
      </c>
    </row>
    <row r="324" spans="1:1" x14ac:dyDescent="0.25">
      <c r="A324" t="s">
        <v>390</v>
      </c>
    </row>
    <row r="325" spans="1:1" x14ac:dyDescent="0.25">
      <c r="A325" t="s">
        <v>391</v>
      </c>
    </row>
    <row r="326" spans="1:1" x14ac:dyDescent="0.25">
      <c r="A326" t="s">
        <v>392</v>
      </c>
    </row>
    <row r="327" spans="1:1" x14ac:dyDescent="0.25">
      <c r="A327" t="s">
        <v>393</v>
      </c>
    </row>
    <row r="328" spans="1:1" x14ac:dyDescent="0.25">
      <c r="A328" t="s">
        <v>394</v>
      </c>
    </row>
    <row r="329" spans="1:1" x14ac:dyDescent="0.25">
      <c r="A329" t="s">
        <v>395</v>
      </c>
    </row>
    <row r="330" spans="1:1" x14ac:dyDescent="0.25">
      <c r="A330" t="s">
        <v>396</v>
      </c>
    </row>
    <row r="331" spans="1:1" x14ac:dyDescent="0.25">
      <c r="A331" t="s">
        <v>397</v>
      </c>
    </row>
    <row r="332" spans="1:1" x14ac:dyDescent="0.25">
      <c r="A332" t="s">
        <v>398</v>
      </c>
    </row>
    <row r="333" spans="1:1" x14ac:dyDescent="0.25">
      <c r="A333" t="s">
        <v>399</v>
      </c>
    </row>
    <row r="334" spans="1:1" x14ac:dyDescent="0.25">
      <c r="A334" t="s">
        <v>400</v>
      </c>
    </row>
    <row r="335" spans="1:1" x14ac:dyDescent="0.25">
      <c r="A335" t="s">
        <v>401</v>
      </c>
    </row>
    <row r="336" spans="1:1" x14ac:dyDescent="0.25">
      <c r="A336" t="s">
        <v>402</v>
      </c>
    </row>
    <row r="337" spans="1:1" x14ac:dyDescent="0.25">
      <c r="A337" t="s">
        <v>403</v>
      </c>
    </row>
    <row r="338" spans="1:1" x14ac:dyDescent="0.25">
      <c r="A338" t="s">
        <v>404</v>
      </c>
    </row>
    <row r="339" spans="1:1" x14ac:dyDescent="0.25">
      <c r="A339" t="s">
        <v>405</v>
      </c>
    </row>
    <row r="340" spans="1:1" x14ac:dyDescent="0.25">
      <c r="A340" t="s">
        <v>406</v>
      </c>
    </row>
    <row r="341" spans="1:1" x14ac:dyDescent="0.25">
      <c r="A341" t="s">
        <v>407</v>
      </c>
    </row>
    <row r="342" spans="1:1" x14ac:dyDescent="0.25">
      <c r="A342" t="s">
        <v>408</v>
      </c>
    </row>
    <row r="343" spans="1:1" x14ac:dyDescent="0.25">
      <c r="A343" t="s">
        <v>409</v>
      </c>
    </row>
    <row r="344" spans="1:1" x14ac:dyDescent="0.25">
      <c r="A344" t="s">
        <v>410</v>
      </c>
    </row>
    <row r="345" spans="1:1" x14ac:dyDescent="0.25">
      <c r="A345" t="s">
        <v>411</v>
      </c>
    </row>
    <row r="346" spans="1:1" x14ac:dyDescent="0.25">
      <c r="A346" t="s">
        <v>412</v>
      </c>
    </row>
    <row r="347" spans="1:1" x14ac:dyDescent="0.25">
      <c r="A347" t="s">
        <v>413</v>
      </c>
    </row>
    <row r="348" spans="1:1" x14ac:dyDescent="0.25">
      <c r="A348" t="s">
        <v>414</v>
      </c>
    </row>
    <row r="349" spans="1:1" x14ac:dyDescent="0.25">
      <c r="A349" t="s">
        <v>415</v>
      </c>
    </row>
    <row r="350" spans="1:1" x14ac:dyDescent="0.25">
      <c r="A350" t="s">
        <v>416</v>
      </c>
    </row>
    <row r="351" spans="1:1" x14ac:dyDescent="0.25">
      <c r="A351" t="s">
        <v>417</v>
      </c>
    </row>
    <row r="352" spans="1:1" x14ac:dyDescent="0.25">
      <c r="A352" t="s">
        <v>418</v>
      </c>
    </row>
    <row r="353" spans="1:1" x14ac:dyDescent="0.25">
      <c r="A353" t="s">
        <v>419</v>
      </c>
    </row>
    <row r="354" spans="1:1" x14ac:dyDescent="0.25">
      <c r="A354" t="s">
        <v>420</v>
      </c>
    </row>
    <row r="355" spans="1:1" x14ac:dyDescent="0.25">
      <c r="A355" t="s">
        <v>421</v>
      </c>
    </row>
    <row r="356" spans="1:1" x14ac:dyDescent="0.25">
      <c r="A356" t="s">
        <v>422</v>
      </c>
    </row>
    <row r="357" spans="1:1" x14ac:dyDescent="0.25">
      <c r="A357" t="s">
        <v>423</v>
      </c>
    </row>
    <row r="358" spans="1:1" x14ac:dyDescent="0.25">
      <c r="A358" t="s">
        <v>424</v>
      </c>
    </row>
    <row r="359" spans="1:1" x14ac:dyDescent="0.25">
      <c r="A359" t="s">
        <v>425</v>
      </c>
    </row>
    <row r="360" spans="1:1" x14ac:dyDescent="0.25">
      <c r="A360" t="s">
        <v>426</v>
      </c>
    </row>
    <row r="361" spans="1:1" x14ac:dyDescent="0.25">
      <c r="A361" t="s">
        <v>427</v>
      </c>
    </row>
    <row r="362" spans="1:1" x14ac:dyDescent="0.25">
      <c r="A362" t="s">
        <v>428</v>
      </c>
    </row>
    <row r="363" spans="1:1" x14ac:dyDescent="0.25">
      <c r="A363" t="s">
        <v>429</v>
      </c>
    </row>
    <row r="364" spans="1:1" x14ac:dyDescent="0.25">
      <c r="A364" t="s">
        <v>430</v>
      </c>
    </row>
    <row r="365" spans="1:1" x14ac:dyDescent="0.25">
      <c r="A365" t="s">
        <v>431</v>
      </c>
    </row>
    <row r="366" spans="1:1" x14ac:dyDescent="0.25">
      <c r="A366" t="s">
        <v>432</v>
      </c>
    </row>
    <row r="367" spans="1:1" x14ac:dyDescent="0.25">
      <c r="A367" t="s">
        <v>433</v>
      </c>
    </row>
    <row r="368" spans="1:1" x14ac:dyDescent="0.25">
      <c r="A368" t="s">
        <v>434</v>
      </c>
    </row>
    <row r="369" spans="1:1" x14ac:dyDescent="0.25">
      <c r="A369" t="s">
        <v>435</v>
      </c>
    </row>
    <row r="370" spans="1:1" x14ac:dyDescent="0.25">
      <c r="A370" t="s">
        <v>436</v>
      </c>
    </row>
    <row r="371" spans="1:1" x14ac:dyDescent="0.25">
      <c r="A371" t="s">
        <v>437</v>
      </c>
    </row>
    <row r="372" spans="1:1" x14ac:dyDescent="0.25">
      <c r="A372" t="s">
        <v>438</v>
      </c>
    </row>
    <row r="373" spans="1:1" x14ac:dyDescent="0.25">
      <c r="A373" t="s">
        <v>439</v>
      </c>
    </row>
    <row r="374" spans="1:1" x14ac:dyDescent="0.25">
      <c r="A374" t="s">
        <v>440</v>
      </c>
    </row>
    <row r="375" spans="1:1" x14ac:dyDescent="0.25">
      <c r="A375" t="s">
        <v>441</v>
      </c>
    </row>
    <row r="376" spans="1:1" x14ac:dyDescent="0.25">
      <c r="A376" t="s">
        <v>442</v>
      </c>
    </row>
    <row r="377" spans="1:1" x14ac:dyDescent="0.25">
      <c r="A377" t="s">
        <v>443</v>
      </c>
    </row>
    <row r="378" spans="1:1" x14ac:dyDescent="0.25">
      <c r="A378" t="s">
        <v>444</v>
      </c>
    </row>
    <row r="379" spans="1:1" x14ac:dyDescent="0.25">
      <c r="A379" t="s">
        <v>445</v>
      </c>
    </row>
    <row r="380" spans="1:1" x14ac:dyDescent="0.25">
      <c r="A380" t="s">
        <v>446</v>
      </c>
    </row>
    <row r="381" spans="1:1" x14ac:dyDescent="0.25">
      <c r="A381" t="s">
        <v>447</v>
      </c>
    </row>
    <row r="382" spans="1:1" x14ac:dyDescent="0.25">
      <c r="A382" t="s">
        <v>448</v>
      </c>
    </row>
    <row r="383" spans="1:1" x14ac:dyDescent="0.25">
      <c r="A383" t="s">
        <v>449</v>
      </c>
    </row>
    <row r="384" spans="1:1" x14ac:dyDescent="0.25">
      <c r="A384" t="s">
        <v>450</v>
      </c>
    </row>
    <row r="385" spans="1:1" x14ac:dyDescent="0.25">
      <c r="A385" t="s">
        <v>451</v>
      </c>
    </row>
    <row r="386" spans="1:1" x14ac:dyDescent="0.25">
      <c r="A386" t="s">
        <v>452</v>
      </c>
    </row>
    <row r="387" spans="1:1" x14ac:dyDescent="0.25">
      <c r="A387" t="s">
        <v>453</v>
      </c>
    </row>
    <row r="388" spans="1:1" x14ac:dyDescent="0.25">
      <c r="A388" t="s">
        <v>454</v>
      </c>
    </row>
    <row r="389" spans="1:1" x14ac:dyDescent="0.25">
      <c r="A389" t="s">
        <v>455</v>
      </c>
    </row>
    <row r="390" spans="1:1" x14ac:dyDescent="0.25">
      <c r="A390" t="s">
        <v>456</v>
      </c>
    </row>
    <row r="391" spans="1:1" x14ac:dyDescent="0.25">
      <c r="A391" t="s">
        <v>457</v>
      </c>
    </row>
    <row r="392" spans="1:1" x14ac:dyDescent="0.25">
      <c r="A392" t="s">
        <v>458</v>
      </c>
    </row>
    <row r="393" spans="1:1" x14ac:dyDescent="0.25">
      <c r="A393" t="s">
        <v>459</v>
      </c>
    </row>
    <row r="394" spans="1:1" x14ac:dyDescent="0.25">
      <c r="A394" t="s">
        <v>460</v>
      </c>
    </row>
    <row r="395" spans="1:1" x14ac:dyDescent="0.25">
      <c r="A395" t="s">
        <v>461</v>
      </c>
    </row>
    <row r="396" spans="1:1" x14ac:dyDescent="0.25">
      <c r="A396" t="s">
        <v>462</v>
      </c>
    </row>
    <row r="397" spans="1:1" x14ac:dyDescent="0.25">
      <c r="A397" t="s">
        <v>463</v>
      </c>
    </row>
    <row r="398" spans="1:1" x14ac:dyDescent="0.25">
      <c r="A398" t="s">
        <v>464</v>
      </c>
    </row>
    <row r="399" spans="1:1" x14ac:dyDescent="0.25">
      <c r="A399" t="s">
        <v>465</v>
      </c>
    </row>
    <row r="400" spans="1:1" x14ac:dyDescent="0.25">
      <c r="A400" t="s">
        <v>466</v>
      </c>
    </row>
    <row r="401" spans="1:1" x14ac:dyDescent="0.25">
      <c r="A401" t="s">
        <v>467</v>
      </c>
    </row>
    <row r="402" spans="1:1" x14ac:dyDescent="0.25">
      <c r="A402" t="s">
        <v>468</v>
      </c>
    </row>
    <row r="403" spans="1:1" x14ac:dyDescent="0.25">
      <c r="A403" t="s">
        <v>469</v>
      </c>
    </row>
    <row r="404" spans="1:1" x14ac:dyDescent="0.25">
      <c r="A404" t="s">
        <v>470</v>
      </c>
    </row>
    <row r="405" spans="1:1" x14ac:dyDescent="0.25">
      <c r="A405" t="s">
        <v>471</v>
      </c>
    </row>
    <row r="406" spans="1:1" x14ac:dyDescent="0.25">
      <c r="A406" t="s">
        <v>472</v>
      </c>
    </row>
    <row r="407" spans="1:1" x14ac:dyDescent="0.25">
      <c r="A40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Jasper</cp:lastModifiedBy>
  <dcterms:created xsi:type="dcterms:W3CDTF">2013-10-02T06:00:12Z</dcterms:created>
  <dcterms:modified xsi:type="dcterms:W3CDTF">2015-11-15T16:40:21Z</dcterms:modified>
</cp:coreProperties>
</file>