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Blog\Documents\My Tableau Repository\Datasources\"/>
    </mc:Choice>
  </mc:AlternateContent>
  <bookViews>
    <workbookView xWindow="0" yWindow="0" windowWidth="16740" windowHeight="6336" activeTab="2"/>
  </bookViews>
  <sheets>
    <sheet name="Oscars Data" sheetId="4" r:id="rId1"/>
    <sheet name="Movie Log" sheetId="5" r:id="rId2"/>
    <sheet name="Oscars Scoreboar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F4" i="5"/>
  <c r="F7" i="5"/>
  <c r="F11" i="5"/>
  <c r="F12" i="5"/>
  <c r="F15" i="5"/>
  <c r="F17" i="5"/>
  <c r="F8" i="5"/>
  <c r="F18" i="5"/>
  <c r="F9" i="5"/>
  <c r="F21" i="5"/>
  <c r="F5" i="5"/>
  <c r="F16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22" i="5"/>
  <c r="F44" i="5"/>
  <c r="F45" i="5"/>
  <c r="F46" i="5"/>
  <c r="F23" i="5"/>
  <c r="F47" i="5"/>
  <c r="F48" i="5"/>
  <c r="F60" i="5"/>
  <c r="F49" i="5"/>
  <c r="F50" i="5"/>
  <c r="F51" i="5"/>
  <c r="F52" i="5"/>
  <c r="F53" i="5"/>
  <c r="F54" i="5"/>
  <c r="F55" i="5"/>
  <c r="F56" i="5"/>
  <c r="F57" i="5"/>
  <c r="F58" i="5"/>
  <c r="F59" i="5"/>
  <c r="F13" i="5"/>
  <c r="F19" i="5"/>
  <c r="F61" i="5"/>
  <c r="F10" i="5"/>
  <c r="F14" i="5"/>
  <c r="F62" i="5"/>
  <c r="F20" i="5"/>
  <c r="F6" i="5"/>
  <c r="J2" i="3"/>
  <c r="I2" i="3"/>
  <c r="H2" i="3"/>
  <c r="G2" i="3"/>
  <c r="F2" i="3"/>
  <c r="E2" i="3"/>
</calcChain>
</file>

<file path=xl/sharedStrings.xml><?xml version="1.0" encoding="utf-8"?>
<sst xmlns="http://schemas.openxmlformats.org/spreadsheetml/2006/main" count="866" uniqueCount="237">
  <si>
    <t>BEST PICTURE</t>
  </si>
  <si>
    <t>Call Me by Your Name</t>
  </si>
  <si>
    <t>Peter Spears, Luca Guadagnino, Emilie Georges and Marco Morabito, Producers</t>
  </si>
  <si>
    <t>Darkest Hour</t>
  </si>
  <si>
    <t>Tim Bevan, Eric Fellner, Lisa Bruce, Anthony McCarten and Douglas Urbanski, Producers</t>
  </si>
  <si>
    <t>Dunkirk</t>
  </si>
  <si>
    <t>Emma Thomas and Christopher Nolan, Producers</t>
  </si>
  <si>
    <t>Get Out</t>
  </si>
  <si>
    <t>Sean McKittrick, Jason Blum, Edward H. Hamm Jr. and Jordan Peele, Producers</t>
  </si>
  <si>
    <t>Lady Bird</t>
  </si>
  <si>
    <t>Scott Rudin, Eli Bush and Evelyn O'Neill, Producers</t>
  </si>
  <si>
    <t>Phantom Thread</t>
  </si>
  <si>
    <t>JoAnne Sellar, Paul Thomas Anderson, Megan Ellison and Daniel Lupi, Producers</t>
  </si>
  <si>
    <t>The Post</t>
  </si>
  <si>
    <t>Amy Pascal, Steven Spielberg and Kristie Macosko Krieger, Producers</t>
  </si>
  <si>
    <t>The Shape of Water</t>
  </si>
  <si>
    <t>Guillermo del Toro and J. Miles Dale, Producers</t>
  </si>
  <si>
    <t>Three Billboards outside Ebbing, Missouri</t>
  </si>
  <si>
    <t>Graham Broadbent, Pete Czernin and Martin McDonagh, Producers</t>
  </si>
  <si>
    <t>ACTOR IN A LEADING ROLE</t>
  </si>
  <si>
    <t>Timothée Chalamet</t>
  </si>
  <si>
    <t>Daniel Day-Lewis</t>
  </si>
  <si>
    <t>Daniel Kaluuya</t>
  </si>
  <si>
    <t>Gary Oldman</t>
  </si>
  <si>
    <t>Denzel Washington</t>
  </si>
  <si>
    <t>Roman J. Israel, Esq.</t>
  </si>
  <si>
    <t>ACTRESS IN A LEADING ROLE</t>
  </si>
  <si>
    <t>Sally Hawkins</t>
  </si>
  <si>
    <t>Frances McDormand</t>
  </si>
  <si>
    <t>Margot Robbie</t>
  </si>
  <si>
    <t>I, Tonya</t>
  </si>
  <si>
    <t>Saoirse Ronan</t>
  </si>
  <si>
    <t>Meryl Streep</t>
  </si>
  <si>
    <t>ACTOR IN A SUPPORTING ROLE</t>
  </si>
  <si>
    <t>Willem Dafoe</t>
  </si>
  <si>
    <t>The Florida Project</t>
  </si>
  <si>
    <t>Woody Harrelson</t>
  </si>
  <si>
    <t>Richard Jenkins</t>
  </si>
  <si>
    <t>Christopher Plummer</t>
  </si>
  <si>
    <t>All the Money in the World</t>
  </si>
  <si>
    <t>Sam Rockwell</t>
  </si>
  <si>
    <t>ACTRESS IN A SUPPORTING ROLE</t>
  </si>
  <si>
    <t>Mary J. Blige</t>
  </si>
  <si>
    <t>Mudbound</t>
  </si>
  <si>
    <t>Allison Janney</t>
  </si>
  <si>
    <t>Lesley Manville</t>
  </si>
  <si>
    <t>Laurie Metcalf</t>
  </si>
  <si>
    <t>Octavia Spencer</t>
  </si>
  <si>
    <t>ANIMATED FEATURE FILM</t>
  </si>
  <si>
    <t>The Boss Baby</t>
  </si>
  <si>
    <t>Tom McGrath and Ramsey Naito</t>
  </si>
  <si>
    <t>The Breadwinner</t>
  </si>
  <si>
    <t>Nora Twomey and Anthony Leo</t>
  </si>
  <si>
    <t>Coco</t>
  </si>
  <si>
    <t>Lee Unkrich and Darla K. Anderson</t>
  </si>
  <si>
    <t>Ferdinand</t>
  </si>
  <si>
    <t>Carlos Saldanha</t>
  </si>
  <si>
    <t>Loving Vincent</t>
  </si>
  <si>
    <t>Dorota Kobiela, Hugh Welchman and Ivan Mactaggart</t>
  </si>
  <si>
    <t>CINEMATOGRAPHY</t>
  </si>
  <si>
    <t>Blade Runner 2049</t>
  </si>
  <si>
    <t>Roger A. Deakins</t>
  </si>
  <si>
    <t>Bruno Delbonnel</t>
  </si>
  <si>
    <t>Hoyte van Hoytema</t>
  </si>
  <si>
    <t>Rachel Morrison</t>
  </si>
  <si>
    <t>Dan Laustsen</t>
  </si>
  <si>
    <t>COSTUME DESIGN</t>
  </si>
  <si>
    <t>Beauty and the Beast</t>
  </si>
  <si>
    <t>Jacqueline Durran</t>
  </si>
  <si>
    <t>Mark Bridges</t>
  </si>
  <si>
    <t>Luis Sequeira</t>
  </si>
  <si>
    <t>Victoria &amp; Abdul</t>
  </si>
  <si>
    <t>Consolata Boyle</t>
  </si>
  <si>
    <t>DIRECTING</t>
  </si>
  <si>
    <t>Christopher Nolan</t>
  </si>
  <si>
    <t>Jordan Peele</t>
  </si>
  <si>
    <t>Greta Gerwig</t>
  </si>
  <si>
    <t>Paul Thomas Anderson</t>
  </si>
  <si>
    <t>Guillermo del Toro</t>
  </si>
  <si>
    <t>DOCUMENTARY (FEATURE)</t>
  </si>
  <si>
    <t>Abacus: Small Enough to Jail</t>
  </si>
  <si>
    <t>Steve James, Mark Mitten and Julie Goldman</t>
  </si>
  <si>
    <t>Faces Places</t>
  </si>
  <si>
    <t>Agnès Varda, JR and Rosalie Varda</t>
  </si>
  <si>
    <t>Icarus</t>
  </si>
  <si>
    <t>Bryan Fogel and Dan Cogan</t>
  </si>
  <si>
    <t>Last Men in Aleppo</t>
  </si>
  <si>
    <t>Feras Fayyad, Kareem Abeed and Søren Steen Jespersen</t>
  </si>
  <si>
    <t>Strong Island</t>
  </si>
  <si>
    <t>Yance Ford and Joslyn Barnes</t>
  </si>
  <si>
    <t>DOCUMENTARY (SHORT SUBJECT)</t>
  </si>
  <si>
    <t>Edith+Eddie</t>
  </si>
  <si>
    <t>Laura Checkoway and Thomas Lee Wright</t>
  </si>
  <si>
    <t>Heaven Is a Traffic Jam on the 405</t>
  </si>
  <si>
    <t>Frank Stiefel</t>
  </si>
  <si>
    <t>Heroin(e)</t>
  </si>
  <si>
    <t>Elaine McMillion Sheldon and Kerrin Sheldon</t>
  </si>
  <si>
    <t>Knife Skills</t>
  </si>
  <si>
    <t>Thomas Lennon</t>
  </si>
  <si>
    <t>Traffic Stop</t>
  </si>
  <si>
    <t>Kate Davis and David Heilbroner</t>
  </si>
  <si>
    <t>FILM EDITING</t>
  </si>
  <si>
    <t>Baby Driver</t>
  </si>
  <si>
    <t>Paul Machliss and Jonathan Amos</t>
  </si>
  <si>
    <t>Lee Smith</t>
  </si>
  <si>
    <t>Tatiana S. Riegel</t>
  </si>
  <si>
    <t>Sidney Wolinsky</t>
  </si>
  <si>
    <t>Jon Gregory</t>
  </si>
  <si>
    <t>FOREIGN LANGUAGE FILM</t>
  </si>
  <si>
    <t>A Fantastic Woman</t>
  </si>
  <si>
    <t>Chile</t>
  </si>
  <si>
    <t>The Insult</t>
  </si>
  <si>
    <t>Lebanon</t>
  </si>
  <si>
    <t>Loveless</t>
  </si>
  <si>
    <t>Russia</t>
  </si>
  <si>
    <t>On Body and Soul</t>
  </si>
  <si>
    <t>Hungary</t>
  </si>
  <si>
    <t>The Square</t>
  </si>
  <si>
    <t>Sweden</t>
  </si>
  <si>
    <t>MAKEUP AND HAIRSTYLING</t>
  </si>
  <si>
    <t>Kazuhiro Tsuji, David Malinowski and Lucy Sibbick</t>
  </si>
  <si>
    <t>Daniel Phillips and Lou Sheppard</t>
  </si>
  <si>
    <t>Wonder</t>
  </si>
  <si>
    <t>Arjen Tuiten</t>
  </si>
  <si>
    <t>MUSIC (ORIGINAL SCORE)</t>
  </si>
  <si>
    <t>Hans Zimmer</t>
  </si>
  <si>
    <t>Jonny Greenwood</t>
  </si>
  <si>
    <t>Alexandre Desplat</t>
  </si>
  <si>
    <t>Star Wars: The Last Jedi</t>
  </si>
  <si>
    <t>John Williams</t>
  </si>
  <si>
    <t>Carter Burwell</t>
  </si>
  <si>
    <t>MUSIC (ORIGINAL SONG)</t>
  </si>
  <si>
    <t>PRODUCTION DESIGN</t>
  </si>
  <si>
    <t>Production Design: Sarah Greenwood; Set Decoration: Katie Spencer</t>
  </si>
  <si>
    <t>Production Design: Dennis Gassner; Set Decoration: Alessandra Querzola</t>
  </si>
  <si>
    <t>Production Design: Nathan Crowley; Set Decoration: Gary Fettis</t>
  </si>
  <si>
    <t>Production Design: Paul Denham Austerberry; Set Decoration: Shane Vieau and Jeff Melvin</t>
  </si>
  <si>
    <t>SHORT FILM (ANIMATED)</t>
  </si>
  <si>
    <t>Dear Basketball</t>
  </si>
  <si>
    <t>Glen Keane and Kobe Bryant</t>
  </si>
  <si>
    <t>Garden Party</t>
  </si>
  <si>
    <t>Victor Caire and Gabriel Grapperon</t>
  </si>
  <si>
    <t>Lou</t>
  </si>
  <si>
    <t>Dave Mullins and Dana Murray</t>
  </si>
  <si>
    <t>Negative Space</t>
  </si>
  <si>
    <t>Max Porter and Ru Kuwahata</t>
  </si>
  <si>
    <t>Revolting Rhymes</t>
  </si>
  <si>
    <t>Jakob Schuh and Jan Lachauer</t>
  </si>
  <si>
    <t>SHORT FILM (LIVE ACTION)</t>
  </si>
  <si>
    <t>DeKalb Elementary</t>
  </si>
  <si>
    <t>Reed Van Dyk</t>
  </si>
  <si>
    <t>The Eleven O'Clock</t>
  </si>
  <si>
    <t>Derin Seale and Josh Lawson</t>
  </si>
  <si>
    <t>My Nephew Emmett</t>
  </si>
  <si>
    <t>Kevin Wilson, Jr.</t>
  </si>
  <si>
    <t>The Silent Child</t>
  </si>
  <si>
    <t>Chris Overton and Rachel Shenton</t>
  </si>
  <si>
    <t>Watu Wote/All of Us</t>
  </si>
  <si>
    <t>Katja Benrath and Tobias Rosen</t>
  </si>
  <si>
    <t>SOUND EDITING</t>
  </si>
  <si>
    <t>Julian Slater</t>
  </si>
  <si>
    <t>Mark Mangini and Theo Green</t>
  </si>
  <si>
    <t>Richard King and Alex Gibson</t>
  </si>
  <si>
    <t>Nathan Robitaille and Nelson Ferreira</t>
  </si>
  <si>
    <t>Matthew Wood and Ren Klyce</t>
  </si>
  <si>
    <t>SOUND MIXING</t>
  </si>
  <si>
    <t>Julian Slater, Tim Cavagin and Mary H. Ellis</t>
  </si>
  <si>
    <t>Ron Bartlett, Doug Hemphill and Mac Ruth</t>
  </si>
  <si>
    <t>Mark Weingarten, Gregg Landaker and Gary A. Rizzo</t>
  </si>
  <si>
    <t>Christian Cooke, Brad Zoern and Glen Gauthier</t>
  </si>
  <si>
    <t>David Parker, Michael Semanick, Ren Klyce and Stuart Wilson</t>
  </si>
  <si>
    <t>VISUAL EFFECTS</t>
  </si>
  <si>
    <t>John Nelson, Gerd Nefzer, Paul Lambert and Richard R. Hoover</t>
  </si>
  <si>
    <t>Guardians of the Galaxy Vol. 2</t>
  </si>
  <si>
    <t>Christopher Townsend, Guy Williams, Jonathan Fawkner and Dan Sudick</t>
  </si>
  <si>
    <t>Kong: Skull Island</t>
  </si>
  <si>
    <t>Stephen Rosenbaum, Jeff White, Scott Benza and Mike Meinardus</t>
  </si>
  <si>
    <t>Ben Morris, Mike Mulholland, Neal Scanlan and Chris Corbould</t>
  </si>
  <si>
    <t>War for the Planet of the Apes</t>
  </si>
  <si>
    <t>Joe Letteri, Daniel Barrett, Dan Lemmon and Joel Whist</t>
  </si>
  <si>
    <t>WRITING (ADAPTED SCREENPLAY)</t>
  </si>
  <si>
    <t>Screenplay by James Ivory</t>
  </si>
  <si>
    <t>The Disaster Artist</t>
  </si>
  <si>
    <t>Screenplay by Scott Neustadter &amp; Michael H. Weber</t>
  </si>
  <si>
    <t>Logan</t>
  </si>
  <si>
    <t>Screenplay by Scott Frank &amp; James Mangold and Michael Green; Story by James Mangold</t>
  </si>
  <si>
    <t>Molly's Game</t>
  </si>
  <si>
    <t>Written for the screen by Aaron Sorkin</t>
  </si>
  <si>
    <t>Screenplay by Virgil Williams and Dee Rees</t>
  </si>
  <si>
    <t>WRITING (ORIGINAL SCREENPLAY)</t>
  </si>
  <si>
    <t>The Big Sick</t>
  </si>
  <si>
    <t>Written by Emily V. Gordon &amp; Kumail Nanjiani</t>
  </si>
  <si>
    <t>Written by Jordan Peele</t>
  </si>
  <si>
    <t>Written by Greta Gerwig</t>
  </si>
  <si>
    <t>Screenplay by Guillermo del Toro &amp; Vanessa Taylor; Story by Guillermo del Toro</t>
  </si>
  <si>
    <t>Written by Martin McDonagh</t>
  </si>
  <si>
    <t>Category</t>
  </si>
  <si>
    <t>"Mighty River" Music and Lyric by Mary J. Blige, Raphael Saadiq and Taura Stinson</t>
  </si>
  <si>
    <t>"Mystery Of Love" Music and Lyric by Sufjan Stevens</t>
  </si>
  <si>
    <t>"Remember Me" Music and Lyric by Kristen Anderson-Lopez and Robert Lopez</t>
  </si>
  <si>
    <t>"Stand Up For Something" Music by Diane Warren; Lyric by Lonnie R. Lynn and Diane Warren</t>
  </si>
  <si>
    <t>"This Is Me" Music and Lyric by Benj Pasek and Justin Paul</t>
  </si>
  <si>
    <t>Marshall</t>
  </si>
  <si>
    <t>The Greatest Showman</t>
  </si>
  <si>
    <t>Movie</t>
  </si>
  <si>
    <t>Details</t>
  </si>
  <si>
    <t>Rose</t>
  </si>
  <si>
    <t>Donna</t>
  </si>
  <si>
    <t>Martha</t>
  </si>
  <si>
    <t>Jack</t>
  </si>
  <si>
    <t>Rory</t>
  </si>
  <si>
    <t>Clara</t>
  </si>
  <si>
    <t>x</t>
  </si>
  <si>
    <t>And the Winner is…</t>
  </si>
  <si>
    <t>Nominations</t>
  </si>
  <si>
    <t>Interest</t>
  </si>
  <si>
    <t>Seen?</t>
  </si>
  <si>
    <t>Priority</t>
  </si>
  <si>
    <t>Where?</t>
  </si>
  <si>
    <t>Notes</t>
  </si>
  <si>
    <t>Y</t>
  </si>
  <si>
    <t>short doc</t>
  </si>
  <si>
    <t>SONG ONLY</t>
  </si>
  <si>
    <t>shorts</t>
  </si>
  <si>
    <t>Netflix</t>
  </si>
  <si>
    <t>Prime</t>
  </si>
  <si>
    <t>HBO</t>
  </si>
  <si>
    <t>I guess the visual effects were pretty good? Hard category.</t>
  </si>
  <si>
    <t>Meh</t>
  </si>
  <si>
    <t>Not as good as spotlight.</t>
  </si>
  <si>
    <t>LOVED the dialogue, current pick for original screenplay</t>
  </si>
  <si>
    <t>Loved everything except Ray Romano
Are Zoe Kazan and Saoirse Ronan long lost twins?</t>
  </si>
  <si>
    <t>Correct Predictions:</t>
  </si>
  <si>
    <t>Bechdel</t>
  </si>
  <si>
    <t>Oscars Scoreboard</t>
  </si>
  <si>
    <t>Oscars Movie Log</t>
  </si>
  <si>
    <t>McDormand for best actress!
What a ride! Original Screenplay is going to be a tight race!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</si>
</sst>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2"/>
      <color rgb="FFB7A261"/>
      <name val="Arial"/>
      <family val="2"/>
    </font>
    <font>
      <sz val="9.9"/>
      <color theme="1"/>
      <name val="Inherit"/>
    </font>
    <font>
      <sz val="7.7"/>
      <color rgb="FF9B9B9B"/>
      <name val="Arial"/>
      <family val="2"/>
    </font>
    <font>
      <sz val="7.7"/>
      <color theme="0" tint="-0.499984740745262"/>
      <name val="Arial"/>
      <family val="2"/>
    </font>
    <font>
      <sz val="16"/>
      <color rgb="FFB7A261"/>
      <name val="Calibri"/>
      <family val="2"/>
      <scheme val="minor"/>
    </font>
    <font>
      <sz val="14"/>
      <color rgb="FFB7A261"/>
      <name val="Calibri"/>
      <family val="2"/>
      <scheme val="minor"/>
    </font>
    <font>
      <sz val="18"/>
      <color rgb="FFB7A26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C39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 wrapText="1" indent="2"/>
    </xf>
    <xf numFmtId="0" fontId="5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7" fillId="0" borderId="0" xfId="0" applyFont="1"/>
  </cellXfs>
  <cellStyles count="1">
    <cellStyle name="Normal" xfId="0" builtinId="0"/>
  </cellStyles>
  <dxfs count="21">
    <dxf>
      <fill>
        <patternFill>
          <bgColor rgb="FFE0D7BA"/>
        </patternFill>
      </fill>
    </dxf>
    <dxf>
      <border diagonalUp="0" diagonalDown="0">
        <left style="thin">
          <color rgb="FFE0D7BA"/>
        </left>
        <right style="thin">
          <color rgb="FFE0D7BA"/>
        </right>
        <top style="thin">
          <color rgb="FFE0D7BA"/>
        </top>
        <bottom style="thin">
          <color rgb="FFE0D7BA"/>
        </bottom>
        <vertical style="thin">
          <color rgb="FFE0D7BA"/>
        </vertical>
        <horizontal style="thin">
          <color rgb="FFE0D7BA"/>
        </horizontal>
      </border>
    </dxf>
    <dxf>
      <fill>
        <patternFill>
          <bgColor rgb="FFD0C398"/>
        </patternFill>
      </fill>
    </dxf>
    <dxf>
      <border>
        <left style="thin">
          <color rgb="FFE0D7BA"/>
        </left>
        <right style="thin">
          <color rgb="FFE0D7BA"/>
        </right>
        <top style="thin">
          <color rgb="FFE0D7BA"/>
        </top>
        <bottom style="thin">
          <color rgb="FFE0D7BA"/>
        </bottom>
        <vertical style="thin">
          <color rgb="FFE0D7BA"/>
        </vertical>
        <horizontal style="thin">
          <color rgb="FFE0D7BA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7"/>
        <color theme="0" tint="-0.499984740745262"/>
        <name val="Arial"/>
        <family val="2"/>
        <scheme val="none"/>
      </font>
      <alignment horizontal="left" vertical="center" textRotation="0" wrapText="1" indent="2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theme="1"/>
        <name val="Inheri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7"/>
        <color rgb="FF9B9B9B"/>
        <name val="Arial"/>
        <family val="2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theme="1"/>
        <name val="Inheri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B7A261"/>
        <name val="Arial"/>
        <family val="2"/>
        <scheme val="none"/>
      </font>
      <alignment horizontal="left" vertical="center" textRotation="0" wrapText="0" indent="1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B7A261"/>
        <name val="Arial"/>
        <family val="2"/>
        <scheme val="none"/>
      </font>
      <alignment horizontal="left" vertical="center" textRotation="0" wrapText="0" indent="1" justifyLastLine="0" shrinkToFit="0" readingOrder="0"/>
    </dxf>
  </dxfs>
  <tableStyles count="2" defaultTableStyle="TableStyleMedium2" defaultPivotStyle="PivotStyleLight16">
    <tableStyle name="Table Style 1" pivot="0" count="2">
      <tableStyleElement type="wholeTable" dxfId="1"/>
      <tableStyleElement type="headerRow" dxfId="2"/>
    </tableStyle>
    <tableStyle name="Table Style 2" pivot="0" count="1">
      <tableStyleElement type="wholeTable" dxfId="3"/>
    </tableStyle>
  </tableStyles>
  <colors>
    <mruColors>
      <color rgb="FFE0D7BA"/>
      <color rgb="FFD0C398"/>
      <color rgb="FFB7A2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B1:D123" totalsRowShown="0">
  <autoFilter ref="B1:D123"/>
  <tableColumns count="3">
    <tableColumn id="1" name="Category" dataDxfId="9"/>
    <tableColumn id="2" name="Movie" dataDxfId="8"/>
    <tableColumn id="3" name="Details" dataDxfId="7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I62" totalsRowShown="0">
  <autoFilter ref="B3:I62"/>
  <sortState ref="B4:I62">
    <sortCondition descending="1" ref="C3:C62"/>
  </sortState>
  <tableColumns count="8">
    <tableColumn id="1" name="Movie"/>
    <tableColumn id="2" name="Nominations" dataDxfId="13"/>
    <tableColumn id="3" name="Interest" dataDxfId="12"/>
    <tableColumn id="4" name="Seen?" dataDxfId="11"/>
    <tableColumn id="5" name="Priority" dataDxfId="10">
      <calculatedColumnFormula xml:space="preserve"> IF(Table2[[#This Row],[Seen?]]="y", 0, Table2[[#This Row],[Nominations]]/2 + Table2[[#This Row],[Interest]])</calculatedColumnFormula>
    </tableColumn>
    <tableColumn id="6" name="Where?"/>
    <tableColumn id="8" name="Bechdel"/>
    <tableColumn id="7" name="Notes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:K125" totalsRowShown="0">
  <autoFilter ref="B3:K125">
    <filterColumn colId="0">
      <filters>
        <filter val="BEST PICTURE"/>
      </filters>
    </filterColumn>
  </autoFilter>
  <tableColumns count="10">
    <tableColumn id="1" name="Category" dataDxfId="20"/>
    <tableColumn id="2" name="Movie" dataDxfId="6"/>
    <tableColumn id="3" name="Details" dataDxfId="4"/>
    <tableColumn id="4" name="Rose" dataDxfId="5"/>
    <tableColumn id="5" name="Donna" dataDxfId="19"/>
    <tableColumn id="6" name="Martha" dataDxfId="18"/>
    <tableColumn id="7" name="Jack" dataDxfId="17"/>
    <tableColumn id="8" name="Rory" dataDxfId="16"/>
    <tableColumn id="9" name="Clara" dataDxfId="15"/>
    <tableColumn id="10" name="And the Winner is…" dataDxfId="14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3"/>
  <sheetViews>
    <sheetView workbookViewId="0">
      <selection activeCell="G16" sqref="G16"/>
    </sheetView>
  </sheetViews>
  <sheetFormatPr defaultRowHeight="14.4"/>
  <cols>
    <col min="1" max="1" width="3.33203125" customWidth="1"/>
    <col min="2" max="2" width="41.6640625" bestFit="1" customWidth="1"/>
    <col min="3" max="3" width="43.88671875" bestFit="1" customWidth="1"/>
    <col min="4" max="4" width="64.88671875" bestFit="1" customWidth="1"/>
  </cols>
  <sheetData>
    <row r="1" spans="2:4">
      <c r="B1" t="s">
        <v>196</v>
      </c>
      <c r="C1" t="s">
        <v>204</v>
      </c>
      <c r="D1" t="s">
        <v>205</v>
      </c>
    </row>
    <row r="2" spans="2:4" ht="15">
      <c r="B2" s="1" t="s">
        <v>0</v>
      </c>
      <c r="C2" s="2" t="s">
        <v>1</v>
      </c>
      <c r="D2" s="3" t="s">
        <v>2</v>
      </c>
    </row>
    <row r="3" spans="2:4" ht="15">
      <c r="B3" s="1" t="s">
        <v>0</v>
      </c>
      <c r="C3" s="2" t="s">
        <v>3</v>
      </c>
      <c r="D3" s="3" t="s">
        <v>4</v>
      </c>
    </row>
    <row r="4" spans="2:4" ht="15">
      <c r="B4" s="1" t="s">
        <v>0</v>
      </c>
      <c r="C4" s="2" t="s">
        <v>5</v>
      </c>
      <c r="D4" s="3" t="s">
        <v>6</v>
      </c>
    </row>
    <row r="5" spans="2:4" ht="15">
      <c r="B5" s="1" t="s">
        <v>0</v>
      </c>
      <c r="C5" s="2" t="s">
        <v>7</v>
      </c>
      <c r="D5" s="3" t="s">
        <v>8</v>
      </c>
    </row>
    <row r="6" spans="2:4" ht="15">
      <c r="B6" s="1" t="s">
        <v>0</v>
      </c>
      <c r="C6" s="2" t="s">
        <v>9</v>
      </c>
      <c r="D6" s="3" t="s">
        <v>10</v>
      </c>
    </row>
    <row r="7" spans="2:4" ht="15">
      <c r="B7" s="1" t="s">
        <v>0</v>
      </c>
      <c r="C7" s="2" t="s">
        <v>11</v>
      </c>
      <c r="D7" s="3" t="s">
        <v>12</v>
      </c>
    </row>
    <row r="8" spans="2:4" ht="15">
      <c r="B8" s="1" t="s">
        <v>0</v>
      </c>
      <c r="C8" s="2" t="s">
        <v>13</v>
      </c>
      <c r="D8" s="3" t="s">
        <v>14</v>
      </c>
    </row>
    <row r="9" spans="2:4" ht="15">
      <c r="B9" s="1" t="s">
        <v>0</v>
      </c>
      <c r="C9" s="2" t="s">
        <v>15</v>
      </c>
      <c r="D9" s="3" t="s">
        <v>16</v>
      </c>
    </row>
    <row r="10" spans="2:4" ht="15">
      <c r="B10" s="1" t="s">
        <v>0</v>
      </c>
      <c r="C10" s="2" t="s">
        <v>17</v>
      </c>
      <c r="D10" s="3" t="s">
        <v>18</v>
      </c>
    </row>
    <row r="11" spans="2:4" ht="15">
      <c r="B11" s="1" t="s">
        <v>19</v>
      </c>
      <c r="C11" s="2" t="s">
        <v>1</v>
      </c>
      <c r="D11" s="3" t="s">
        <v>20</v>
      </c>
    </row>
    <row r="12" spans="2:4" ht="15">
      <c r="B12" s="1" t="s">
        <v>19</v>
      </c>
      <c r="C12" s="2" t="s">
        <v>11</v>
      </c>
      <c r="D12" s="3" t="s">
        <v>21</v>
      </c>
    </row>
    <row r="13" spans="2:4" ht="15">
      <c r="B13" s="1" t="s">
        <v>19</v>
      </c>
      <c r="C13" s="2" t="s">
        <v>7</v>
      </c>
      <c r="D13" s="3" t="s">
        <v>22</v>
      </c>
    </row>
    <row r="14" spans="2:4" ht="15">
      <c r="B14" s="1" t="s">
        <v>19</v>
      </c>
      <c r="C14" s="2" t="s">
        <v>3</v>
      </c>
      <c r="D14" s="3" t="s">
        <v>23</v>
      </c>
    </row>
    <row r="15" spans="2:4" ht="15">
      <c r="B15" s="1" t="s">
        <v>19</v>
      </c>
      <c r="C15" s="2" t="s">
        <v>25</v>
      </c>
      <c r="D15" s="3" t="s">
        <v>24</v>
      </c>
    </row>
    <row r="16" spans="2:4" ht="15">
      <c r="B16" s="1" t="s">
        <v>26</v>
      </c>
      <c r="C16" s="2" t="s">
        <v>15</v>
      </c>
      <c r="D16" s="3" t="s">
        <v>27</v>
      </c>
    </row>
    <row r="17" spans="2:4" ht="15">
      <c r="B17" s="1" t="s">
        <v>26</v>
      </c>
      <c r="C17" s="2" t="s">
        <v>17</v>
      </c>
      <c r="D17" s="3" t="s">
        <v>28</v>
      </c>
    </row>
    <row r="18" spans="2:4" ht="15">
      <c r="B18" s="1" t="s">
        <v>26</v>
      </c>
      <c r="C18" s="2" t="s">
        <v>30</v>
      </c>
      <c r="D18" s="3" t="s">
        <v>29</v>
      </c>
    </row>
    <row r="19" spans="2:4" ht="15">
      <c r="B19" s="1" t="s">
        <v>26</v>
      </c>
      <c r="C19" s="2" t="s">
        <v>9</v>
      </c>
      <c r="D19" s="3" t="s">
        <v>31</v>
      </c>
    </row>
    <row r="20" spans="2:4" ht="15">
      <c r="B20" s="1" t="s">
        <v>26</v>
      </c>
      <c r="C20" s="2" t="s">
        <v>13</v>
      </c>
      <c r="D20" s="3" t="s">
        <v>32</v>
      </c>
    </row>
    <row r="21" spans="2:4" ht="15">
      <c r="B21" s="1" t="s">
        <v>33</v>
      </c>
      <c r="C21" s="2" t="s">
        <v>35</v>
      </c>
      <c r="D21" s="3" t="s">
        <v>34</v>
      </c>
    </row>
    <row r="22" spans="2:4" ht="15">
      <c r="B22" s="1" t="s">
        <v>33</v>
      </c>
      <c r="C22" s="2" t="s">
        <v>17</v>
      </c>
      <c r="D22" s="3" t="s">
        <v>36</v>
      </c>
    </row>
    <row r="23" spans="2:4" ht="15">
      <c r="B23" s="1" t="s">
        <v>33</v>
      </c>
      <c r="C23" s="2" t="s">
        <v>15</v>
      </c>
      <c r="D23" s="3" t="s">
        <v>37</v>
      </c>
    </row>
    <row r="24" spans="2:4" ht="15">
      <c r="B24" s="1" t="s">
        <v>33</v>
      </c>
      <c r="C24" s="2" t="s">
        <v>39</v>
      </c>
      <c r="D24" s="3" t="s">
        <v>38</v>
      </c>
    </row>
    <row r="25" spans="2:4" ht="15">
      <c r="B25" s="1" t="s">
        <v>33</v>
      </c>
      <c r="C25" s="2" t="s">
        <v>17</v>
      </c>
      <c r="D25" s="3" t="s">
        <v>40</v>
      </c>
    </row>
    <row r="26" spans="2:4" ht="15">
      <c r="B26" s="1" t="s">
        <v>41</v>
      </c>
      <c r="C26" s="2" t="s">
        <v>43</v>
      </c>
      <c r="D26" s="3" t="s">
        <v>42</v>
      </c>
    </row>
    <row r="27" spans="2:4" ht="15">
      <c r="B27" s="1" t="s">
        <v>41</v>
      </c>
      <c r="C27" s="2" t="s">
        <v>30</v>
      </c>
      <c r="D27" s="3" t="s">
        <v>44</v>
      </c>
    </row>
    <row r="28" spans="2:4" ht="15">
      <c r="B28" s="1" t="s">
        <v>41</v>
      </c>
      <c r="C28" s="2" t="s">
        <v>11</v>
      </c>
      <c r="D28" s="3" t="s">
        <v>45</v>
      </c>
    </row>
    <row r="29" spans="2:4" ht="15">
      <c r="B29" s="1" t="s">
        <v>41</v>
      </c>
      <c r="C29" s="2" t="s">
        <v>9</v>
      </c>
      <c r="D29" s="3" t="s">
        <v>46</v>
      </c>
    </row>
    <row r="30" spans="2:4" ht="15">
      <c r="B30" s="1" t="s">
        <v>41</v>
      </c>
      <c r="C30" s="2" t="s">
        <v>15</v>
      </c>
      <c r="D30" s="3" t="s">
        <v>47</v>
      </c>
    </row>
    <row r="31" spans="2:4" ht="15">
      <c r="B31" s="1" t="s">
        <v>48</v>
      </c>
      <c r="C31" s="2" t="s">
        <v>49</v>
      </c>
      <c r="D31" s="3" t="s">
        <v>50</v>
      </c>
    </row>
    <row r="32" spans="2:4" ht="15">
      <c r="B32" s="1" t="s">
        <v>48</v>
      </c>
      <c r="C32" s="2" t="s">
        <v>51</v>
      </c>
      <c r="D32" s="3" t="s">
        <v>52</v>
      </c>
    </row>
    <row r="33" spans="2:4" ht="15">
      <c r="B33" s="1" t="s">
        <v>48</v>
      </c>
      <c r="C33" s="2" t="s">
        <v>53</v>
      </c>
      <c r="D33" s="3" t="s">
        <v>54</v>
      </c>
    </row>
    <row r="34" spans="2:4" ht="15">
      <c r="B34" s="1" t="s">
        <v>48</v>
      </c>
      <c r="C34" s="2" t="s">
        <v>55</v>
      </c>
      <c r="D34" s="3" t="s">
        <v>56</v>
      </c>
    </row>
    <row r="35" spans="2:4" ht="15">
      <c r="B35" s="1" t="s">
        <v>48</v>
      </c>
      <c r="C35" s="2" t="s">
        <v>57</v>
      </c>
      <c r="D35" s="3" t="s">
        <v>58</v>
      </c>
    </row>
    <row r="36" spans="2:4" ht="15">
      <c r="B36" s="1" t="s">
        <v>59</v>
      </c>
      <c r="C36" s="2" t="s">
        <v>60</v>
      </c>
      <c r="D36" s="3" t="s">
        <v>61</v>
      </c>
    </row>
    <row r="37" spans="2:4" ht="15">
      <c r="B37" s="1" t="s">
        <v>59</v>
      </c>
      <c r="C37" s="2" t="s">
        <v>3</v>
      </c>
      <c r="D37" s="3" t="s">
        <v>62</v>
      </c>
    </row>
    <row r="38" spans="2:4" ht="15">
      <c r="B38" s="1" t="s">
        <v>59</v>
      </c>
      <c r="C38" s="2" t="s">
        <v>5</v>
      </c>
      <c r="D38" s="3" t="s">
        <v>63</v>
      </c>
    </row>
    <row r="39" spans="2:4" ht="15">
      <c r="B39" s="1" t="s">
        <v>59</v>
      </c>
      <c r="C39" s="2" t="s">
        <v>43</v>
      </c>
      <c r="D39" s="3" t="s">
        <v>64</v>
      </c>
    </row>
    <row r="40" spans="2:4" ht="15">
      <c r="B40" s="1" t="s">
        <v>59</v>
      </c>
      <c r="C40" s="2" t="s">
        <v>15</v>
      </c>
      <c r="D40" s="3" t="s">
        <v>65</v>
      </c>
    </row>
    <row r="41" spans="2:4" ht="15">
      <c r="B41" s="1" t="s">
        <v>66</v>
      </c>
      <c r="C41" s="2" t="s">
        <v>67</v>
      </c>
      <c r="D41" s="3" t="s">
        <v>68</v>
      </c>
    </row>
    <row r="42" spans="2:4" ht="15">
      <c r="B42" s="1" t="s">
        <v>66</v>
      </c>
      <c r="C42" s="2" t="s">
        <v>3</v>
      </c>
      <c r="D42" s="3" t="s">
        <v>68</v>
      </c>
    </row>
    <row r="43" spans="2:4" ht="15">
      <c r="B43" s="1" t="s">
        <v>66</v>
      </c>
      <c r="C43" s="2" t="s">
        <v>11</v>
      </c>
      <c r="D43" s="3" t="s">
        <v>69</v>
      </c>
    </row>
    <row r="44" spans="2:4" ht="15">
      <c r="B44" s="1" t="s">
        <v>66</v>
      </c>
      <c r="C44" s="2" t="s">
        <v>15</v>
      </c>
      <c r="D44" s="3" t="s">
        <v>70</v>
      </c>
    </row>
    <row r="45" spans="2:4" ht="15">
      <c r="B45" s="1" t="s">
        <v>66</v>
      </c>
      <c r="C45" s="2" t="s">
        <v>71</v>
      </c>
      <c r="D45" s="3" t="s">
        <v>72</v>
      </c>
    </row>
    <row r="46" spans="2:4" ht="15">
      <c r="B46" s="1" t="s">
        <v>73</v>
      </c>
      <c r="C46" s="2" t="s">
        <v>5</v>
      </c>
      <c r="D46" s="3" t="s">
        <v>74</v>
      </c>
    </row>
    <row r="47" spans="2:4" ht="15">
      <c r="B47" s="1" t="s">
        <v>73</v>
      </c>
      <c r="C47" s="2" t="s">
        <v>7</v>
      </c>
      <c r="D47" s="3" t="s">
        <v>75</v>
      </c>
    </row>
    <row r="48" spans="2:4" ht="15">
      <c r="B48" s="1" t="s">
        <v>73</v>
      </c>
      <c r="C48" s="2" t="s">
        <v>9</v>
      </c>
      <c r="D48" s="3" t="s">
        <v>76</v>
      </c>
    </row>
    <row r="49" spans="2:4" ht="15">
      <c r="B49" s="1" t="s">
        <v>73</v>
      </c>
      <c r="C49" s="2" t="s">
        <v>11</v>
      </c>
      <c r="D49" s="3" t="s">
        <v>77</v>
      </c>
    </row>
    <row r="50" spans="2:4" ht="15">
      <c r="B50" s="1" t="s">
        <v>73</v>
      </c>
      <c r="C50" s="2" t="s">
        <v>15</v>
      </c>
      <c r="D50" s="3" t="s">
        <v>78</v>
      </c>
    </row>
    <row r="51" spans="2:4" ht="15">
      <c r="B51" s="1" t="s">
        <v>79</v>
      </c>
      <c r="C51" s="2" t="s">
        <v>80</v>
      </c>
      <c r="D51" s="3" t="s">
        <v>81</v>
      </c>
    </row>
    <row r="52" spans="2:4" ht="15">
      <c r="B52" s="1" t="s">
        <v>79</v>
      </c>
      <c r="C52" s="2" t="s">
        <v>82</v>
      </c>
      <c r="D52" s="3" t="s">
        <v>83</v>
      </c>
    </row>
    <row r="53" spans="2:4" ht="15">
      <c r="B53" s="1" t="s">
        <v>79</v>
      </c>
      <c r="C53" s="2" t="s">
        <v>84</v>
      </c>
      <c r="D53" s="3" t="s">
        <v>85</v>
      </c>
    </row>
    <row r="54" spans="2:4" ht="15">
      <c r="B54" s="1" t="s">
        <v>79</v>
      </c>
      <c r="C54" s="2" t="s">
        <v>86</v>
      </c>
      <c r="D54" s="3" t="s">
        <v>87</v>
      </c>
    </row>
    <row r="55" spans="2:4" ht="15">
      <c r="B55" s="1" t="s">
        <v>79</v>
      </c>
      <c r="C55" s="2" t="s">
        <v>88</v>
      </c>
      <c r="D55" s="3" t="s">
        <v>89</v>
      </c>
    </row>
    <row r="56" spans="2:4" ht="15">
      <c r="B56" s="1" t="s">
        <v>90</v>
      </c>
      <c r="C56" s="2" t="s">
        <v>91</v>
      </c>
      <c r="D56" s="3" t="s">
        <v>92</v>
      </c>
    </row>
    <row r="57" spans="2:4" ht="15">
      <c r="B57" s="1" t="s">
        <v>90</v>
      </c>
      <c r="C57" s="2" t="s">
        <v>93</v>
      </c>
      <c r="D57" s="3" t="s">
        <v>94</v>
      </c>
    </row>
    <row r="58" spans="2:4" ht="15">
      <c r="B58" s="1" t="s">
        <v>90</v>
      </c>
      <c r="C58" s="2" t="s">
        <v>95</v>
      </c>
      <c r="D58" s="3" t="s">
        <v>96</v>
      </c>
    </row>
    <row r="59" spans="2:4" ht="15">
      <c r="B59" s="1" t="s">
        <v>90</v>
      </c>
      <c r="C59" s="2" t="s">
        <v>97</v>
      </c>
      <c r="D59" s="3" t="s">
        <v>98</v>
      </c>
    </row>
    <row r="60" spans="2:4" ht="15">
      <c r="B60" s="1" t="s">
        <v>90</v>
      </c>
      <c r="C60" s="2" t="s">
        <v>99</v>
      </c>
      <c r="D60" s="3" t="s">
        <v>100</v>
      </c>
    </row>
    <row r="61" spans="2:4" ht="15">
      <c r="B61" s="1" t="s">
        <v>101</v>
      </c>
      <c r="C61" s="2" t="s">
        <v>102</v>
      </c>
      <c r="D61" s="3" t="s">
        <v>103</v>
      </c>
    </row>
    <row r="62" spans="2:4" ht="15">
      <c r="B62" s="1" t="s">
        <v>101</v>
      </c>
      <c r="C62" s="2" t="s">
        <v>5</v>
      </c>
      <c r="D62" s="3" t="s">
        <v>104</v>
      </c>
    </row>
    <row r="63" spans="2:4" ht="15">
      <c r="B63" s="1" t="s">
        <v>101</v>
      </c>
      <c r="C63" s="2" t="s">
        <v>30</v>
      </c>
      <c r="D63" s="3" t="s">
        <v>105</v>
      </c>
    </row>
    <row r="64" spans="2:4" ht="15">
      <c r="B64" s="1" t="s">
        <v>101</v>
      </c>
      <c r="C64" s="2" t="s">
        <v>15</v>
      </c>
      <c r="D64" s="3" t="s">
        <v>106</v>
      </c>
    </row>
    <row r="65" spans="2:4" ht="15">
      <c r="B65" s="1" t="s">
        <v>101</v>
      </c>
      <c r="C65" s="2" t="s">
        <v>17</v>
      </c>
      <c r="D65" s="3" t="s">
        <v>107</v>
      </c>
    </row>
    <row r="66" spans="2:4" ht="15">
      <c r="B66" s="1" t="s">
        <v>108</v>
      </c>
      <c r="C66" s="2" t="s">
        <v>109</v>
      </c>
      <c r="D66" s="3" t="s">
        <v>110</v>
      </c>
    </row>
    <row r="67" spans="2:4" ht="15">
      <c r="B67" s="1" t="s">
        <v>108</v>
      </c>
      <c r="C67" s="2" t="s">
        <v>111</v>
      </c>
      <c r="D67" s="3" t="s">
        <v>112</v>
      </c>
    </row>
    <row r="68" spans="2:4" ht="15">
      <c r="B68" s="1" t="s">
        <v>108</v>
      </c>
      <c r="C68" s="2" t="s">
        <v>113</v>
      </c>
      <c r="D68" s="3" t="s">
        <v>114</v>
      </c>
    </row>
    <row r="69" spans="2:4" ht="15">
      <c r="B69" s="1" t="s">
        <v>108</v>
      </c>
      <c r="C69" s="2" t="s">
        <v>115</v>
      </c>
      <c r="D69" s="3" t="s">
        <v>116</v>
      </c>
    </row>
    <row r="70" spans="2:4" ht="15">
      <c r="B70" s="1" t="s">
        <v>108</v>
      </c>
      <c r="C70" s="2" t="s">
        <v>117</v>
      </c>
      <c r="D70" s="3" t="s">
        <v>118</v>
      </c>
    </row>
    <row r="71" spans="2:4" ht="15">
      <c r="B71" s="1" t="s">
        <v>119</v>
      </c>
      <c r="C71" s="2" t="s">
        <v>3</v>
      </c>
      <c r="D71" s="3" t="s">
        <v>120</v>
      </c>
    </row>
    <row r="72" spans="2:4" ht="15">
      <c r="B72" s="1" t="s">
        <v>119</v>
      </c>
      <c r="C72" s="2" t="s">
        <v>71</v>
      </c>
      <c r="D72" s="3" t="s">
        <v>121</v>
      </c>
    </row>
    <row r="73" spans="2:4" ht="15">
      <c r="B73" s="1" t="s">
        <v>119</v>
      </c>
      <c r="C73" s="2" t="s">
        <v>122</v>
      </c>
      <c r="D73" s="3" t="s">
        <v>123</v>
      </c>
    </row>
    <row r="74" spans="2:4" ht="15">
      <c r="B74" s="1" t="s">
        <v>124</v>
      </c>
      <c r="C74" s="2" t="s">
        <v>5</v>
      </c>
      <c r="D74" s="3" t="s">
        <v>125</v>
      </c>
    </row>
    <row r="75" spans="2:4" ht="15">
      <c r="B75" s="1" t="s">
        <v>124</v>
      </c>
      <c r="C75" s="2" t="s">
        <v>11</v>
      </c>
      <c r="D75" s="3" t="s">
        <v>126</v>
      </c>
    </row>
    <row r="76" spans="2:4" ht="15">
      <c r="B76" s="1" t="s">
        <v>124</v>
      </c>
      <c r="C76" s="2" t="s">
        <v>15</v>
      </c>
      <c r="D76" s="3" t="s">
        <v>127</v>
      </c>
    </row>
    <row r="77" spans="2:4" ht="15">
      <c r="B77" s="1" t="s">
        <v>124</v>
      </c>
      <c r="C77" s="2" t="s">
        <v>128</v>
      </c>
      <c r="D77" s="3" t="s">
        <v>129</v>
      </c>
    </row>
    <row r="78" spans="2:4" ht="15">
      <c r="B78" s="1" t="s">
        <v>124</v>
      </c>
      <c r="C78" s="2" t="s">
        <v>17</v>
      </c>
      <c r="D78" s="3" t="s">
        <v>130</v>
      </c>
    </row>
    <row r="79" spans="2:4" ht="15">
      <c r="B79" s="1" t="s">
        <v>131</v>
      </c>
      <c r="C79" s="2" t="s">
        <v>43</v>
      </c>
      <c r="D79" s="3" t="s">
        <v>197</v>
      </c>
    </row>
    <row r="80" spans="2:4" ht="15">
      <c r="B80" s="1" t="s">
        <v>131</v>
      </c>
      <c r="C80" s="2" t="s">
        <v>1</v>
      </c>
      <c r="D80" s="3" t="s">
        <v>198</v>
      </c>
    </row>
    <row r="81" spans="2:4" ht="15">
      <c r="B81" s="1" t="s">
        <v>131</v>
      </c>
      <c r="C81" s="2" t="s">
        <v>53</v>
      </c>
      <c r="D81" s="3" t="s">
        <v>199</v>
      </c>
    </row>
    <row r="82" spans="2:4" ht="15">
      <c r="B82" s="1" t="s">
        <v>131</v>
      </c>
      <c r="C82" s="2" t="s">
        <v>202</v>
      </c>
      <c r="D82" s="3" t="s">
        <v>200</v>
      </c>
    </row>
    <row r="83" spans="2:4" ht="15">
      <c r="B83" s="1" t="s">
        <v>131</v>
      </c>
      <c r="C83" s="2" t="s">
        <v>203</v>
      </c>
      <c r="D83" s="3" t="s">
        <v>201</v>
      </c>
    </row>
    <row r="84" spans="2:4" ht="15">
      <c r="B84" s="1" t="s">
        <v>132</v>
      </c>
      <c r="C84" s="2" t="s">
        <v>67</v>
      </c>
      <c r="D84" s="3" t="s">
        <v>133</v>
      </c>
    </row>
    <row r="85" spans="2:4" ht="15">
      <c r="B85" s="1" t="s">
        <v>132</v>
      </c>
      <c r="C85" s="2" t="s">
        <v>60</v>
      </c>
      <c r="D85" s="3" t="s">
        <v>134</v>
      </c>
    </row>
    <row r="86" spans="2:4" ht="15">
      <c r="B86" s="1" t="s">
        <v>132</v>
      </c>
      <c r="C86" s="2" t="s">
        <v>3</v>
      </c>
      <c r="D86" s="3" t="s">
        <v>133</v>
      </c>
    </row>
    <row r="87" spans="2:4" ht="15">
      <c r="B87" s="1" t="s">
        <v>132</v>
      </c>
      <c r="C87" s="2" t="s">
        <v>5</v>
      </c>
      <c r="D87" s="3" t="s">
        <v>135</v>
      </c>
    </row>
    <row r="88" spans="2:4" ht="15">
      <c r="B88" s="1" t="s">
        <v>132</v>
      </c>
      <c r="C88" s="2" t="s">
        <v>15</v>
      </c>
      <c r="D88" s="3" t="s">
        <v>136</v>
      </c>
    </row>
    <row r="89" spans="2:4" ht="15">
      <c r="B89" s="1" t="s">
        <v>137</v>
      </c>
      <c r="C89" s="2" t="s">
        <v>138</v>
      </c>
      <c r="D89" s="3" t="s">
        <v>139</v>
      </c>
    </row>
    <row r="90" spans="2:4" ht="15">
      <c r="B90" s="1" t="s">
        <v>137</v>
      </c>
      <c r="C90" s="2" t="s">
        <v>140</v>
      </c>
      <c r="D90" s="3" t="s">
        <v>141</v>
      </c>
    </row>
    <row r="91" spans="2:4" ht="15">
      <c r="B91" s="1" t="s">
        <v>137</v>
      </c>
      <c r="C91" s="2" t="s">
        <v>142</v>
      </c>
      <c r="D91" s="3" t="s">
        <v>143</v>
      </c>
    </row>
    <row r="92" spans="2:4" ht="15">
      <c r="B92" s="1" t="s">
        <v>137</v>
      </c>
      <c r="C92" s="2" t="s">
        <v>144</v>
      </c>
      <c r="D92" s="3" t="s">
        <v>145</v>
      </c>
    </row>
    <row r="93" spans="2:4" ht="15">
      <c r="B93" s="1" t="s">
        <v>137</v>
      </c>
      <c r="C93" s="2" t="s">
        <v>146</v>
      </c>
      <c r="D93" s="3" t="s">
        <v>147</v>
      </c>
    </row>
    <row r="94" spans="2:4" ht="15">
      <c r="B94" s="1" t="s">
        <v>148</v>
      </c>
      <c r="C94" s="2" t="s">
        <v>149</v>
      </c>
      <c r="D94" s="3" t="s">
        <v>150</v>
      </c>
    </row>
    <row r="95" spans="2:4" ht="15">
      <c r="B95" s="1" t="s">
        <v>148</v>
      </c>
      <c r="C95" s="2" t="s">
        <v>151</v>
      </c>
      <c r="D95" s="3" t="s">
        <v>152</v>
      </c>
    </row>
    <row r="96" spans="2:4" ht="15">
      <c r="B96" s="1" t="s">
        <v>148</v>
      </c>
      <c r="C96" s="2" t="s">
        <v>153</v>
      </c>
      <c r="D96" s="3" t="s">
        <v>154</v>
      </c>
    </row>
    <row r="97" spans="2:4" ht="15">
      <c r="B97" s="1" t="s">
        <v>148</v>
      </c>
      <c r="C97" s="2" t="s">
        <v>155</v>
      </c>
      <c r="D97" s="3" t="s">
        <v>156</v>
      </c>
    </row>
    <row r="98" spans="2:4" ht="15">
      <c r="B98" s="1" t="s">
        <v>148</v>
      </c>
      <c r="C98" s="2" t="s">
        <v>157</v>
      </c>
      <c r="D98" s="3" t="s">
        <v>158</v>
      </c>
    </row>
    <row r="99" spans="2:4" ht="15">
      <c r="B99" s="1" t="s">
        <v>159</v>
      </c>
      <c r="C99" s="2" t="s">
        <v>102</v>
      </c>
      <c r="D99" s="3" t="s">
        <v>160</v>
      </c>
    </row>
    <row r="100" spans="2:4" ht="15">
      <c r="B100" s="1" t="s">
        <v>159</v>
      </c>
      <c r="C100" s="2" t="s">
        <v>60</v>
      </c>
      <c r="D100" s="3" t="s">
        <v>161</v>
      </c>
    </row>
    <row r="101" spans="2:4" ht="15">
      <c r="B101" s="1" t="s">
        <v>159</v>
      </c>
      <c r="C101" s="2" t="s">
        <v>5</v>
      </c>
      <c r="D101" s="3" t="s">
        <v>162</v>
      </c>
    </row>
    <row r="102" spans="2:4" ht="15">
      <c r="B102" s="1" t="s">
        <v>159</v>
      </c>
      <c r="C102" s="2" t="s">
        <v>15</v>
      </c>
      <c r="D102" s="3" t="s">
        <v>163</v>
      </c>
    </row>
    <row r="103" spans="2:4" ht="15">
      <c r="B103" s="1" t="s">
        <v>159</v>
      </c>
      <c r="C103" s="2" t="s">
        <v>128</v>
      </c>
      <c r="D103" s="3" t="s">
        <v>164</v>
      </c>
    </row>
    <row r="104" spans="2:4" ht="15">
      <c r="B104" s="1" t="s">
        <v>165</v>
      </c>
      <c r="C104" s="2" t="s">
        <v>102</v>
      </c>
      <c r="D104" s="3" t="s">
        <v>166</v>
      </c>
    </row>
    <row r="105" spans="2:4" ht="15">
      <c r="B105" s="1" t="s">
        <v>165</v>
      </c>
      <c r="C105" s="2" t="s">
        <v>60</v>
      </c>
      <c r="D105" s="3" t="s">
        <v>167</v>
      </c>
    </row>
    <row r="106" spans="2:4" ht="15">
      <c r="B106" s="1" t="s">
        <v>165</v>
      </c>
      <c r="C106" s="2" t="s">
        <v>5</v>
      </c>
      <c r="D106" s="3" t="s">
        <v>168</v>
      </c>
    </row>
    <row r="107" spans="2:4" ht="15">
      <c r="B107" s="1" t="s">
        <v>165</v>
      </c>
      <c r="C107" s="2" t="s">
        <v>15</v>
      </c>
      <c r="D107" s="3" t="s">
        <v>169</v>
      </c>
    </row>
    <row r="108" spans="2:4" ht="15">
      <c r="B108" s="1" t="s">
        <v>165</v>
      </c>
      <c r="C108" s="2" t="s">
        <v>128</v>
      </c>
      <c r="D108" s="3" t="s">
        <v>170</v>
      </c>
    </row>
    <row r="109" spans="2:4" ht="15">
      <c r="B109" s="1" t="s">
        <v>171</v>
      </c>
      <c r="C109" s="2" t="s">
        <v>60</v>
      </c>
      <c r="D109" s="3" t="s">
        <v>172</v>
      </c>
    </row>
    <row r="110" spans="2:4" ht="15">
      <c r="B110" s="1" t="s">
        <v>171</v>
      </c>
      <c r="C110" s="2" t="s">
        <v>173</v>
      </c>
      <c r="D110" s="3" t="s">
        <v>174</v>
      </c>
    </row>
    <row r="111" spans="2:4" ht="15">
      <c r="B111" s="1" t="s">
        <v>171</v>
      </c>
      <c r="C111" s="2" t="s">
        <v>175</v>
      </c>
      <c r="D111" s="3" t="s">
        <v>176</v>
      </c>
    </row>
    <row r="112" spans="2:4" ht="15">
      <c r="B112" s="1" t="s">
        <v>171</v>
      </c>
      <c r="C112" s="2" t="s">
        <v>128</v>
      </c>
      <c r="D112" s="3" t="s">
        <v>177</v>
      </c>
    </row>
    <row r="113" spans="2:4" ht="15">
      <c r="B113" s="1" t="s">
        <v>171</v>
      </c>
      <c r="C113" s="2" t="s">
        <v>178</v>
      </c>
      <c r="D113" s="3" t="s">
        <v>179</v>
      </c>
    </row>
    <row r="114" spans="2:4" ht="15">
      <c r="B114" s="1" t="s">
        <v>180</v>
      </c>
      <c r="C114" s="2" t="s">
        <v>1</v>
      </c>
      <c r="D114" s="3" t="s">
        <v>181</v>
      </c>
    </row>
    <row r="115" spans="2:4" ht="15">
      <c r="B115" s="1" t="s">
        <v>180</v>
      </c>
      <c r="C115" s="2" t="s">
        <v>182</v>
      </c>
      <c r="D115" s="3" t="s">
        <v>183</v>
      </c>
    </row>
    <row r="116" spans="2:4" ht="15">
      <c r="B116" s="1" t="s">
        <v>180</v>
      </c>
      <c r="C116" s="2" t="s">
        <v>184</v>
      </c>
      <c r="D116" s="3" t="s">
        <v>185</v>
      </c>
    </row>
    <row r="117" spans="2:4" ht="15">
      <c r="B117" s="1" t="s">
        <v>180</v>
      </c>
      <c r="C117" s="2" t="s">
        <v>186</v>
      </c>
      <c r="D117" s="3" t="s">
        <v>187</v>
      </c>
    </row>
    <row r="118" spans="2:4" ht="15">
      <c r="B118" s="1" t="s">
        <v>180</v>
      </c>
      <c r="C118" s="2" t="s">
        <v>43</v>
      </c>
      <c r="D118" s="3" t="s">
        <v>188</v>
      </c>
    </row>
    <row r="119" spans="2:4" ht="15">
      <c r="B119" s="1" t="s">
        <v>189</v>
      </c>
      <c r="C119" s="2" t="s">
        <v>190</v>
      </c>
      <c r="D119" s="3" t="s">
        <v>191</v>
      </c>
    </row>
    <row r="120" spans="2:4" ht="15">
      <c r="B120" s="1" t="s">
        <v>189</v>
      </c>
      <c r="C120" s="2" t="s">
        <v>7</v>
      </c>
      <c r="D120" s="3" t="s">
        <v>192</v>
      </c>
    </row>
    <row r="121" spans="2:4" ht="15">
      <c r="B121" s="1" t="s">
        <v>189</v>
      </c>
      <c r="C121" s="2" t="s">
        <v>9</v>
      </c>
      <c r="D121" s="3" t="s">
        <v>193</v>
      </c>
    </row>
    <row r="122" spans="2:4" ht="15">
      <c r="B122" s="1" t="s">
        <v>189</v>
      </c>
      <c r="C122" s="2" t="s">
        <v>15</v>
      </c>
      <c r="D122" s="3" t="s">
        <v>194</v>
      </c>
    </row>
    <row r="123" spans="2:4" ht="15">
      <c r="B123" s="1" t="s">
        <v>189</v>
      </c>
      <c r="C123" s="2" t="s">
        <v>17</v>
      </c>
      <c r="D123" s="3" t="s">
        <v>195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2"/>
  <sheetViews>
    <sheetView showGridLines="0" workbookViewId="0">
      <selection activeCell="K11" sqref="K11"/>
    </sheetView>
  </sheetViews>
  <sheetFormatPr defaultRowHeight="14.4"/>
  <cols>
    <col min="1" max="1" width="3.6640625" customWidth="1"/>
    <col min="2" max="2" width="34.77734375" bestFit="1" customWidth="1"/>
    <col min="3" max="3" width="13.6640625" bestFit="1" customWidth="1"/>
    <col min="4" max="4" width="9.5546875" bestFit="1" customWidth="1"/>
    <col min="5" max="5" width="8" bestFit="1" customWidth="1"/>
    <col min="6" max="6" width="9.109375" bestFit="1" customWidth="1"/>
    <col min="7" max="7" width="10.77734375" bestFit="1" customWidth="1"/>
    <col min="8" max="8" width="10.77734375" customWidth="1"/>
    <col min="9" max="9" width="49.44140625" bestFit="1" customWidth="1"/>
  </cols>
  <sheetData>
    <row r="2" spans="2:11" ht="23.4">
      <c r="B2" s="13" t="s">
        <v>235</v>
      </c>
      <c r="C2" s="11" t="str">
        <f>CONCATENATE("You've seen ",COUNTIF(Table2[Seen?],"Y"), " of the 59 films (", ROUND(100*COUNTIF(Table2[Seen?],"Y")/59,1), "%)")</f>
        <v>You've seen 6 of the 59 films (10.2%)</v>
      </c>
    </row>
    <row r="3" spans="2:11">
      <c r="B3" t="s">
        <v>204</v>
      </c>
      <c r="C3" s="6" t="s">
        <v>214</v>
      </c>
      <c r="D3" s="6" t="s">
        <v>215</v>
      </c>
      <c r="E3" s="6" t="s">
        <v>216</v>
      </c>
      <c r="F3" s="6" t="s">
        <v>217</v>
      </c>
      <c r="G3" s="6" t="s">
        <v>218</v>
      </c>
      <c r="H3" s="6" t="s">
        <v>233</v>
      </c>
      <c r="I3" s="6" t="s">
        <v>219</v>
      </c>
    </row>
    <row r="4" spans="2:11">
      <c r="B4" t="s">
        <v>15</v>
      </c>
      <c r="C4" s="5">
        <v>13</v>
      </c>
      <c r="D4" s="5">
        <v>3</v>
      </c>
      <c r="E4" s="5"/>
      <c r="F4" s="9">
        <f xml:space="preserve"> IF(Table2[[#This Row],[Seen?]]="y", 0, Table2[[#This Row],[Nominations]]/2 + Table2[[#This Row],[Interest]])</f>
        <v>9.5</v>
      </c>
      <c r="K4" s="2"/>
    </row>
    <row r="5" spans="2:11">
      <c r="B5" t="s">
        <v>5</v>
      </c>
      <c r="C5" s="5">
        <v>8</v>
      </c>
      <c r="D5" s="5">
        <v>1</v>
      </c>
      <c r="E5" s="5"/>
      <c r="F5" s="9">
        <f xml:space="preserve"> IF(Table2[[#This Row],[Seen?]]="y", 0, Table2[[#This Row],[Nominations]]/2 + Table2[[#This Row],[Interest]])</f>
        <v>5</v>
      </c>
      <c r="K5" s="2"/>
    </row>
    <row r="6" spans="2:11" ht="28.8">
      <c r="B6" t="s">
        <v>17</v>
      </c>
      <c r="C6" s="5">
        <v>7</v>
      </c>
      <c r="D6" s="5">
        <v>3</v>
      </c>
      <c r="E6" s="5" t="s">
        <v>220</v>
      </c>
      <c r="F6" s="9">
        <f xml:space="preserve"> IF(Table2[[#This Row],[Seen?]]="y", 0, Table2[[#This Row],[Nominations]]/2 + Table2[[#This Row],[Interest]])</f>
        <v>0</v>
      </c>
      <c r="H6" t="s">
        <v>220</v>
      </c>
      <c r="I6" s="10" t="s">
        <v>236</v>
      </c>
      <c r="K6" s="2"/>
    </row>
    <row r="7" spans="2:11">
      <c r="B7" t="s">
        <v>11</v>
      </c>
      <c r="C7" s="5">
        <v>6</v>
      </c>
      <c r="D7" s="5">
        <v>3</v>
      </c>
      <c r="E7" s="5"/>
      <c r="F7" s="9">
        <f xml:space="preserve"> IF(Table2[[#This Row],[Seen?]]="y", 0, Table2[[#This Row],[Nominations]]/2 + Table2[[#This Row],[Interest]])</f>
        <v>6</v>
      </c>
      <c r="K7" s="2"/>
    </row>
    <row r="8" spans="2:11">
      <c r="B8" t="s">
        <v>3</v>
      </c>
      <c r="C8" s="5">
        <v>6</v>
      </c>
      <c r="D8" s="5">
        <v>1</v>
      </c>
      <c r="E8" s="5"/>
      <c r="F8" s="9">
        <f xml:space="preserve"> IF(Table2[[#This Row],[Seen?]]="y", 0, Table2[[#This Row],[Nominations]]/2 + Table2[[#This Row],[Interest]])</f>
        <v>4</v>
      </c>
      <c r="K8" s="2"/>
    </row>
    <row r="9" spans="2:11">
      <c r="B9" t="s">
        <v>60</v>
      </c>
      <c r="C9" s="5">
        <v>5</v>
      </c>
      <c r="D9" s="5">
        <v>2</v>
      </c>
      <c r="E9" s="5"/>
      <c r="F9" s="9">
        <f xml:space="preserve"> IF(Table2[[#This Row],[Seen?]]="y", 0, Table2[[#This Row],[Nominations]]/2 + Table2[[#This Row],[Interest]])</f>
        <v>4.5</v>
      </c>
      <c r="K9" s="2"/>
    </row>
    <row r="10" spans="2:11">
      <c r="B10" t="s">
        <v>9</v>
      </c>
      <c r="C10" s="5">
        <v>5</v>
      </c>
      <c r="D10" s="5">
        <v>3</v>
      </c>
      <c r="E10" s="5" t="s">
        <v>220</v>
      </c>
      <c r="F10" s="9">
        <f xml:space="preserve"> IF(Table2[[#This Row],[Seen?]]="y", 0, Table2[[#This Row],[Nominations]]/2 + Table2[[#This Row],[Interest]])</f>
        <v>0</v>
      </c>
      <c r="H10" t="s">
        <v>220</v>
      </c>
      <c r="I10" t="s">
        <v>230</v>
      </c>
      <c r="K10" s="2"/>
    </row>
    <row r="11" spans="2:11">
      <c r="B11" t="s">
        <v>7</v>
      </c>
      <c r="C11" s="5">
        <v>4</v>
      </c>
      <c r="D11" s="5">
        <v>3</v>
      </c>
      <c r="E11" s="5"/>
      <c r="F11" s="9">
        <f xml:space="preserve"> IF(Table2[[#This Row],[Seen?]]="y", 0, Table2[[#This Row],[Nominations]]/2 + Table2[[#This Row],[Interest]])</f>
        <v>5</v>
      </c>
      <c r="G11" t="s">
        <v>226</v>
      </c>
      <c r="K11" s="2"/>
    </row>
    <row r="12" spans="2:11">
      <c r="B12" t="s">
        <v>43</v>
      </c>
      <c r="C12" s="5">
        <v>4</v>
      </c>
      <c r="D12" s="5">
        <v>3</v>
      </c>
      <c r="E12" s="5"/>
      <c r="F12" s="9">
        <f xml:space="preserve"> IF(Table2[[#This Row],[Seen?]]="y", 0, Table2[[#This Row],[Nominations]]/2 + Table2[[#This Row],[Interest]])</f>
        <v>5</v>
      </c>
      <c r="G12" t="s">
        <v>224</v>
      </c>
      <c r="K12" s="2"/>
    </row>
    <row r="13" spans="2:11">
      <c r="B13" t="s">
        <v>1</v>
      </c>
      <c r="C13" s="5">
        <v>4</v>
      </c>
      <c r="D13" s="5">
        <v>1</v>
      </c>
      <c r="E13" s="5"/>
      <c r="F13" s="9">
        <f xml:space="preserve"> IF(Table2[[#This Row],[Seen?]]="y", 0, Table2[[#This Row],[Nominations]]/2 + Table2[[#This Row],[Interest]])</f>
        <v>3</v>
      </c>
      <c r="K13" s="2"/>
    </row>
    <row r="14" spans="2:11">
      <c r="B14" t="s">
        <v>128</v>
      </c>
      <c r="C14" s="5">
        <v>4</v>
      </c>
      <c r="D14" s="5">
        <v>2</v>
      </c>
      <c r="E14" s="5" t="s">
        <v>220</v>
      </c>
      <c r="F14" s="9">
        <f xml:space="preserve"> IF(Table2[[#This Row],[Seen?]]="y", 0, Table2[[#This Row],[Nominations]]/2 + Table2[[#This Row],[Interest]])</f>
        <v>0</v>
      </c>
      <c r="H14" t="s">
        <v>220</v>
      </c>
      <c r="I14" t="s">
        <v>228</v>
      </c>
      <c r="K14" s="2"/>
    </row>
    <row r="15" spans="2:11">
      <c r="B15" t="s">
        <v>30</v>
      </c>
      <c r="C15" s="5">
        <v>3</v>
      </c>
      <c r="D15" s="5">
        <v>3</v>
      </c>
      <c r="E15" s="5"/>
      <c r="F15" s="9">
        <f xml:space="preserve"> IF(Table2[[#This Row],[Seen?]]="y", 0, Table2[[#This Row],[Nominations]]/2 + Table2[[#This Row],[Interest]])</f>
        <v>4.5</v>
      </c>
      <c r="K15" s="2"/>
    </row>
    <row r="16" spans="2:11">
      <c r="B16" t="s">
        <v>102</v>
      </c>
      <c r="C16" s="5">
        <v>3</v>
      </c>
      <c r="D16" s="5">
        <v>2</v>
      </c>
      <c r="E16" s="5"/>
      <c r="F16" s="9">
        <f xml:space="preserve"> IF(Table2[[#This Row],[Seen?]]="y", 0, Table2[[#This Row],[Nominations]]/2 + Table2[[#This Row],[Interest]])</f>
        <v>3.5</v>
      </c>
      <c r="K16" s="2"/>
    </row>
    <row r="17" spans="2:11">
      <c r="B17" t="s">
        <v>53</v>
      </c>
      <c r="C17" s="5">
        <v>2</v>
      </c>
      <c r="D17" s="5">
        <v>3</v>
      </c>
      <c r="E17" s="5"/>
      <c r="F17" s="9">
        <f xml:space="preserve"> IF(Table2[[#This Row],[Seen?]]="y", 0, Table2[[#This Row],[Nominations]]/2 + Table2[[#This Row],[Interest]])</f>
        <v>4</v>
      </c>
      <c r="K17" s="2"/>
    </row>
    <row r="18" spans="2:11">
      <c r="B18" t="s">
        <v>71</v>
      </c>
      <c r="C18" s="5">
        <v>2</v>
      </c>
      <c r="D18" s="5">
        <v>3</v>
      </c>
      <c r="E18" s="5"/>
      <c r="F18" s="9">
        <f xml:space="preserve"> IF(Table2[[#This Row],[Seen?]]="y", 0, Table2[[#This Row],[Nominations]]/2 + Table2[[#This Row],[Interest]])</f>
        <v>4</v>
      </c>
    </row>
    <row r="19" spans="2:11">
      <c r="B19" t="s">
        <v>67</v>
      </c>
      <c r="C19" s="5">
        <v>2</v>
      </c>
      <c r="D19" s="5">
        <v>1</v>
      </c>
      <c r="E19" s="5"/>
      <c r="F19" s="9">
        <f xml:space="preserve"> IF(Table2[[#This Row],[Seen?]]="y", 0, Table2[[#This Row],[Nominations]]/2 + Table2[[#This Row],[Interest]])</f>
        <v>2</v>
      </c>
      <c r="G19" t="s">
        <v>224</v>
      </c>
    </row>
    <row r="20" spans="2:11">
      <c r="B20" t="s">
        <v>13</v>
      </c>
      <c r="C20" s="5">
        <v>2</v>
      </c>
      <c r="D20" s="5">
        <v>3</v>
      </c>
      <c r="E20" s="5" t="s">
        <v>220</v>
      </c>
      <c r="F20" s="9">
        <f xml:space="preserve"> IF(Table2[[#This Row],[Seen?]]="y", 0, Table2[[#This Row],[Nominations]]/2 + Table2[[#This Row],[Interest]])</f>
        <v>0</v>
      </c>
      <c r="H20" t="s">
        <v>220</v>
      </c>
      <c r="I20" t="s">
        <v>229</v>
      </c>
    </row>
    <row r="21" spans="2:11">
      <c r="B21" t="s">
        <v>111</v>
      </c>
      <c r="C21" s="5">
        <v>1</v>
      </c>
      <c r="D21" s="5">
        <v>3</v>
      </c>
      <c r="E21" s="5"/>
      <c r="F21" s="9">
        <f xml:space="preserve"> IF(Table2[[#This Row],[Seen?]]="y", 0, Table2[[#This Row],[Nominations]]/2 + Table2[[#This Row],[Interest]])</f>
        <v>3.5</v>
      </c>
    </row>
    <row r="22" spans="2:11">
      <c r="B22" t="s">
        <v>186</v>
      </c>
      <c r="C22" s="5">
        <v>1</v>
      </c>
      <c r="D22" s="5">
        <v>3</v>
      </c>
      <c r="E22" s="5"/>
      <c r="F22" s="9">
        <f xml:space="preserve"> IF(Table2[[#This Row],[Seen?]]="y", 0, Table2[[#This Row],[Nominations]]/2 + Table2[[#This Row],[Interest]])</f>
        <v>3.5</v>
      </c>
    </row>
    <row r="23" spans="2:11">
      <c r="B23" t="s">
        <v>146</v>
      </c>
      <c r="C23" s="5">
        <v>1</v>
      </c>
      <c r="D23" s="5">
        <v>3</v>
      </c>
      <c r="E23" s="5"/>
      <c r="F23" s="9">
        <f xml:space="preserve"> IF(Table2[[#This Row],[Seen?]]="y", 0, Table2[[#This Row],[Nominations]]/2 + Table2[[#This Row],[Interest]])</f>
        <v>3.5</v>
      </c>
      <c r="G23" t="s">
        <v>223</v>
      </c>
    </row>
    <row r="24" spans="2:11">
      <c r="B24" t="s">
        <v>109</v>
      </c>
      <c r="C24" s="5">
        <v>1</v>
      </c>
      <c r="D24" s="5">
        <v>2</v>
      </c>
      <c r="E24" s="5"/>
      <c r="F24" s="9">
        <f xml:space="preserve"> IF(Table2[[#This Row],[Seen?]]="y", 0, Table2[[#This Row],[Nominations]]/2 + Table2[[#This Row],[Interest]])</f>
        <v>2.5</v>
      </c>
    </row>
    <row r="25" spans="2:11">
      <c r="B25" t="s">
        <v>80</v>
      </c>
      <c r="C25" s="5">
        <v>1</v>
      </c>
      <c r="D25" s="5">
        <v>2</v>
      </c>
      <c r="E25" s="5"/>
      <c r="F25" s="9">
        <f xml:space="preserve"> IF(Table2[[#This Row],[Seen?]]="y", 0, Table2[[#This Row],[Nominations]]/2 + Table2[[#This Row],[Interest]])</f>
        <v>2.5</v>
      </c>
      <c r="G25" t="s">
        <v>225</v>
      </c>
    </row>
    <row r="26" spans="2:11">
      <c r="B26" t="s">
        <v>39</v>
      </c>
      <c r="C26" s="5">
        <v>1</v>
      </c>
      <c r="D26" s="5">
        <v>2</v>
      </c>
      <c r="E26" s="5"/>
      <c r="F26" s="9">
        <f xml:space="preserve"> IF(Table2[[#This Row],[Seen?]]="y", 0, Table2[[#This Row],[Nominations]]/2 + Table2[[#This Row],[Interest]])</f>
        <v>2.5</v>
      </c>
    </row>
    <row r="27" spans="2:11">
      <c r="B27" t="s">
        <v>138</v>
      </c>
      <c r="C27" s="5">
        <v>1</v>
      </c>
      <c r="D27" s="5">
        <v>2</v>
      </c>
      <c r="E27" s="5"/>
      <c r="F27" s="9">
        <f xml:space="preserve"> IF(Table2[[#This Row],[Seen?]]="y", 0, Table2[[#This Row],[Nominations]]/2 + Table2[[#This Row],[Interest]])</f>
        <v>2.5</v>
      </c>
      <c r="G27" t="s">
        <v>223</v>
      </c>
    </row>
    <row r="28" spans="2:11">
      <c r="B28" t="s">
        <v>149</v>
      </c>
      <c r="C28" s="5">
        <v>1</v>
      </c>
      <c r="D28" s="5">
        <v>2</v>
      </c>
      <c r="E28" s="5"/>
      <c r="F28" s="9">
        <f xml:space="preserve"> IF(Table2[[#This Row],[Seen?]]="y", 0, Table2[[#This Row],[Nominations]]/2 + Table2[[#This Row],[Interest]])</f>
        <v>2.5</v>
      </c>
      <c r="G28" t="s">
        <v>223</v>
      </c>
    </row>
    <row r="29" spans="2:11">
      <c r="B29" t="s">
        <v>91</v>
      </c>
      <c r="C29" s="5">
        <v>1</v>
      </c>
      <c r="D29" s="5">
        <v>2</v>
      </c>
      <c r="E29" s="5"/>
      <c r="F29" s="9">
        <f xml:space="preserve"> IF(Table2[[#This Row],[Seen?]]="y", 0, Table2[[#This Row],[Nominations]]/2 + Table2[[#This Row],[Interest]])</f>
        <v>2.5</v>
      </c>
      <c r="G29" t="s">
        <v>221</v>
      </c>
    </row>
    <row r="30" spans="2:11">
      <c r="B30" t="s">
        <v>82</v>
      </c>
      <c r="C30" s="5">
        <v>1</v>
      </c>
      <c r="D30" s="5">
        <v>2</v>
      </c>
      <c r="E30" s="5"/>
      <c r="F30" s="9">
        <f xml:space="preserve"> IF(Table2[[#This Row],[Seen?]]="y", 0, Table2[[#This Row],[Nominations]]/2 + Table2[[#This Row],[Interest]])</f>
        <v>2.5</v>
      </c>
    </row>
    <row r="31" spans="2:11">
      <c r="B31" t="s">
        <v>55</v>
      </c>
      <c r="C31" s="5">
        <v>1</v>
      </c>
      <c r="D31" s="5">
        <v>2</v>
      </c>
      <c r="E31" s="5"/>
      <c r="F31" s="9">
        <f xml:space="preserve"> IF(Table2[[#This Row],[Seen?]]="y", 0, Table2[[#This Row],[Nominations]]/2 + Table2[[#This Row],[Interest]])</f>
        <v>2.5</v>
      </c>
    </row>
    <row r="32" spans="2:11">
      <c r="B32" t="s">
        <v>140</v>
      </c>
      <c r="C32" s="5">
        <v>1</v>
      </c>
      <c r="D32" s="5">
        <v>2</v>
      </c>
      <c r="E32" s="5"/>
      <c r="F32" s="9">
        <f xml:space="preserve"> IF(Table2[[#This Row],[Seen?]]="y", 0, Table2[[#This Row],[Nominations]]/2 + Table2[[#This Row],[Interest]])</f>
        <v>2.5</v>
      </c>
      <c r="G32" t="s">
        <v>223</v>
      </c>
    </row>
    <row r="33" spans="2:7">
      <c r="B33" t="s">
        <v>93</v>
      </c>
      <c r="C33" s="5">
        <v>1</v>
      </c>
      <c r="D33" s="5">
        <v>2</v>
      </c>
      <c r="E33" s="5"/>
      <c r="F33" s="9">
        <f xml:space="preserve"> IF(Table2[[#This Row],[Seen?]]="y", 0, Table2[[#This Row],[Nominations]]/2 + Table2[[#This Row],[Interest]])</f>
        <v>2.5</v>
      </c>
      <c r="G33" t="s">
        <v>221</v>
      </c>
    </row>
    <row r="34" spans="2:7">
      <c r="B34" t="s">
        <v>95</v>
      </c>
      <c r="C34" s="5">
        <v>1</v>
      </c>
      <c r="D34" s="5">
        <v>2</v>
      </c>
      <c r="E34" s="5"/>
      <c r="F34" s="9">
        <f xml:space="preserve"> IF(Table2[[#This Row],[Seen?]]="y", 0, Table2[[#This Row],[Nominations]]/2 + Table2[[#This Row],[Interest]])</f>
        <v>2.5</v>
      </c>
      <c r="G34" t="s">
        <v>221</v>
      </c>
    </row>
    <row r="35" spans="2:7">
      <c r="B35" t="s">
        <v>84</v>
      </c>
      <c r="C35" s="5">
        <v>1</v>
      </c>
      <c r="D35" s="5">
        <v>2</v>
      </c>
      <c r="E35" s="5"/>
      <c r="F35" s="9">
        <f xml:space="preserve"> IF(Table2[[#This Row],[Seen?]]="y", 0, Table2[[#This Row],[Nominations]]/2 + Table2[[#This Row],[Interest]])</f>
        <v>2.5</v>
      </c>
      <c r="G35" t="s">
        <v>224</v>
      </c>
    </row>
    <row r="36" spans="2:7">
      <c r="B36" t="s">
        <v>97</v>
      </c>
      <c r="C36" s="5">
        <v>1</v>
      </c>
      <c r="D36" s="5">
        <v>2</v>
      </c>
      <c r="E36" s="5"/>
      <c r="F36" s="9">
        <f xml:space="preserve"> IF(Table2[[#This Row],[Seen?]]="y", 0, Table2[[#This Row],[Nominations]]/2 + Table2[[#This Row],[Interest]])</f>
        <v>2.5</v>
      </c>
      <c r="G36" t="s">
        <v>221</v>
      </c>
    </row>
    <row r="37" spans="2:7">
      <c r="B37" t="s">
        <v>175</v>
      </c>
      <c r="C37" s="5">
        <v>1</v>
      </c>
      <c r="D37" s="5">
        <v>2</v>
      </c>
      <c r="E37" s="5"/>
      <c r="F37" s="9">
        <f xml:space="preserve"> IF(Table2[[#This Row],[Seen?]]="y", 0, Table2[[#This Row],[Nominations]]/2 + Table2[[#This Row],[Interest]])</f>
        <v>2.5</v>
      </c>
      <c r="G37" t="s">
        <v>226</v>
      </c>
    </row>
    <row r="38" spans="2:7">
      <c r="B38" t="s">
        <v>86</v>
      </c>
      <c r="C38" s="5">
        <v>1</v>
      </c>
      <c r="D38" s="5">
        <v>2</v>
      </c>
      <c r="E38" s="5"/>
      <c r="F38" s="9">
        <f xml:space="preserve"> IF(Table2[[#This Row],[Seen?]]="y", 0, Table2[[#This Row],[Nominations]]/2 + Table2[[#This Row],[Interest]])</f>
        <v>2.5</v>
      </c>
      <c r="G38" t="s">
        <v>224</v>
      </c>
    </row>
    <row r="39" spans="2:7">
      <c r="B39" t="s">
        <v>184</v>
      </c>
      <c r="C39" s="5">
        <v>1</v>
      </c>
      <c r="D39" s="5">
        <v>2</v>
      </c>
      <c r="E39" s="5"/>
      <c r="F39" s="9">
        <f xml:space="preserve"> IF(Table2[[#This Row],[Seen?]]="y", 0, Table2[[#This Row],[Nominations]]/2 + Table2[[#This Row],[Interest]])</f>
        <v>2.5</v>
      </c>
    </row>
    <row r="40" spans="2:7">
      <c r="B40" t="s">
        <v>142</v>
      </c>
      <c r="C40" s="5">
        <v>1</v>
      </c>
      <c r="D40" s="5">
        <v>2</v>
      </c>
      <c r="E40" s="5"/>
      <c r="F40" s="9">
        <f xml:space="preserve"> IF(Table2[[#This Row],[Seen?]]="y", 0, Table2[[#This Row],[Nominations]]/2 + Table2[[#This Row],[Interest]])</f>
        <v>2.5</v>
      </c>
      <c r="G40" t="s">
        <v>223</v>
      </c>
    </row>
    <row r="41" spans="2:7">
      <c r="B41" t="s">
        <v>113</v>
      </c>
      <c r="C41" s="5">
        <v>1</v>
      </c>
      <c r="D41" s="5">
        <v>2</v>
      </c>
      <c r="E41" s="5"/>
      <c r="F41" s="9">
        <f xml:space="preserve"> IF(Table2[[#This Row],[Seen?]]="y", 0, Table2[[#This Row],[Nominations]]/2 + Table2[[#This Row],[Interest]])</f>
        <v>2.5</v>
      </c>
    </row>
    <row r="42" spans="2:7">
      <c r="B42" t="s">
        <v>57</v>
      </c>
      <c r="C42" s="5">
        <v>1</v>
      </c>
      <c r="D42" s="5">
        <v>2</v>
      </c>
      <c r="E42" s="5"/>
      <c r="F42" s="9">
        <f xml:space="preserve"> IF(Table2[[#This Row],[Seen?]]="y", 0, Table2[[#This Row],[Nominations]]/2 + Table2[[#This Row],[Interest]])</f>
        <v>2.5</v>
      </c>
    </row>
    <row r="43" spans="2:7">
      <c r="B43" t="s">
        <v>202</v>
      </c>
      <c r="C43" s="5">
        <v>1</v>
      </c>
      <c r="D43" s="5">
        <v>2</v>
      </c>
      <c r="E43" s="5"/>
      <c r="F43" s="9">
        <f xml:space="preserve"> IF(Table2[[#This Row],[Seen?]]="y", 0, Table2[[#This Row],[Nominations]]/2 + Table2[[#This Row],[Interest]])</f>
        <v>2.5</v>
      </c>
      <c r="G43" t="s">
        <v>222</v>
      </c>
    </row>
    <row r="44" spans="2:7">
      <c r="B44" t="s">
        <v>153</v>
      </c>
      <c r="C44" s="5">
        <v>1</v>
      </c>
      <c r="D44" s="5">
        <v>2</v>
      </c>
      <c r="E44" s="5"/>
      <c r="F44" s="9">
        <f xml:space="preserve"> IF(Table2[[#This Row],[Seen?]]="y", 0, Table2[[#This Row],[Nominations]]/2 + Table2[[#This Row],[Interest]])</f>
        <v>2.5</v>
      </c>
      <c r="G44" t="s">
        <v>223</v>
      </c>
    </row>
    <row r="45" spans="2:7">
      <c r="B45" t="s">
        <v>144</v>
      </c>
      <c r="C45" s="5">
        <v>1</v>
      </c>
      <c r="D45" s="5">
        <v>2</v>
      </c>
      <c r="E45" s="5"/>
      <c r="F45" s="9">
        <f xml:space="preserve"> IF(Table2[[#This Row],[Seen?]]="y", 0, Table2[[#This Row],[Nominations]]/2 + Table2[[#This Row],[Interest]])</f>
        <v>2.5</v>
      </c>
      <c r="G45" t="s">
        <v>223</v>
      </c>
    </row>
    <row r="46" spans="2:7">
      <c r="B46" t="s">
        <v>115</v>
      </c>
      <c r="C46" s="5">
        <v>1</v>
      </c>
      <c r="D46" s="5">
        <v>2</v>
      </c>
      <c r="E46" s="5"/>
      <c r="F46" s="9">
        <f xml:space="preserve"> IF(Table2[[#This Row],[Seen?]]="y", 0, Table2[[#This Row],[Nominations]]/2 + Table2[[#This Row],[Interest]])</f>
        <v>2.5</v>
      </c>
    </row>
    <row r="47" spans="2:7">
      <c r="B47" t="s">
        <v>25</v>
      </c>
      <c r="C47" s="5">
        <v>1</v>
      </c>
      <c r="D47" s="5">
        <v>2</v>
      </c>
      <c r="E47" s="5"/>
      <c r="F47" s="9">
        <f xml:space="preserve"> IF(Table2[[#This Row],[Seen?]]="y", 0, Table2[[#This Row],[Nominations]]/2 + Table2[[#This Row],[Interest]])</f>
        <v>2.5</v>
      </c>
    </row>
    <row r="48" spans="2:7">
      <c r="B48" t="s">
        <v>88</v>
      </c>
      <c r="C48" s="5">
        <v>1</v>
      </c>
      <c r="D48" s="5">
        <v>2</v>
      </c>
      <c r="E48" s="5"/>
      <c r="F48" s="9">
        <f xml:space="preserve"> IF(Table2[[#This Row],[Seen?]]="y", 0, Table2[[#This Row],[Nominations]]/2 + Table2[[#This Row],[Interest]])</f>
        <v>2.5</v>
      </c>
      <c r="G48" t="s">
        <v>224</v>
      </c>
    </row>
    <row r="49" spans="2:9">
      <c r="B49" t="s">
        <v>51</v>
      </c>
      <c r="C49" s="5">
        <v>1</v>
      </c>
      <c r="D49" s="5">
        <v>2</v>
      </c>
      <c r="E49" s="5"/>
      <c r="F49" s="9">
        <f xml:space="preserve"> IF(Table2[[#This Row],[Seen?]]="y", 0, Table2[[#This Row],[Nominations]]/2 + Table2[[#This Row],[Interest]])</f>
        <v>2.5</v>
      </c>
    </row>
    <row r="50" spans="2:9">
      <c r="B50" t="s">
        <v>182</v>
      </c>
      <c r="C50" s="5">
        <v>1</v>
      </c>
      <c r="D50" s="5">
        <v>2</v>
      </c>
      <c r="E50" s="5"/>
      <c r="F50" s="9">
        <f xml:space="preserve"> IF(Table2[[#This Row],[Seen?]]="y", 0, Table2[[#This Row],[Nominations]]/2 + Table2[[#This Row],[Interest]])</f>
        <v>2.5</v>
      </c>
    </row>
    <row r="51" spans="2:9">
      <c r="B51" t="s">
        <v>151</v>
      </c>
      <c r="C51" s="5">
        <v>1</v>
      </c>
      <c r="D51" s="5">
        <v>2</v>
      </c>
      <c r="E51" s="5"/>
      <c r="F51" s="9">
        <f xml:space="preserve"> IF(Table2[[#This Row],[Seen?]]="y", 0, Table2[[#This Row],[Nominations]]/2 + Table2[[#This Row],[Interest]])</f>
        <v>2.5</v>
      </c>
      <c r="G51" t="s">
        <v>223</v>
      </c>
    </row>
    <row r="52" spans="2:9">
      <c r="B52" t="s">
        <v>35</v>
      </c>
      <c r="C52" s="5">
        <v>1</v>
      </c>
      <c r="D52" s="5">
        <v>2</v>
      </c>
      <c r="E52" s="5"/>
      <c r="F52" s="9">
        <f xml:space="preserve"> IF(Table2[[#This Row],[Seen?]]="y", 0, Table2[[#This Row],[Nominations]]/2 + Table2[[#This Row],[Interest]])</f>
        <v>2.5</v>
      </c>
    </row>
    <row r="53" spans="2:9">
      <c r="B53" t="s">
        <v>203</v>
      </c>
      <c r="C53" s="5">
        <v>1</v>
      </c>
      <c r="D53" s="5">
        <v>2</v>
      </c>
      <c r="E53" s="5"/>
      <c r="F53" s="9">
        <f xml:space="preserve"> IF(Table2[[#This Row],[Seen?]]="y", 0, Table2[[#This Row],[Nominations]]/2 + Table2[[#This Row],[Interest]])</f>
        <v>2.5</v>
      </c>
      <c r="G53" t="s">
        <v>222</v>
      </c>
    </row>
    <row r="54" spans="2:9">
      <c r="B54" t="s">
        <v>155</v>
      </c>
      <c r="C54" s="5">
        <v>1</v>
      </c>
      <c r="D54" s="5">
        <v>2</v>
      </c>
      <c r="E54" s="5"/>
      <c r="F54" s="9">
        <f xml:space="preserve"> IF(Table2[[#This Row],[Seen?]]="y", 0, Table2[[#This Row],[Nominations]]/2 + Table2[[#This Row],[Interest]])</f>
        <v>2.5</v>
      </c>
      <c r="G54" t="s">
        <v>223</v>
      </c>
    </row>
    <row r="55" spans="2:9">
      <c r="B55" t="s">
        <v>117</v>
      </c>
      <c r="C55" s="5">
        <v>1</v>
      </c>
      <c r="D55" s="5">
        <v>2</v>
      </c>
      <c r="E55" s="5"/>
      <c r="F55" s="9">
        <f xml:space="preserve"> IF(Table2[[#This Row],[Seen?]]="y", 0, Table2[[#This Row],[Nominations]]/2 + Table2[[#This Row],[Interest]])</f>
        <v>2.5</v>
      </c>
    </row>
    <row r="56" spans="2:9">
      <c r="B56" t="s">
        <v>99</v>
      </c>
      <c r="C56" s="5">
        <v>1</v>
      </c>
      <c r="D56" s="5">
        <v>2</v>
      </c>
      <c r="E56" s="5"/>
      <c r="F56" s="9">
        <f xml:space="preserve"> IF(Table2[[#This Row],[Seen?]]="y", 0, Table2[[#This Row],[Nominations]]/2 + Table2[[#This Row],[Interest]])</f>
        <v>2.5</v>
      </c>
      <c r="G56" t="s">
        <v>221</v>
      </c>
    </row>
    <row r="57" spans="2:9">
      <c r="B57" t="s">
        <v>178</v>
      </c>
      <c r="C57" s="5">
        <v>1</v>
      </c>
      <c r="D57" s="5">
        <v>2</v>
      </c>
      <c r="E57" s="5"/>
      <c r="F57" s="9">
        <f xml:space="preserve"> IF(Table2[[#This Row],[Seen?]]="y", 0, Table2[[#This Row],[Nominations]]/2 + Table2[[#This Row],[Interest]])</f>
        <v>2.5</v>
      </c>
    </row>
    <row r="58" spans="2:9">
      <c r="B58" t="s">
        <v>157</v>
      </c>
      <c r="C58" s="5">
        <v>1</v>
      </c>
      <c r="D58" s="5">
        <v>2</v>
      </c>
      <c r="E58" s="5"/>
      <c r="F58" s="9">
        <f xml:space="preserve"> IF(Table2[[#This Row],[Seen?]]="y", 0, Table2[[#This Row],[Nominations]]/2 + Table2[[#This Row],[Interest]])</f>
        <v>2.5</v>
      </c>
      <c r="G58" t="s">
        <v>223</v>
      </c>
    </row>
    <row r="59" spans="2:9">
      <c r="B59" t="s">
        <v>122</v>
      </c>
      <c r="C59" s="5">
        <v>1</v>
      </c>
      <c r="D59" s="5">
        <v>2</v>
      </c>
      <c r="E59" s="5"/>
      <c r="F59" s="9">
        <f xml:space="preserve"> IF(Table2[[#This Row],[Seen?]]="y", 0, Table2[[#This Row],[Nominations]]/2 + Table2[[#This Row],[Interest]])</f>
        <v>2.5</v>
      </c>
    </row>
    <row r="60" spans="2:9">
      <c r="B60" t="s">
        <v>49</v>
      </c>
      <c r="C60" s="5">
        <v>1</v>
      </c>
      <c r="D60" s="5">
        <v>1</v>
      </c>
      <c r="E60" s="5"/>
      <c r="F60" s="9">
        <f xml:space="preserve"> IF(Table2[[#This Row],[Seen?]]="y", 0, Table2[[#This Row],[Nominations]]/2 + Table2[[#This Row],[Interest]])</f>
        <v>1.5</v>
      </c>
      <c r="G60" t="s">
        <v>224</v>
      </c>
    </row>
    <row r="61" spans="2:9">
      <c r="B61" t="s">
        <v>173</v>
      </c>
      <c r="C61" s="5">
        <v>1</v>
      </c>
      <c r="D61" s="5">
        <v>2</v>
      </c>
      <c r="E61" s="5" t="s">
        <v>220</v>
      </c>
      <c r="F61" s="9">
        <f xml:space="preserve"> IF(Table2[[#This Row],[Seen?]]="y", 0, Table2[[#This Row],[Nominations]]/2 + Table2[[#This Row],[Interest]])</f>
        <v>0</v>
      </c>
      <c r="H61" t="s">
        <v>220</v>
      </c>
      <c r="I61" t="s">
        <v>227</v>
      </c>
    </row>
    <row r="62" spans="2:9" ht="28.8">
      <c r="B62" t="s">
        <v>190</v>
      </c>
      <c r="C62" s="5">
        <v>1</v>
      </c>
      <c r="D62" s="5">
        <v>2</v>
      </c>
      <c r="E62" s="5" t="s">
        <v>220</v>
      </c>
      <c r="F62" s="9">
        <f xml:space="preserve"> IF(Table2[[#This Row],[Seen?]]="y", 0, Table2[[#This Row],[Nominations]]/2 + Table2[[#This Row],[Interest]])</f>
        <v>0</v>
      </c>
      <c r="H62" t="s">
        <v>220</v>
      </c>
      <c r="I62" s="10" t="s">
        <v>231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5"/>
  <sheetViews>
    <sheetView showGridLines="0" tabSelected="1" workbookViewId="0">
      <selection activeCell="L136" sqref="L136"/>
    </sheetView>
  </sheetViews>
  <sheetFormatPr defaultRowHeight="14.4"/>
  <cols>
    <col min="1" max="1" width="4.77734375" customWidth="1"/>
    <col min="2" max="2" width="41.6640625" bestFit="1" customWidth="1"/>
    <col min="3" max="3" width="43.88671875" bestFit="1" customWidth="1"/>
    <col min="4" max="4" width="23.88671875" customWidth="1"/>
    <col min="5" max="6" width="8.88671875" style="5"/>
    <col min="7" max="7" width="9.109375" style="5" customWidth="1"/>
    <col min="8" max="10" width="8.88671875" style="5"/>
    <col min="11" max="11" width="18.88671875" bestFit="1" customWidth="1"/>
  </cols>
  <sheetData>
    <row r="2" spans="2:11" ht="23.4">
      <c r="B2" s="13" t="s">
        <v>234</v>
      </c>
      <c r="D2" s="12" t="s">
        <v>232</v>
      </c>
      <c r="E2" s="8">
        <f>COUNTIFS(Table1[Rose],"x",Table1[And the Winner is…],"X")</f>
        <v>0</v>
      </c>
      <c r="F2" s="8">
        <f>COUNTIFS(Table1[Donna],"x",Table1[And the Winner is…],"X")</f>
        <v>1</v>
      </c>
      <c r="G2" s="8">
        <f>COUNTIFS(Table1[Martha],"x",Table1[And the Winner is…],"X")</f>
        <v>0</v>
      </c>
      <c r="H2" s="8">
        <f>COUNTIFS(Table1[Jack],"x",Table1[And the Winner is…],"X")</f>
        <v>0</v>
      </c>
      <c r="I2" s="8">
        <f>COUNTIFS(Table1[Rory],"x",Table1[And the Winner is…],"X")</f>
        <v>0</v>
      </c>
      <c r="J2" s="8">
        <f>COUNTIFS(Table1[Clara],"x",Table1[And the Winner is…],"X")</f>
        <v>0</v>
      </c>
    </row>
    <row r="3" spans="2:11">
      <c r="B3" t="s">
        <v>196</v>
      </c>
      <c r="C3" s="4" t="s">
        <v>204</v>
      </c>
      <c r="D3" t="s">
        <v>205</v>
      </c>
      <c r="E3" s="6" t="s">
        <v>206</v>
      </c>
      <c r="F3" s="6" t="s">
        <v>207</v>
      </c>
      <c r="G3" s="6" t="s">
        <v>208</v>
      </c>
      <c r="H3" s="6" t="s">
        <v>209</v>
      </c>
      <c r="I3" s="6" t="s">
        <v>210</v>
      </c>
      <c r="J3" s="6" t="s">
        <v>211</v>
      </c>
      <c r="K3" t="s">
        <v>213</v>
      </c>
    </row>
    <row r="4" spans="2:11" ht="19.95" customHeight="1">
      <c r="B4" s="1" t="s">
        <v>0</v>
      </c>
      <c r="C4" s="2" t="s">
        <v>1</v>
      </c>
      <c r="D4" s="7" t="s">
        <v>2</v>
      </c>
      <c r="E4" s="5" t="s">
        <v>212</v>
      </c>
      <c r="K4" s="5"/>
    </row>
    <row r="5" spans="2:11" ht="19.95" customHeight="1">
      <c r="B5" s="1" t="s">
        <v>0</v>
      </c>
      <c r="C5" s="2" t="s">
        <v>3</v>
      </c>
      <c r="D5" s="7" t="s">
        <v>4</v>
      </c>
      <c r="K5" s="5"/>
    </row>
    <row r="6" spans="2:11" ht="19.95" customHeight="1">
      <c r="B6" s="1" t="s">
        <v>0</v>
      </c>
      <c r="C6" s="2" t="s">
        <v>5</v>
      </c>
      <c r="D6" s="7" t="s">
        <v>6</v>
      </c>
      <c r="H6" s="5" t="s">
        <v>212</v>
      </c>
      <c r="K6" s="5"/>
    </row>
    <row r="7" spans="2:11" ht="19.95" customHeight="1">
      <c r="B7" s="1" t="s">
        <v>0</v>
      </c>
      <c r="C7" s="2" t="s">
        <v>7</v>
      </c>
      <c r="D7" s="7" t="s">
        <v>8</v>
      </c>
      <c r="F7" s="5" t="s">
        <v>212</v>
      </c>
      <c r="K7" s="5" t="s">
        <v>212</v>
      </c>
    </row>
    <row r="8" spans="2:11" ht="19.95" customHeight="1">
      <c r="B8" s="1" t="s">
        <v>0</v>
      </c>
      <c r="C8" s="2" t="s">
        <v>9</v>
      </c>
      <c r="D8" s="7" t="s">
        <v>10</v>
      </c>
      <c r="I8" s="5" t="s">
        <v>212</v>
      </c>
      <c r="K8" s="5"/>
    </row>
    <row r="9" spans="2:11" ht="19.95" customHeight="1">
      <c r="B9" s="1" t="s">
        <v>0</v>
      </c>
      <c r="C9" s="2" t="s">
        <v>11</v>
      </c>
      <c r="D9" s="7" t="s">
        <v>12</v>
      </c>
      <c r="J9" s="5" t="s">
        <v>212</v>
      </c>
      <c r="K9" s="5"/>
    </row>
    <row r="10" spans="2:11" ht="19.95" customHeight="1">
      <c r="B10" s="1" t="s">
        <v>0</v>
      </c>
      <c r="C10" s="2" t="s">
        <v>13</v>
      </c>
      <c r="D10" s="7" t="s">
        <v>14</v>
      </c>
      <c r="K10" s="5"/>
    </row>
    <row r="11" spans="2:11" ht="19.95" customHeight="1">
      <c r="B11" s="1" t="s">
        <v>0</v>
      </c>
      <c r="C11" s="2" t="s">
        <v>15</v>
      </c>
      <c r="D11" s="7" t="s">
        <v>16</v>
      </c>
      <c r="K11" s="5"/>
    </row>
    <row r="12" spans="2:11" ht="19.95" customHeight="1">
      <c r="B12" s="1" t="s">
        <v>0</v>
      </c>
      <c r="C12" s="2" t="s">
        <v>17</v>
      </c>
      <c r="D12" s="7" t="s">
        <v>18</v>
      </c>
      <c r="G12" s="5" t="s">
        <v>212</v>
      </c>
      <c r="K12" s="5"/>
    </row>
    <row r="13" spans="2:11" ht="19.95" hidden="1" customHeight="1">
      <c r="B13" s="1" t="s">
        <v>19</v>
      </c>
      <c r="C13" s="2" t="s">
        <v>1</v>
      </c>
      <c r="D13" s="7" t="s">
        <v>20</v>
      </c>
      <c r="K13" s="5"/>
    </row>
    <row r="14" spans="2:11" ht="19.95" hidden="1" customHeight="1">
      <c r="B14" s="1" t="s">
        <v>19</v>
      </c>
      <c r="C14" s="2" t="s">
        <v>11</v>
      </c>
      <c r="D14" s="7" t="s">
        <v>21</v>
      </c>
      <c r="K14" s="5"/>
    </row>
    <row r="15" spans="2:11" ht="19.95" hidden="1" customHeight="1">
      <c r="B15" s="1" t="s">
        <v>19</v>
      </c>
      <c r="C15" s="2" t="s">
        <v>7</v>
      </c>
      <c r="D15" s="7" t="s">
        <v>22</v>
      </c>
      <c r="K15" s="5"/>
    </row>
    <row r="16" spans="2:11" ht="19.95" hidden="1" customHeight="1">
      <c r="B16" s="1" t="s">
        <v>19</v>
      </c>
      <c r="C16" s="2" t="s">
        <v>3</v>
      </c>
      <c r="D16" s="7" t="s">
        <v>23</v>
      </c>
      <c r="K16" s="5"/>
    </row>
    <row r="17" spans="2:11" ht="19.95" hidden="1" customHeight="1">
      <c r="B17" s="1" t="s">
        <v>19</v>
      </c>
      <c r="C17" s="2" t="s">
        <v>25</v>
      </c>
      <c r="D17" s="7" t="s">
        <v>24</v>
      </c>
      <c r="K17" s="5"/>
    </row>
    <row r="18" spans="2:11" ht="19.95" hidden="1" customHeight="1">
      <c r="B18" s="1" t="s">
        <v>26</v>
      </c>
      <c r="C18" s="2" t="s">
        <v>15</v>
      </c>
      <c r="D18" s="7" t="s">
        <v>27</v>
      </c>
      <c r="K18" s="5"/>
    </row>
    <row r="19" spans="2:11" ht="19.95" hidden="1" customHeight="1">
      <c r="B19" s="1" t="s">
        <v>26</v>
      </c>
      <c r="C19" s="2" t="s">
        <v>17</v>
      </c>
      <c r="D19" s="7" t="s">
        <v>28</v>
      </c>
      <c r="K19" s="5"/>
    </row>
    <row r="20" spans="2:11" ht="19.95" hidden="1" customHeight="1">
      <c r="B20" s="1" t="s">
        <v>26</v>
      </c>
      <c r="C20" s="2" t="s">
        <v>30</v>
      </c>
      <c r="D20" s="7" t="s">
        <v>29</v>
      </c>
      <c r="K20" s="5"/>
    </row>
    <row r="21" spans="2:11" ht="19.95" hidden="1" customHeight="1">
      <c r="B21" s="1" t="s">
        <v>26</v>
      </c>
      <c r="C21" s="2" t="s">
        <v>9</v>
      </c>
      <c r="D21" s="7" t="s">
        <v>31</v>
      </c>
      <c r="K21" s="5"/>
    </row>
    <row r="22" spans="2:11" ht="19.95" hidden="1" customHeight="1">
      <c r="B22" s="1" t="s">
        <v>26</v>
      </c>
      <c r="C22" s="2" t="s">
        <v>13</v>
      </c>
      <c r="D22" s="7" t="s">
        <v>32</v>
      </c>
      <c r="K22" s="5"/>
    </row>
    <row r="23" spans="2:11" ht="19.95" hidden="1" customHeight="1">
      <c r="B23" s="1" t="s">
        <v>33</v>
      </c>
      <c r="C23" s="2" t="s">
        <v>35</v>
      </c>
      <c r="D23" s="7" t="s">
        <v>34</v>
      </c>
      <c r="K23" s="5"/>
    </row>
    <row r="24" spans="2:11" ht="19.95" hidden="1" customHeight="1">
      <c r="B24" s="1" t="s">
        <v>33</v>
      </c>
      <c r="C24" s="2" t="s">
        <v>17</v>
      </c>
      <c r="D24" s="7" t="s">
        <v>36</v>
      </c>
      <c r="K24" s="5"/>
    </row>
    <row r="25" spans="2:11" ht="19.95" hidden="1" customHeight="1">
      <c r="B25" s="1" t="s">
        <v>33</v>
      </c>
      <c r="C25" s="2" t="s">
        <v>15</v>
      </c>
      <c r="D25" s="7" t="s">
        <v>37</v>
      </c>
      <c r="K25" s="5"/>
    </row>
    <row r="26" spans="2:11" ht="19.95" hidden="1" customHeight="1">
      <c r="B26" s="1" t="s">
        <v>33</v>
      </c>
      <c r="C26" s="2" t="s">
        <v>39</v>
      </c>
      <c r="D26" s="7" t="s">
        <v>38</v>
      </c>
      <c r="K26" s="5"/>
    </row>
    <row r="27" spans="2:11" ht="19.95" hidden="1" customHeight="1">
      <c r="B27" s="1" t="s">
        <v>33</v>
      </c>
      <c r="C27" s="2" t="s">
        <v>17</v>
      </c>
      <c r="D27" s="7" t="s">
        <v>40</v>
      </c>
      <c r="K27" s="5"/>
    </row>
    <row r="28" spans="2:11" ht="19.95" hidden="1" customHeight="1">
      <c r="B28" s="1" t="s">
        <v>41</v>
      </c>
      <c r="C28" s="2" t="s">
        <v>43</v>
      </c>
      <c r="D28" s="7" t="s">
        <v>42</v>
      </c>
      <c r="K28" s="5"/>
    </row>
    <row r="29" spans="2:11" ht="19.95" hidden="1" customHeight="1">
      <c r="B29" s="1" t="s">
        <v>41</v>
      </c>
      <c r="C29" s="2" t="s">
        <v>30</v>
      </c>
      <c r="D29" s="7" t="s">
        <v>44</v>
      </c>
      <c r="K29" s="5"/>
    </row>
    <row r="30" spans="2:11" ht="19.95" hidden="1" customHeight="1">
      <c r="B30" s="1" t="s">
        <v>41</v>
      </c>
      <c r="C30" s="2" t="s">
        <v>11</v>
      </c>
      <c r="D30" s="7" t="s">
        <v>45</v>
      </c>
      <c r="K30" s="5"/>
    </row>
    <row r="31" spans="2:11" ht="19.95" hidden="1" customHeight="1">
      <c r="B31" s="1" t="s">
        <v>41</v>
      </c>
      <c r="C31" s="2" t="s">
        <v>9</v>
      </c>
      <c r="D31" s="7" t="s">
        <v>46</v>
      </c>
      <c r="K31" s="5"/>
    </row>
    <row r="32" spans="2:11" ht="19.95" hidden="1" customHeight="1">
      <c r="B32" s="1" t="s">
        <v>41</v>
      </c>
      <c r="C32" s="2" t="s">
        <v>15</v>
      </c>
      <c r="D32" s="7" t="s">
        <v>47</v>
      </c>
      <c r="K32" s="5"/>
    </row>
    <row r="33" spans="2:11" ht="19.95" hidden="1" customHeight="1">
      <c r="B33" s="1" t="s">
        <v>48</v>
      </c>
      <c r="C33" s="2" t="s">
        <v>49</v>
      </c>
      <c r="D33" s="7" t="s">
        <v>50</v>
      </c>
      <c r="K33" s="5"/>
    </row>
    <row r="34" spans="2:11" ht="19.95" hidden="1" customHeight="1">
      <c r="B34" s="1" t="s">
        <v>48</v>
      </c>
      <c r="C34" s="2" t="s">
        <v>51</v>
      </c>
      <c r="D34" s="7" t="s">
        <v>52</v>
      </c>
      <c r="K34" s="5"/>
    </row>
    <row r="35" spans="2:11" ht="19.95" hidden="1" customHeight="1">
      <c r="B35" s="1" t="s">
        <v>48</v>
      </c>
      <c r="C35" s="2" t="s">
        <v>53</v>
      </c>
      <c r="D35" s="7" t="s">
        <v>54</v>
      </c>
      <c r="K35" s="5"/>
    </row>
    <row r="36" spans="2:11" ht="19.95" hidden="1" customHeight="1">
      <c r="B36" s="1" t="s">
        <v>48</v>
      </c>
      <c r="C36" s="2" t="s">
        <v>55</v>
      </c>
      <c r="D36" s="7" t="s">
        <v>56</v>
      </c>
      <c r="K36" s="5"/>
    </row>
    <row r="37" spans="2:11" ht="19.95" hidden="1" customHeight="1">
      <c r="B37" s="1" t="s">
        <v>48</v>
      </c>
      <c r="C37" s="2" t="s">
        <v>57</v>
      </c>
      <c r="D37" s="7" t="s">
        <v>58</v>
      </c>
      <c r="K37" s="5"/>
    </row>
    <row r="38" spans="2:11" ht="19.95" hidden="1" customHeight="1">
      <c r="B38" s="1" t="s">
        <v>59</v>
      </c>
      <c r="C38" s="2" t="s">
        <v>60</v>
      </c>
      <c r="D38" s="7" t="s">
        <v>61</v>
      </c>
      <c r="K38" s="5"/>
    </row>
    <row r="39" spans="2:11" ht="19.95" hidden="1" customHeight="1">
      <c r="B39" s="1" t="s">
        <v>59</v>
      </c>
      <c r="C39" s="2" t="s">
        <v>3</v>
      </c>
      <c r="D39" s="7" t="s">
        <v>62</v>
      </c>
      <c r="K39" s="5"/>
    </row>
    <row r="40" spans="2:11" ht="19.95" hidden="1" customHeight="1">
      <c r="B40" s="1" t="s">
        <v>59</v>
      </c>
      <c r="C40" s="2" t="s">
        <v>5</v>
      </c>
      <c r="D40" s="7" t="s">
        <v>63</v>
      </c>
      <c r="K40" s="5"/>
    </row>
    <row r="41" spans="2:11" ht="19.95" hidden="1" customHeight="1">
      <c r="B41" s="1" t="s">
        <v>59</v>
      </c>
      <c r="C41" s="2" t="s">
        <v>43</v>
      </c>
      <c r="D41" s="7" t="s">
        <v>64</v>
      </c>
      <c r="K41" s="5"/>
    </row>
    <row r="42" spans="2:11" ht="19.95" hidden="1" customHeight="1">
      <c r="B42" s="1" t="s">
        <v>59</v>
      </c>
      <c r="C42" s="2" t="s">
        <v>15</v>
      </c>
      <c r="D42" s="7" t="s">
        <v>65</v>
      </c>
      <c r="K42" s="5"/>
    </row>
    <row r="43" spans="2:11" ht="19.95" hidden="1" customHeight="1">
      <c r="B43" s="1" t="s">
        <v>66</v>
      </c>
      <c r="C43" s="2" t="s">
        <v>67</v>
      </c>
      <c r="D43" s="7" t="s">
        <v>68</v>
      </c>
      <c r="K43" s="5"/>
    </row>
    <row r="44" spans="2:11" ht="19.95" hidden="1" customHeight="1">
      <c r="B44" s="1" t="s">
        <v>66</v>
      </c>
      <c r="C44" s="2" t="s">
        <v>3</v>
      </c>
      <c r="D44" s="7" t="s">
        <v>68</v>
      </c>
      <c r="K44" s="5"/>
    </row>
    <row r="45" spans="2:11" ht="19.95" hidden="1" customHeight="1">
      <c r="B45" s="1" t="s">
        <v>66</v>
      </c>
      <c r="C45" s="2" t="s">
        <v>11</v>
      </c>
      <c r="D45" s="7" t="s">
        <v>69</v>
      </c>
      <c r="K45" s="5"/>
    </row>
    <row r="46" spans="2:11" ht="19.95" hidden="1" customHeight="1">
      <c r="B46" s="1" t="s">
        <v>66</v>
      </c>
      <c r="C46" s="2" t="s">
        <v>15</v>
      </c>
      <c r="D46" s="7" t="s">
        <v>70</v>
      </c>
      <c r="K46" s="5"/>
    </row>
    <row r="47" spans="2:11" ht="19.95" hidden="1" customHeight="1">
      <c r="B47" s="1" t="s">
        <v>66</v>
      </c>
      <c r="C47" s="2" t="s">
        <v>71</v>
      </c>
      <c r="D47" s="7" t="s">
        <v>72</v>
      </c>
      <c r="K47" s="5"/>
    </row>
    <row r="48" spans="2:11" ht="19.95" hidden="1" customHeight="1">
      <c r="B48" s="1" t="s">
        <v>73</v>
      </c>
      <c r="C48" s="2" t="s">
        <v>5</v>
      </c>
      <c r="D48" s="7" t="s">
        <v>74</v>
      </c>
      <c r="K48" s="5"/>
    </row>
    <row r="49" spans="2:11" ht="19.95" hidden="1" customHeight="1">
      <c r="B49" s="1" t="s">
        <v>73</v>
      </c>
      <c r="C49" s="2" t="s">
        <v>7</v>
      </c>
      <c r="D49" s="7" t="s">
        <v>75</v>
      </c>
      <c r="K49" s="5"/>
    </row>
    <row r="50" spans="2:11" ht="19.95" hidden="1" customHeight="1">
      <c r="B50" s="1" t="s">
        <v>73</v>
      </c>
      <c r="C50" s="2" t="s">
        <v>9</v>
      </c>
      <c r="D50" s="7" t="s">
        <v>76</v>
      </c>
      <c r="K50" s="5"/>
    </row>
    <row r="51" spans="2:11" ht="19.95" hidden="1" customHeight="1">
      <c r="B51" s="1" t="s">
        <v>73</v>
      </c>
      <c r="C51" s="2" t="s">
        <v>11</v>
      </c>
      <c r="D51" s="7" t="s">
        <v>77</v>
      </c>
      <c r="K51" s="5"/>
    </row>
    <row r="52" spans="2:11" ht="19.95" hidden="1" customHeight="1">
      <c r="B52" s="1" t="s">
        <v>73</v>
      </c>
      <c r="C52" s="2" t="s">
        <v>15</v>
      </c>
      <c r="D52" s="7" t="s">
        <v>78</v>
      </c>
      <c r="K52" s="5"/>
    </row>
    <row r="53" spans="2:11" ht="19.95" hidden="1" customHeight="1">
      <c r="B53" s="1" t="s">
        <v>79</v>
      </c>
      <c r="C53" s="2" t="s">
        <v>80</v>
      </c>
      <c r="D53" s="7" t="s">
        <v>81</v>
      </c>
      <c r="K53" s="5"/>
    </row>
    <row r="54" spans="2:11" ht="19.95" hidden="1" customHeight="1">
      <c r="B54" s="1" t="s">
        <v>79</v>
      </c>
      <c r="C54" s="2" t="s">
        <v>82</v>
      </c>
      <c r="D54" s="7" t="s">
        <v>83</v>
      </c>
      <c r="K54" s="5"/>
    </row>
    <row r="55" spans="2:11" ht="19.95" hidden="1" customHeight="1">
      <c r="B55" s="1" t="s">
        <v>79</v>
      </c>
      <c r="C55" s="2" t="s">
        <v>84</v>
      </c>
      <c r="D55" s="7" t="s">
        <v>85</v>
      </c>
      <c r="K55" s="5"/>
    </row>
    <row r="56" spans="2:11" ht="19.95" hidden="1" customHeight="1">
      <c r="B56" s="1" t="s">
        <v>79</v>
      </c>
      <c r="C56" s="2" t="s">
        <v>86</v>
      </c>
      <c r="D56" s="7" t="s">
        <v>87</v>
      </c>
      <c r="K56" s="5"/>
    </row>
    <row r="57" spans="2:11" ht="19.95" hidden="1" customHeight="1">
      <c r="B57" s="1" t="s">
        <v>79</v>
      </c>
      <c r="C57" s="2" t="s">
        <v>88</v>
      </c>
      <c r="D57" s="7" t="s">
        <v>89</v>
      </c>
      <c r="K57" s="5"/>
    </row>
    <row r="58" spans="2:11" ht="19.95" hidden="1" customHeight="1">
      <c r="B58" s="1" t="s">
        <v>90</v>
      </c>
      <c r="C58" s="2" t="s">
        <v>91</v>
      </c>
      <c r="D58" s="7" t="s">
        <v>92</v>
      </c>
      <c r="K58" s="5"/>
    </row>
    <row r="59" spans="2:11" ht="19.95" hidden="1" customHeight="1">
      <c r="B59" s="1" t="s">
        <v>90</v>
      </c>
      <c r="C59" s="2" t="s">
        <v>93</v>
      </c>
      <c r="D59" s="7" t="s">
        <v>94</v>
      </c>
      <c r="K59" s="5"/>
    </row>
    <row r="60" spans="2:11" ht="19.95" hidden="1" customHeight="1">
      <c r="B60" s="1" t="s">
        <v>90</v>
      </c>
      <c r="C60" s="2" t="s">
        <v>95</v>
      </c>
      <c r="D60" s="7" t="s">
        <v>96</v>
      </c>
      <c r="K60" s="5"/>
    </row>
    <row r="61" spans="2:11" ht="19.95" hidden="1" customHeight="1">
      <c r="B61" s="1" t="s">
        <v>90</v>
      </c>
      <c r="C61" s="2" t="s">
        <v>97</v>
      </c>
      <c r="D61" s="7" t="s">
        <v>98</v>
      </c>
      <c r="K61" s="5"/>
    </row>
    <row r="62" spans="2:11" ht="19.95" hidden="1" customHeight="1">
      <c r="B62" s="1" t="s">
        <v>90</v>
      </c>
      <c r="C62" s="2" t="s">
        <v>99</v>
      </c>
      <c r="D62" s="7" t="s">
        <v>100</v>
      </c>
      <c r="K62" s="5"/>
    </row>
    <row r="63" spans="2:11" ht="19.95" hidden="1" customHeight="1">
      <c r="B63" s="1" t="s">
        <v>101</v>
      </c>
      <c r="C63" s="2" t="s">
        <v>102</v>
      </c>
      <c r="D63" s="7" t="s">
        <v>103</v>
      </c>
      <c r="K63" s="5"/>
    </row>
    <row r="64" spans="2:11" ht="19.95" hidden="1" customHeight="1">
      <c r="B64" s="1" t="s">
        <v>101</v>
      </c>
      <c r="C64" s="2" t="s">
        <v>5</v>
      </c>
      <c r="D64" s="7" t="s">
        <v>104</v>
      </c>
      <c r="K64" s="5"/>
    </row>
    <row r="65" spans="2:11" ht="19.95" hidden="1" customHeight="1">
      <c r="B65" s="1" t="s">
        <v>101</v>
      </c>
      <c r="C65" s="2" t="s">
        <v>30</v>
      </c>
      <c r="D65" s="7" t="s">
        <v>105</v>
      </c>
      <c r="K65" s="5"/>
    </row>
    <row r="66" spans="2:11" ht="19.95" hidden="1" customHeight="1">
      <c r="B66" s="1" t="s">
        <v>101</v>
      </c>
      <c r="C66" s="2" t="s">
        <v>15</v>
      </c>
      <c r="D66" s="7" t="s">
        <v>106</v>
      </c>
      <c r="K66" s="5"/>
    </row>
    <row r="67" spans="2:11" ht="19.95" hidden="1" customHeight="1">
      <c r="B67" s="1" t="s">
        <v>101</v>
      </c>
      <c r="C67" s="2" t="s">
        <v>17</v>
      </c>
      <c r="D67" s="7" t="s">
        <v>107</v>
      </c>
      <c r="K67" s="5"/>
    </row>
    <row r="68" spans="2:11" ht="19.95" hidden="1" customHeight="1">
      <c r="B68" s="1" t="s">
        <v>108</v>
      </c>
      <c r="C68" s="2" t="s">
        <v>109</v>
      </c>
      <c r="D68" s="7" t="s">
        <v>110</v>
      </c>
      <c r="K68" s="5"/>
    </row>
    <row r="69" spans="2:11" ht="19.95" hidden="1" customHeight="1">
      <c r="B69" s="1" t="s">
        <v>108</v>
      </c>
      <c r="C69" s="2" t="s">
        <v>111</v>
      </c>
      <c r="D69" s="7" t="s">
        <v>112</v>
      </c>
      <c r="K69" s="5"/>
    </row>
    <row r="70" spans="2:11" ht="19.95" hidden="1" customHeight="1">
      <c r="B70" s="1" t="s">
        <v>108</v>
      </c>
      <c r="C70" s="2" t="s">
        <v>113</v>
      </c>
      <c r="D70" s="7" t="s">
        <v>114</v>
      </c>
      <c r="K70" s="5"/>
    </row>
    <row r="71" spans="2:11" ht="19.95" hidden="1" customHeight="1">
      <c r="B71" s="1" t="s">
        <v>108</v>
      </c>
      <c r="C71" s="2" t="s">
        <v>115</v>
      </c>
      <c r="D71" s="7" t="s">
        <v>116</v>
      </c>
      <c r="K71" s="5"/>
    </row>
    <row r="72" spans="2:11" ht="19.95" hidden="1" customHeight="1">
      <c r="B72" s="1" t="s">
        <v>108</v>
      </c>
      <c r="C72" s="2" t="s">
        <v>117</v>
      </c>
      <c r="D72" s="7" t="s">
        <v>118</v>
      </c>
      <c r="K72" s="5"/>
    </row>
    <row r="73" spans="2:11" ht="19.95" hidden="1" customHeight="1">
      <c r="B73" s="1" t="s">
        <v>119</v>
      </c>
      <c r="C73" s="2" t="s">
        <v>3</v>
      </c>
      <c r="D73" s="7" t="s">
        <v>120</v>
      </c>
      <c r="K73" s="5"/>
    </row>
    <row r="74" spans="2:11" ht="19.95" hidden="1" customHeight="1">
      <c r="B74" s="1" t="s">
        <v>119</v>
      </c>
      <c r="C74" s="2" t="s">
        <v>71</v>
      </c>
      <c r="D74" s="7" t="s">
        <v>121</v>
      </c>
      <c r="K74" s="5"/>
    </row>
    <row r="75" spans="2:11" ht="19.95" hidden="1" customHeight="1">
      <c r="B75" s="1" t="s">
        <v>119</v>
      </c>
      <c r="C75" s="2" t="s">
        <v>122</v>
      </c>
      <c r="D75" s="7" t="s">
        <v>123</v>
      </c>
      <c r="K75" s="5"/>
    </row>
    <row r="76" spans="2:11" ht="19.95" hidden="1" customHeight="1">
      <c r="B76" s="1" t="s">
        <v>124</v>
      </c>
      <c r="C76" s="2" t="s">
        <v>5</v>
      </c>
      <c r="D76" s="7" t="s">
        <v>125</v>
      </c>
      <c r="K76" s="5"/>
    </row>
    <row r="77" spans="2:11" ht="19.95" hidden="1" customHeight="1">
      <c r="B77" s="1" t="s">
        <v>124</v>
      </c>
      <c r="C77" s="2" t="s">
        <v>11</v>
      </c>
      <c r="D77" s="7" t="s">
        <v>126</v>
      </c>
      <c r="K77" s="5"/>
    </row>
    <row r="78" spans="2:11" ht="19.95" hidden="1" customHeight="1">
      <c r="B78" s="1" t="s">
        <v>124</v>
      </c>
      <c r="C78" s="2" t="s">
        <v>15</v>
      </c>
      <c r="D78" s="7" t="s">
        <v>127</v>
      </c>
      <c r="K78" s="5"/>
    </row>
    <row r="79" spans="2:11" ht="19.95" hidden="1" customHeight="1">
      <c r="B79" s="1" t="s">
        <v>124</v>
      </c>
      <c r="C79" s="2" t="s">
        <v>128</v>
      </c>
      <c r="D79" s="7" t="s">
        <v>129</v>
      </c>
      <c r="K79" s="5"/>
    </row>
    <row r="80" spans="2:11" ht="19.95" hidden="1" customHeight="1">
      <c r="B80" s="1" t="s">
        <v>124</v>
      </c>
      <c r="C80" s="2" t="s">
        <v>17</v>
      </c>
      <c r="D80" s="7" t="s">
        <v>130</v>
      </c>
      <c r="K80" s="5"/>
    </row>
    <row r="81" spans="2:11" ht="19.95" hidden="1" customHeight="1">
      <c r="B81" s="1" t="s">
        <v>131</v>
      </c>
      <c r="C81" s="2" t="s">
        <v>43</v>
      </c>
      <c r="D81" s="7" t="s">
        <v>197</v>
      </c>
      <c r="K81" s="5"/>
    </row>
    <row r="82" spans="2:11" ht="19.95" hidden="1" customHeight="1">
      <c r="B82" s="1" t="s">
        <v>131</v>
      </c>
      <c r="C82" s="2" t="s">
        <v>1</v>
      </c>
      <c r="D82" s="7" t="s">
        <v>198</v>
      </c>
      <c r="K82" s="5"/>
    </row>
    <row r="83" spans="2:11" ht="19.95" hidden="1" customHeight="1">
      <c r="B83" s="1" t="s">
        <v>131</v>
      </c>
      <c r="C83" s="2" t="s">
        <v>53</v>
      </c>
      <c r="D83" s="7" t="s">
        <v>199</v>
      </c>
      <c r="K83" s="5"/>
    </row>
    <row r="84" spans="2:11" ht="19.95" hidden="1" customHeight="1">
      <c r="B84" s="1" t="s">
        <v>131</v>
      </c>
      <c r="C84" s="2" t="s">
        <v>202</v>
      </c>
      <c r="D84" s="7" t="s">
        <v>200</v>
      </c>
      <c r="K84" s="5"/>
    </row>
    <row r="85" spans="2:11" ht="19.95" hidden="1" customHeight="1">
      <c r="B85" s="1" t="s">
        <v>131</v>
      </c>
      <c r="C85" s="2" t="s">
        <v>203</v>
      </c>
      <c r="D85" s="7" t="s">
        <v>201</v>
      </c>
      <c r="K85" s="5"/>
    </row>
    <row r="86" spans="2:11" ht="19.95" hidden="1" customHeight="1">
      <c r="B86" s="1" t="s">
        <v>132</v>
      </c>
      <c r="C86" s="2" t="s">
        <v>67</v>
      </c>
      <c r="D86" s="7" t="s">
        <v>133</v>
      </c>
      <c r="K86" s="5"/>
    </row>
    <row r="87" spans="2:11" ht="19.95" hidden="1" customHeight="1">
      <c r="B87" s="1" t="s">
        <v>132</v>
      </c>
      <c r="C87" s="2" t="s">
        <v>60</v>
      </c>
      <c r="D87" s="7" t="s">
        <v>134</v>
      </c>
      <c r="K87" s="5"/>
    </row>
    <row r="88" spans="2:11" ht="19.95" hidden="1" customHeight="1">
      <c r="B88" s="1" t="s">
        <v>132</v>
      </c>
      <c r="C88" s="2" t="s">
        <v>3</v>
      </c>
      <c r="D88" s="7" t="s">
        <v>133</v>
      </c>
      <c r="K88" s="5"/>
    </row>
    <row r="89" spans="2:11" ht="19.95" hidden="1" customHeight="1">
      <c r="B89" s="1" t="s">
        <v>132</v>
      </c>
      <c r="C89" s="2" t="s">
        <v>5</v>
      </c>
      <c r="D89" s="7" t="s">
        <v>135</v>
      </c>
      <c r="K89" s="5"/>
    </row>
    <row r="90" spans="2:11" ht="19.95" hidden="1" customHeight="1">
      <c r="B90" s="1" t="s">
        <v>132</v>
      </c>
      <c r="C90" s="2" t="s">
        <v>15</v>
      </c>
      <c r="D90" s="7" t="s">
        <v>136</v>
      </c>
      <c r="K90" s="5"/>
    </row>
    <row r="91" spans="2:11" ht="19.95" hidden="1" customHeight="1">
      <c r="B91" s="1" t="s">
        <v>137</v>
      </c>
      <c r="C91" s="2" t="s">
        <v>138</v>
      </c>
      <c r="D91" s="7" t="s">
        <v>139</v>
      </c>
      <c r="K91" s="5"/>
    </row>
    <row r="92" spans="2:11" ht="19.95" hidden="1" customHeight="1">
      <c r="B92" s="1" t="s">
        <v>137</v>
      </c>
      <c r="C92" s="2" t="s">
        <v>140</v>
      </c>
      <c r="D92" s="7" t="s">
        <v>141</v>
      </c>
      <c r="K92" s="5"/>
    </row>
    <row r="93" spans="2:11" ht="19.95" hidden="1" customHeight="1">
      <c r="B93" s="1" t="s">
        <v>137</v>
      </c>
      <c r="C93" s="2" t="s">
        <v>142</v>
      </c>
      <c r="D93" s="7" t="s">
        <v>143</v>
      </c>
      <c r="K93" s="5"/>
    </row>
    <row r="94" spans="2:11" ht="19.95" hidden="1" customHeight="1">
      <c r="B94" s="1" t="s">
        <v>137</v>
      </c>
      <c r="C94" s="2" t="s">
        <v>144</v>
      </c>
      <c r="D94" s="7" t="s">
        <v>145</v>
      </c>
      <c r="K94" s="5"/>
    </row>
    <row r="95" spans="2:11" ht="19.95" hidden="1" customHeight="1">
      <c r="B95" s="1" t="s">
        <v>137</v>
      </c>
      <c r="C95" s="2" t="s">
        <v>146</v>
      </c>
      <c r="D95" s="7" t="s">
        <v>147</v>
      </c>
      <c r="K95" s="5"/>
    </row>
    <row r="96" spans="2:11" ht="19.95" hidden="1" customHeight="1">
      <c r="B96" s="1" t="s">
        <v>148</v>
      </c>
      <c r="C96" s="2" t="s">
        <v>149</v>
      </c>
      <c r="D96" s="7" t="s">
        <v>150</v>
      </c>
      <c r="K96" s="5"/>
    </row>
    <row r="97" spans="2:11" ht="19.95" hidden="1" customHeight="1">
      <c r="B97" s="1" t="s">
        <v>148</v>
      </c>
      <c r="C97" s="2" t="s">
        <v>151</v>
      </c>
      <c r="D97" s="7" t="s">
        <v>152</v>
      </c>
      <c r="K97" s="5"/>
    </row>
    <row r="98" spans="2:11" ht="19.95" hidden="1" customHeight="1">
      <c r="B98" s="1" t="s">
        <v>148</v>
      </c>
      <c r="C98" s="2" t="s">
        <v>153</v>
      </c>
      <c r="D98" s="7" t="s">
        <v>154</v>
      </c>
      <c r="K98" s="5"/>
    </row>
    <row r="99" spans="2:11" ht="19.95" hidden="1" customHeight="1">
      <c r="B99" s="1" t="s">
        <v>148</v>
      </c>
      <c r="C99" s="2" t="s">
        <v>155</v>
      </c>
      <c r="D99" s="7" t="s">
        <v>156</v>
      </c>
      <c r="K99" s="5"/>
    </row>
    <row r="100" spans="2:11" ht="19.95" hidden="1" customHeight="1">
      <c r="B100" s="1" t="s">
        <v>148</v>
      </c>
      <c r="C100" s="2" t="s">
        <v>157</v>
      </c>
      <c r="D100" s="7" t="s">
        <v>158</v>
      </c>
      <c r="K100" s="5"/>
    </row>
    <row r="101" spans="2:11" ht="19.95" hidden="1" customHeight="1">
      <c r="B101" s="1" t="s">
        <v>159</v>
      </c>
      <c r="C101" s="2" t="s">
        <v>102</v>
      </c>
      <c r="D101" s="7" t="s">
        <v>160</v>
      </c>
      <c r="K101" s="5"/>
    </row>
    <row r="102" spans="2:11" ht="19.95" hidden="1" customHeight="1">
      <c r="B102" s="1" t="s">
        <v>159</v>
      </c>
      <c r="C102" s="2" t="s">
        <v>60</v>
      </c>
      <c r="D102" s="7" t="s">
        <v>161</v>
      </c>
      <c r="K102" s="5"/>
    </row>
    <row r="103" spans="2:11" ht="19.95" hidden="1" customHeight="1">
      <c r="B103" s="1" t="s">
        <v>159</v>
      </c>
      <c r="C103" s="2" t="s">
        <v>5</v>
      </c>
      <c r="D103" s="7" t="s">
        <v>162</v>
      </c>
      <c r="K103" s="5"/>
    </row>
    <row r="104" spans="2:11" ht="19.95" hidden="1" customHeight="1">
      <c r="B104" s="1" t="s">
        <v>159</v>
      </c>
      <c r="C104" s="2" t="s">
        <v>15</v>
      </c>
      <c r="D104" s="7" t="s">
        <v>163</v>
      </c>
      <c r="K104" s="5"/>
    </row>
    <row r="105" spans="2:11" ht="19.95" hidden="1" customHeight="1">
      <c r="B105" s="1" t="s">
        <v>159</v>
      </c>
      <c r="C105" s="2" t="s">
        <v>128</v>
      </c>
      <c r="D105" s="7" t="s">
        <v>164</v>
      </c>
      <c r="K105" s="5"/>
    </row>
    <row r="106" spans="2:11" ht="19.95" hidden="1" customHeight="1">
      <c r="B106" s="1" t="s">
        <v>165</v>
      </c>
      <c r="C106" s="2" t="s">
        <v>102</v>
      </c>
      <c r="D106" s="7" t="s">
        <v>166</v>
      </c>
      <c r="K106" s="5"/>
    </row>
    <row r="107" spans="2:11" ht="19.95" hidden="1" customHeight="1">
      <c r="B107" s="1" t="s">
        <v>165</v>
      </c>
      <c r="C107" s="2" t="s">
        <v>60</v>
      </c>
      <c r="D107" s="7" t="s">
        <v>167</v>
      </c>
      <c r="K107" s="5"/>
    </row>
    <row r="108" spans="2:11" ht="19.95" hidden="1" customHeight="1">
      <c r="B108" s="1" t="s">
        <v>165</v>
      </c>
      <c r="C108" s="2" t="s">
        <v>5</v>
      </c>
      <c r="D108" s="7" t="s">
        <v>168</v>
      </c>
      <c r="K108" s="5"/>
    </row>
    <row r="109" spans="2:11" ht="19.95" hidden="1" customHeight="1">
      <c r="B109" s="1" t="s">
        <v>165</v>
      </c>
      <c r="C109" s="2" t="s">
        <v>15</v>
      </c>
      <c r="D109" s="7" t="s">
        <v>169</v>
      </c>
      <c r="K109" s="5"/>
    </row>
    <row r="110" spans="2:11" ht="19.95" hidden="1" customHeight="1">
      <c r="B110" s="1" t="s">
        <v>165</v>
      </c>
      <c r="C110" s="2" t="s">
        <v>128</v>
      </c>
      <c r="D110" s="7" t="s">
        <v>170</v>
      </c>
      <c r="K110" s="5"/>
    </row>
    <row r="111" spans="2:11" ht="19.95" hidden="1" customHeight="1">
      <c r="B111" s="1" t="s">
        <v>171</v>
      </c>
      <c r="C111" s="2" t="s">
        <v>60</v>
      </c>
      <c r="D111" s="7" t="s">
        <v>172</v>
      </c>
      <c r="K111" s="5"/>
    </row>
    <row r="112" spans="2:11" ht="19.95" hidden="1" customHeight="1">
      <c r="B112" s="1" t="s">
        <v>171</v>
      </c>
      <c r="C112" s="2" t="s">
        <v>173</v>
      </c>
      <c r="D112" s="7" t="s">
        <v>174</v>
      </c>
      <c r="K112" s="5"/>
    </row>
    <row r="113" spans="2:11" ht="19.95" hidden="1" customHeight="1">
      <c r="B113" s="1" t="s">
        <v>171</v>
      </c>
      <c r="C113" s="2" t="s">
        <v>175</v>
      </c>
      <c r="D113" s="7" t="s">
        <v>176</v>
      </c>
      <c r="K113" s="5"/>
    </row>
    <row r="114" spans="2:11" ht="19.95" hidden="1" customHeight="1">
      <c r="B114" s="1" t="s">
        <v>171</v>
      </c>
      <c r="C114" s="2" t="s">
        <v>128</v>
      </c>
      <c r="D114" s="7" t="s">
        <v>177</v>
      </c>
      <c r="K114" s="5"/>
    </row>
    <row r="115" spans="2:11" ht="19.95" hidden="1" customHeight="1">
      <c r="B115" s="1" t="s">
        <v>171</v>
      </c>
      <c r="C115" s="2" t="s">
        <v>178</v>
      </c>
      <c r="D115" s="7" t="s">
        <v>179</v>
      </c>
      <c r="K115" s="5"/>
    </row>
    <row r="116" spans="2:11" ht="19.95" hidden="1" customHeight="1">
      <c r="B116" s="1" t="s">
        <v>180</v>
      </c>
      <c r="C116" s="2" t="s">
        <v>1</v>
      </c>
      <c r="D116" s="7" t="s">
        <v>181</v>
      </c>
      <c r="K116" s="5"/>
    </row>
    <row r="117" spans="2:11" ht="19.95" hidden="1" customHeight="1">
      <c r="B117" s="1" t="s">
        <v>180</v>
      </c>
      <c r="C117" s="2" t="s">
        <v>182</v>
      </c>
      <c r="D117" s="7" t="s">
        <v>183</v>
      </c>
      <c r="K117" s="5"/>
    </row>
    <row r="118" spans="2:11" ht="19.95" hidden="1" customHeight="1">
      <c r="B118" s="1" t="s">
        <v>180</v>
      </c>
      <c r="C118" s="2" t="s">
        <v>184</v>
      </c>
      <c r="D118" s="7" t="s">
        <v>185</v>
      </c>
      <c r="K118" s="5"/>
    </row>
    <row r="119" spans="2:11" ht="19.95" hidden="1" customHeight="1">
      <c r="B119" s="1" t="s">
        <v>180</v>
      </c>
      <c r="C119" s="2" t="s">
        <v>186</v>
      </c>
      <c r="D119" s="7" t="s">
        <v>187</v>
      </c>
      <c r="K119" s="5"/>
    </row>
    <row r="120" spans="2:11" ht="19.95" hidden="1" customHeight="1">
      <c r="B120" s="1" t="s">
        <v>180</v>
      </c>
      <c r="C120" s="2" t="s">
        <v>43</v>
      </c>
      <c r="D120" s="7" t="s">
        <v>188</v>
      </c>
      <c r="K120" s="5"/>
    </row>
    <row r="121" spans="2:11" ht="19.95" hidden="1" customHeight="1">
      <c r="B121" s="1" t="s">
        <v>189</v>
      </c>
      <c r="C121" s="2" t="s">
        <v>190</v>
      </c>
      <c r="D121" s="7" t="s">
        <v>191</v>
      </c>
      <c r="K121" s="5"/>
    </row>
    <row r="122" spans="2:11" ht="19.95" hidden="1" customHeight="1">
      <c r="B122" s="1" t="s">
        <v>189</v>
      </c>
      <c r="C122" s="2" t="s">
        <v>7</v>
      </c>
      <c r="D122" s="7" t="s">
        <v>192</v>
      </c>
      <c r="K122" s="5"/>
    </row>
    <row r="123" spans="2:11" ht="19.95" hidden="1" customHeight="1">
      <c r="B123" s="1" t="s">
        <v>189</v>
      </c>
      <c r="C123" s="2" t="s">
        <v>9</v>
      </c>
      <c r="D123" s="7" t="s">
        <v>193</v>
      </c>
      <c r="K123" s="5"/>
    </row>
    <row r="124" spans="2:11" ht="19.95" hidden="1" customHeight="1">
      <c r="B124" s="1" t="s">
        <v>189</v>
      </c>
      <c r="C124" s="2" t="s">
        <v>15</v>
      </c>
      <c r="D124" s="7" t="s">
        <v>194</v>
      </c>
      <c r="K124" s="5"/>
    </row>
    <row r="125" spans="2:11" ht="19.95" hidden="1" customHeight="1">
      <c r="B125" s="1" t="s">
        <v>189</v>
      </c>
      <c r="C125" s="2" t="s">
        <v>17</v>
      </c>
      <c r="D125" s="7" t="s">
        <v>195</v>
      </c>
      <c r="K125" s="5"/>
    </row>
  </sheetData>
  <conditionalFormatting sqref="E4:J125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Oscars Data</vt:lpstr>
      <vt:lpstr>Movie Log</vt:lpstr>
      <vt:lpstr>Oscars Scoreboard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2018-01-23T16:41:56Z</dcterms:created>
  <dcterms:modified xsi:type="dcterms:W3CDTF">2018-01-27T05:51:52Z</dcterms:modified>
</cp:coreProperties>
</file>