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loudconvert\server\files\tasks\ea11403e-48ed-4c62-9b5c-0a633dc238b4\"/>
    </mc:Choice>
  </mc:AlternateContent>
  <xr:revisionPtr revIDLastSave="0" documentId="8_{29DAB637-D546-4A88-B2AE-8705637E582D}" xr6:coauthVersionLast="47" xr6:coauthVersionMax="47" xr10:uidLastSave="{00000000-0000-0000-0000-000000000000}"/>
  <bookViews>
    <workbookView xWindow="-120" yWindow="-120" windowWidth="38640" windowHeight="21240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K5" i="1" s="1"/>
  <c r="K11" i="1" s="1"/>
  <c r="G5" i="1"/>
  <c r="H5" i="1"/>
  <c r="H11" i="1" s="1"/>
  <c r="J5" i="1"/>
  <c r="J11" i="1" s="1"/>
  <c r="L5" i="1"/>
  <c r="M5" i="1"/>
  <c r="M11" i="1" s="1"/>
  <c r="N5" i="1"/>
  <c r="E6" i="1"/>
  <c r="K6" i="1" s="1"/>
  <c r="G6" i="1"/>
  <c r="H6" i="1"/>
  <c r="N6" i="1" s="1"/>
  <c r="J6" i="1"/>
  <c r="L6" i="1"/>
  <c r="M6" i="1"/>
  <c r="E7" i="1"/>
  <c r="K7" i="1" s="1"/>
  <c r="G7" i="1"/>
  <c r="H7" i="1"/>
  <c r="N7" i="1" s="1"/>
  <c r="J7" i="1"/>
  <c r="L7" i="1"/>
  <c r="M7" i="1"/>
  <c r="E8" i="1"/>
  <c r="K8" i="1" s="1"/>
  <c r="G8" i="1"/>
  <c r="G11" i="1" s="1"/>
  <c r="H8" i="1"/>
  <c r="N8" i="1" s="1"/>
  <c r="J8" i="1"/>
  <c r="L8" i="1"/>
  <c r="M8" i="1"/>
  <c r="E9" i="1"/>
  <c r="K9" i="1" s="1"/>
  <c r="G9" i="1"/>
  <c r="H9" i="1"/>
  <c r="N9" i="1" s="1"/>
  <c r="J9" i="1"/>
  <c r="L9" i="1"/>
  <c r="M9" i="1"/>
  <c r="E10" i="1"/>
  <c r="K10" i="1" s="1"/>
  <c r="G10" i="1"/>
  <c r="H10" i="1"/>
  <c r="N10" i="1" s="1"/>
  <c r="J10" i="1"/>
  <c r="L10" i="1"/>
  <c r="M10" i="1"/>
  <c r="E11" i="1"/>
  <c r="F11" i="1"/>
  <c r="I11" i="1"/>
  <c r="L11" i="1"/>
  <c r="N11" i="1" l="1"/>
</calcChain>
</file>

<file path=xl/sharedStrings.xml><?xml version="1.0" encoding="utf-8"?>
<sst xmlns="http://schemas.openxmlformats.org/spreadsheetml/2006/main" count="27" uniqueCount="23">
  <si>
    <t xml:space="preserve">                                              </t>
  </si>
  <si>
    <t>Verkoopcijfers Toetoet Scooters</t>
  </si>
  <si>
    <t xml:space="preserve">          eerste helft 2024</t>
  </si>
  <si>
    <t xml:space="preserve">          Totalen eerste helft 2024</t>
  </si>
  <si>
    <t xml:space="preserve">                               </t>
  </si>
  <si>
    <t xml:space="preserve">      Kwartaal 1</t>
  </si>
  <si>
    <t>Kwartaal 2</t>
  </si>
  <si>
    <r>
      <rPr>
        <sz val="10"/>
        <color indexed="8"/>
        <rFont val="Aptos Narrow"/>
        <family val="2"/>
      </rPr>
      <t xml:space="preserve">                                </t>
    </r>
    <r>
      <rPr>
        <b/>
        <sz val="10"/>
        <color indexed="8"/>
        <rFont val="Aptos Narrow"/>
        <family val="2"/>
      </rPr>
      <t xml:space="preserve"> Kwartaal 1+2 </t>
    </r>
  </si>
  <si>
    <t xml:space="preserve">Omschrijving </t>
  </si>
  <si>
    <t xml:space="preserve">Verkoopprijs p\s (zonder korting) </t>
  </si>
  <si>
    <t xml:space="preserve">Verkoopprijs p\s (met korting) </t>
  </si>
  <si>
    <t xml:space="preserve">Korting </t>
  </si>
  <si>
    <t>Aantal verkocht</t>
  </si>
  <si>
    <t xml:space="preserve">Omzet (met korting) </t>
  </si>
  <si>
    <t>Korting</t>
  </si>
  <si>
    <t>Omzet (met korting)</t>
  </si>
  <si>
    <t>Aantal Verkocht</t>
  </si>
  <si>
    <t xml:space="preserve">Senzo Urban Zwart </t>
  </si>
  <si>
    <t xml:space="preserve">Senzo Rivalux Spec. Edition </t>
  </si>
  <si>
    <t xml:space="preserve">Senzo Prestige Grijs </t>
  </si>
  <si>
    <t xml:space="preserve">Sym Orbit 3 Wit </t>
  </si>
  <si>
    <t>Sym Fiddie 3 Rood-Wit</t>
  </si>
  <si>
    <t xml:space="preserve">Piaggo Liberty Zilver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</si>
</sst>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€&quot;\ #,##0.00;[Red]&quot;€&quot;\ \-#,##0.00"/>
  </numFmts>
  <fonts count="8" x14ac:knownFonts="1">
    <font>
      <sz val="11"/>
      <color theme="1"/>
      <name val="Aptos Narrow"/>
      <family val="2"/>
      <scheme val="minor"/>
    </font>
    <font>
      <sz val="10"/>
      <color indexed="8"/>
      <name val="Aptos Narrow"/>
      <family val="2"/>
    </font>
    <font>
      <b/>
      <sz val="10"/>
      <color indexed="8"/>
      <name val="Aptos Narrow"/>
      <family val="2"/>
    </font>
    <font>
      <sz val="16"/>
      <color indexed="10"/>
      <name val="Aptos Narrow"/>
      <family val="2"/>
      <scheme val="minor"/>
    </font>
    <font>
      <sz val="10"/>
      <color indexed="8"/>
      <name val="Aptos Narrow"/>
      <family val="2"/>
      <scheme val="minor"/>
    </font>
    <font>
      <b/>
      <sz val="16"/>
      <color indexed="8"/>
      <name val="Aptos Narrow"/>
      <family val="2"/>
      <scheme val="minor"/>
    </font>
    <font>
      <b/>
      <sz val="10"/>
      <color indexed="8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3" fillId="0" borderId="3" xfId="0" applyFont="1" applyBorder="1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5" fillId="0" borderId="3" xfId="0" applyFont="1" applyBorder="1"/>
    <xf numFmtId="0" fontId="5" fillId="0" borderId="7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10" xfId="0" applyFont="1" applyBorder="1"/>
    <xf numFmtId="0" fontId="4" fillId="0" borderId="9" xfId="0" applyFont="1" applyBorder="1"/>
    <xf numFmtId="0" fontId="4" fillId="0" borderId="8" xfId="0" applyFont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1" xfId="0" applyFont="1" applyBorder="1"/>
    <xf numFmtId="0" fontId="3" fillId="0" borderId="4" xfId="0" applyFont="1" applyBorder="1"/>
    <xf numFmtId="0" fontId="6" fillId="0" borderId="9" xfId="0" applyFont="1" applyBorder="1" applyAlignment="1">
      <alignment wrapText="1"/>
    </xf>
    <xf numFmtId="0" fontId="0" fillId="0" borderId="2" xfId="0" applyBorder="1" applyAlignment="1">
      <alignment wrapText="1"/>
    </xf>
    <xf numFmtId="0" fontId="7" fillId="0" borderId="1" xfId="0" applyFont="1" applyBorder="1"/>
    <xf numFmtId="164" fontId="7" fillId="0" borderId="1" xfId="0" applyNumberFormat="1" applyFont="1" applyBorder="1"/>
    <xf numFmtId="164" fontId="7" fillId="0" borderId="8" xfId="0" applyNumberFormat="1" applyFont="1" applyBorder="1"/>
    <xf numFmtId="164" fontId="7" fillId="2" borderId="1" xfId="0" applyNumberFormat="1" applyFont="1" applyFill="1" applyBorder="1"/>
    <xf numFmtId="0" fontId="7" fillId="2" borderId="1" xfId="0" applyFont="1" applyFill="1" applyBorder="1"/>
    <xf numFmtId="164" fontId="7" fillId="2" borderId="8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4</xdr:row>
      <xdr:rowOff>19050</xdr:rowOff>
    </xdr:from>
    <xdr:to>
      <xdr:col>0</xdr:col>
      <xdr:colOff>1038225</xdr:colOff>
      <xdr:row>4</xdr:row>
      <xdr:rowOff>904875</xdr:rowOff>
    </xdr:to>
    <xdr:pic>
      <xdr:nvPicPr>
        <xdr:cNvPr id="1025" name="Afbeelding 3" descr="Senzo Urban Zwart - Senzo Scooters">
          <a:extLst>
            <a:ext uri="{FF2B5EF4-FFF2-40B4-BE49-F238E27FC236}">
              <a16:creationId xmlns:a16="http://schemas.microsoft.com/office/drawing/2014/main" id="{0683DB4E-3A33-432C-A5B2-FEE148E789F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524000"/>
          <a:ext cx="7715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5</xdr:row>
      <xdr:rowOff>28575</xdr:rowOff>
    </xdr:from>
    <xdr:to>
      <xdr:col>0</xdr:col>
      <xdr:colOff>1066800</xdr:colOff>
      <xdr:row>5</xdr:row>
      <xdr:rowOff>1066800</xdr:rowOff>
    </xdr:to>
    <xdr:pic>
      <xdr:nvPicPr>
        <xdr:cNvPr id="1026" name="Afbeelding 4" descr="Senzo RivaLux R Special zwart - Senzo Scooters">
          <a:extLst>
            <a:ext uri="{FF2B5EF4-FFF2-40B4-BE49-F238E27FC236}">
              <a16:creationId xmlns:a16="http://schemas.microsoft.com/office/drawing/2014/main" id="{42EEB06A-261A-4315-BA4D-64EC4DC93EF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447925"/>
          <a:ext cx="904875" cy="1038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</xdr:row>
      <xdr:rowOff>38100</xdr:rowOff>
    </xdr:from>
    <xdr:to>
      <xdr:col>0</xdr:col>
      <xdr:colOff>914400</xdr:colOff>
      <xdr:row>6</xdr:row>
      <xdr:rowOff>828675</xdr:rowOff>
    </xdr:to>
    <xdr:pic>
      <xdr:nvPicPr>
        <xdr:cNvPr id="1027" name="Afbeelding 1">
          <a:extLst>
            <a:ext uri="{FF2B5EF4-FFF2-40B4-BE49-F238E27FC236}">
              <a16:creationId xmlns:a16="http://schemas.microsoft.com/office/drawing/2014/main" id="{3D8CB64E-D3AE-480F-9178-C1B0AC8A8FD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33775"/>
          <a:ext cx="91440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47625</xdr:colOff>
      <xdr:row>7</xdr:row>
      <xdr:rowOff>19050</xdr:rowOff>
    </xdr:from>
    <xdr:to>
      <xdr:col>0</xdr:col>
      <xdr:colOff>1057275</xdr:colOff>
      <xdr:row>7</xdr:row>
      <xdr:rowOff>1123950</xdr:rowOff>
    </xdr:to>
    <xdr:pic>
      <xdr:nvPicPr>
        <xdr:cNvPr id="1028" name="Afbeelding 11" descr="Sym Orbit 2 wit - IJsselmotoren Scooters &amp; Tweewielers IJsselmuiden">
          <a:extLst>
            <a:ext uri="{FF2B5EF4-FFF2-40B4-BE49-F238E27FC236}">
              <a16:creationId xmlns:a16="http://schemas.microsoft.com/office/drawing/2014/main" id="{C545BF47-C94B-42DC-B5A7-E0F86461F51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505325"/>
          <a:ext cx="1009650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57150</xdr:rowOff>
    </xdr:from>
    <xdr:to>
      <xdr:col>0</xdr:col>
      <xdr:colOff>1009650</xdr:colOff>
      <xdr:row>8</xdr:row>
      <xdr:rowOff>1057275</xdr:rowOff>
    </xdr:to>
    <xdr:pic>
      <xdr:nvPicPr>
        <xdr:cNvPr id="1029" name="Afbeelding 12" descr="Sym Fiddle 3 - Scooters &amp; Brommers kopen Zwolle | Scooterforyou.nl">
          <a:extLst>
            <a:ext uri="{FF2B5EF4-FFF2-40B4-BE49-F238E27FC236}">
              <a16:creationId xmlns:a16="http://schemas.microsoft.com/office/drawing/2014/main" id="{7895B9BF-C963-4BE7-A513-111EF5E72DB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95950"/>
          <a:ext cx="10096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266700</xdr:colOff>
      <xdr:row>9</xdr:row>
      <xdr:rowOff>304800</xdr:rowOff>
    </xdr:to>
    <xdr:sp macro="" textlink="">
      <xdr:nvSpPr>
        <xdr:cNvPr id="1030" name="AutoShape 5" descr="Piaggio Liberty - Poppe MotoParts">
          <a:extLst>
            <a:ext uri="{FF2B5EF4-FFF2-40B4-BE49-F238E27FC236}">
              <a16:creationId xmlns:a16="http://schemas.microsoft.com/office/drawing/2014/main" id="{1C675C19-51F0-4E8F-AD39-3611F3092F5C}"/>
            </a:ext>
          </a:extLst>
        </xdr:cNvPr>
        <xdr:cNvSpPr>
          <a:spLocks noChangeAspect="1" noChangeArrowheads="1"/>
        </xdr:cNvSpPr>
      </xdr:nvSpPr>
      <xdr:spPr bwMode="auto">
        <a:xfrm>
          <a:off x="0" y="6762750"/>
          <a:ext cx="2667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266700</xdr:colOff>
      <xdr:row>9</xdr:row>
      <xdr:rowOff>304800</xdr:rowOff>
    </xdr:to>
    <xdr:sp macro="" textlink="">
      <xdr:nvSpPr>
        <xdr:cNvPr id="1031" name="AutoShape 6" descr="Piaggio Liberty - Poppe MotoParts">
          <a:extLst>
            <a:ext uri="{FF2B5EF4-FFF2-40B4-BE49-F238E27FC236}">
              <a16:creationId xmlns:a16="http://schemas.microsoft.com/office/drawing/2014/main" id="{5BA2BB21-37B4-42E7-BD1B-E7F5D068E978}"/>
            </a:ext>
          </a:extLst>
        </xdr:cNvPr>
        <xdr:cNvSpPr>
          <a:spLocks noChangeAspect="1" noChangeArrowheads="1"/>
        </xdr:cNvSpPr>
      </xdr:nvSpPr>
      <xdr:spPr bwMode="auto">
        <a:xfrm>
          <a:off x="0" y="6762750"/>
          <a:ext cx="2667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266700</xdr:colOff>
      <xdr:row>9</xdr:row>
      <xdr:rowOff>304800</xdr:rowOff>
    </xdr:to>
    <xdr:sp macro="" textlink="">
      <xdr:nvSpPr>
        <xdr:cNvPr id="1032" name="AutoShape 7" descr="Piaggio Liberty - Poppe MotoParts">
          <a:extLst>
            <a:ext uri="{FF2B5EF4-FFF2-40B4-BE49-F238E27FC236}">
              <a16:creationId xmlns:a16="http://schemas.microsoft.com/office/drawing/2014/main" id="{79689482-83EB-4AF7-81FC-C54BC8C15A62}"/>
            </a:ext>
          </a:extLst>
        </xdr:cNvPr>
        <xdr:cNvSpPr>
          <a:spLocks noChangeAspect="1" noChangeArrowheads="1"/>
        </xdr:cNvSpPr>
      </xdr:nvSpPr>
      <xdr:spPr bwMode="auto">
        <a:xfrm>
          <a:off x="0" y="6762750"/>
          <a:ext cx="2667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</xdr:row>
      <xdr:rowOff>38100</xdr:rowOff>
    </xdr:from>
    <xdr:to>
      <xdr:col>0</xdr:col>
      <xdr:colOff>1066800</xdr:colOff>
      <xdr:row>9</xdr:row>
      <xdr:rowOff>933450</xdr:rowOff>
    </xdr:to>
    <xdr:pic>
      <xdr:nvPicPr>
        <xdr:cNvPr id="1033" name="Afbeelding 13" descr="Piaggio Liberty Sport IGET 4T 3V Euro 5 - Perry Scooters Haarlem">
          <a:extLst>
            <a:ext uri="{FF2B5EF4-FFF2-40B4-BE49-F238E27FC236}">
              <a16:creationId xmlns:a16="http://schemas.microsoft.com/office/drawing/2014/main" id="{C08FDB6F-1D0A-4393-8BD9-F075A96AB8A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00850"/>
          <a:ext cx="10668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zoomScaleNormal="100" workbookViewId="0">
      <selection activeCell="C5" sqref="C5"/>
    </sheetView>
  </sheetViews>
  <sheetFormatPr defaultRowHeight="15" x14ac:dyDescent="0.25"/>
  <cols>
    <col min="1" max="1" width="18.5703125" customWidth="1"/>
    <col min="2" max="2" width="24.28515625" customWidth="1"/>
    <col min="3" max="4" width="12.85546875" customWidth="1"/>
    <col min="5" max="5" width="12.5703125" customWidth="1"/>
    <col min="6" max="6" width="8" customWidth="1"/>
    <col min="7" max="7" width="13" customWidth="1"/>
    <col min="8" max="8" width="13.28515625" customWidth="1"/>
    <col min="9" max="9" width="8.28515625" customWidth="1"/>
    <col min="10" max="10" width="13.42578125" customWidth="1"/>
    <col min="11" max="11" width="12.7109375" customWidth="1"/>
    <col min="12" max="12" width="12.42578125" customWidth="1"/>
    <col min="13" max="13" width="13" customWidth="1"/>
    <col min="14" max="14" width="11" customWidth="1"/>
  </cols>
  <sheetData>
    <row r="1" spans="1:20" ht="41.25" customHeight="1" thickBot="1" x14ac:dyDescent="0.3"/>
    <row r="2" spans="1:20" ht="18.75" customHeight="1" thickBot="1" x14ac:dyDescent="0.4">
      <c r="A2" s="3" t="s">
        <v>0</v>
      </c>
      <c r="B2" s="10" t="s">
        <v>1</v>
      </c>
      <c r="C2" s="21"/>
      <c r="D2" s="21"/>
      <c r="E2" s="22"/>
      <c r="F2" s="9"/>
      <c r="G2" s="10"/>
      <c r="H2" s="14" t="s">
        <v>2</v>
      </c>
      <c r="I2" s="10"/>
      <c r="J2" s="10"/>
      <c r="K2" s="14"/>
      <c r="L2" s="13" t="s">
        <v>3</v>
      </c>
      <c r="M2" s="14"/>
      <c r="N2" s="15"/>
    </row>
    <row r="3" spans="1:20" ht="15" customHeight="1" thickBot="1" x14ac:dyDescent="0.4">
      <c r="A3" s="23"/>
      <c r="B3" s="19"/>
      <c r="C3" s="19"/>
      <c r="D3" s="19"/>
      <c r="E3" s="20"/>
      <c r="F3" s="18" t="s">
        <v>4</v>
      </c>
      <c r="G3" s="24" t="s">
        <v>5</v>
      </c>
      <c r="H3" s="17"/>
      <c r="I3" s="18"/>
      <c r="J3" s="24" t="s">
        <v>6</v>
      </c>
      <c r="K3" s="16"/>
      <c r="L3" s="6" t="s">
        <v>7</v>
      </c>
      <c r="M3" s="7"/>
      <c r="N3" s="8"/>
    </row>
    <row r="4" spans="1:20" ht="43.5" customHeight="1" x14ac:dyDescent="0.25">
      <c r="A4" s="2"/>
      <c r="B4" s="2" t="s">
        <v>8</v>
      </c>
      <c r="C4" s="25" t="s">
        <v>9</v>
      </c>
      <c r="D4" s="25" t="s">
        <v>10</v>
      </c>
      <c r="E4" s="2" t="s">
        <v>11</v>
      </c>
      <c r="F4" s="25" t="s">
        <v>12</v>
      </c>
      <c r="G4" s="25" t="s">
        <v>13</v>
      </c>
      <c r="H4" s="2" t="s">
        <v>14</v>
      </c>
      <c r="I4" s="25" t="s">
        <v>12</v>
      </c>
      <c r="J4" s="25" t="s">
        <v>15</v>
      </c>
      <c r="K4" s="2" t="s">
        <v>14</v>
      </c>
      <c r="L4" s="25" t="s">
        <v>16</v>
      </c>
      <c r="M4" s="25" t="s">
        <v>13</v>
      </c>
      <c r="N4" s="2" t="s">
        <v>14</v>
      </c>
    </row>
    <row r="5" spans="1:20" ht="72" customHeight="1" x14ac:dyDescent="0.25">
      <c r="B5" s="26" t="s">
        <v>17</v>
      </c>
      <c r="C5" s="27">
        <v>5</v>
      </c>
      <c r="D5" s="27">
        <v>899</v>
      </c>
      <c r="E5" s="29">
        <f t="shared" ref="E5:E10" si="0">C5-D5</f>
        <v>-894</v>
      </c>
      <c r="F5" s="26">
        <v>3</v>
      </c>
      <c r="G5" s="29">
        <f t="shared" ref="G5:G10" si="1">D5*F5</f>
        <v>2697</v>
      </c>
      <c r="H5" s="29">
        <f t="shared" ref="H5:H10" si="2">E5*F5</f>
        <v>-2682</v>
      </c>
      <c r="I5" s="26">
        <v>6</v>
      </c>
      <c r="J5" s="29">
        <f t="shared" ref="J5:J10" si="3">D5*I5</f>
        <v>5394</v>
      </c>
      <c r="K5" s="29">
        <f t="shared" ref="K5:K10" si="4">I5*E5</f>
        <v>-5364</v>
      </c>
      <c r="L5" s="30">
        <f t="shared" ref="L5:L10" si="5">F5+I5</f>
        <v>9</v>
      </c>
      <c r="M5" s="29">
        <f t="shared" ref="M5:M10" si="6">L5*D5</f>
        <v>8091</v>
      </c>
      <c r="N5" s="29">
        <f t="shared" ref="N5:N10" si="7">H5+J5</f>
        <v>2712</v>
      </c>
    </row>
    <row r="6" spans="1:20" ht="84.75" customHeight="1" x14ac:dyDescent="0.25">
      <c r="B6" s="26" t="s">
        <v>18</v>
      </c>
      <c r="C6" s="27">
        <v>1249</v>
      </c>
      <c r="D6" s="27">
        <v>929</v>
      </c>
      <c r="E6" s="29">
        <f t="shared" si="0"/>
        <v>320</v>
      </c>
      <c r="F6" s="26">
        <v>4</v>
      </c>
      <c r="G6" s="29">
        <f t="shared" si="1"/>
        <v>3716</v>
      </c>
      <c r="H6" s="29">
        <f t="shared" si="2"/>
        <v>1280</v>
      </c>
      <c r="I6" s="26">
        <v>2</v>
      </c>
      <c r="J6" s="29">
        <f t="shared" si="3"/>
        <v>1858</v>
      </c>
      <c r="K6" s="29">
        <f t="shared" si="4"/>
        <v>640</v>
      </c>
      <c r="L6" s="30">
        <f t="shared" si="5"/>
        <v>6</v>
      </c>
      <c r="M6" s="29">
        <f t="shared" si="6"/>
        <v>5574</v>
      </c>
      <c r="N6" s="29">
        <f t="shared" si="7"/>
        <v>3138</v>
      </c>
      <c r="Q6" s="4"/>
    </row>
    <row r="7" spans="1:20" ht="78" customHeight="1" x14ac:dyDescent="0.25">
      <c r="A7" s="1"/>
      <c r="B7" s="26" t="s">
        <v>19</v>
      </c>
      <c r="C7" s="27">
        <v>1899</v>
      </c>
      <c r="D7" s="27">
        <v>1349</v>
      </c>
      <c r="E7" s="29">
        <f t="shared" si="0"/>
        <v>550</v>
      </c>
      <c r="F7" s="26">
        <v>1</v>
      </c>
      <c r="G7" s="29">
        <f t="shared" si="1"/>
        <v>1349</v>
      </c>
      <c r="H7" s="29">
        <f t="shared" si="2"/>
        <v>550</v>
      </c>
      <c r="I7" s="26">
        <v>22</v>
      </c>
      <c r="J7" s="29">
        <f t="shared" si="3"/>
        <v>29678</v>
      </c>
      <c r="K7" s="29">
        <f t="shared" si="4"/>
        <v>12100</v>
      </c>
      <c r="L7" s="30">
        <f t="shared" si="5"/>
        <v>23</v>
      </c>
      <c r="M7" s="29">
        <f t="shared" si="6"/>
        <v>31027</v>
      </c>
      <c r="N7" s="29">
        <f t="shared" si="7"/>
        <v>30228</v>
      </c>
      <c r="S7" s="11"/>
      <c r="T7" s="4"/>
    </row>
    <row r="8" spans="1:20" ht="90.75" customHeight="1" x14ac:dyDescent="0.25">
      <c r="B8" s="26" t="s">
        <v>20</v>
      </c>
      <c r="C8" s="27">
        <v>1848</v>
      </c>
      <c r="D8" s="27">
        <v>1848</v>
      </c>
      <c r="E8" s="29">
        <f t="shared" si="0"/>
        <v>0</v>
      </c>
      <c r="F8" s="26">
        <v>15</v>
      </c>
      <c r="G8" s="29">
        <f t="shared" si="1"/>
        <v>27720</v>
      </c>
      <c r="H8" s="29">
        <f t="shared" si="2"/>
        <v>0</v>
      </c>
      <c r="I8" s="26">
        <v>20</v>
      </c>
      <c r="J8" s="29">
        <f t="shared" si="3"/>
        <v>36960</v>
      </c>
      <c r="K8" s="29">
        <f t="shared" si="4"/>
        <v>0</v>
      </c>
      <c r="L8" s="30">
        <f t="shared" si="5"/>
        <v>35</v>
      </c>
      <c r="M8" s="29">
        <f t="shared" si="6"/>
        <v>64680</v>
      </c>
      <c r="N8" s="29">
        <f t="shared" si="7"/>
        <v>36960</v>
      </c>
      <c r="Q8" s="12"/>
      <c r="T8" s="4"/>
    </row>
    <row r="9" spans="1:20" ht="88.5" customHeight="1" x14ac:dyDescent="0.25">
      <c r="B9" s="26" t="s">
        <v>21</v>
      </c>
      <c r="C9" s="27">
        <v>2298</v>
      </c>
      <c r="D9" s="27">
        <v>2298</v>
      </c>
      <c r="E9" s="29">
        <f t="shared" si="0"/>
        <v>0</v>
      </c>
      <c r="F9" s="26">
        <v>7</v>
      </c>
      <c r="G9" s="29">
        <f t="shared" si="1"/>
        <v>16086</v>
      </c>
      <c r="H9" s="29">
        <f t="shared" si="2"/>
        <v>0</v>
      </c>
      <c r="I9" s="26">
        <v>6</v>
      </c>
      <c r="J9" s="29">
        <f t="shared" si="3"/>
        <v>13788</v>
      </c>
      <c r="K9" s="29">
        <f t="shared" si="4"/>
        <v>0</v>
      </c>
      <c r="L9" s="30">
        <f t="shared" si="5"/>
        <v>13</v>
      </c>
      <c r="M9" s="29">
        <f t="shared" si="6"/>
        <v>29874</v>
      </c>
      <c r="N9" s="29">
        <f t="shared" si="7"/>
        <v>13788</v>
      </c>
    </row>
    <row r="10" spans="1:20" ht="75" customHeight="1" thickBot="1" x14ac:dyDescent="0.3">
      <c r="B10" s="26" t="s">
        <v>22</v>
      </c>
      <c r="C10" s="27">
        <v>2609</v>
      </c>
      <c r="D10" s="27">
        <v>2509</v>
      </c>
      <c r="E10" s="29">
        <f t="shared" si="0"/>
        <v>100</v>
      </c>
      <c r="F10" s="26">
        <v>13</v>
      </c>
      <c r="G10" s="29">
        <f t="shared" si="1"/>
        <v>32617</v>
      </c>
      <c r="H10" s="29">
        <f t="shared" si="2"/>
        <v>1300</v>
      </c>
      <c r="I10" s="26">
        <v>14</v>
      </c>
      <c r="J10" s="29">
        <f t="shared" si="3"/>
        <v>35126</v>
      </c>
      <c r="K10" s="29">
        <f t="shared" si="4"/>
        <v>1400</v>
      </c>
      <c r="L10" s="30">
        <f t="shared" si="5"/>
        <v>27</v>
      </c>
      <c r="M10" s="29">
        <f t="shared" si="6"/>
        <v>67743</v>
      </c>
      <c r="N10" s="29">
        <f t="shared" si="7"/>
        <v>36426</v>
      </c>
      <c r="R10" s="5"/>
    </row>
    <row r="11" spans="1:20" ht="15.75" thickBot="1" x14ac:dyDescent="0.3">
      <c r="E11" s="28">
        <f t="shared" ref="E11:N11" si="8">SUM(E5:E10)</f>
        <v>76</v>
      </c>
      <c r="F11" s="28">
        <f t="shared" si="8"/>
        <v>43</v>
      </c>
      <c r="G11" s="31">
        <f t="shared" si="8"/>
        <v>84185</v>
      </c>
      <c r="H11" s="31">
        <f t="shared" si="8"/>
        <v>448</v>
      </c>
      <c r="I11" s="31">
        <f t="shared" si="8"/>
        <v>70</v>
      </c>
      <c r="J11" s="31">
        <f t="shared" si="8"/>
        <v>122804</v>
      </c>
      <c r="K11" s="31">
        <f t="shared" si="8"/>
        <v>8776</v>
      </c>
      <c r="L11" s="31">
        <f t="shared" si="8"/>
        <v>113</v>
      </c>
      <c r="M11" s="31">
        <f t="shared" si="8"/>
        <v>206989</v>
      </c>
      <c r="N11" s="31">
        <f t="shared" si="8"/>
        <v>123252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cloudconvert_21</cp:lastModifiedBy>
  <dcterms:created xsi:type="dcterms:W3CDTF">2024-09-27T11:08:39Z</dcterms:created>
  <dcterms:modified xsi:type="dcterms:W3CDTF">2025-01-24T08:17:43Z</dcterms:modified>
  <cp:category/>
</cp:coreProperties>
</file>