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712a91457173f/Desktop/"/>
    </mc:Choice>
  </mc:AlternateContent>
  <xr:revisionPtr revIDLastSave="40" documentId="8_{9FCD2EFD-81FB-4652-B331-57096FBAA834}" xr6:coauthVersionLast="47" xr6:coauthVersionMax="47" xr10:uidLastSave="{15F559E9-F60C-46A3-96A3-29715E55DF6A}"/>
  <bookViews>
    <workbookView xWindow="120" yWindow="15" windowWidth="20460" windowHeight="15075" xr2:uid="{5E6DABD7-B007-489C-84C8-EED41E35F10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C2" i="1" a="1"/>
  <c r="C2" i="1" s="1"/>
  <c r="D17" i="1" l="1"/>
  <c r="D5" i="1"/>
  <c r="D6" i="1"/>
  <c r="D9" i="1"/>
  <c r="D22" i="1"/>
  <c r="D10" i="1"/>
  <c r="D8" i="1"/>
  <c r="D7" i="1"/>
  <c r="D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<sst xmlns="http://schemas.openxmlformats.org/spreadsheetml/2006/main" count="28" uniqueCount="27">
  <si>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&lt; AA</t>
  </si>
  <si>
    <t>&lt; 0A = type</t>
  </si>
  <si>
    <t>&lt; 14 = length of remaining data (excluding checksum)</t>
  </si>
  <si>
    <t>&lt; 0A = main volume (0 to 43)</t>
  </si>
  <si>
    <t>&lt; 15 = rear level (0 to 43)</t>
  </si>
  <si>
    <t>&lt; 15 = centre level (0 to 43)</t>
  </si>
  <si>
    <t>&lt; 15 = subwoofer level (0 to 43)</t>
  </si>
  <si>
    <t>&lt; 00 = input (0 to 5 =&gt; 1 to 6)</t>
  </si>
  <si>
    <t>&lt; 00 = mute (0 = off, 1 = on)</t>
  </si>
  <si>
    <t>&lt; 00 = input 4 effect (0 = 3D, 1 = 2.1, 2 = 4.1, 3 = disabled)</t>
  </si>
  <si>
    <t>&lt; 00 = input 5 effect (0 = 3D, 1 = 2.1, 2 = 4.1, 3 = disabled)</t>
  </si>
  <si>
    <t>&lt; 00 = input 2 effect (0 = 3D, 1 = 2.1, 2 = 4.1, 3 = disabled)</t>
  </si>
  <si>
    <t>&lt; 00 = input 6 effect (0 = 3D, 1 = 2.1, 2 = 4.1, 3 = disabled)</t>
  </si>
  <si>
    <t>&lt; 03 = input 1 effect (0 = 3D, 1 = 2.1, 2 = 4.1, 3 = disabled)</t>
  </si>
  <si>
    <t>&lt; 00 = input 3 effect (0 = 3D, 1 = 2.1, 2 = 4.1, 3 = disabled)</t>
  </si>
  <si>
    <t>&lt; 00 = digital signal status (amplifier)</t>
  </si>
  <si>
    <t>&lt; 00</t>
  </si>
  <si>
    <t>&lt; 01</t>
  </si>
  <si>
    <t>&lt; 05</t>
  </si>
  <si>
    <t>&lt; 04</t>
  </si>
  <si>
    <t>&lt; 00 = standby (0 = on, 1 = standby)</t>
  </si>
  <si>
    <t>&lt; 00 = auto standby (0 = enabled, 1 = disabled)</t>
  </si>
  <si>
    <t>&lt; XX = checksum</t>
  </si>
  <si>
    <t>AA 0A 14 12 17 00 2B 02 00 03 03 01 00 03 01 0C 00 01 05 04 00 00 00</t>
  </si>
  <si>
    <t>Paste you code under here:</t>
  </si>
  <si>
    <t xml:space="preserve">&gt; 34 </t>
  </si>
  <si>
    <t>check  https://github.com/nomis/logitech-z906/blob/main/protocol.rst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</si>
</sst>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Unicode MS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Alignment="1">
      <alignment vertical="center"/>
    </xf>
    <xf numFmtId="165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/>
    <xf numFmtId="0" fontId="3" fillId="0" borderId="0" xfId="0" applyFont="1" applyFill="1"/>
    <xf numFmtId="165" fontId="3" fillId="0" borderId="0" xfId="1" applyNumberFormat="1" applyFont="1" applyFill="1" applyAlignment="1">
      <alignment horizontal="left"/>
    </xf>
    <xf numFmtId="164" fontId="3" fillId="0" borderId="0" xfId="1" applyNumberFormat="1" applyFont="1" applyFill="1"/>
    <xf numFmtId="0" fontId="2" fillId="2" borderId="0" xfId="0" applyFont="1" applyFill="1" applyAlignment="1">
      <alignment vertical="center"/>
    </xf>
    <xf numFmtId="165" fontId="3" fillId="2" borderId="0" xfId="0" applyNumberFormat="1" applyFont="1" applyFill="1" applyAlignment="1">
      <alignment horizontal="right"/>
    </xf>
    <xf numFmtId="165" fontId="3" fillId="2" borderId="0" xfId="1" applyNumberFormat="1" applyFont="1" applyFill="1" applyAlignment="1">
      <alignment horizontal="left"/>
    </xf>
    <xf numFmtId="0" fontId="3" fillId="2" borderId="0" xfId="0" applyFont="1" applyFill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BDF1-DC02-4832-B98C-AC097DCEDB7D}">
  <dimension ref="A1:F25"/>
  <sheetViews>
    <sheetView tabSelected="1" zoomScale="130" zoomScaleNormal="130" workbookViewId="0">
      <selection activeCell="E2" sqref="E2"/>
    </sheetView>
  </sheetViews>
  <sheetFormatPr defaultRowHeight="15" x14ac:dyDescent="0.25"/>
  <cols>
    <col min="1" max="1" width="51.140625" style="4" customWidth="1"/>
    <col min="2" max="2" width="3.140625" style="2" customWidth="1"/>
    <col min="3" max="3" width="8.140625" style="3" customWidth="1"/>
    <col min="4" max="4" width="10.42578125" style="4" customWidth="1"/>
    <col min="5" max="5" width="64.140625" style="4" customWidth="1"/>
    <col min="6" max="16384" width="9.140625" style="4"/>
  </cols>
  <sheetData>
    <row r="1" spans="1:6" x14ac:dyDescent="0.25">
      <c r="A1" s="1" t="s">
        <v>25</v>
      </c>
      <c r="E1" s="4" t="s">
        <v>26</v>
      </c>
    </row>
    <row r="2" spans="1:6" x14ac:dyDescent="0.25">
      <c r="A2" s="1" t="s">
        <v>0</v>
      </c>
      <c r="C2" s="2" t="str" cm="1">
        <f t="array" ref="C2:C24">_xlfn.FILTERXML("&lt;t&gt;&lt;s&gt;"&amp;SUBSTITUTE(E3," ","&lt;/s&gt;&lt;s&gt;")&amp;"&lt;/s&gt;&lt;/t&gt;","//s")</f>
        <v>AA</v>
      </c>
      <c r="D2" s="5"/>
      <c r="E2" s="4" t="s">
        <v>24</v>
      </c>
    </row>
    <row r="3" spans="1:6" x14ac:dyDescent="0.25">
      <c r="A3" s="1" t="s">
        <v>1</v>
      </c>
      <c r="C3" s="2" t="str">
        <v>0A</v>
      </c>
      <c r="D3" s="5"/>
      <c r="E3" s="4" t="s">
        <v>23</v>
      </c>
    </row>
    <row r="4" spans="1:6" x14ac:dyDescent="0.25">
      <c r="A4" s="1" t="s">
        <v>2</v>
      </c>
      <c r="C4" s="2">
        <v>14</v>
      </c>
      <c r="D4" s="5"/>
    </row>
    <row r="5" spans="1:6" x14ac:dyDescent="0.25">
      <c r="A5" s="1" t="s">
        <v>3</v>
      </c>
      <c r="C5" s="2">
        <v>12</v>
      </c>
      <c r="D5" s="5">
        <f>HEX2DEC(C5)</f>
        <v>18</v>
      </c>
    </row>
    <row r="6" spans="1:6" x14ac:dyDescent="0.25">
      <c r="A6" s="1" t="s">
        <v>4</v>
      </c>
      <c r="C6" s="2">
        <v>17</v>
      </c>
      <c r="D6" s="5">
        <f t="shared" ref="D6:D8" si="0">HEX2DEC(C6)</f>
        <v>23</v>
      </c>
    </row>
    <row r="7" spans="1:6" x14ac:dyDescent="0.25">
      <c r="A7" s="1" t="s">
        <v>5</v>
      </c>
      <c r="C7" s="2">
        <v>0</v>
      </c>
      <c r="D7" s="5">
        <f t="shared" si="0"/>
        <v>0</v>
      </c>
    </row>
    <row r="8" spans="1:6" x14ac:dyDescent="0.25">
      <c r="A8" s="1" t="s">
        <v>6</v>
      </c>
      <c r="C8" s="2" t="str">
        <v>2B</v>
      </c>
      <c r="D8" s="5">
        <f t="shared" si="0"/>
        <v>43</v>
      </c>
    </row>
    <row r="9" spans="1:6" s="10" customFormat="1" x14ac:dyDescent="0.25">
      <c r="A9" s="7" t="s">
        <v>7</v>
      </c>
      <c r="B9" s="8"/>
      <c r="C9" s="8">
        <v>2</v>
      </c>
      <c r="D9" s="9" t="str">
        <f>IFERROR(CHOOSE(C9+1, "Input 1 (3.5mm TRS, 6 channels)", "Input 2 (RCA, 2 channels)", "Input 3 (TOSLINK, S/PDIF optical fibre)", "Input 4 (TOSLINK, S/PDIF optical fibre)", "Input 5 (RCA, S/PDIF 750 coaxial)", "Input 6 (3.5mm TRS on the console, 2 channels)"), "")</f>
        <v>Input 3 (TOSLINK, S/PDIF optical fibre)</v>
      </c>
    </row>
    <row r="10" spans="1:6" s="10" customFormat="1" x14ac:dyDescent="0.25">
      <c r="A10" s="7" t="s">
        <v>8</v>
      </c>
      <c r="B10" s="8"/>
      <c r="C10" s="8">
        <v>0</v>
      </c>
      <c r="D10" s="9" t="str">
        <f>IF(C10&gt;0, "Muted", "Mute OFF")</f>
        <v>Mute OFF</v>
      </c>
    </row>
    <row r="11" spans="1:6" x14ac:dyDescent="0.25">
      <c r="A11" s="1" t="s">
        <v>9</v>
      </c>
      <c r="C11" s="2">
        <v>3</v>
      </c>
      <c r="D11" s="5" t="str">
        <f>IF(D9="Input 4 (TOSLINK, S/PDIF optical fibre)",(IFERROR(CHOOSE(C11,"2.1","4.1","Disabled"),"3D")),"not in use")</f>
        <v>not in use</v>
      </c>
      <c r="F11" s="6"/>
    </row>
    <row r="12" spans="1:6" x14ac:dyDescent="0.25">
      <c r="A12" s="1" t="s">
        <v>10</v>
      </c>
      <c r="C12" s="2">
        <v>3</v>
      </c>
      <c r="D12" s="5" t="str">
        <f>IF(D9="Input 5 (RCA S/PDIF 75Q coaxial)", ( IFERROR(CHOOSE(C12, "2.1", "4.1", "Disabled"), "3D")),  "not in use")</f>
        <v>not in use</v>
      </c>
    </row>
    <row r="13" spans="1:6" x14ac:dyDescent="0.25">
      <c r="A13" s="1" t="s">
        <v>11</v>
      </c>
      <c r="C13" s="2">
        <v>1</v>
      </c>
      <c r="D13" s="5" t="str">
        <f>IF(D9="Input 2 (RCA, 2 channels)", ( IFERROR(CHOOSE(C13, "2.1", "4.1", "Disabled"), "3D")), " not in use")</f>
        <v xml:space="preserve"> not in use</v>
      </c>
    </row>
    <row r="14" spans="1:6" x14ac:dyDescent="0.25">
      <c r="A14" s="1" t="s">
        <v>12</v>
      </c>
      <c r="C14" s="2">
        <v>0</v>
      </c>
      <c r="D14" s="5" t="str">
        <f>IF(D9="Input 6 (3.5mm TRS on the console, 2 channels)", ( IFERROR(CHOOSE(C14, "2.1", "4.1", "Disabled"), "3D")), " not in use")</f>
        <v xml:space="preserve"> not in use</v>
      </c>
    </row>
    <row r="15" spans="1:6" x14ac:dyDescent="0.25">
      <c r="A15" s="1" t="s">
        <v>13</v>
      </c>
      <c r="C15" s="2">
        <v>3</v>
      </c>
      <c r="D15" s="5" t="str">
        <f>IF(D9="Input 1 (3.5mm TRS, 6 channels)", ( IFERROR(CHOOSE(C15, "2.1", "4.1", "Disabled"), "3D")), " not in use")</f>
        <v xml:space="preserve"> not in use</v>
      </c>
    </row>
    <row r="16" spans="1:6" x14ac:dyDescent="0.25">
      <c r="A16" s="1" t="s">
        <v>14</v>
      </c>
      <c r="C16" s="2">
        <v>1</v>
      </c>
      <c r="D16" s="5" t="str">
        <f>IF(D9="Input 3 (TOSLINK, S/PDIF optical fibre)", ( IFERROR(CHOOSE(C16, "2.1", "4.1", "Disabled"), "3D")), " not in use")</f>
        <v>2.1</v>
      </c>
    </row>
    <row r="17" spans="1:4" s="10" customFormat="1" x14ac:dyDescent="0.25">
      <c r="A17" s="7" t="s">
        <v>15</v>
      </c>
      <c r="B17" s="8"/>
      <c r="C17" s="8" t="str">
        <v>0C</v>
      </c>
      <c r="D17" s="9" t="str">
        <f>IF(C17="00", "N/A", IF(C17="01", "5.1 signal detected (5.1 levels, no effects)", IF(C17="0C", "2.0 signal detected (5.1 levels, effects mandatory)", IF(C17="0E", "unknown signal (decode/effect LEDs cycle continuously)", ""))))</f>
        <v>2.0 signal detected (5.1 levels, effects mandatory)</v>
      </c>
    </row>
    <row r="18" spans="1:4" x14ac:dyDescent="0.25">
      <c r="A18" s="1" t="s">
        <v>16</v>
      </c>
      <c r="C18" s="2">
        <v>0</v>
      </c>
      <c r="D18" s="5"/>
    </row>
    <row r="19" spans="1:4" x14ac:dyDescent="0.25">
      <c r="A19" s="1" t="s">
        <v>17</v>
      </c>
      <c r="C19" s="2">
        <v>1</v>
      </c>
      <c r="D19" s="5"/>
    </row>
    <row r="20" spans="1:4" x14ac:dyDescent="0.25">
      <c r="A20" s="1" t="s">
        <v>18</v>
      </c>
      <c r="C20" s="2">
        <v>5</v>
      </c>
      <c r="D20" s="5"/>
    </row>
    <row r="21" spans="1:4" x14ac:dyDescent="0.25">
      <c r="A21" s="1" t="s">
        <v>19</v>
      </c>
      <c r="C21" s="2">
        <v>4</v>
      </c>
      <c r="D21" s="5"/>
    </row>
    <row r="22" spans="1:4" s="10" customFormat="1" x14ac:dyDescent="0.25">
      <c r="A22" s="7" t="s">
        <v>20</v>
      </c>
      <c r="B22" s="8"/>
      <c r="C22" s="8">
        <v>0</v>
      </c>
      <c r="D22" s="9" t="str">
        <f>IF(C22&gt;0, "STANBY", "ON")</f>
        <v>ON</v>
      </c>
    </row>
    <row r="23" spans="1:4" x14ac:dyDescent="0.25">
      <c r="A23" s="1" t="s">
        <v>16</v>
      </c>
      <c r="C23" s="2">
        <v>0</v>
      </c>
      <c r="D23" s="5"/>
    </row>
    <row r="24" spans="1:4" s="10" customFormat="1" x14ac:dyDescent="0.25">
      <c r="A24" s="7" t="s">
        <v>21</v>
      </c>
      <c r="B24" s="8"/>
      <c r="C24" s="8">
        <v>0</v>
      </c>
      <c r="D24" s="9" t="str">
        <f>IF(C24&gt;0, "disabled", "ENABLED")</f>
        <v>ENABLED</v>
      </c>
    </row>
    <row r="25" spans="1:4" x14ac:dyDescent="0.25">
      <c r="A25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Grande</dc:creator>
  <cp:lastModifiedBy>Enrico Grande</cp:lastModifiedBy>
  <dcterms:created xsi:type="dcterms:W3CDTF">2025-10-05T01:04:15Z</dcterms:created>
  <dcterms:modified xsi:type="dcterms:W3CDTF">2025-10-06T00:54:32Z</dcterms:modified>
</cp:coreProperties>
</file>