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VID\COVID\covid\data\"/>
    </mc:Choice>
  </mc:AlternateContent>
  <xr:revisionPtr revIDLastSave="0" documentId="13_ncr:1_{011FEC3C-7279-4714-A662-7E7542168254}" xr6:coauthVersionLast="45" xr6:coauthVersionMax="45" xr10:uidLastSave="{00000000-0000-0000-0000-000000000000}"/>
  <bookViews>
    <workbookView xWindow="8610" yWindow="0" windowWidth="11385" windowHeight="10695" tabRatio="729" activeTab="1" xr2:uid="{614E07A1-9894-4173-9F28-924CB30B8E66}"/>
    <workbookView xWindow="1065" yWindow="615" windowWidth="8970" windowHeight="9885" firstSheet="2" activeTab="3" xr2:uid="{5356B371-0060-4736-92EB-5E7260A644AA}"/>
  </bookViews>
  <sheets>
    <sheet name="CASOS1" sheetId="31" r:id="rId1"/>
    <sheet name="LOCALIDADES" sheetId="33" r:id="rId2"/>
    <sheet name="ALTAS" sheetId="4" r:id="rId3"/>
    <sheet name="DIA" sheetId="46" r:id="rId4"/>
    <sheet name="ER" sheetId="5" r:id="rId5"/>
    <sheet name="Hoja8" sheetId="84" r:id="rId6"/>
    <sheet name="Hoja1" sheetId="77" r:id="rId7"/>
    <sheet name="UTI" sheetId="48" r:id="rId8"/>
    <sheet name="FALLE" sheetId="15" r:id="rId9"/>
    <sheet name="TERAPISTAS" sheetId="66" r:id="rId10"/>
    <sheet name="Hoja12" sheetId="49" r:id="rId11"/>
    <sheet name="CASOS1 (2)" sheetId="73" r:id="rId12"/>
  </sheets>
  <definedNames>
    <definedName name="_xlnm._FilterDatabase" localSheetId="0" hidden="1">CASOS1!$A$1:$D$1889</definedName>
    <definedName name="_xlnm._FilterDatabase" localSheetId="11" hidden="1">'CASOS1 (2)'!$A$1:$D$1449</definedName>
    <definedName name="_xlnm._FilterDatabase" localSheetId="3" hidden="1">DIA!$A$1:$BD$167</definedName>
    <definedName name="_xlnm._FilterDatabase" localSheetId="1" hidden="1">LOCALIDADES!$A$1:$G$123</definedName>
    <definedName name="_xlnm._FilterDatabase" localSheetId="9" hidden="1">TERAPISTAS!$A$1:$H$41</definedName>
    <definedName name="_xlnm._FilterDatabase" localSheetId="7" hidden="1">UTI!$A$1:$G$27</definedName>
  </definedNames>
  <calcPr calcId="181029"/>
  <pivotCaches>
    <pivotCache cacheId="75" r:id="rId13"/>
  </pivotCaches>
  <fileRecoveryPr repairLoad="1"/>
</workbook>
</file>

<file path=xl/calcChain.xml><?xml version="1.0" encoding="utf-8"?>
<calcChain xmlns="http://schemas.openxmlformats.org/spreadsheetml/2006/main">
  <c r="D23" i="5" l="1"/>
  <c r="B23" i="5"/>
  <c r="D164" i="46"/>
  <c r="BC166" i="46"/>
  <c r="BD166" i="46" s="1"/>
  <c r="BC167" i="46"/>
  <c r="AZ166" i="46"/>
  <c r="BA166" i="46" s="1"/>
  <c r="AZ167" i="46"/>
  <c r="BA167" i="46" s="1"/>
  <c r="AW166" i="46"/>
  <c r="AX166" i="46" s="1"/>
  <c r="AW167" i="46"/>
  <c r="AX167" i="46" s="1"/>
  <c r="AT166" i="46"/>
  <c r="AU166" i="46" s="1"/>
  <c r="AT167" i="46"/>
  <c r="AU167" i="46" s="1"/>
  <c r="AQ167" i="46"/>
  <c r="AQ166" i="46"/>
  <c r="AR166" i="46" s="1"/>
  <c r="AN166" i="46"/>
  <c r="AO166" i="46" s="1"/>
  <c r="AN167" i="46"/>
  <c r="AO167" i="46"/>
  <c r="AK166" i="46"/>
  <c r="AL166" i="46" s="1"/>
  <c r="AK167" i="46"/>
  <c r="AL167" i="46" s="1"/>
  <c r="AH166" i="46"/>
  <c r="AI166" i="46"/>
  <c r="AH167" i="46"/>
  <c r="AI167" i="46" s="1"/>
  <c r="AE166" i="46"/>
  <c r="AF166" i="46" s="1"/>
  <c r="AE167" i="46"/>
  <c r="AF167" i="46" s="1"/>
  <c r="AB166" i="46"/>
  <c r="AC166" i="46" s="1"/>
  <c r="AB167" i="46"/>
  <c r="Y166" i="46"/>
  <c r="Z166" i="46" s="1"/>
  <c r="Y167" i="46"/>
  <c r="Z167" i="46" s="1"/>
  <c r="V166" i="46"/>
  <c r="W166" i="46"/>
  <c r="V167" i="46"/>
  <c r="W167" i="46"/>
  <c r="S166" i="46"/>
  <c r="T166" i="46"/>
  <c r="S167" i="46"/>
  <c r="T167" i="46"/>
  <c r="P166" i="46"/>
  <c r="Q166" i="46"/>
  <c r="P167" i="46"/>
  <c r="Q167" i="46" s="1"/>
  <c r="M166" i="46"/>
  <c r="N166" i="46" s="1"/>
  <c r="M167" i="46"/>
  <c r="N167" i="46" s="1"/>
  <c r="J166" i="46"/>
  <c r="K166" i="46" s="1"/>
  <c r="J167" i="46"/>
  <c r="K167" i="46" s="1"/>
  <c r="G166" i="46"/>
  <c r="H166" i="46" s="1"/>
  <c r="G167" i="46"/>
  <c r="H167" i="46" s="1"/>
  <c r="D166" i="46"/>
  <c r="D167" i="46"/>
  <c r="A166" i="46"/>
  <c r="A167" i="46" s="1"/>
  <c r="A165" i="46"/>
  <c r="Q4" i="5"/>
  <c r="R4" i="5"/>
  <c r="Q5" i="5"/>
  <c r="R5" i="5"/>
  <c r="Q6" i="5"/>
  <c r="R6" i="5"/>
  <c r="Q7" i="5"/>
  <c r="R7" i="5"/>
  <c r="Q8" i="5"/>
  <c r="R8" i="5"/>
  <c r="Q9" i="5"/>
  <c r="R9" i="5"/>
  <c r="Q10" i="5"/>
  <c r="R10" i="5"/>
  <c r="Q11" i="5"/>
  <c r="R11" i="5"/>
  <c r="Q12" i="5"/>
  <c r="R12" i="5"/>
  <c r="Q13" i="5"/>
  <c r="R13" i="5"/>
  <c r="Q14" i="5"/>
  <c r="R14" i="5"/>
  <c r="Q15" i="5"/>
  <c r="R15" i="5"/>
  <c r="Q16" i="5"/>
  <c r="R16" i="5"/>
  <c r="Q17" i="5"/>
  <c r="R17" i="5"/>
  <c r="Q18" i="5"/>
  <c r="R18" i="5"/>
  <c r="Q19" i="5"/>
  <c r="R19" i="5"/>
  <c r="Q20" i="5"/>
  <c r="Q3" i="5"/>
  <c r="R3" i="5"/>
  <c r="A164" i="46"/>
  <c r="E166" i="46" l="1"/>
  <c r="BD167" i="46"/>
  <c r="AR167" i="46"/>
  <c r="AC167" i="46"/>
  <c r="E167" i="46"/>
  <c r="A163" i="46"/>
  <c r="E17" i="84"/>
  <c r="J16" i="84"/>
  <c r="J66" i="84"/>
  <c r="J65" i="84"/>
  <c r="J64" i="84"/>
  <c r="J63" i="84"/>
  <c r="J62" i="84"/>
  <c r="J61" i="84"/>
  <c r="J60" i="84"/>
  <c r="J59" i="84"/>
  <c r="J58" i="84"/>
  <c r="J57" i="84"/>
  <c r="J56" i="84"/>
  <c r="J55" i="84"/>
  <c r="J54" i="84"/>
  <c r="K60" i="84" s="1"/>
  <c r="J53" i="84"/>
  <c r="J52" i="84"/>
  <c r="J51" i="84"/>
  <c r="J50" i="84"/>
  <c r="J49" i="84"/>
  <c r="J48" i="84"/>
  <c r="J47" i="84"/>
  <c r="J46" i="84"/>
  <c r="K52" i="84" s="1"/>
  <c r="J45" i="84"/>
  <c r="J44" i="84"/>
  <c r="J43" i="84"/>
  <c r="J42" i="84"/>
  <c r="J41" i="84"/>
  <c r="J40" i="84"/>
  <c r="J39" i="84"/>
  <c r="J38" i="84"/>
  <c r="J37" i="84"/>
  <c r="J36" i="84"/>
  <c r="J35" i="84"/>
  <c r="J34" i="84"/>
  <c r="K40" i="84" s="1"/>
  <c r="J33" i="84"/>
  <c r="J32" i="84"/>
  <c r="J31" i="84"/>
  <c r="J30" i="84"/>
  <c r="J29" i="84"/>
  <c r="J28" i="84"/>
  <c r="J27" i="84"/>
  <c r="J26" i="84"/>
  <c r="K32" i="84" s="1"/>
  <c r="J25" i="84"/>
  <c r="J24" i="84"/>
  <c r="J23" i="84"/>
  <c r="J22" i="84"/>
  <c r="J21" i="84"/>
  <c r="J20" i="84"/>
  <c r="J19" i="84"/>
  <c r="J18" i="84"/>
  <c r="K24" i="84" s="1"/>
  <c r="J17" i="84"/>
  <c r="D17" i="84"/>
  <c r="E23" i="84" s="1"/>
  <c r="D18" i="84"/>
  <c r="E21" i="84" s="1"/>
  <c r="D19" i="84"/>
  <c r="D20" i="84"/>
  <c r="E26" i="84" s="1"/>
  <c r="D21" i="84"/>
  <c r="E27" i="84" s="1"/>
  <c r="D22" i="84"/>
  <c r="E25" i="84" s="1"/>
  <c r="D23" i="84"/>
  <c r="D24" i="84"/>
  <c r="E30" i="84" s="1"/>
  <c r="D25" i="84"/>
  <c r="E31" i="84" s="1"/>
  <c r="D26" i="84"/>
  <c r="E29" i="84" s="1"/>
  <c r="D27" i="84"/>
  <c r="D28" i="84"/>
  <c r="E34" i="84" s="1"/>
  <c r="D29" i="84"/>
  <c r="E35" i="84" s="1"/>
  <c r="D30" i="84"/>
  <c r="E36" i="84" s="1"/>
  <c r="D31" i="84"/>
  <c r="D32" i="84"/>
  <c r="E38" i="84" s="1"/>
  <c r="D33" i="84"/>
  <c r="E39" i="84" s="1"/>
  <c r="D34" i="84"/>
  <c r="E37" i="84" s="1"/>
  <c r="D35" i="84"/>
  <c r="D36" i="84"/>
  <c r="E42" i="84" s="1"/>
  <c r="D37" i="84"/>
  <c r="E43" i="84" s="1"/>
  <c r="D38" i="84"/>
  <c r="E44" i="84" s="1"/>
  <c r="D39" i="84"/>
  <c r="D40" i="84"/>
  <c r="E46" i="84" s="1"/>
  <c r="D41" i="84"/>
  <c r="E47" i="84" s="1"/>
  <c r="D42" i="84"/>
  <c r="E45" i="84" s="1"/>
  <c r="D43" i="84"/>
  <c r="D44" i="84"/>
  <c r="E50" i="84" s="1"/>
  <c r="D45" i="84"/>
  <c r="E51" i="84" s="1"/>
  <c r="D46" i="84"/>
  <c r="E52" i="84" s="1"/>
  <c r="D47" i="84"/>
  <c r="D48" i="84"/>
  <c r="E54" i="84" s="1"/>
  <c r="D49" i="84"/>
  <c r="E55" i="84" s="1"/>
  <c r="D50" i="84"/>
  <c r="E53" i="84" s="1"/>
  <c r="D51" i="84"/>
  <c r="D52" i="84"/>
  <c r="E58" i="84" s="1"/>
  <c r="D53" i="84"/>
  <c r="E59" i="84" s="1"/>
  <c r="D54" i="84"/>
  <c r="E57" i="84" s="1"/>
  <c r="D55" i="84"/>
  <c r="D56" i="84"/>
  <c r="E62" i="84" s="1"/>
  <c r="D57" i="84"/>
  <c r="E63" i="84" s="1"/>
  <c r="D58" i="84"/>
  <c r="E64" i="84" s="1"/>
  <c r="D59" i="84"/>
  <c r="D60" i="84"/>
  <c r="E66" i="84" s="1"/>
  <c r="D61" i="84"/>
  <c r="D62" i="84"/>
  <c r="E65" i="84" s="1"/>
  <c r="D63" i="84"/>
  <c r="D64" i="84"/>
  <c r="D65" i="84"/>
  <c r="D66" i="84"/>
  <c r="D16" i="84"/>
  <c r="E22" i="84" s="1"/>
  <c r="A5" i="84"/>
  <c r="A6" i="84" s="1"/>
  <c r="A7" i="84" s="1"/>
  <c r="A8" i="84" s="1"/>
  <c r="A9" i="84" s="1"/>
  <c r="A10" i="84" s="1"/>
  <c r="A11" i="84" s="1"/>
  <c r="A12" i="84" s="1"/>
  <c r="A13" i="84" s="1"/>
  <c r="A14" i="84" s="1"/>
  <c r="A15" i="84" s="1"/>
  <c r="A16" i="84" s="1"/>
  <c r="A17" i="84" s="1"/>
  <c r="A18" i="84" s="1"/>
  <c r="A19" i="84" s="1"/>
  <c r="A20" i="84" s="1"/>
  <c r="A21" i="84" s="1"/>
  <c r="A22" i="84" s="1"/>
  <c r="A23" i="84" s="1"/>
  <c r="A24" i="84" s="1"/>
  <c r="A25" i="84" s="1"/>
  <c r="A26" i="84" s="1"/>
  <c r="A27" i="84" s="1"/>
  <c r="A28" i="84" s="1"/>
  <c r="A29" i="84" s="1"/>
  <c r="A30" i="84" s="1"/>
  <c r="A31" i="84" s="1"/>
  <c r="A32" i="84" s="1"/>
  <c r="A33" i="84" s="1"/>
  <c r="A34" i="84" s="1"/>
  <c r="A35" i="84" s="1"/>
  <c r="A36" i="84" s="1"/>
  <c r="A37" i="84" s="1"/>
  <c r="A38" i="84" s="1"/>
  <c r="A39" i="84" s="1"/>
  <c r="A40" i="84" s="1"/>
  <c r="A41" i="84" s="1"/>
  <c r="A42" i="84" s="1"/>
  <c r="A43" i="84" s="1"/>
  <c r="A44" i="84" s="1"/>
  <c r="A45" i="84" s="1"/>
  <c r="A46" i="84" s="1"/>
  <c r="A47" i="84" s="1"/>
  <c r="A48" i="84" s="1"/>
  <c r="A49" i="84" s="1"/>
  <c r="A50" i="84" s="1"/>
  <c r="A51" i="84" s="1"/>
  <c r="A52" i="84" s="1"/>
  <c r="A53" i="84" s="1"/>
  <c r="A54" i="84" s="1"/>
  <c r="A55" i="84" s="1"/>
  <c r="A56" i="84" s="1"/>
  <c r="A57" i="84" s="1"/>
  <c r="A58" i="84" s="1"/>
  <c r="A59" i="84" s="1"/>
  <c r="A60" i="84" s="1"/>
  <c r="A61" i="84" s="1"/>
  <c r="A62" i="84" s="1"/>
  <c r="A63" i="84" s="1"/>
  <c r="A64" i="84" s="1"/>
  <c r="A65" i="84" s="1"/>
  <c r="A66" i="84" s="1"/>
  <c r="A3" i="84"/>
  <c r="B24" i="5"/>
  <c r="C2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3" i="5"/>
  <c r="BC162" i="46"/>
  <c r="BD162" i="46" s="1"/>
  <c r="BC163" i="46"/>
  <c r="BC164" i="46"/>
  <c r="BC165" i="46"/>
  <c r="AZ162" i="46"/>
  <c r="BA162" i="46"/>
  <c r="AZ163" i="46"/>
  <c r="BA163" i="46" s="1"/>
  <c r="AZ164" i="46"/>
  <c r="AZ165" i="46"/>
  <c r="AW162" i="46"/>
  <c r="AX162" i="46" s="1"/>
  <c r="AW163" i="46"/>
  <c r="AW164" i="46"/>
  <c r="AW165" i="46"/>
  <c r="AX165" i="46" s="1"/>
  <c r="AT162" i="46"/>
  <c r="AT163" i="46"/>
  <c r="AT164" i="46"/>
  <c r="AT165" i="46"/>
  <c r="AU165" i="46" s="1"/>
  <c r="AQ162" i="46"/>
  <c r="AR163" i="46" s="1"/>
  <c r="AQ163" i="46"/>
  <c r="AQ164" i="46"/>
  <c r="AQ165" i="46"/>
  <c r="AR165" i="46" s="1"/>
  <c r="AK162" i="46"/>
  <c r="AL162" i="46" s="1"/>
  <c r="AN162" i="46"/>
  <c r="AO162" i="46"/>
  <c r="AK163" i="46"/>
  <c r="AL163" i="46" s="1"/>
  <c r="AN163" i="46"/>
  <c r="AO163" i="46"/>
  <c r="AK164" i="46"/>
  <c r="AL164" i="46"/>
  <c r="AN164" i="46"/>
  <c r="AO164" i="46"/>
  <c r="AK165" i="46"/>
  <c r="AL165" i="46" s="1"/>
  <c r="AN165" i="46"/>
  <c r="AO165" i="46"/>
  <c r="AH162" i="46"/>
  <c r="AI163" i="46" s="1"/>
  <c r="AH163" i="46"/>
  <c r="AH164" i="46"/>
  <c r="AH165" i="46"/>
  <c r="AI165" i="46" s="1"/>
  <c r="AE162" i="46"/>
  <c r="AF162" i="46" s="1"/>
  <c r="AE163" i="46"/>
  <c r="AF164" i="46" s="1"/>
  <c r="AE164" i="46"/>
  <c r="AE165" i="46"/>
  <c r="AB162" i="46"/>
  <c r="AC162" i="46" s="1"/>
  <c r="AB163" i="46"/>
  <c r="AC164" i="46" s="1"/>
  <c r="AB164" i="46"/>
  <c r="AB165" i="46"/>
  <c r="AC165" i="46"/>
  <c r="Y162" i="46"/>
  <c r="Y163" i="46"/>
  <c r="Y164" i="46"/>
  <c r="Y165" i="46"/>
  <c r="Z165" i="46" s="1"/>
  <c r="V162" i="46"/>
  <c r="W162" i="46" s="1"/>
  <c r="V163" i="46"/>
  <c r="W163" i="46"/>
  <c r="V164" i="46"/>
  <c r="W164" i="46" s="1"/>
  <c r="V165" i="46"/>
  <c r="P162" i="46"/>
  <c r="Q162" i="46" s="1"/>
  <c r="S162" i="46"/>
  <c r="T162" i="46"/>
  <c r="P163" i="46"/>
  <c r="Q163" i="46" s="1"/>
  <c r="S163" i="46"/>
  <c r="T163" i="46"/>
  <c r="P164" i="46"/>
  <c r="Q164" i="46" s="1"/>
  <c r="S164" i="46"/>
  <c r="T164" i="46"/>
  <c r="P165" i="46"/>
  <c r="S165" i="46"/>
  <c r="T165" i="46"/>
  <c r="M162" i="46"/>
  <c r="N162" i="46" s="1"/>
  <c r="M163" i="46"/>
  <c r="M164" i="46"/>
  <c r="M165" i="46"/>
  <c r="N165" i="46" s="1"/>
  <c r="J162" i="46"/>
  <c r="K162" i="46" s="1"/>
  <c r="J163" i="46"/>
  <c r="J164" i="46"/>
  <c r="J165" i="46"/>
  <c r="K165" i="46" s="1"/>
  <c r="G162" i="46"/>
  <c r="H162" i="46" s="1"/>
  <c r="G163" i="46"/>
  <c r="G164" i="46"/>
  <c r="G165" i="46"/>
  <c r="D162" i="46"/>
  <c r="E163" i="46" s="1"/>
  <c r="D163" i="46"/>
  <c r="E164" i="46"/>
  <c r="D165" i="46"/>
  <c r="A162" i="46"/>
  <c r="BD165" i="46" l="1"/>
  <c r="BA165" i="46"/>
  <c r="AF165" i="46"/>
  <c r="H165" i="46"/>
  <c r="BD164" i="46"/>
  <c r="AX164" i="46"/>
  <c r="AU164" i="46"/>
  <c r="W165" i="46"/>
  <c r="Q165" i="46"/>
  <c r="K164" i="46"/>
  <c r="H164" i="46"/>
  <c r="E165" i="46"/>
  <c r="BD163" i="46"/>
  <c r="BA164" i="46"/>
  <c r="AU163" i="46"/>
  <c r="Z163" i="46"/>
  <c r="L47" i="84"/>
  <c r="E61" i="84"/>
  <c r="E49" i="84"/>
  <c r="F49" i="84" s="1"/>
  <c r="E41" i="84"/>
  <c r="E33" i="84"/>
  <c r="K19" i="84"/>
  <c r="K23" i="84"/>
  <c r="K27" i="84"/>
  <c r="L27" i="84" s="1"/>
  <c r="K31" i="84"/>
  <c r="K35" i="84"/>
  <c r="L35" i="84" s="1"/>
  <c r="K43" i="84"/>
  <c r="L43" i="84" s="1"/>
  <c r="K47" i="84"/>
  <c r="K51" i="84"/>
  <c r="K55" i="84"/>
  <c r="L55" i="84" s="1"/>
  <c r="K59" i="84"/>
  <c r="K63" i="84"/>
  <c r="L63" i="84" s="1"/>
  <c r="L33" i="84"/>
  <c r="L49" i="84"/>
  <c r="L65" i="84"/>
  <c r="E60" i="84"/>
  <c r="E56" i="84"/>
  <c r="E48" i="84"/>
  <c r="E40" i="84"/>
  <c r="E32" i="84"/>
  <c r="E28" i="84"/>
  <c r="E24" i="84"/>
  <c r="F24" i="84" s="1"/>
  <c r="E20" i="84"/>
  <c r="K16" i="84"/>
  <c r="L16" i="84" s="1"/>
  <c r="K20" i="84"/>
  <c r="K28" i="84"/>
  <c r="K36" i="84"/>
  <c r="K44" i="84"/>
  <c r="K48" i="84"/>
  <c r="K56" i="84"/>
  <c r="L56" i="84" s="1"/>
  <c r="K64" i="84"/>
  <c r="L34" i="84"/>
  <c r="L50" i="84"/>
  <c r="L66" i="84"/>
  <c r="E16" i="84"/>
  <c r="E19" i="84"/>
  <c r="K17" i="84"/>
  <c r="K21" i="84"/>
  <c r="L21" i="84" s="1"/>
  <c r="K25" i="84"/>
  <c r="L25" i="84" s="1"/>
  <c r="K29" i="84"/>
  <c r="L29" i="84" s="1"/>
  <c r="K33" i="84"/>
  <c r="K37" i="84"/>
  <c r="L37" i="84" s="1"/>
  <c r="K41" i="84"/>
  <c r="L41" i="84" s="1"/>
  <c r="K45" i="84"/>
  <c r="L45" i="84" s="1"/>
  <c r="K49" i="84"/>
  <c r="K53" i="84"/>
  <c r="L53" i="84" s="1"/>
  <c r="K57" i="84"/>
  <c r="L57" i="84" s="1"/>
  <c r="K61" i="84"/>
  <c r="L61" i="84" s="1"/>
  <c r="K65" i="84"/>
  <c r="L23" i="84"/>
  <c r="L31" i="84"/>
  <c r="L51" i="84"/>
  <c r="L59" i="84"/>
  <c r="K39" i="84"/>
  <c r="L39" i="84" s="1"/>
  <c r="E18" i="84"/>
  <c r="K18" i="84"/>
  <c r="K22" i="84"/>
  <c r="L22" i="84" s="1"/>
  <c r="K26" i="84"/>
  <c r="L26" i="84" s="1"/>
  <c r="K30" i="84"/>
  <c r="L30" i="84" s="1"/>
  <c r="K34" i="84"/>
  <c r="K38" i="84"/>
  <c r="L38" i="84" s="1"/>
  <c r="K42" i="84"/>
  <c r="L42" i="84" s="1"/>
  <c r="K46" i="84"/>
  <c r="L46" i="84" s="1"/>
  <c r="K50" i="84"/>
  <c r="K54" i="84"/>
  <c r="L54" i="84" s="1"/>
  <c r="K58" i="84"/>
  <c r="L58" i="84" s="1"/>
  <c r="K62" i="84"/>
  <c r="L62" i="84" s="1"/>
  <c r="K66" i="84"/>
  <c r="L18" i="84"/>
  <c r="L20" i="84"/>
  <c r="L24" i="84"/>
  <c r="L28" i="84"/>
  <c r="L32" i="84"/>
  <c r="L36" i="84"/>
  <c r="L40" i="84"/>
  <c r="L44" i="84"/>
  <c r="L48" i="84"/>
  <c r="L52" i="84"/>
  <c r="L60" i="84"/>
  <c r="L64" i="84"/>
  <c r="L19" i="84"/>
  <c r="L17" i="84"/>
  <c r="F52" i="84"/>
  <c r="F36" i="84"/>
  <c r="F20" i="84"/>
  <c r="F64" i="84"/>
  <c r="F32" i="84"/>
  <c r="F60" i="84"/>
  <c r="F44" i="84"/>
  <c r="F28" i="84"/>
  <c r="F48" i="84"/>
  <c r="F56" i="84"/>
  <c r="F40" i="84"/>
  <c r="F16" i="84"/>
  <c r="F63" i="84"/>
  <c r="F59" i="84"/>
  <c r="F55" i="84"/>
  <c r="F51" i="84"/>
  <c r="F47" i="84"/>
  <c r="F43" i="84"/>
  <c r="F39" i="84"/>
  <c r="F35" i="84"/>
  <c r="F31" i="84"/>
  <c r="F27" i="84"/>
  <c r="F23" i="84"/>
  <c r="F19" i="84"/>
  <c r="F66" i="84"/>
  <c r="F62" i="84"/>
  <c r="F58" i="84"/>
  <c r="F54" i="84"/>
  <c r="F50" i="84"/>
  <c r="F46" i="84"/>
  <c r="F42" i="84"/>
  <c r="F38" i="84"/>
  <c r="F34" i="84"/>
  <c r="F30" i="84"/>
  <c r="F26" i="84"/>
  <c r="F22" i="84"/>
  <c r="F18" i="84"/>
  <c r="F65" i="84"/>
  <c r="F61" i="84"/>
  <c r="F57" i="84"/>
  <c r="F53" i="84"/>
  <c r="F45" i="84"/>
  <c r="F41" i="84"/>
  <c r="F37" i="84"/>
  <c r="F33" i="84"/>
  <c r="F29" i="84"/>
  <c r="F25" i="84"/>
  <c r="F21" i="84"/>
  <c r="F17" i="84"/>
  <c r="AX163" i="46"/>
  <c r="AU162" i="46"/>
  <c r="AR162" i="46"/>
  <c r="AR164" i="46"/>
  <c r="AI164" i="46"/>
  <c r="AI162" i="46"/>
  <c r="AF163" i="46"/>
  <c r="AC163" i="46"/>
  <c r="Z162" i="46"/>
  <c r="Z164" i="46"/>
  <c r="N163" i="46"/>
  <c r="N164" i="46"/>
  <c r="K163" i="46"/>
  <c r="H163" i="46"/>
  <c r="E162" i="46"/>
  <c r="AA12" i="77"/>
  <c r="AA11" i="77"/>
  <c r="BC161" i="46"/>
  <c r="BD161" i="46" s="1"/>
  <c r="AZ161" i="46"/>
  <c r="BA161" i="46" s="1"/>
  <c r="AW161" i="46"/>
  <c r="AX161" i="46" s="1"/>
  <c r="AT161" i="46"/>
  <c r="AU161" i="46" s="1"/>
  <c r="AQ161" i="46"/>
  <c r="AR161" i="46"/>
  <c r="AN161" i="46"/>
  <c r="AO161" i="46" s="1"/>
  <c r="AK161" i="46"/>
  <c r="AL161" i="46" s="1"/>
  <c r="AH161" i="46"/>
  <c r="AI161" i="46" s="1"/>
  <c r="AE161" i="46"/>
  <c r="AF161" i="46" s="1"/>
  <c r="AB161" i="46"/>
  <c r="AC161" i="46"/>
  <c r="Y161" i="46"/>
  <c r="Z161" i="46" s="1"/>
  <c r="V161" i="46"/>
  <c r="W161" i="46" s="1"/>
  <c r="S161" i="46"/>
  <c r="T161" i="46" s="1"/>
  <c r="P161" i="46"/>
  <c r="Q161" i="46"/>
  <c r="M161" i="46"/>
  <c r="N161" i="46" s="1"/>
  <c r="J161" i="46"/>
  <c r="K161" i="46"/>
  <c r="G161" i="46"/>
  <c r="H161" i="46" s="1"/>
  <c r="D161" i="46"/>
  <c r="E161" i="46"/>
  <c r="A161" i="46"/>
  <c r="BD160" i="46"/>
  <c r="BC158" i="46"/>
  <c r="BD158" i="46" s="1"/>
  <c r="BC159" i="46"/>
  <c r="BC160" i="46"/>
  <c r="AZ158" i="46"/>
  <c r="BA158" i="46" s="1"/>
  <c r="AZ159" i="46"/>
  <c r="AZ160" i="46"/>
  <c r="AW158" i="46"/>
  <c r="AX158" i="46" s="1"/>
  <c r="AW159" i="46"/>
  <c r="AX160" i="46" s="1"/>
  <c r="AW160" i="46"/>
  <c r="AT158" i="46"/>
  <c r="AU158" i="46" s="1"/>
  <c r="AT159" i="46"/>
  <c r="AT160" i="46"/>
  <c r="AQ158" i="46"/>
  <c r="AR158" i="46" s="1"/>
  <c r="AQ159" i="46"/>
  <c r="AR160" i="46" s="1"/>
  <c r="AQ160" i="46"/>
  <c r="AN158" i="46"/>
  <c r="AO158" i="46" s="1"/>
  <c r="AN159" i="46"/>
  <c r="AN160" i="46"/>
  <c r="AO160" i="46"/>
  <c r="AK158" i="46"/>
  <c r="AL158" i="46" s="1"/>
  <c r="AK159" i="46"/>
  <c r="AK160" i="46"/>
  <c r="AH158" i="46"/>
  <c r="AI158" i="46" s="1"/>
  <c r="AH159" i="46"/>
  <c r="AI159" i="46" s="1"/>
  <c r="AH160" i="46"/>
  <c r="AE158" i="46"/>
  <c r="AF158" i="46" s="1"/>
  <c r="AE159" i="46"/>
  <c r="AE160" i="46"/>
  <c r="AF160" i="46" s="1"/>
  <c r="AB158" i="46"/>
  <c r="AC158" i="46"/>
  <c r="AB159" i="46"/>
  <c r="AC159" i="46"/>
  <c r="AB160" i="46"/>
  <c r="AC160" i="46"/>
  <c r="Y158" i="46"/>
  <c r="Z158" i="46" s="1"/>
  <c r="Y159" i="46"/>
  <c r="Y160" i="46"/>
  <c r="V158" i="46"/>
  <c r="W158" i="46" s="1"/>
  <c r="V159" i="46"/>
  <c r="V160" i="46"/>
  <c r="S158" i="46"/>
  <c r="T158" i="46" s="1"/>
  <c r="S159" i="46"/>
  <c r="T159" i="46"/>
  <c r="S160" i="46"/>
  <c r="T160" i="46"/>
  <c r="P158" i="46"/>
  <c r="Q158" i="46" s="1"/>
  <c r="P159" i="46"/>
  <c r="Q160" i="46" s="1"/>
  <c r="Q159" i="46"/>
  <c r="P160" i="46"/>
  <c r="M158" i="46"/>
  <c r="N158" i="46" s="1"/>
  <c r="M159" i="46"/>
  <c r="M160" i="46"/>
  <c r="J158" i="46"/>
  <c r="K158" i="46" s="1"/>
  <c r="J159" i="46"/>
  <c r="J160" i="46"/>
  <c r="G158" i="46"/>
  <c r="H158" i="46" s="1"/>
  <c r="G159" i="46"/>
  <c r="G160" i="46"/>
  <c r="D158" i="46"/>
  <c r="E159" i="46" s="1"/>
  <c r="D159" i="46"/>
  <c r="D160" i="46"/>
  <c r="E160" i="46"/>
  <c r="A158" i="46"/>
  <c r="A159" i="46"/>
  <c r="A160" i="46"/>
  <c r="BC157" i="46"/>
  <c r="BD157" i="46" s="1"/>
  <c r="AZ157" i="46"/>
  <c r="AW157" i="46"/>
  <c r="AX157" i="46" s="1"/>
  <c r="AT157" i="46"/>
  <c r="AU157" i="46" s="1"/>
  <c r="AQ157" i="46"/>
  <c r="AR157" i="46" s="1"/>
  <c r="AN157" i="46"/>
  <c r="AO157" i="46" s="1"/>
  <c r="AK157" i="46"/>
  <c r="AL157" i="46" s="1"/>
  <c r="AH157" i="46"/>
  <c r="AI157" i="46" s="1"/>
  <c r="AE157" i="46"/>
  <c r="AF157" i="46" s="1"/>
  <c r="AB157" i="46"/>
  <c r="AC157" i="46"/>
  <c r="Y157" i="46"/>
  <c r="Z157" i="46" s="1"/>
  <c r="V157" i="46"/>
  <c r="W157" i="46" s="1"/>
  <c r="S157" i="46"/>
  <c r="T157" i="46"/>
  <c r="P157" i="46"/>
  <c r="Q157" i="46"/>
  <c r="M157" i="46"/>
  <c r="N157" i="46" s="1"/>
  <c r="J157" i="46"/>
  <c r="K157" i="46" s="1"/>
  <c r="G157" i="46"/>
  <c r="H157" i="46" s="1"/>
  <c r="D157" i="46"/>
  <c r="E157" i="46"/>
  <c r="A157" i="46"/>
  <c r="O9" i="77"/>
  <c r="BA160" i="46" l="1"/>
  <c r="AU160" i="46"/>
  <c r="AL160" i="46"/>
  <c r="N160" i="46"/>
  <c r="K160" i="46"/>
  <c r="H160" i="46"/>
  <c r="BA159" i="46"/>
  <c r="AX159" i="46"/>
  <c r="AR159" i="46"/>
  <c r="AI160" i="46"/>
  <c r="N159" i="46"/>
  <c r="BD159" i="46"/>
  <c r="AU159" i="46"/>
  <c r="AO159" i="46"/>
  <c r="AL159" i="46"/>
  <c r="AF159" i="46"/>
  <c r="Z159" i="46"/>
  <c r="Z160" i="46"/>
  <c r="W159" i="46"/>
  <c r="W160" i="46"/>
  <c r="K159" i="46"/>
  <c r="H159" i="46"/>
  <c r="E158" i="46"/>
  <c r="BC156" i="46" l="1"/>
  <c r="BD156" i="46" s="1"/>
  <c r="AZ156" i="46"/>
  <c r="AW156" i="46"/>
  <c r="AX156" i="46"/>
  <c r="AT156" i="46"/>
  <c r="AU156" i="46" s="1"/>
  <c r="AQ156" i="46"/>
  <c r="AR156" i="46" s="1"/>
  <c r="AN156" i="46"/>
  <c r="AO156" i="46" s="1"/>
  <c r="AK156" i="46"/>
  <c r="AL156" i="46" s="1"/>
  <c r="AH156" i="46"/>
  <c r="AI156" i="46"/>
  <c r="AE156" i="46"/>
  <c r="AF156" i="46" s="1"/>
  <c r="AB156" i="46"/>
  <c r="AC156" i="46" s="1"/>
  <c r="Y156" i="46"/>
  <c r="Z156" i="46" s="1"/>
  <c r="V156" i="46"/>
  <c r="W156" i="46" s="1"/>
  <c r="S156" i="46"/>
  <c r="T156" i="46"/>
  <c r="P156" i="46"/>
  <c r="Q156" i="46" s="1"/>
  <c r="M156" i="46"/>
  <c r="N156" i="46" s="1"/>
  <c r="J156" i="46"/>
  <c r="K156" i="46" s="1"/>
  <c r="G156" i="46"/>
  <c r="H156" i="46" s="1"/>
  <c r="D156" i="46"/>
  <c r="E156" i="46" s="1"/>
  <c r="A156" i="46"/>
  <c r="AZ155" i="46"/>
  <c r="BA155" i="46" s="1"/>
  <c r="AW155" i="46"/>
  <c r="AX155" i="46"/>
  <c r="AT155" i="46"/>
  <c r="AU155" i="46" s="1"/>
  <c r="AQ155" i="46"/>
  <c r="AR155" i="46" s="1"/>
  <c r="AN155" i="46"/>
  <c r="AO155" i="46" s="1"/>
  <c r="AK155" i="46"/>
  <c r="AL155" i="46" s="1"/>
  <c r="AH155" i="46"/>
  <c r="AI155" i="46" s="1"/>
  <c r="AE155" i="46"/>
  <c r="AF155" i="46" s="1"/>
  <c r="AB155" i="46"/>
  <c r="AC155" i="46"/>
  <c r="Y155" i="46"/>
  <c r="Z155" i="46" s="1"/>
  <c r="V155" i="46"/>
  <c r="W155" i="46" s="1"/>
  <c r="S155" i="46"/>
  <c r="T155" i="46" s="1"/>
  <c r="P155" i="46"/>
  <c r="Q155" i="46" s="1"/>
  <c r="M155" i="46"/>
  <c r="N155" i="46" s="1"/>
  <c r="J155" i="46"/>
  <c r="K155" i="46" s="1"/>
  <c r="G155" i="46"/>
  <c r="H155" i="46" s="1"/>
  <c r="D155" i="46"/>
  <c r="E155" i="46" s="1"/>
  <c r="A155" i="46"/>
  <c r="BC155" i="46"/>
  <c r="BD155" i="46"/>
  <c r="BC154" i="46"/>
  <c r="BD154" i="46" s="1"/>
  <c r="AZ154" i="46"/>
  <c r="BA154" i="46"/>
  <c r="AW154" i="46"/>
  <c r="AX154" i="46"/>
  <c r="AT154" i="46"/>
  <c r="AU154" i="46"/>
  <c r="AQ154" i="46"/>
  <c r="AR154" i="46" s="1"/>
  <c r="AN154" i="46"/>
  <c r="AO154" i="46"/>
  <c r="AK154" i="46"/>
  <c r="AL154" i="46" s="1"/>
  <c r="AH154" i="46"/>
  <c r="AI154" i="46" s="1"/>
  <c r="AE154" i="46"/>
  <c r="AF154" i="46" s="1"/>
  <c r="AB154" i="46"/>
  <c r="AC154" i="46"/>
  <c r="Y154" i="46"/>
  <c r="Z154" i="46" s="1"/>
  <c r="V154" i="46"/>
  <c r="W154" i="46"/>
  <c r="S154" i="46"/>
  <c r="T154" i="46" s="1"/>
  <c r="P154" i="46"/>
  <c r="Q154" i="46"/>
  <c r="M154" i="46"/>
  <c r="N154" i="46" s="1"/>
  <c r="J154" i="46"/>
  <c r="K154" i="46"/>
  <c r="G154" i="46"/>
  <c r="H154" i="46" s="1"/>
  <c r="D154" i="46"/>
  <c r="E154" i="46"/>
  <c r="A154" i="46"/>
  <c r="BC151" i="46"/>
  <c r="BD151" i="46" s="1"/>
  <c r="BC152" i="46"/>
  <c r="BD152" i="46" s="1"/>
  <c r="BC153" i="46"/>
  <c r="BD153" i="46" s="1"/>
  <c r="AZ151" i="46"/>
  <c r="BA151" i="46" s="1"/>
  <c r="AZ152" i="46"/>
  <c r="AZ153" i="46"/>
  <c r="BA153" i="46" s="1"/>
  <c r="AW151" i="46"/>
  <c r="AX151" i="46" s="1"/>
  <c r="AW152" i="46"/>
  <c r="AX152" i="46" s="1"/>
  <c r="AW153" i="46"/>
  <c r="AX153" i="46" s="1"/>
  <c r="AT151" i="46"/>
  <c r="AU151" i="46" s="1"/>
  <c r="AT152" i="46"/>
  <c r="AT153" i="46"/>
  <c r="AU153" i="46" s="1"/>
  <c r="AQ151" i="46"/>
  <c r="AR151" i="46" s="1"/>
  <c r="AQ152" i="46"/>
  <c r="AR153" i="46" s="1"/>
  <c r="AQ153" i="46"/>
  <c r="AN151" i="46"/>
  <c r="AO151" i="46" s="1"/>
  <c r="AN152" i="46"/>
  <c r="AO153" i="46" s="1"/>
  <c r="AN153" i="46"/>
  <c r="AK151" i="46"/>
  <c r="AL151" i="46" s="1"/>
  <c r="AK152" i="46"/>
  <c r="AL152" i="46" s="1"/>
  <c r="AK153" i="46"/>
  <c r="AL153" i="46" s="1"/>
  <c r="AH151" i="46"/>
  <c r="AI151" i="46" s="1"/>
  <c r="AH152" i="46"/>
  <c r="AI152" i="46" s="1"/>
  <c r="AH153" i="46"/>
  <c r="AE153" i="46"/>
  <c r="AE151" i="46"/>
  <c r="AF151" i="46" s="1"/>
  <c r="AE152" i="46"/>
  <c r="AF152" i="46" s="1"/>
  <c r="AB151" i="46"/>
  <c r="AC151" i="46"/>
  <c r="AB152" i="46"/>
  <c r="AC153" i="46" s="1"/>
  <c r="AC152" i="46"/>
  <c r="AB153" i="46"/>
  <c r="Y151" i="46"/>
  <c r="Z151" i="46" s="1"/>
  <c r="Y152" i="46"/>
  <c r="Y153" i="46"/>
  <c r="V151" i="46"/>
  <c r="W151" i="46" s="1"/>
  <c r="V152" i="46"/>
  <c r="V153" i="46"/>
  <c r="W153" i="46" s="1"/>
  <c r="S151" i="46"/>
  <c r="T151" i="46"/>
  <c r="S152" i="46"/>
  <c r="T152" i="46"/>
  <c r="S153" i="46"/>
  <c r="T153" i="46"/>
  <c r="P151" i="46"/>
  <c r="Q151" i="46" s="1"/>
  <c r="P152" i="46"/>
  <c r="Q152" i="46"/>
  <c r="P153" i="46"/>
  <c r="Q153" i="46" s="1"/>
  <c r="M151" i="46"/>
  <c r="N151" i="46" s="1"/>
  <c r="M152" i="46"/>
  <c r="M153" i="46"/>
  <c r="N153" i="46" s="1"/>
  <c r="J151" i="46"/>
  <c r="K151" i="46" s="1"/>
  <c r="J152" i="46"/>
  <c r="J153" i="46"/>
  <c r="K153" i="46" s="1"/>
  <c r="G151" i="46"/>
  <c r="H151" i="46" s="1"/>
  <c r="G152" i="46"/>
  <c r="H152" i="46"/>
  <c r="G153" i="46"/>
  <c r="D151" i="46"/>
  <c r="E151" i="46"/>
  <c r="D152" i="46"/>
  <c r="E153" i="46" s="1"/>
  <c r="E152" i="46"/>
  <c r="D153" i="46"/>
  <c r="A151" i="46"/>
  <c r="A152" i="46" s="1"/>
  <c r="A153" i="46" s="1"/>
  <c r="D657" i="73"/>
  <c r="BC149" i="46"/>
  <c r="BC150" i="46"/>
  <c r="AZ149" i="46"/>
  <c r="BA149" i="46"/>
  <c r="AZ150" i="46"/>
  <c r="BA150" i="46"/>
  <c r="AW149" i="46"/>
  <c r="AX149" i="46" s="1"/>
  <c r="AW150" i="46"/>
  <c r="AT149" i="46"/>
  <c r="AU150" i="46" s="1"/>
  <c r="AU149" i="46"/>
  <c r="AT150" i="46"/>
  <c r="AQ149" i="46"/>
  <c r="AR150" i="46" s="1"/>
  <c r="AR149" i="46"/>
  <c r="AQ150" i="46"/>
  <c r="AN149" i="46"/>
  <c r="AO149" i="46"/>
  <c r="AN150" i="46"/>
  <c r="AO150" i="46" s="1"/>
  <c r="AK149" i="46"/>
  <c r="AL150" i="46" s="1"/>
  <c r="AK150" i="46"/>
  <c r="AH149" i="46"/>
  <c r="AI150" i="46" s="1"/>
  <c r="AI149" i="46"/>
  <c r="AH150" i="46"/>
  <c r="AE149" i="46"/>
  <c r="AF149" i="46" s="1"/>
  <c r="AE150" i="46"/>
  <c r="AF150" i="46" s="1"/>
  <c r="AB149" i="46"/>
  <c r="AB150" i="46"/>
  <c r="Y149" i="46"/>
  <c r="Y150" i="46"/>
  <c r="V149" i="46"/>
  <c r="W149" i="46" s="1"/>
  <c r="V150" i="46"/>
  <c r="W150" i="46"/>
  <c r="S149" i="46"/>
  <c r="T149" i="46"/>
  <c r="S150" i="46"/>
  <c r="T150" i="46"/>
  <c r="P149" i="46"/>
  <c r="Q149" i="46"/>
  <c r="P150" i="46"/>
  <c r="Q150" i="46"/>
  <c r="M149" i="46"/>
  <c r="N149" i="46" s="1"/>
  <c r="M150" i="46"/>
  <c r="J149" i="46"/>
  <c r="K149" i="46" s="1"/>
  <c r="J150" i="46"/>
  <c r="G149" i="46"/>
  <c r="H149" i="46" s="1"/>
  <c r="G150" i="46"/>
  <c r="D149" i="46"/>
  <c r="E149" i="46" s="1"/>
  <c r="D150" i="46"/>
  <c r="A149" i="46"/>
  <c r="A150" i="46" s="1"/>
  <c r="BC147" i="46"/>
  <c r="BD147" i="46" s="1"/>
  <c r="BC148" i="46"/>
  <c r="BD150" i="46" s="1"/>
  <c r="AZ147" i="46"/>
  <c r="BA147" i="46" s="1"/>
  <c r="AZ148" i="46"/>
  <c r="BA148" i="46"/>
  <c r="AW147" i="46"/>
  <c r="AX147" i="46"/>
  <c r="AW148" i="46"/>
  <c r="AX148" i="46"/>
  <c r="AT147" i="46"/>
  <c r="AU147" i="46"/>
  <c r="AT148" i="46"/>
  <c r="AU148" i="46"/>
  <c r="AQ147" i="46"/>
  <c r="AR147" i="46"/>
  <c r="AQ148" i="46"/>
  <c r="AR148" i="46"/>
  <c r="AN147" i="46"/>
  <c r="AO147" i="46" s="1"/>
  <c r="AN148" i="46"/>
  <c r="AK147" i="46"/>
  <c r="AL147" i="46" s="1"/>
  <c r="AK148" i="46"/>
  <c r="AH147" i="46"/>
  <c r="AI147" i="46"/>
  <c r="AH148" i="46"/>
  <c r="AI148" i="46"/>
  <c r="AE147" i="46"/>
  <c r="AF147" i="46" s="1"/>
  <c r="AE148" i="46"/>
  <c r="AF148" i="46" s="1"/>
  <c r="AB147" i="46"/>
  <c r="AC147" i="46"/>
  <c r="AB148" i="46"/>
  <c r="AC148" i="46"/>
  <c r="Y147" i="46"/>
  <c r="Z147" i="46" s="1"/>
  <c r="Y148" i="46"/>
  <c r="Z148" i="46" s="1"/>
  <c r="V148" i="46"/>
  <c r="V147" i="46"/>
  <c r="W148" i="46" s="1"/>
  <c r="W147" i="46"/>
  <c r="S147" i="46"/>
  <c r="T147" i="46"/>
  <c r="S148" i="46"/>
  <c r="T148" i="46"/>
  <c r="P147" i="46"/>
  <c r="Q147" i="46" s="1"/>
  <c r="P148" i="46"/>
  <c r="Q148" i="46"/>
  <c r="M147" i="46"/>
  <c r="N147" i="46" s="1"/>
  <c r="M148" i="46"/>
  <c r="J147" i="46"/>
  <c r="K147" i="46"/>
  <c r="J148" i="46"/>
  <c r="K148" i="46" s="1"/>
  <c r="G147" i="46"/>
  <c r="H147" i="46"/>
  <c r="G148" i="46"/>
  <c r="H148" i="46" s="1"/>
  <c r="D147" i="46"/>
  <c r="E147" i="46"/>
  <c r="D148" i="46"/>
  <c r="E148" i="46"/>
  <c r="A148" i="46"/>
  <c r="A147" i="46"/>
  <c r="BA156" i="46" l="1"/>
  <c r="BA157" i="46"/>
  <c r="BA152" i="46"/>
  <c r="AU152" i="46"/>
  <c r="AR152" i="46"/>
  <c r="AO152" i="46"/>
  <c r="AI153" i="46"/>
  <c r="AF153" i="46"/>
  <c r="Z152" i="46"/>
  <c r="Z153" i="46"/>
  <c r="W152" i="46"/>
  <c r="N152" i="46"/>
  <c r="K152" i="46"/>
  <c r="H153" i="46"/>
  <c r="AL149" i="46"/>
  <c r="BD148" i="46"/>
  <c r="BD149" i="46"/>
  <c r="AC150" i="46"/>
  <c r="AC149" i="46"/>
  <c r="Z150" i="46"/>
  <c r="Z149" i="46"/>
  <c r="N150" i="46"/>
  <c r="K150" i="46"/>
  <c r="H150" i="46"/>
  <c r="E150" i="46"/>
  <c r="AX150" i="46"/>
  <c r="AO148" i="46"/>
  <c r="AL148" i="46"/>
  <c r="N148" i="46"/>
  <c r="BC146" i="46"/>
  <c r="BD146" i="46"/>
  <c r="AZ146" i="46"/>
  <c r="BA146" i="46" s="1"/>
  <c r="AW146" i="46"/>
  <c r="AX146" i="46"/>
  <c r="AT146" i="46"/>
  <c r="AU146" i="46"/>
  <c r="AQ146" i="46"/>
  <c r="AR146" i="46"/>
  <c r="AN146" i="46"/>
  <c r="AO146" i="46"/>
  <c r="AK146" i="46"/>
  <c r="AL146" i="46"/>
  <c r="AH146" i="46"/>
  <c r="AI146" i="46"/>
  <c r="AE146" i="46"/>
  <c r="AF146" i="46" s="1"/>
  <c r="AB146" i="46"/>
  <c r="AC146" i="46" s="1"/>
  <c r="Y146" i="46"/>
  <c r="Z146" i="46" s="1"/>
  <c r="V146" i="46"/>
  <c r="W146" i="46"/>
  <c r="S146" i="46"/>
  <c r="T146" i="46"/>
  <c r="P146" i="46"/>
  <c r="Q146" i="46"/>
  <c r="M146" i="46"/>
  <c r="N146" i="46"/>
  <c r="J146" i="46"/>
  <c r="K146" i="46" s="1"/>
  <c r="G146" i="46"/>
  <c r="H146" i="46" s="1"/>
  <c r="D146" i="46"/>
  <c r="E146" i="46"/>
  <c r="A146" i="46"/>
  <c r="BC144" i="46"/>
  <c r="BD144" i="46" s="1"/>
  <c r="BC145" i="46"/>
  <c r="BD145" i="46"/>
  <c r="AZ144" i="46"/>
  <c r="BA144" i="46" s="1"/>
  <c r="AZ145" i="46"/>
  <c r="AW144" i="46"/>
  <c r="AX144" i="46"/>
  <c r="AW145" i="46"/>
  <c r="AX145" i="46"/>
  <c r="AT144" i="46"/>
  <c r="AU144" i="46" s="1"/>
  <c r="AT145" i="46"/>
  <c r="AU145" i="46"/>
  <c r="AQ144" i="46"/>
  <c r="AR144" i="46"/>
  <c r="AQ145" i="46"/>
  <c r="AR145" i="46"/>
  <c r="AN144" i="46"/>
  <c r="AO144" i="46"/>
  <c r="AN145" i="46"/>
  <c r="AO145" i="46"/>
  <c r="AK144" i="46"/>
  <c r="AL144" i="46" s="1"/>
  <c r="AK145" i="46"/>
  <c r="AL145" i="46" s="1"/>
  <c r="AH144" i="46"/>
  <c r="AI144" i="46"/>
  <c r="AH145" i="46"/>
  <c r="AI145" i="46"/>
  <c r="AE145" i="46"/>
  <c r="AE144" i="46"/>
  <c r="AF145" i="46" s="1"/>
  <c r="AF144" i="46"/>
  <c r="AB144" i="46"/>
  <c r="AC144" i="46" s="1"/>
  <c r="AB145" i="46"/>
  <c r="AC145" i="46"/>
  <c r="Y144" i="46"/>
  <c r="Z144" i="46" s="1"/>
  <c r="Y145" i="46"/>
  <c r="Z145" i="46"/>
  <c r="V144" i="46"/>
  <c r="W144" i="46"/>
  <c r="V145" i="46"/>
  <c r="W145" i="46" s="1"/>
  <c r="S144" i="46"/>
  <c r="T144" i="46"/>
  <c r="S145" i="46"/>
  <c r="T145" i="46"/>
  <c r="P144" i="46"/>
  <c r="Q144" i="46" s="1"/>
  <c r="P145" i="46"/>
  <c r="Q145" i="46"/>
  <c r="M144" i="46"/>
  <c r="N144" i="46" s="1"/>
  <c r="M145" i="46"/>
  <c r="N145" i="46"/>
  <c r="J144" i="46"/>
  <c r="K144" i="46" s="1"/>
  <c r="J145" i="46"/>
  <c r="K145" i="46"/>
  <c r="G145" i="46"/>
  <c r="G144" i="46"/>
  <c r="H145" i="46" s="1"/>
  <c r="H144" i="46"/>
  <c r="J34" i="46"/>
  <c r="K34" i="46"/>
  <c r="E34" i="46"/>
  <c r="G34" i="46"/>
  <c r="H34" i="46"/>
  <c r="D34" i="46"/>
  <c r="A34" i="46"/>
  <c r="D144" i="46"/>
  <c r="D145" i="46"/>
  <c r="G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BA145" i="46" l="1"/>
  <c r="BC143" i="46"/>
  <c r="AZ143" i="46"/>
  <c r="AW143" i="46"/>
  <c r="AT143" i="46"/>
  <c r="AQ143" i="46"/>
  <c r="AN143" i="46"/>
  <c r="AK143" i="46"/>
  <c r="AH143" i="46"/>
  <c r="AE143" i="46"/>
  <c r="AB143" i="46"/>
  <c r="Y143" i="46"/>
  <c r="V143" i="46"/>
  <c r="S143" i="46"/>
  <c r="P143" i="46"/>
  <c r="M143" i="46"/>
  <c r="J143" i="46"/>
  <c r="G143" i="46"/>
  <c r="D143" i="46"/>
  <c r="BC142" i="46" l="1"/>
  <c r="AZ142" i="46"/>
  <c r="AW142" i="46"/>
  <c r="AT142" i="46"/>
  <c r="AQ142" i="46"/>
  <c r="AN142" i="46"/>
  <c r="AK142" i="46"/>
  <c r="AH142" i="46"/>
  <c r="AE142" i="46"/>
  <c r="AB142" i="46"/>
  <c r="Y142" i="46"/>
  <c r="V142" i="46"/>
  <c r="S142" i="46"/>
  <c r="P142" i="46"/>
  <c r="M142" i="46"/>
  <c r="J142" i="46"/>
  <c r="G142" i="46"/>
  <c r="D142" i="46"/>
  <c r="BC141" i="46"/>
  <c r="AZ141" i="46"/>
  <c r="AW141" i="46"/>
  <c r="AT141" i="46"/>
  <c r="AQ141" i="46"/>
  <c r="AN141" i="46"/>
  <c r="AK141" i="46"/>
  <c r="AH141" i="46"/>
  <c r="AE141" i="46"/>
  <c r="AB141" i="46"/>
  <c r="Y141" i="46"/>
  <c r="V141" i="46"/>
  <c r="S141" i="46"/>
  <c r="P141" i="46"/>
  <c r="M141" i="46"/>
  <c r="J141" i="46"/>
  <c r="G141" i="46"/>
  <c r="D141" i="46"/>
  <c r="BC140" i="46" l="1"/>
  <c r="BB140" i="46"/>
  <c r="AZ140" i="46"/>
  <c r="AW140" i="46"/>
  <c r="AT140" i="46"/>
  <c r="AQ140" i="46"/>
  <c r="AN140" i="46"/>
  <c r="AK140" i="46"/>
  <c r="AH140" i="46"/>
  <c r="AE140" i="46"/>
  <c r="AB140" i="46"/>
  <c r="Y140" i="46"/>
  <c r="V140" i="46"/>
  <c r="S140" i="46"/>
  <c r="P140" i="46"/>
  <c r="M140" i="46"/>
  <c r="J140" i="46"/>
  <c r="G140" i="46"/>
  <c r="D140" i="46"/>
  <c r="BC137" i="46" l="1"/>
  <c r="BC138" i="46"/>
  <c r="BC139" i="46"/>
  <c r="AZ137" i="46"/>
  <c r="AZ138" i="46"/>
  <c r="AZ139" i="46"/>
  <c r="AW137" i="46"/>
  <c r="AW138" i="46"/>
  <c r="AW139" i="46"/>
  <c r="AT137" i="46"/>
  <c r="AT138" i="46"/>
  <c r="AT139" i="46"/>
  <c r="AQ137" i="46"/>
  <c r="AQ138" i="46"/>
  <c r="AQ139" i="46"/>
  <c r="AN137" i="46"/>
  <c r="AN138" i="46"/>
  <c r="AN139" i="46"/>
  <c r="AK139" i="46"/>
  <c r="AK137" i="46"/>
  <c r="AK138" i="46"/>
  <c r="AH137" i="46"/>
  <c r="AH138" i="46"/>
  <c r="AH139" i="46"/>
  <c r="AE137" i="46"/>
  <c r="AE138" i="46"/>
  <c r="AE139" i="46"/>
  <c r="AB137" i="46"/>
  <c r="AB138" i="46"/>
  <c r="AB139" i="46"/>
  <c r="Y137" i="46"/>
  <c r="Y138" i="46"/>
  <c r="Y139" i="46"/>
  <c r="V137" i="46"/>
  <c r="V138" i="46"/>
  <c r="V139" i="46"/>
  <c r="S137" i="46"/>
  <c r="S138" i="46"/>
  <c r="S139" i="46"/>
  <c r="P137" i="46"/>
  <c r="P138" i="46"/>
  <c r="P139" i="46"/>
  <c r="M137" i="46"/>
  <c r="M138" i="46"/>
  <c r="M139" i="46"/>
  <c r="J137" i="46"/>
  <c r="J138" i="46"/>
  <c r="J139" i="46"/>
  <c r="G137" i="46"/>
  <c r="G138" i="46"/>
  <c r="G139" i="46"/>
  <c r="D137" i="46"/>
  <c r="D138" i="46"/>
  <c r="D139" i="46"/>
  <c r="BC136" i="46" l="1"/>
  <c r="AZ136" i="46"/>
  <c r="AW136" i="46"/>
  <c r="AT136" i="46"/>
  <c r="AQ136" i="46"/>
  <c r="AN136" i="46"/>
  <c r="AK136" i="46"/>
  <c r="AH136" i="46"/>
  <c r="AE136" i="46"/>
  <c r="AB136" i="46"/>
  <c r="Y136" i="46"/>
  <c r="V136" i="46"/>
  <c r="S136" i="46"/>
  <c r="P136" i="46"/>
  <c r="M136" i="46"/>
  <c r="J136" i="46"/>
  <c r="G136" i="46"/>
  <c r="D136" i="46"/>
  <c r="BC133" i="46" l="1"/>
  <c r="BC134" i="46"/>
  <c r="BC135" i="46"/>
  <c r="AZ133" i="46"/>
  <c r="AZ134" i="46"/>
  <c r="AZ135" i="46"/>
  <c r="AW133" i="46"/>
  <c r="AW134" i="46"/>
  <c r="AW135" i="46"/>
  <c r="AT133" i="46"/>
  <c r="AT134" i="46"/>
  <c r="AT135" i="46"/>
  <c r="AQ133" i="46"/>
  <c r="AQ134" i="46"/>
  <c r="AQ135" i="46"/>
  <c r="AN133" i="46"/>
  <c r="AN134" i="46"/>
  <c r="AN135" i="46"/>
  <c r="AK133" i="46"/>
  <c r="AK134" i="46"/>
  <c r="AK135" i="46"/>
  <c r="AH133" i="46"/>
  <c r="AH134" i="46"/>
  <c r="AH135" i="46"/>
  <c r="AE133" i="46"/>
  <c r="AE134" i="46"/>
  <c r="AE135" i="46"/>
  <c r="AB133" i="46"/>
  <c r="AB134" i="46"/>
  <c r="AB135" i="46"/>
  <c r="Y133" i="46"/>
  <c r="Y134" i="46"/>
  <c r="Y135" i="46"/>
  <c r="V133" i="46"/>
  <c r="V134" i="46"/>
  <c r="V135" i="46"/>
  <c r="S133" i="46"/>
  <c r="S134" i="46"/>
  <c r="S135" i="46"/>
  <c r="P133" i="46"/>
  <c r="P134" i="46"/>
  <c r="P135" i="46"/>
  <c r="M133" i="46"/>
  <c r="M134" i="46"/>
  <c r="M135" i="46"/>
  <c r="J133" i="46"/>
  <c r="J134" i="46"/>
  <c r="J135" i="46"/>
  <c r="G133" i="46"/>
  <c r="G134" i="46"/>
  <c r="G135" i="46"/>
  <c r="D130" i="46"/>
  <c r="D131" i="46"/>
  <c r="D132" i="46"/>
  <c r="D133" i="46"/>
  <c r="D134" i="46"/>
  <c r="D135" i="46"/>
  <c r="BC128" i="46" l="1"/>
  <c r="BC129" i="46"/>
  <c r="BC130" i="46"/>
  <c r="BC131" i="46"/>
  <c r="BC132" i="46"/>
  <c r="AZ128" i="46"/>
  <c r="AZ129" i="46"/>
  <c r="AZ130" i="46"/>
  <c r="AZ131" i="46"/>
  <c r="AZ132" i="46"/>
  <c r="AW128" i="46"/>
  <c r="AW129" i="46"/>
  <c r="AW130" i="46"/>
  <c r="AW131" i="46"/>
  <c r="AW132" i="46"/>
  <c r="AT128" i="46"/>
  <c r="AT129" i="46"/>
  <c r="AT130" i="46"/>
  <c r="AT131" i="46"/>
  <c r="AT132" i="46"/>
  <c r="AQ128" i="46"/>
  <c r="AQ129" i="46"/>
  <c r="AQ130" i="46"/>
  <c r="AQ131" i="46"/>
  <c r="AQ132" i="46"/>
  <c r="AN128" i="46"/>
  <c r="AN129" i="46"/>
  <c r="AN130" i="46"/>
  <c r="AN131" i="46"/>
  <c r="AN132" i="46"/>
  <c r="AK128" i="46"/>
  <c r="AK129" i="46"/>
  <c r="AK130" i="46"/>
  <c r="AK131" i="46"/>
  <c r="AK132" i="46"/>
  <c r="AH128" i="46"/>
  <c r="AH129" i="46"/>
  <c r="AH130" i="46"/>
  <c r="AH131" i="46"/>
  <c r="AH132" i="46"/>
  <c r="AE128" i="46"/>
  <c r="AE129" i="46"/>
  <c r="AE130" i="46"/>
  <c r="AE131" i="46"/>
  <c r="AE132" i="46"/>
  <c r="AB132" i="46"/>
  <c r="AB128" i="46"/>
  <c r="AB129" i="46"/>
  <c r="AB130" i="46"/>
  <c r="AB131" i="46"/>
  <c r="Y128" i="46"/>
  <c r="Y129" i="46"/>
  <c r="Y130" i="46"/>
  <c r="Y131" i="46"/>
  <c r="Y132" i="46"/>
  <c r="V128" i="46"/>
  <c r="V129" i="46"/>
  <c r="V130" i="46"/>
  <c r="V131" i="46"/>
  <c r="V132" i="46"/>
  <c r="S128" i="46"/>
  <c r="S129" i="46"/>
  <c r="S130" i="46"/>
  <c r="S131" i="46"/>
  <c r="S132" i="46"/>
  <c r="P128" i="46"/>
  <c r="P129" i="46"/>
  <c r="P130" i="46"/>
  <c r="P131" i="46"/>
  <c r="P132" i="46"/>
  <c r="M128" i="46"/>
  <c r="M129" i="46"/>
  <c r="M130" i="46"/>
  <c r="M131" i="46"/>
  <c r="M132" i="46"/>
  <c r="J130" i="46"/>
  <c r="J131" i="46"/>
  <c r="J132" i="46"/>
  <c r="G130" i="46"/>
  <c r="G131" i="46"/>
  <c r="G132" i="46"/>
  <c r="D128" i="46" l="1"/>
  <c r="D129" i="46"/>
  <c r="G128" i="46"/>
  <c r="G129" i="46"/>
  <c r="J128" i="46"/>
  <c r="J129" i="46"/>
  <c r="BC127" i="46"/>
  <c r="AZ127" i="46"/>
  <c r="AW127" i="46"/>
  <c r="AT127" i="46"/>
  <c r="AQ127" i="46"/>
  <c r="AN127" i="46"/>
  <c r="AK127" i="46"/>
  <c r="AH127" i="46"/>
  <c r="AE127" i="46"/>
  <c r="AB127" i="46"/>
  <c r="Y127" i="46"/>
  <c r="V127" i="46"/>
  <c r="S127" i="46"/>
  <c r="P127" i="46"/>
  <c r="M127" i="46"/>
  <c r="J127" i="46"/>
  <c r="G127" i="46"/>
  <c r="D127" i="46"/>
  <c r="P126" i="46"/>
  <c r="P125" i="46"/>
  <c r="P124" i="46"/>
  <c r="P123" i="46"/>
  <c r="P122" i="46"/>
  <c r="J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3" i="5"/>
  <c r="O3" i="5"/>
  <c r="BC125" i="46"/>
  <c r="BC126" i="46"/>
  <c r="AZ125" i="46"/>
  <c r="AZ126" i="46"/>
  <c r="AW125" i="46"/>
  <c r="AW126" i="46"/>
  <c r="AT125" i="46"/>
  <c r="AT126" i="46"/>
  <c r="AQ125" i="46"/>
  <c r="AQ126" i="46"/>
  <c r="AN125" i="46"/>
  <c r="AN126" i="46"/>
  <c r="AK125" i="46"/>
  <c r="AK126" i="46"/>
  <c r="AH126" i="46"/>
  <c r="AH125" i="46"/>
  <c r="AE125" i="46"/>
  <c r="AE126" i="46"/>
  <c r="AB125" i="46"/>
  <c r="AB126" i="46"/>
  <c r="Y125" i="46"/>
  <c r="Y126" i="46"/>
  <c r="V125" i="46"/>
  <c r="V126" i="46"/>
  <c r="S125" i="46"/>
  <c r="S126" i="46"/>
  <c r="M125" i="46"/>
  <c r="M126" i="46"/>
  <c r="J125" i="46"/>
  <c r="J126" i="46"/>
  <c r="G125" i="46"/>
  <c r="G126" i="46"/>
  <c r="D125" i="46"/>
  <c r="D126" i="46"/>
  <c r="AK124" i="46"/>
  <c r="BC121" i="46"/>
  <c r="BC122" i="46"/>
  <c r="BC123" i="46"/>
  <c r="BC124" i="46"/>
  <c r="AZ121" i="46"/>
  <c r="AZ122" i="46"/>
  <c r="AZ123" i="46"/>
  <c r="AZ124" i="46"/>
  <c r="AW121" i="46"/>
  <c r="AW122" i="46"/>
  <c r="AW123" i="46"/>
  <c r="AW124" i="46"/>
  <c r="AT121" i="46"/>
  <c r="AT122" i="46"/>
  <c r="AT123" i="46"/>
  <c r="AT124" i="46"/>
  <c r="AQ121" i="46"/>
  <c r="AQ122" i="46"/>
  <c r="AQ123" i="46"/>
  <c r="AQ124" i="46"/>
  <c r="AN121" i="46"/>
  <c r="AN122" i="46"/>
  <c r="AN123" i="46"/>
  <c r="AN124" i="46"/>
  <c r="AK121" i="46"/>
  <c r="AK122" i="46"/>
  <c r="AK123" i="46"/>
  <c r="AH121" i="46"/>
  <c r="AH122" i="46"/>
  <c r="AH123" i="46"/>
  <c r="AH124" i="46"/>
  <c r="AE121" i="46"/>
  <c r="AE122" i="46"/>
  <c r="AE123" i="46"/>
  <c r="AE124" i="46"/>
  <c r="AB124" i="46"/>
  <c r="AB121" i="46"/>
  <c r="AB122" i="46"/>
  <c r="AB123" i="46"/>
  <c r="Y121" i="46"/>
  <c r="Y122" i="46"/>
  <c r="Y123" i="46"/>
  <c r="Y124" i="46"/>
  <c r="V121" i="46"/>
  <c r="V122" i="46"/>
  <c r="V123" i="46"/>
  <c r="V124" i="46"/>
  <c r="S121" i="46"/>
  <c r="S122" i="46"/>
  <c r="S123" i="46"/>
  <c r="S124" i="46"/>
  <c r="P121" i="46"/>
  <c r="M124" i="46"/>
  <c r="M121" i="46"/>
  <c r="M122" i="46"/>
  <c r="M123" i="46"/>
  <c r="J121" i="46"/>
  <c r="J122" i="46"/>
  <c r="J123" i="46"/>
  <c r="J124" i="46"/>
  <c r="G121" i="46"/>
  <c r="G122" i="46"/>
  <c r="G123" i="46"/>
  <c r="G124" i="46"/>
  <c r="D121" i="46"/>
  <c r="D122" i="46"/>
  <c r="D123" i="46"/>
  <c r="D124" i="46"/>
  <c r="O4" i="5" l="1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BC119" i="46" l="1"/>
  <c r="BC120" i="46"/>
  <c r="AZ119" i="46"/>
  <c r="AZ120" i="46"/>
  <c r="AW119" i="46"/>
  <c r="AW120" i="46"/>
  <c r="AT119" i="46"/>
  <c r="AT120" i="46"/>
  <c r="AQ119" i="46"/>
  <c r="AQ120" i="46"/>
  <c r="AN119" i="46"/>
  <c r="AN120" i="46"/>
  <c r="AK119" i="46"/>
  <c r="AK120" i="46"/>
  <c r="AH119" i="46"/>
  <c r="AH120" i="46"/>
  <c r="AE119" i="46"/>
  <c r="AE120" i="46"/>
  <c r="AB119" i="46"/>
  <c r="AB120" i="46"/>
  <c r="Y119" i="46"/>
  <c r="Y120" i="46"/>
  <c r="V119" i="46"/>
  <c r="V120" i="46"/>
  <c r="S119" i="46"/>
  <c r="S120" i="46"/>
  <c r="P119" i="46"/>
  <c r="P120" i="46"/>
  <c r="M119" i="46"/>
  <c r="M120" i="46"/>
  <c r="J119" i="46"/>
  <c r="J120" i="46"/>
  <c r="G119" i="46"/>
  <c r="G120" i="46"/>
  <c r="D119" i="46"/>
  <c r="D120" i="46"/>
  <c r="G20" i="5" l="1"/>
  <c r="J7" i="5"/>
  <c r="H20" i="5"/>
  <c r="BC115" i="46"/>
  <c r="BC116" i="46"/>
  <c r="BC117" i="46"/>
  <c r="BC118" i="46"/>
  <c r="AZ115" i="46"/>
  <c r="AZ116" i="46"/>
  <c r="AZ117" i="46"/>
  <c r="AZ118" i="46"/>
  <c r="AW118" i="46"/>
  <c r="AW115" i="46"/>
  <c r="AW116" i="46"/>
  <c r="AW117" i="46"/>
  <c r="AT115" i="46"/>
  <c r="AT116" i="46"/>
  <c r="AT117" i="46"/>
  <c r="AT118" i="46"/>
  <c r="AQ115" i="46"/>
  <c r="AQ116" i="46"/>
  <c r="AQ117" i="46"/>
  <c r="AQ118" i="46"/>
  <c r="AN116" i="46"/>
  <c r="AN117" i="46"/>
  <c r="AN118" i="46"/>
  <c r="AK116" i="46"/>
  <c r="AK117" i="46"/>
  <c r="AK118" i="46"/>
  <c r="AH115" i="46"/>
  <c r="AH116" i="46"/>
  <c r="AH117" i="46"/>
  <c r="AH118" i="46"/>
  <c r="AE115" i="46"/>
  <c r="AE116" i="46"/>
  <c r="AE117" i="46"/>
  <c r="AE118" i="46"/>
  <c r="AB115" i="46"/>
  <c r="AB116" i="46"/>
  <c r="AB117" i="46"/>
  <c r="AB118" i="46"/>
  <c r="Y116" i="46"/>
  <c r="Y117" i="46"/>
  <c r="Y118" i="46"/>
  <c r="V115" i="46"/>
  <c r="V116" i="46"/>
  <c r="V117" i="46"/>
  <c r="V118" i="46"/>
  <c r="S115" i="46"/>
  <c r="S116" i="46"/>
  <c r="S117" i="46"/>
  <c r="S118" i="46"/>
  <c r="P115" i="46"/>
  <c r="P116" i="46"/>
  <c r="P117" i="46"/>
  <c r="P118" i="46"/>
  <c r="M115" i="46"/>
  <c r="M116" i="46"/>
  <c r="M117" i="46"/>
  <c r="M118" i="46"/>
  <c r="J115" i="46"/>
  <c r="J116" i="46"/>
  <c r="J117" i="46"/>
  <c r="J118" i="46"/>
  <c r="G115" i="46"/>
  <c r="G116" i="46"/>
  <c r="G117" i="46"/>
  <c r="G118" i="46"/>
  <c r="D115" i="46"/>
  <c r="D116" i="46"/>
  <c r="D117" i="46"/>
  <c r="D118" i="46"/>
  <c r="D10" i="49"/>
  <c r="D11" i="49"/>
  <c r="D12" i="49"/>
  <c r="D9" i="49"/>
  <c r="D13" i="49" s="1"/>
  <c r="C13" i="49"/>
  <c r="B13" i="49"/>
  <c r="E10" i="49"/>
  <c r="E11" i="49"/>
  <c r="E12" i="49"/>
  <c r="E9" i="49"/>
  <c r="E6" i="49"/>
  <c r="B6" i="49"/>
  <c r="G3" i="48"/>
  <c r="G4" i="48"/>
  <c r="G5" i="48"/>
  <c r="G6" i="48"/>
  <c r="G7" i="48"/>
  <c r="G8" i="48"/>
  <c r="G9" i="48"/>
  <c r="G10" i="48"/>
  <c r="G11" i="48"/>
  <c r="G12" i="48"/>
  <c r="G13" i="48"/>
  <c r="G14" i="48"/>
  <c r="G15" i="48"/>
  <c r="G16" i="48"/>
  <c r="G17" i="48"/>
  <c r="G18" i="48"/>
  <c r="G19" i="48"/>
  <c r="G20" i="48"/>
  <c r="G21" i="48"/>
  <c r="G22" i="48"/>
  <c r="G23" i="48"/>
  <c r="G24" i="48"/>
  <c r="G25" i="48"/>
  <c r="G26" i="48"/>
  <c r="G27" i="48"/>
  <c r="G2" i="48"/>
  <c r="D657" i="31"/>
  <c r="AN115" i="46"/>
  <c r="AK115" i="46"/>
  <c r="Y115" i="46"/>
  <c r="J15" i="5"/>
  <c r="J16" i="5"/>
  <c r="N3" i="5"/>
  <c r="N14" i="5"/>
  <c r="N15" i="5"/>
  <c r="N16" i="5"/>
  <c r="N17" i="5"/>
  <c r="N18" i="5"/>
  <c r="N19" i="5"/>
  <c r="N8" i="5"/>
  <c r="N9" i="5"/>
  <c r="N10" i="5"/>
  <c r="N11" i="5"/>
  <c r="N12" i="5"/>
  <c r="N13" i="5"/>
  <c r="N7" i="5"/>
  <c r="N4" i="5"/>
  <c r="BC24" i="46"/>
  <c r="BC25" i="46"/>
  <c r="BC26" i="46"/>
  <c r="BC27" i="46"/>
  <c r="BC28" i="46"/>
  <c r="BC29" i="46"/>
  <c r="BC30" i="46"/>
  <c r="BC31" i="46"/>
  <c r="BC32" i="46"/>
  <c r="BC33" i="46"/>
  <c r="BC35" i="46"/>
  <c r="BC36" i="46"/>
  <c r="BC37" i="46"/>
  <c r="BC38" i="46"/>
  <c r="BC39" i="46"/>
  <c r="BC40" i="46"/>
  <c r="BC41" i="46"/>
  <c r="BC42" i="46"/>
  <c r="BC43" i="46"/>
  <c r="BC44" i="46"/>
  <c r="BC45" i="46"/>
  <c r="BC46" i="46"/>
  <c r="BC47" i="46"/>
  <c r="BC48" i="46"/>
  <c r="BC49" i="46"/>
  <c r="BC50" i="46"/>
  <c r="BC51" i="46"/>
  <c r="BC52" i="46"/>
  <c r="BC53" i="46"/>
  <c r="BC54" i="46"/>
  <c r="BC55" i="46"/>
  <c r="BC56" i="46"/>
  <c r="BC57" i="46"/>
  <c r="BC58" i="46"/>
  <c r="BC59" i="46"/>
  <c r="BC60" i="46"/>
  <c r="BC61" i="46"/>
  <c r="BC62" i="46"/>
  <c r="BC63" i="46"/>
  <c r="BC64" i="46"/>
  <c r="BC65" i="46"/>
  <c r="BC66" i="46"/>
  <c r="BC67" i="46"/>
  <c r="BC68" i="46"/>
  <c r="BC69" i="46"/>
  <c r="BC70" i="46"/>
  <c r="BC71" i="46"/>
  <c r="BC72" i="46"/>
  <c r="BC73" i="46"/>
  <c r="BC74" i="46"/>
  <c r="BC75" i="46"/>
  <c r="BC76" i="46"/>
  <c r="BC77" i="46"/>
  <c r="BC78" i="46"/>
  <c r="BC79" i="46"/>
  <c r="BC80" i="46"/>
  <c r="BC81" i="46"/>
  <c r="BC82" i="46"/>
  <c r="BC83" i="46"/>
  <c r="BC84" i="46"/>
  <c r="BC85" i="46"/>
  <c r="BC86" i="46"/>
  <c r="BC87" i="46"/>
  <c r="BC88" i="46"/>
  <c r="BC89" i="46"/>
  <c r="BC90" i="46"/>
  <c r="BC91" i="46"/>
  <c r="BC92" i="46"/>
  <c r="BC93" i="46"/>
  <c r="BC94" i="46"/>
  <c r="BC95" i="46"/>
  <c r="BC96" i="46"/>
  <c r="BC97" i="46"/>
  <c r="BC98" i="46"/>
  <c r="BC99" i="46"/>
  <c r="BC100" i="46"/>
  <c r="BC101" i="46"/>
  <c r="BC102" i="46"/>
  <c r="BC103" i="46"/>
  <c r="BC104" i="46"/>
  <c r="BC105" i="46"/>
  <c r="BC106" i="46"/>
  <c r="BC107" i="46"/>
  <c r="BC108" i="46"/>
  <c r="BC109" i="46"/>
  <c r="BC110" i="46"/>
  <c r="BC111" i="46"/>
  <c r="BC112" i="46"/>
  <c r="BC113" i="46"/>
  <c r="BC114" i="46"/>
  <c r="BC23" i="46"/>
  <c r="AZ24" i="46"/>
  <c r="AZ25" i="46"/>
  <c r="AZ26" i="46"/>
  <c r="AZ27" i="46"/>
  <c r="AZ28" i="46"/>
  <c r="AZ29" i="46"/>
  <c r="AZ30" i="46"/>
  <c r="AZ31" i="46"/>
  <c r="AZ32" i="46"/>
  <c r="AZ33" i="46"/>
  <c r="AZ35" i="46"/>
  <c r="AZ36" i="46"/>
  <c r="AZ37" i="46"/>
  <c r="AZ38" i="46"/>
  <c r="AZ39" i="46"/>
  <c r="AZ40" i="46"/>
  <c r="AZ41" i="46"/>
  <c r="AZ42" i="46"/>
  <c r="AZ43" i="46"/>
  <c r="AZ44" i="46"/>
  <c r="AZ45" i="46"/>
  <c r="AZ46" i="46"/>
  <c r="AZ47" i="46"/>
  <c r="AZ48" i="46"/>
  <c r="AZ49" i="46"/>
  <c r="AZ50" i="46"/>
  <c r="AZ51" i="46"/>
  <c r="AZ52" i="46"/>
  <c r="AZ53" i="46"/>
  <c r="AZ54" i="46"/>
  <c r="AZ55" i="46"/>
  <c r="AZ56" i="46"/>
  <c r="AZ57" i="46"/>
  <c r="AZ58" i="46"/>
  <c r="AZ59" i="46"/>
  <c r="AZ60" i="46"/>
  <c r="AZ61" i="46"/>
  <c r="AZ62" i="46"/>
  <c r="AZ63" i="46"/>
  <c r="AZ64" i="46"/>
  <c r="AZ65" i="46"/>
  <c r="AZ66" i="46"/>
  <c r="AZ67" i="46"/>
  <c r="AZ68" i="46"/>
  <c r="AZ69" i="46"/>
  <c r="AZ70" i="46"/>
  <c r="AZ71" i="46"/>
  <c r="AZ72" i="46"/>
  <c r="AZ73" i="46"/>
  <c r="AZ74" i="46"/>
  <c r="AZ75" i="46"/>
  <c r="AZ76" i="46"/>
  <c r="AZ77" i="46"/>
  <c r="AZ78" i="46"/>
  <c r="AZ79" i="46"/>
  <c r="AZ80" i="46"/>
  <c r="AZ81" i="46"/>
  <c r="AZ82" i="46"/>
  <c r="AZ83" i="46"/>
  <c r="AZ84" i="46"/>
  <c r="AZ85" i="46"/>
  <c r="AZ86" i="46"/>
  <c r="AZ87" i="46"/>
  <c r="AZ88" i="46"/>
  <c r="AZ89" i="46"/>
  <c r="AZ90" i="46"/>
  <c r="AZ91" i="46"/>
  <c r="AZ92" i="46"/>
  <c r="AZ93" i="46"/>
  <c r="AZ94" i="46"/>
  <c r="AZ95" i="46"/>
  <c r="AZ96" i="46"/>
  <c r="AZ97" i="46"/>
  <c r="AZ98" i="46"/>
  <c r="AZ99" i="46"/>
  <c r="AZ100" i="46"/>
  <c r="AZ101" i="46"/>
  <c r="AZ102" i="46"/>
  <c r="AZ103" i="46"/>
  <c r="AZ104" i="46"/>
  <c r="AZ105" i="46"/>
  <c r="AZ106" i="46"/>
  <c r="AZ107" i="46"/>
  <c r="AZ108" i="46"/>
  <c r="AZ109" i="46"/>
  <c r="AZ110" i="46"/>
  <c r="AZ111" i="46"/>
  <c r="AZ112" i="46"/>
  <c r="AZ113" i="46"/>
  <c r="AZ114" i="46"/>
  <c r="AZ23" i="46"/>
  <c r="AW24" i="46"/>
  <c r="AW25" i="46"/>
  <c r="AW26" i="46"/>
  <c r="AW27" i="46"/>
  <c r="AW28" i="46"/>
  <c r="AW29" i="46"/>
  <c r="AW30" i="46"/>
  <c r="AW31" i="46"/>
  <c r="AW32" i="46"/>
  <c r="AW33" i="46"/>
  <c r="AW35" i="46"/>
  <c r="AW36" i="46"/>
  <c r="AW37" i="46"/>
  <c r="AW38" i="46"/>
  <c r="AW39" i="46"/>
  <c r="AW40" i="46"/>
  <c r="AW41" i="46"/>
  <c r="AW42" i="46"/>
  <c r="AW43" i="46"/>
  <c r="AW44" i="46"/>
  <c r="AW45" i="46"/>
  <c r="AW46" i="46"/>
  <c r="AW47" i="46"/>
  <c r="AW48" i="46"/>
  <c r="AW49" i="46"/>
  <c r="AW50" i="46"/>
  <c r="AW51" i="46"/>
  <c r="AW52" i="46"/>
  <c r="AW53" i="46"/>
  <c r="AW54" i="46"/>
  <c r="AW55" i="46"/>
  <c r="AW56" i="46"/>
  <c r="AW57" i="46"/>
  <c r="AW58" i="46"/>
  <c r="AW59" i="46"/>
  <c r="AW60" i="46"/>
  <c r="AW61" i="46"/>
  <c r="AW62" i="46"/>
  <c r="AW63" i="46"/>
  <c r="AW64" i="46"/>
  <c r="AW65" i="46"/>
  <c r="AW66" i="46"/>
  <c r="AW67" i="46"/>
  <c r="AW68" i="46"/>
  <c r="AW69" i="46"/>
  <c r="AW70" i="46"/>
  <c r="AW71" i="46"/>
  <c r="AW72" i="46"/>
  <c r="AW73" i="46"/>
  <c r="AW74" i="46"/>
  <c r="AW75" i="46"/>
  <c r="AW76" i="46"/>
  <c r="AW77" i="46"/>
  <c r="AW78" i="46"/>
  <c r="AW79" i="46"/>
  <c r="AW80" i="46"/>
  <c r="AW81" i="46"/>
  <c r="AW82" i="46"/>
  <c r="AW83" i="46"/>
  <c r="AW84" i="46"/>
  <c r="AW85" i="46"/>
  <c r="AW86" i="46"/>
  <c r="AW87" i="46"/>
  <c r="AW88" i="46"/>
  <c r="AW89" i="46"/>
  <c r="AW90" i="46"/>
  <c r="AW91" i="46"/>
  <c r="AW92" i="46"/>
  <c r="AW93" i="46"/>
  <c r="AW94" i="46"/>
  <c r="AW95" i="46"/>
  <c r="AW96" i="46"/>
  <c r="AW97" i="46"/>
  <c r="AW98" i="46"/>
  <c r="AW99" i="46"/>
  <c r="AW100" i="46"/>
  <c r="AW101" i="46"/>
  <c r="AW102" i="46"/>
  <c r="AW103" i="46"/>
  <c r="AW104" i="46"/>
  <c r="AW105" i="46"/>
  <c r="AW106" i="46"/>
  <c r="AW107" i="46"/>
  <c r="AW108" i="46"/>
  <c r="AW109" i="46"/>
  <c r="AW110" i="46"/>
  <c r="AW111" i="46"/>
  <c r="AW112" i="46"/>
  <c r="AW113" i="46"/>
  <c r="AW114" i="46"/>
  <c r="AW23" i="46"/>
  <c r="AT24" i="46"/>
  <c r="AT25" i="46"/>
  <c r="AT26" i="46"/>
  <c r="AT27" i="46"/>
  <c r="AT28" i="46"/>
  <c r="AT29" i="46"/>
  <c r="AT30" i="46"/>
  <c r="AT31" i="46"/>
  <c r="AT32" i="46"/>
  <c r="AT33" i="46"/>
  <c r="AT35" i="46"/>
  <c r="AT36" i="46"/>
  <c r="AT37" i="46"/>
  <c r="AT38" i="46"/>
  <c r="AT39" i="46"/>
  <c r="AT40" i="46"/>
  <c r="AT41" i="46"/>
  <c r="AT42" i="46"/>
  <c r="AT43" i="46"/>
  <c r="AT44" i="46"/>
  <c r="AT45" i="46"/>
  <c r="AT46" i="46"/>
  <c r="AT47" i="46"/>
  <c r="AT48" i="46"/>
  <c r="AT49" i="46"/>
  <c r="AT50" i="46"/>
  <c r="AT51" i="46"/>
  <c r="AT52" i="46"/>
  <c r="AT53" i="46"/>
  <c r="AT54" i="46"/>
  <c r="AT55" i="46"/>
  <c r="AT56" i="46"/>
  <c r="AT57" i="46"/>
  <c r="AT58" i="46"/>
  <c r="AT59" i="46"/>
  <c r="AT60" i="46"/>
  <c r="AT61" i="46"/>
  <c r="AT62" i="46"/>
  <c r="AT63" i="46"/>
  <c r="AT64" i="46"/>
  <c r="AT65" i="46"/>
  <c r="AT66" i="46"/>
  <c r="AT67" i="46"/>
  <c r="AT68" i="46"/>
  <c r="AT69" i="46"/>
  <c r="AT70" i="46"/>
  <c r="AT71" i="46"/>
  <c r="AT72" i="46"/>
  <c r="AT73" i="46"/>
  <c r="AT74" i="46"/>
  <c r="AT75" i="46"/>
  <c r="AT76" i="46"/>
  <c r="AT77" i="46"/>
  <c r="AT78" i="46"/>
  <c r="AT79" i="46"/>
  <c r="AT80" i="46"/>
  <c r="AT81" i="46"/>
  <c r="AT82" i="46"/>
  <c r="AT83" i="46"/>
  <c r="AT84" i="46"/>
  <c r="AT85" i="46"/>
  <c r="AT86" i="46"/>
  <c r="AT87" i="46"/>
  <c r="AT88" i="46"/>
  <c r="AT89" i="46"/>
  <c r="AT90" i="46"/>
  <c r="AT91" i="46"/>
  <c r="AT92" i="46"/>
  <c r="AT93" i="46"/>
  <c r="AT94" i="46"/>
  <c r="AT95" i="46"/>
  <c r="AT96" i="46"/>
  <c r="AT97" i="46"/>
  <c r="AT98" i="46"/>
  <c r="AT99" i="46"/>
  <c r="AT100" i="46"/>
  <c r="AT101" i="46"/>
  <c r="AT102" i="46"/>
  <c r="AT103" i="46"/>
  <c r="AT104" i="46"/>
  <c r="AT105" i="46"/>
  <c r="AT106" i="46"/>
  <c r="AT107" i="46"/>
  <c r="AT108" i="46"/>
  <c r="AT109" i="46"/>
  <c r="AT110" i="46"/>
  <c r="AT111" i="46"/>
  <c r="AT112" i="46"/>
  <c r="AT113" i="46"/>
  <c r="AT114" i="46"/>
  <c r="AT23" i="46"/>
  <c r="AQ24" i="46"/>
  <c r="AQ25" i="46"/>
  <c r="AQ26" i="46"/>
  <c r="AQ27" i="46"/>
  <c r="AQ28" i="46"/>
  <c r="AQ29" i="46"/>
  <c r="AQ30" i="46"/>
  <c r="AQ31" i="46"/>
  <c r="AQ32" i="46"/>
  <c r="AQ33" i="46"/>
  <c r="AQ35" i="46"/>
  <c r="AQ36" i="46"/>
  <c r="AQ37" i="46"/>
  <c r="AQ38" i="46"/>
  <c r="AQ39" i="46"/>
  <c r="AQ40" i="46"/>
  <c r="AQ41" i="46"/>
  <c r="AQ42" i="46"/>
  <c r="AQ43" i="46"/>
  <c r="AQ44" i="46"/>
  <c r="AQ45" i="46"/>
  <c r="AQ46" i="46"/>
  <c r="AQ47" i="46"/>
  <c r="AQ48" i="46"/>
  <c r="AQ49" i="46"/>
  <c r="AQ50" i="46"/>
  <c r="AQ51" i="46"/>
  <c r="AQ52" i="46"/>
  <c r="AQ53" i="46"/>
  <c r="AQ54" i="46"/>
  <c r="AQ55" i="46"/>
  <c r="AQ56" i="46"/>
  <c r="AQ57" i="46"/>
  <c r="AQ58" i="46"/>
  <c r="AQ59" i="46"/>
  <c r="AQ60" i="46"/>
  <c r="AQ61" i="46"/>
  <c r="AQ62" i="46"/>
  <c r="AQ63" i="46"/>
  <c r="AQ64" i="46"/>
  <c r="AQ65" i="46"/>
  <c r="AQ66" i="46"/>
  <c r="AQ67" i="46"/>
  <c r="AQ68" i="46"/>
  <c r="AQ69" i="46"/>
  <c r="AQ70" i="46"/>
  <c r="AQ71" i="46"/>
  <c r="AQ72" i="46"/>
  <c r="AQ73" i="46"/>
  <c r="AQ74" i="46"/>
  <c r="AQ75" i="46"/>
  <c r="AQ76" i="46"/>
  <c r="AQ77" i="46"/>
  <c r="AQ78" i="46"/>
  <c r="AQ79" i="46"/>
  <c r="AQ80" i="46"/>
  <c r="AQ81" i="46"/>
  <c r="AQ82" i="46"/>
  <c r="AQ83" i="46"/>
  <c r="AQ84" i="46"/>
  <c r="AQ85" i="46"/>
  <c r="AQ86" i="46"/>
  <c r="AQ87" i="46"/>
  <c r="AQ88" i="46"/>
  <c r="AQ89" i="46"/>
  <c r="AQ90" i="46"/>
  <c r="AQ91" i="46"/>
  <c r="AQ92" i="46"/>
  <c r="AQ93" i="46"/>
  <c r="AQ94" i="46"/>
  <c r="AQ95" i="46"/>
  <c r="AQ96" i="46"/>
  <c r="AQ97" i="46"/>
  <c r="AQ98" i="46"/>
  <c r="AQ99" i="46"/>
  <c r="AQ100" i="46"/>
  <c r="AQ101" i="46"/>
  <c r="AQ102" i="46"/>
  <c r="AQ103" i="46"/>
  <c r="AQ104" i="46"/>
  <c r="AQ105" i="46"/>
  <c r="AQ106" i="46"/>
  <c r="AQ107" i="46"/>
  <c r="AQ108" i="46"/>
  <c r="AQ109" i="46"/>
  <c r="AQ110" i="46"/>
  <c r="AQ111" i="46"/>
  <c r="AQ112" i="46"/>
  <c r="AQ113" i="46"/>
  <c r="AQ114" i="46"/>
  <c r="AQ23" i="46"/>
  <c r="AN24" i="46"/>
  <c r="AN25" i="46"/>
  <c r="AN26" i="46"/>
  <c r="AN27" i="46"/>
  <c r="AN28" i="46"/>
  <c r="AN29" i="46"/>
  <c r="AN30" i="46"/>
  <c r="AN31" i="46"/>
  <c r="AN32" i="46"/>
  <c r="AN33" i="46"/>
  <c r="AN35" i="46"/>
  <c r="AN36" i="46"/>
  <c r="AN37" i="46"/>
  <c r="AN38" i="46"/>
  <c r="AN39" i="46"/>
  <c r="AN40" i="46"/>
  <c r="AN41" i="46"/>
  <c r="AN42" i="46"/>
  <c r="AN43" i="46"/>
  <c r="AN44" i="46"/>
  <c r="AN45" i="46"/>
  <c r="AN46" i="46"/>
  <c r="AN47" i="46"/>
  <c r="AN48" i="46"/>
  <c r="AN49" i="46"/>
  <c r="AN50" i="46"/>
  <c r="AN51" i="46"/>
  <c r="AN52" i="46"/>
  <c r="AN53" i="46"/>
  <c r="AN54" i="46"/>
  <c r="AN55" i="46"/>
  <c r="AN56" i="46"/>
  <c r="AN57" i="46"/>
  <c r="AN58" i="46"/>
  <c r="AN59" i="46"/>
  <c r="AN60" i="46"/>
  <c r="AN61" i="46"/>
  <c r="AN62" i="46"/>
  <c r="AN63" i="46"/>
  <c r="AN64" i="46"/>
  <c r="AN65" i="46"/>
  <c r="AN66" i="46"/>
  <c r="AN67" i="46"/>
  <c r="AN68" i="46"/>
  <c r="AN69" i="46"/>
  <c r="AN70" i="46"/>
  <c r="AN71" i="46"/>
  <c r="AN72" i="46"/>
  <c r="AN73" i="46"/>
  <c r="AN74" i="46"/>
  <c r="AN75" i="46"/>
  <c r="AN76" i="46"/>
  <c r="AN77" i="46"/>
  <c r="AN78" i="46"/>
  <c r="AN79" i="46"/>
  <c r="AN80" i="46"/>
  <c r="AN81" i="46"/>
  <c r="AN82" i="46"/>
  <c r="AN83" i="46"/>
  <c r="AN84" i="46"/>
  <c r="AN85" i="46"/>
  <c r="AN86" i="46"/>
  <c r="AN87" i="46"/>
  <c r="AN88" i="46"/>
  <c r="AN89" i="46"/>
  <c r="AN90" i="46"/>
  <c r="AN91" i="46"/>
  <c r="AN92" i="46"/>
  <c r="AN93" i="46"/>
  <c r="AN94" i="46"/>
  <c r="AN95" i="46"/>
  <c r="AN96" i="46"/>
  <c r="AN97" i="46"/>
  <c r="AN98" i="46"/>
  <c r="AN99" i="46"/>
  <c r="AN100" i="46"/>
  <c r="AN101" i="46"/>
  <c r="AN102" i="46"/>
  <c r="AN103" i="46"/>
  <c r="AN104" i="46"/>
  <c r="AN105" i="46"/>
  <c r="AN106" i="46"/>
  <c r="AN107" i="46"/>
  <c r="AN108" i="46"/>
  <c r="AN109" i="46"/>
  <c r="AN110" i="46"/>
  <c r="AN111" i="46"/>
  <c r="AN112" i="46"/>
  <c r="AN113" i="46"/>
  <c r="AN114" i="46"/>
  <c r="AN23" i="46"/>
  <c r="AK24" i="46"/>
  <c r="AK25" i="46"/>
  <c r="AK26" i="46"/>
  <c r="AK27" i="46"/>
  <c r="AK28" i="46"/>
  <c r="AK29" i="46"/>
  <c r="AK30" i="46"/>
  <c r="AK31" i="46"/>
  <c r="AK32" i="46"/>
  <c r="AK33" i="46"/>
  <c r="AK35" i="46"/>
  <c r="AK36" i="46"/>
  <c r="AK37" i="46"/>
  <c r="AK38" i="46"/>
  <c r="AK39" i="46"/>
  <c r="AK40" i="46"/>
  <c r="AK41" i="46"/>
  <c r="AK42" i="46"/>
  <c r="AK43" i="46"/>
  <c r="AK44" i="46"/>
  <c r="AK45" i="46"/>
  <c r="AK46" i="46"/>
  <c r="AK47" i="46"/>
  <c r="AK48" i="46"/>
  <c r="AK49" i="46"/>
  <c r="AK50" i="46"/>
  <c r="AK51" i="46"/>
  <c r="AK52" i="46"/>
  <c r="AK53" i="46"/>
  <c r="AK54" i="46"/>
  <c r="AK55" i="46"/>
  <c r="AK56" i="46"/>
  <c r="AK57" i="46"/>
  <c r="AK58" i="46"/>
  <c r="AK59" i="46"/>
  <c r="AK60" i="46"/>
  <c r="AK61" i="46"/>
  <c r="AK62" i="46"/>
  <c r="AK63" i="46"/>
  <c r="AK64" i="46"/>
  <c r="AK65" i="46"/>
  <c r="AK66" i="46"/>
  <c r="AK67" i="46"/>
  <c r="AK68" i="46"/>
  <c r="AK69" i="46"/>
  <c r="AK70" i="46"/>
  <c r="AK71" i="46"/>
  <c r="AK72" i="46"/>
  <c r="AK73" i="46"/>
  <c r="AK74" i="46"/>
  <c r="AK75" i="46"/>
  <c r="AK76" i="46"/>
  <c r="AK77" i="46"/>
  <c r="AK78" i="46"/>
  <c r="AK79" i="46"/>
  <c r="AK80" i="46"/>
  <c r="AK81" i="46"/>
  <c r="AK82" i="46"/>
  <c r="AK83" i="46"/>
  <c r="AK84" i="46"/>
  <c r="AK85" i="46"/>
  <c r="AK86" i="46"/>
  <c r="AK87" i="46"/>
  <c r="AK88" i="46"/>
  <c r="AK89" i="46"/>
  <c r="AK90" i="46"/>
  <c r="AK91" i="46"/>
  <c r="AK92" i="46"/>
  <c r="AK93" i="46"/>
  <c r="AK94" i="46"/>
  <c r="AK95" i="46"/>
  <c r="AK96" i="46"/>
  <c r="AK97" i="46"/>
  <c r="AK98" i="46"/>
  <c r="AK99" i="46"/>
  <c r="AK100" i="46"/>
  <c r="AK101" i="46"/>
  <c r="AK102" i="46"/>
  <c r="AK103" i="46"/>
  <c r="AK104" i="46"/>
  <c r="AK105" i="46"/>
  <c r="AK106" i="46"/>
  <c r="AK107" i="46"/>
  <c r="AK108" i="46"/>
  <c r="AK109" i="46"/>
  <c r="AK110" i="46"/>
  <c r="AK111" i="46"/>
  <c r="AK112" i="46"/>
  <c r="AK113" i="46"/>
  <c r="AK114" i="46"/>
  <c r="AK23" i="46"/>
  <c r="AH24" i="46"/>
  <c r="AH25" i="46"/>
  <c r="AH26" i="46"/>
  <c r="AH27" i="46"/>
  <c r="AH28" i="46"/>
  <c r="AH29" i="46"/>
  <c r="AH30" i="46"/>
  <c r="AH31" i="46"/>
  <c r="AH32" i="46"/>
  <c r="AH33" i="46"/>
  <c r="AH35" i="46"/>
  <c r="AH36" i="46"/>
  <c r="AH37" i="46"/>
  <c r="AH38" i="46"/>
  <c r="AH39" i="46"/>
  <c r="AH40" i="46"/>
  <c r="AH41" i="46"/>
  <c r="AH42" i="46"/>
  <c r="AH43" i="46"/>
  <c r="AH44" i="46"/>
  <c r="AH45" i="46"/>
  <c r="AH46" i="46"/>
  <c r="AH47" i="46"/>
  <c r="AH48" i="46"/>
  <c r="AH49" i="46"/>
  <c r="AH50" i="46"/>
  <c r="AH51" i="46"/>
  <c r="AH52" i="46"/>
  <c r="AH53" i="46"/>
  <c r="AH54" i="46"/>
  <c r="AH55" i="46"/>
  <c r="AH56" i="46"/>
  <c r="AH57" i="46"/>
  <c r="AH58" i="46"/>
  <c r="AH59" i="46"/>
  <c r="AH60" i="46"/>
  <c r="AH61" i="46"/>
  <c r="AH62" i="46"/>
  <c r="AH63" i="46"/>
  <c r="AH64" i="46"/>
  <c r="AH65" i="46"/>
  <c r="AH66" i="46"/>
  <c r="AH67" i="46"/>
  <c r="AH68" i="46"/>
  <c r="AH69" i="46"/>
  <c r="AH70" i="46"/>
  <c r="AH71" i="46"/>
  <c r="AH72" i="46"/>
  <c r="AH73" i="46"/>
  <c r="AH74" i="46"/>
  <c r="AH75" i="46"/>
  <c r="AH76" i="46"/>
  <c r="AH77" i="46"/>
  <c r="AH78" i="46"/>
  <c r="AH79" i="46"/>
  <c r="AH80" i="46"/>
  <c r="AH81" i="46"/>
  <c r="AH82" i="46"/>
  <c r="AH83" i="46"/>
  <c r="AH84" i="46"/>
  <c r="AH85" i="46"/>
  <c r="AH86" i="46"/>
  <c r="AH87" i="46"/>
  <c r="AH88" i="46"/>
  <c r="AH89" i="46"/>
  <c r="AH90" i="46"/>
  <c r="AH91" i="46"/>
  <c r="AH92" i="46"/>
  <c r="AH93" i="46"/>
  <c r="AH94" i="46"/>
  <c r="AH95" i="46"/>
  <c r="AH96" i="46"/>
  <c r="AH97" i="46"/>
  <c r="AH98" i="46"/>
  <c r="AH99" i="46"/>
  <c r="AH100" i="46"/>
  <c r="AH101" i="46"/>
  <c r="AH102" i="46"/>
  <c r="AH103" i="46"/>
  <c r="AH104" i="46"/>
  <c r="AH105" i="46"/>
  <c r="AH106" i="46"/>
  <c r="AH107" i="46"/>
  <c r="AH108" i="46"/>
  <c r="AH109" i="46"/>
  <c r="AH110" i="46"/>
  <c r="AH111" i="46"/>
  <c r="AH112" i="46"/>
  <c r="AH113" i="46"/>
  <c r="AH114" i="46"/>
  <c r="AH23" i="46"/>
  <c r="AE61" i="46"/>
  <c r="AE24" i="46"/>
  <c r="AE25" i="46"/>
  <c r="AE26" i="46"/>
  <c r="AE27" i="46"/>
  <c r="AE28" i="46"/>
  <c r="AE29" i="46"/>
  <c r="AE30" i="46"/>
  <c r="AE31" i="46"/>
  <c r="AE32" i="46"/>
  <c r="AE33" i="46"/>
  <c r="AE35" i="46"/>
  <c r="AE36" i="46"/>
  <c r="AE37" i="46"/>
  <c r="AE38" i="46"/>
  <c r="AE39" i="46"/>
  <c r="AE40" i="46"/>
  <c r="AE41" i="46"/>
  <c r="AE42" i="46"/>
  <c r="AE43" i="46"/>
  <c r="AE44" i="46"/>
  <c r="AE45" i="46"/>
  <c r="AE46" i="46"/>
  <c r="AE47" i="46"/>
  <c r="AE48" i="46"/>
  <c r="AE49" i="46"/>
  <c r="AE50" i="46"/>
  <c r="AE51" i="46"/>
  <c r="AE52" i="46"/>
  <c r="AE53" i="46"/>
  <c r="AE54" i="46"/>
  <c r="AE55" i="46"/>
  <c r="AE56" i="46"/>
  <c r="AE57" i="46"/>
  <c r="AE58" i="46"/>
  <c r="AE59" i="46"/>
  <c r="AE60" i="46"/>
  <c r="AE62" i="46"/>
  <c r="AE63" i="46"/>
  <c r="AE64" i="46"/>
  <c r="AE65" i="46"/>
  <c r="AE66" i="46"/>
  <c r="AE67" i="46"/>
  <c r="AE68" i="46"/>
  <c r="AE69" i="46"/>
  <c r="AE70" i="46"/>
  <c r="AE71" i="46"/>
  <c r="AE72" i="46"/>
  <c r="AE73" i="46"/>
  <c r="AE74" i="46"/>
  <c r="AE75" i="46"/>
  <c r="AE76" i="46"/>
  <c r="AE77" i="46"/>
  <c r="AE78" i="46"/>
  <c r="AE79" i="46"/>
  <c r="AE80" i="46"/>
  <c r="AE81" i="46"/>
  <c r="AE82" i="46"/>
  <c r="AE83" i="46"/>
  <c r="AE84" i="46"/>
  <c r="AE85" i="46"/>
  <c r="AE86" i="46"/>
  <c r="AE87" i="46"/>
  <c r="AE88" i="46"/>
  <c r="AE89" i="46"/>
  <c r="AE90" i="46"/>
  <c r="AE91" i="46"/>
  <c r="AE92" i="46"/>
  <c r="AE93" i="46"/>
  <c r="AE94" i="46"/>
  <c r="AE95" i="46"/>
  <c r="AE96" i="46"/>
  <c r="AE97" i="46"/>
  <c r="AE98" i="46"/>
  <c r="AE99" i="46"/>
  <c r="AE100" i="46"/>
  <c r="AE101" i="46"/>
  <c r="AE102" i="46"/>
  <c r="AE103" i="46"/>
  <c r="AE104" i="46"/>
  <c r="AE105" i="46"/>
  <c r="AE106" i="46"/>
  <c r="AE107" i="46"/>
  <c r="AE108" i="46"/>
  <c r="AE109" i="46"/>
  <c r="AE110" i="46"/>
  <c r="AE111" i="46"/>
  <c r="AE112" i="46"/>
  <c r="AE113" i="46"/>
  <c r="AE114" i="46"/>
  <c r="AE23" i="46"/>
  <c r="AB23" i="46"/>
  <c r="AB24" i="46"/>
  <c r="AB25" i="46"/>
  <c r="AB26" i="46"/>
  <c r="AB27" i="46"/>
  <c r="AB28" i="46"/>
  <c r="AB29" i="46"/>
  <c r="AB30" i="46"/>
  <c r="AB31" i="46"/>
  <c r="AB32" i="46"/>
  <c r="AB33" i="46"/>
  <c r="AB35" i="46"/>
  <c r="AB36" i="46"/>
  <c r="AB37" i="46"/>
  <c r="AB38" i="46"/>
  <c r="AB39" i="46"/>
  <c r="AB40" i="46"/>
  <c r="AB41" i="46"/>
  <c r="AB42" i="46"/>
  <c r="AB43" i="46"/>
  <c r="AB44" i="46"/>
  <c r="AB45" i="46"/>
  <c r="AB46" i="46"/>
  <c r="AB47" i="46"/>
  <c r="AB48" i="46"/>
  <c r="AB49" i="46"/>
  <c r="AB50" i="46"/>
  <c r="AB51" i="46"/>
  <c r="AB52" i="46"/>
  <c r="AB53" i="46"/>
  <c r="AB54" i="46"/>
  <c r="AB55" i="46"/>
  <c r="AB56" i="46"/>
  <c r="AB57" i="46"/>
  <c r="AB58" i="46"/>
  <c r="AB59" i="46"/>
  <c r="AB60" i="46"/>
  <c r="AB61" i="46"/>
  <c r="AB62" i="46"/>
  <c r="AB63" i="46"/>
  <c r="AB64" i="46"/>
  <c r="AB65" i="46"/>
  <c r="AB66" i="46"/>
  <c r="AB67" i="46"/>
  <c r="AB68" i="46"/>
  <c r="AB69" i="46"/>
  <c r="AB70" i="46"/>
  <c r="AB71" i="46"/>
  <c r="AB72" i="46"/>
  <c r="AB73" i="46"/>
  <c r="AB74" i="46"/>
  <c r="AB75" i="46"/>
  <c r="AB76" i="46"/>
  <c r="AB77" i="46"/>
  <c r="AB78" i="46"/>
  <c r="AB79" i="46"/>
  <c r="AB80" i="46"/>
  <c r="AB81" i="46"/>
  <c r="AB82" i="46"/>
  <c r="AB83" i="46"/>
  <c r="AB84" i="46"/>
  <c r="AB85" i="46"/>
  <c r="AB86" i="46"/>
  <c r="AB87" i="46"/>
  <c r="AB88" i="46"/>
  <c r="AB89" i="46"/>
  <c r="AB90" i="46"/>
  <c r="AB91" i="46"/>
  <c r="AB92" i="46"/>
  <c r="AB93" i="46"/>
  <c r="AB94" i="46"/>
  <c r="AB95" i="46"/>
  <c r="AB97" i="46"/>
  <c r="AB98" i="46"/>
  <c r="AB99" i="46"/>
  <c r="AB100" i="46"/>
  <c r="AB101" i="46"/>
  <c r="AB102" i="46"/>
  <c r="AB103" i="46"/>
  <c r="AB104" i="46"/>
  <c r="AB105" i="46"/>
  <c r="AB106" i="46"/>
  <c r="AB107" i="46"/>
  <c r="AB108" i="46"/>
  <c r="AB109" i="46"/>
  <c r="AB110" i="46"/>
  <c r="AB111" i="46"/>
  <c r="AB112" i="46"/>
  <c r="AB113" i="46"/>
  <c r="AB114" i="46"/>
  <c r="AB96" i="46"/>
  <c r="Y24" i="46"/>
  <c r="Y25" i="46"/>
  <c r="Y26" i="46"/>
  <c r="Y27" i="46"/>
  <c r="Y28" i="46"/>
  <c r="Y29" i="46"/>
  <c r="Y30" i="46"/>
  <c r="Y31" i="46"/>
  <c r="Y32" i="46"/>
  <c r="Y33" i="46"/>
  <c r="Y35" i="46"/>
  <c r="Y36" i="46"/>
  <c r="Y37" i="46"/>
  <c r="Y38" i="46"/>
  <c r="Y39" i="46"/>
  <c r="Y40" i="46"/>
  <c r="Y41" i="46"/>
  <c r="Y42" i="46"/>
  <c r="Y43" i="46"/>
  <c r="Y44" i="46"/>
  <c r="Y45" i="46"/>
  <c r="Y46" i="46"/>
  <c r="Y47" i="46"/>
  <c r="Y48" i="46"/>
  <c r="Y49" i="46"/>
  <c r="Y50" i="46"/>
  <c r="Y51" i="46"/>
  <c r="Y52" i="46"/>
  <c r="Y53" i="46"/>
  <c r="Y54" i="46"/>
  <c r="Y55" i="46"/>
  <c r="Y56" i="46"/>
  <c r="Y57" i="46"/>
  <c r="Y58" i="46"/>
  <c r="Y59" i="46"/>
  <c r="Y60" i="46"/>
  <c r="Y61" i="46"/>
  <c r="Y62" i="46"/>
  <c r="Y63" i="46"/>
  <c r="Y64" i="46"/>
  <c r="Y65" i="46"/>
  <c r="Y66" i="46"/>
  <c r="Y67" i="46"/>
  <c r="Y68" i="46"/>
  <c r="Y69" i="46"/>
  <c r="Y70" i="46"/>
  <c r="Y71" i="46"/>
  <c r="Y72" i="46"/>
  <c r="Y73" i="46"/>
  <c r="Y74" i="46"/>
  <c r="Y75" i="46"/>
  <c r="Y76" i="46"/>
  <c r="Y77" i="46"/>
  <c r="Y78" i="46"/>
  <c r="Y79" i="46"/>
  <c r="Y80" i="46"/>
  <c r="Y81" i="46"/>
  <c r="Y82" i="46"/>
  <c r="Y83" i="46"/>
  <c r="Y84" i="46"/>
  <c r="Y85" i="46"/>
  <c r="Y86" i="46"/>
  <c r="Y87" i="46"/>
  <c r="Y88" i="46"/>
  <c r="Y89" i="46"/>
  <c r="Y90" i="46"/>
  <c r="Y91" i="46"/>
  <c r="Y92" i="46"/>
  <c r="Y93" i="46"/>
  <c r="Y94" i="46"/>
  <c r="Y95" i="46"/>
  <c r="Y96" i="46"/>
  <c r="Y97" i="46"/>
  <c r="Y98" i="46"/>
  <c r="Y99" i="46"/>
  <c r="Y100" i="46"/>
  <c r="Y101" i="46"/>
  <c r="Y102" i="46"/>
  <c r="Y103" i="46"/>
  <c r="Y104" i="46"/>
  <c r="Y105" i="46"/>
  <c r="Y106" i="46"/>
  <c r="Y107" i="46"/>
  <c r="Y108" i="46"/>
  <c r="Y109" i="46"/>
  <c r="Y110" i="46"/>
  <c r="Y111" i="46"/>
  <c r="Y112" i="46"/>
  <c r="Y113" i="46"/>
  <c r="Y114" i="46"/>
  <c r="Y23" i="46"/>
  <c r="V24" i="46"/>
  <c r="V25" i="46"/>
  <c r="V26" i="46"/>
  <c r="V27" i="46"/>
  <c r="V28" i="46"/>
  <c r="V29" i="46"/>
  <c r="V30" i="46"/>
  <c r="V31" i="46"/>
  <c r="V32" i="46"/>
  <c r="V33" i="46"/>
  <c r="V35" i="46"/>
  <c r="V36" i="46"/>
  <c r="V37" i="46"/>
  <c r="V38" i="46"/>
  <c r="V39" i="46"/>
  <c r="V40" i="46"/>
  <c r="V41" i="46"/>
  <c r="V42" i="46"/>
  <c r="V43" i="46"/>
  <c r="V44" i="46"/>
  <c r="V45" i="46"/>
  <c r="V46" i="46"/>
  <c r="V47" i="46"/>
  <c r="V48" i="46"/>
  <c r="V49" i="46"/>
  <c r="V50" i="46"/>
  <c r="V51" i="46"/>
  <c r="V52" i="46"/>
  <c r="V53" i="46"/>
  <c r="V54" i="46"/>
  <c r="V55" i="46"/>
  <c r="V56" i="46"/>
  <c r="V57" i="46"/>
  <c r="V58" i="46"/>
  <c r="V59" i="46"/>
  <c r="V60" i="46"/>
  <c r="V61" i="46"/>
  <c r="V62" i="46"/>
  <c r="V63" i="46"/>
  <c r="V64" i="46"/>
  <c r="V65" i="46"/>
  <c r="V66" i="46"/>
  <c r="V67" i="46"/>
  <c r="V68" i="46"/>
  <c r="V69" i="46"/>
  <c r="V70" i="46"/>
  <c r="V71" i="46"/>
  <c r="V72" i="46"/>
  <c r="V73" i="46"/>
  <c r="V74" i="46"/>
  <c r="V75" i="46"/>
  <c r="V76" i="46"/>
  <c r="V77" i="46"/>
  <c r="V78" i="46"/>
  <c r="V79" i="46"/>
  <c r="V80" i="46"/>
  <c r="V81" i="46"/>
  <c r="V82" i="46"/>
  <c r="V83" i="46"/>
  <c r="V84" i="46"/>
  <c r="V85" i="46"/>
  <c r="V86" i="46"/>
  <c r="V87" i="46"/>
  <c r="V88" i="46"/>
  <c r="V89" i="46"/>
  <c r="V90" i="46"/>
  <c r="V91" i="46"/>
  <c r="V92" i="46"/>
  <c r="V93" i="46"/>
  <c r="V94" i="46"/>
  <c r="V95" i="46"/>
  <c r="V96" i="46"/>
  <c r="V97" i="46"/>
  <c r="V98" i="46"/>
  <c r="V99" i="46"/>
  <c r="V100" i="46"/>
  <c r="V101" i="46"/>
  <c r="V102" i="46"/>
  <c r="V103" i="46"/>
  <c r="V104" i="46"/>
  <c r="V105" i="46"/>
  <c r="V106" i="46"/>
  <c r="V107" i="46"/>
  <c r="V108" i="46"/>
  <c r="V109" i="46"/>
  <c r="V110" i="46"/>
  <c r="V111" i="46"/>
  <c r="V112" i="46"/>
  <c r="V113" i="46"/>
  <c r="V114" i="46"/>
  <c r="V23" i="46"/>
  <c r="S24" i="46"/>
  <c r="S25" i="46"/>
  <c r="S26" i="46"/>
  <c r="S27" i="46"/>
  <c r="S28" i="46"/>
  <c r="S29" i="46"/>
  <c r="S30" i="46"/>
  <c r="S31" i="46"/>
  <c r="S32" i="46"/>
  <c r="S33" i="46"/>
  <c r="S35" i="46"/>
  <c r="S36" i="46"/>
  <c r="S37" i="46"/>
  <c r="S38" i="46"/>
  <c r="S39" i="46"/>
  <c r="S40" i="46"/>
  <c r="S41" i="46"/>
  <c r="S42" i="46"/>
  <c r="S43" i="46"/>
  <c r="S44" i="46"/>
  <c r="S45" i="46"/>
  <c r="S46" i="46"/>
  <c r="S47" i="46"/>
  <c r="S48" i="46"/>
  <c r="S49" i="46"/>
  <c r="S50" i="46"/>
  <c r="S51" i="46"/>
  <c r="S52" i="46"/>
  <c r="S53" i="46"/>
  <c r="S54" i="46"/>
  <c r="S55" i="46"/>
  <c r="S56" i="46"/>
  <c r="S57" i="46"/>
  <c r="S58" i="46"/>
  <c r="S59" i="46"/>
  <c r="S60" i="46"/>
  <c r="S61" i="46"/>
  <c r="S62" i="46"/>
  <c r="S63" i="46"/>
  <c r="S64" i="46"/>
  <c r="S65" i="46"/>
  <c r="S66" i="46"/>
  <c r="S67" i="46"/>
  <c r="S68" i="46"/>
  <c r="S69" i="46"/>
  <c r="S70" i="46"/>
  <c r="S71" i="46"/>
  <c r="S72" i="46"/>
  <c r="S73" i="46"/>
  <c r="S74" i="46"/>
  <c r="S75" i="46"/>
  <c r="S76" i="46"/>
  <c r="S77" i="46"/>
  <c r="S78" i="46"/>
  <c r="S79" i="46"/>
  <c r="S80" i="46"/>
  <c r="S81" i="46"/>
  <c r="S82" i="46"/>
  <c r="S83" i="46"/>
  <c r="S84" i="46"/>
  <c r="S85" i="46"/>
  <c r="S86" i="46"/>
  <c r="S87" i="46"/>
  <c r="S88" i="46"/>
  <c r="S89" i="46"/>
  <c r="S90" i="46"/>
  <c r="S91" i="46"/>
  <c r="S92" i="46"/>
  <c r="S93" i="46"/>
  <c r="S94" i="46"/>
  <c r="S95" i="46"/>
  <c r="S96" i="46"/>
  <c r="S97" i="46"/>
  <c r="S98" i="46"/>
  <c r="S99" i="46"/>
  <c r="S100" i="46"/>
  <c r="S101" i="46"/>
  <c r="S102" i="46"/>
  <c r="S103" i="46"/>
  <c r="S104" i="46"/>
  <c r="S105" i="46"/>
  <c r="S106" i="46"/>
  <c r="S107" i="46"/>
  <c r="S108" i="46"/>
  <c r="S109" i="46"/>
  <c r="S110" i="46"/>
  <c r="S111" i="46"/>
  <c r="S112" i="46"/>
  <c r="S113" i="46"/>
  <c r="S114" i="46"/>
  <c r="S23" i="46"/>
  <c r="P24" i="46"/>
  <c r="P25" i="46"/>
  <c r="P26" i="46"/>
  <c r="P27" i="46"/>
  <c r="P28" i="46"/>
  <c r="P29" i="46"/>
  <c r="P30" i="46"/>
  <c r="P31" i="46"/>
  <c r="P32" i="46"/>
  <c r="P33" i="46"/>
  <c r="P35" i="46"/>
  <c r="P36" i="46"/>
  <c r="P37" i="46"/>
  <c r="P38" i="46"/>
  <c r="P39" i="46"/>
  <c r="P40" i="46"/>
  <c r="P41" i="46"/>
  <c r="P42" i="46"/>
  <c r="P43" i="46"/>
  <c r="P44" i="46"/>
  <c r="P45" i="46"/>
  <c r="P46" i="46"/>
  <c r="P47" i="46"/>
  <c r="P48" i="46"/>
  <c r="P49" i="46"/>
  <c r="P50" i="46"/>
  <c r="P51" i="46"/>
  <c r="P52" i="46"/>
  <c r="P53" i="46"/>
  <c r="P54" i="46"/>
  <c r="P55" i="46"/>
  <c r="P56" i="46"/>
  <c r="P57" i="46"/>
  <c r="P58" i="46"/>
  <c r="P59" i="46"/>
  <c r="P60" i="46"/>
  <c r="P61" i="46"/>
  <c r="P62" i="46"/>
  <c r="P63" i="46"/>
  <c r="P64" i="46"/>
  <c r="P65" i="46"/>
  <c r="P66" i="46"/>
  <c r="P67" i="46"/>
  <c r="P68" i="46"/>
  <c r="P69" i="46"/>
  <c r="P70" i="46"/>
  <c r="P71" i="46"/>
  <c r="P72" i="46"/>
  <c r="P73" i="46"/>
  <c r="P74" i="46"/>
  <c r="P75" i="46"/>
  <c r="P76" i="46"/>
  <c r="P77" i="46"/>
  <c r="P78" i="46"/>
  <c r="P79" i="46"/>
  <c r="P80" i="46"/>
  <c r="P81" i="46"/>
  <c r="P82" i="46"/>
  <c r="P83" i="46"/>
  <c r="P84" i="46"/>
  <c r="P85" i="46"/>
  <c r="P86" i="46"/>
  <c r="P87" i="46"/>
  <c r="P88" i="46"/>
  <c r="P89" i="46"/>
  <c r="P90" i="46"/>
  <c r="P91" i="46"/>
  <c r="P92" i="46"/>
  <c r="P93" i="46"/>
  <c r="P94" i="46"/>
  <c r="P95" i="46"/>
  <c r="P96" i="46"/>
  <c r="P97" i="46"/>
  <c r="P98" i="46"/>
  <c r="P99" i="46"/>
  <c r="P100" i="46"/>
  <c r="P101" i="46"/>
  <c r="P102" i="46"/>
  <c r="P103" i="46"/>
  <c r="P104" i="46"/>
  <c r="P105" i="46"/>
  <c r="P106" i="46"/>
  <c r="P107" i="46"/>
  <c r="P108" i="46"/>
  <c r="P109" i="46"/>
  <c r="P110" i="46"/>
  <c r="P111" i="46"/>
  <c r="P112" i="46"/>
  <c r="P113" i="46"/>
  <c r="P114" i="46"/>
  <c r="P23" i="46"/>
  <c r="M24" i="46"/>
  <c r="M25" i="46"/>
  <c r="M26" i="46"/>
  <c r="M27" i="46"/>
  <c r="M28" i="46"/>
  <c r="M29" i="46"/>
  <c r="M30" i="46"/>
  <c r="M31" i="46"/>
  <c r="M32" i="46"/>
  <c r="M33" i="46"/>
  <c r="M35" i="46"/>
  <c r="M36" i="46"/>
  <c r="M37" i="46"/>
  <c r="M38" i="46"/>
  <c r="M39" i="46"/>
  <c r="M40" i="46"/>
  <c r="M41" i="46"/>
  <c r="M42" i="46"/>
  <c r="M43" i="46"/>
  <c r="M44" i="46"/>
  <c r="M45" i="46"/>
  <c r="M46" i="46"/>
  <c r="M47" i="46"/>
  <c r="M48" i="46"/>
  <c r="M49" i="46"/>
  <c r="M50" i="46"/>
  <c r="M51" i="46"/>
  <c r="M52" i="46"/>
  <c r="M53" i="46"/>
  <c r="M54" i="46"/>
  <c r="M55" i="46"/>
  <c r="M56" i="46"/>
  <c r="M57" i="46"/>
  <c r="M58" i="46"/>
  <c r="M59" i="46"/>
  <c r="M60" i="46"/>
  <c r="M61" i="46"/>
  <c r="M62" i="46"/>
  <c r="M63" i="46"/>
  <c r="M64" i="46"/>
  <c r="M65" i="46"/>
  <c r="M66" i="46"/>
  <c r="M67" i="46"/>
  <c r="M68" i="46"/>
  <c r="M69" i="46"/>
  <c r="M70" i="46"/>
  <c r="M71" i="46"/>
  <c r="M72" i="46"/>
  <c r="M73" i="46"/>
  <c r="M74" i="46"/>
  <c r="M75" i="46"/>
  <c r="M76" i="46"/>
  <c r="M77" i="46"/>
  <c r="M78" i="46"/>
  <c r="M79" i="46"/>
  <c r="M80" i="46"/>
  <c r="M81" i="46"/>
  <c r="M82" i="46"/>
  <c r="M83" i="46"/>
  <c r="M84" i="46"/>
  <c r="M85" i="46"/>
  <c r="M86" i="46"/>
  <c r="M87" i="46"/>
  <c r="M88" i="46"/>
  <c r="M89" i="46"/>
  <c r="M90" i="46"/>
  <c r="M91" i="46"/>
  <c r="M92" i="46"/>
  <c r="M93" i="46"/>
  <c r="M94" i="46"/>
  <c r="M95" i="46"/>
  <c r="M96" i="46"/>
  <c r="M97" i="46"/>
  <c r="M98" i="46"/>
  <c r="M99" i="46"/>
  <c r="M100" i="46"/>
  <c r="M101" i="46"/>
  <c r="M102" i="46"/>
  <c r="M103" i="46"/>
  <c r="M104" i="46"/>
  <c r="M105" i="46"/>
  <c r="M106" i="46"/>
  <c r="M107" i="46"/>
  <c r="M108" i="46"/>
  <c r="M109" i="46"/>
  <c r="M110" i="46"/>
  <c r="M111" i="46"/>
  <c r="M112" i="46"/>
  <c r="M113" i="46"/>
  <c r="M114" i="46"/>
  <c r="M23" i="46"/>
  <c r="J23" i="46"/>
  <c r="J24" i="46"/>
  <c r="J25" i="46"/>
  <c r="J26" i="46"/>
  <c r="J27" i="46"/>
  <c r="J28" i="46"/>
  <c r="J29" i="46"/>
  <c r="J30" i="46"/>
  <c r="J31" i="46"/>
  <c r="J32" i="46"/>
  <c r="J33" i="46"/>
  <c r="J35" i="46"/>
  <c r="J36" i="46"/>
  <c r="J37" i="46"/>
  <c r="J38" i="46"/>
  <c r="J39" i="46"/>
  <c r="J40" i="46"/>
  <c r="J41" i="46"/>
  <c r="J42" i="46"/>
  <c r="J43" i="46"/>
  <c r="J44" i="46"/>
  <c r="J45" i="46"/>
  <c r="J46" i="46"/>
  <c r="J47" i="46"/>
  <c r="J48" i="46"/>
  <c r="J49" i="46"/>
  <c r="J50" i="46"/>
  <c r="J51" i="46"/>
  <c r="J52" i="46"/>
  <c r="J53" i="46"/>
  <c r="J54" i="46"/>
  <c r="J55" i="46"/>
  <c r="J56" i="46"/>
  <c r="J57" i="46"/>
  <c r="J58" i="46"/>
  <c r="J59" i="46"/>
  <c r="J60" i="46"/>
  <c r="J61" i="46"/>
  <c r="J62" i="46"/>
  <c r="J63" i="46"/>
  <c r="J64" i="46"/>
  <c r="J65" i="46"/>
  <c r="J66" i="46"/>
  <c r="J67" i="46"/>
  <c r="J68" i="46"/>
  <c r="J69" i="46"/>
  <c r="J70" i="46"/>
  <c r="J71" i="46"/>
  <c r="J72" i="46"/>
  <c r="J73" i="46"/>
  <c r="J74" i="46"/>
  <c r="J75" i="46"/>
  <c r="J76" i="46"/>
  <c r="J77" i="46"/>
  <c r="J78" i="46"/>
  <c r="J79" i="46"/>
  <c r="J80" i="46"/>
  <c r="J81" i="46"/>
  <c r="J82" i="46"/>
  <c r="J83" i="46"/>
  <c r="J84" i="46"/>
  <c r="J85" i="46"/>
  <c r="J86" i="46"/>
  <c r="J87" i="46"/>
  <c r="J88" i="46"/>
  <c r="J89" i="46"/>
  <c r="J90" i="46"/>
  <c r="J91" i="46"/>
  <c r="J92" i="46"/>
  <c r="J93" i="46"/>
  <c r="J94" i="46"/>
  <c r="J95" i="46"/>
  <c r="J96" i="46"/>
  <c r="J97" i="46"/>
  <c r="J98" i="46"/>
  <c r="J99" i="46"/>
  <c r="J100" i="46"/>
  <c r="J101" i="46"/>
  <c r="J102" i="46"/>
  <c r="J103" i="46"/>
  <c r="J104" i="46"/>
  <c r="J105" i="46"/>
  <c r="J106" i="46"/>
  <c r="J107" i="46"/>
  <c r="J108" i="46"/>
  <c r="J109" i="46"/>
  <c r="J110" i="46"/>
  <c r="J111" i="46"/>
  <c r="J112" i="46"/>
  <c r="J113" i="46"/>
  <c r="J114" i="46"/>
  <c r="G24" i="46"/>
  <c r="G25" i="46"/>
  <c r="G26" i="46"/>
  <c r="G27" i="46"/>
  <c r="G28" i="46"/>
  <c r="G29" i="46"/>
  <c r="G30" i="46"/>
  <c r="G31" i="46"/>
  <c r="G32" i="46"/>
  <c r="G33" i="46"/>
  <c r="G35" i="46"/>
  <c r="G36" i="46"/>
  <c r="G37" i="46"/>
  <c r="G38" i="46"/>
  <c r="G39" i="46"/>
  <c r="G40" i="46"/>
  <c r="G41" i="46"/>
  <c r="G42" i="46"/>
  <c r="G43" i="46"/>
  <c r="G44" i="46"/>
  <c r="G45" i="46"/>
  <c r="G46" i="46"/>
  <c r="G47" i="46"/>
  <c r="G48" i="46"/>
  <c r="G49" i="46"/>
  <c r="G50" i="46"/>
  <c r="G51" i="46"/>
  <c r="G52" i="46"/>
  <c r="G53" i="46"/>
  <c r="G54" i="46"/>
  <c r="G55" i="46"/>
  <c r="G56" i="46"/>
  <c r="G57" i="46"/>
  <c r="G58" i="46"/>
  <c r="G59" i="46"/>
  <c r="G60" i="46"/>
  <c r="G61" i="46"/>
  <c r="G62" i="46"/>
  <c r="G63" i="46"/>
  <c r="G64" i="46"/>
  <c r="G65" i="46"/>
  <c r="G66" i="46"/>
  <c r="G67" i="46"/>
  <c r="G68" i="46"/>
  <c r="G69" i="46"/>
  <c r="G70" i="46"/>
  <c r="G71" i="46"/>
  <c r="G72" i="46"/>
  <c r="G73" i="46"/>
  <c r="G74" i="46"/>
  <c r="G75" i="46"/>
  <c r="G76" i="46"/>
  <c r="G77" i="46"/>
  <c r="G78" i="46"/>
  <c r="G79" i="46"/>
  <c r="G80" i="46"/>
  <c r="G81" i="46"/>
  <c r="G82" i="46"/>
  <c r="G83" i="46"/>
  <c r="G84" i="46"/>
  <c r="G85" i="46"/>
  <c r="G86" i="46"/>
  <c r="G87" i="46"/>
  <c r="G88" i="46"/>
  <c r="G89" i="46"/>
  <c r="G90" i="46"/>
  <c r="G91" i="46"/>
  <c r="G92" i="46"/>
  <c r="G93" i="46"/>
  <c r="G94" i="46"/>
  <c r="G95" i="46"/>
  <c r="G96" i="46"/>
  <c r="G97" i="46"/>
  <c r="G98" i="46"/>
  <c r="G99" i="46"/>
  <c r="G100" i="46"/>
  <c r="G101" i="46"/>
  <c r="G102" i="46"/>
  <c r="G103" i="46"/>
  <c r="G104" i="46"/>
  <c r="G105" i="46"/>
  <c r="G106" i="46"/>
  <c r="G107" i="46"/>
  <c r="G108" i="46"/>
  <c r="G109" i="46"/>
  <c r="G110" i="46"/>
  <c r="G111" i="46"/>
  <c r="G112" i="46"/>
  <c r="G113" i="46"/>
  <c r="G114" i="46"/>
  <c r="G23" i="46"/>
  <c r="D24" i="46"/>
  <c r="D25" i="46"/>
  <c r="D26" i="46"/>
  <c r="D27" i="46"/>
  <c r="D28" i="46"/>
  <c r="D29" i="46"/>
  <c r="D30" i="46"/>
  <c r="D31" i="46"/>
  <c r="D32" i="46"/>
  <c r="D33" i="46"/>
  <c r="D35" i="46"/>
  <c r="D36" i="46"/>
  <c r="D37" i="46"/>
  <c r="D38" i="46"/>
  <c r="D39" i="46"/>
  <c r="D40" i="46"/>
  <c r="D41" i="46"/>
  <c r="D42" i="46"/>
  <c r="D43" i="46"/>
  <c r="D44" i="46"/>
  <c r="D45" i="46"/>
  <c r="D46" i="46"/>
  <c r="D47" i="46"/>
  <c r="D48" i="46"/>
  <c r="D49" i="46"/>
  <c r="D50" i="46"/>
  <c r="D51" i="46"/>
  <c r="D52" i="46"/>
  <c r="D53" i="46"/>
  <c r="D54" i="46"/>
  <c r="D55" i="46"/>
  <c r="D56" i="46"/>
  <c r="D57" i="46"/>
  <c r="D58" i="46"/>
  <c r="D59" i="46"/>
  <c r="D60" i="46"/>
  <c r="D61" i="46"/>
  <c r="D62" i="46"/>
  <c r="D63" i="46"/>
  <c r="D64" i="46"/>
  <c r="D65" i="46"/>
  <c r="D66" i="46"/>
  <c r="D67" i="46"/>
  <c r="D68" i="46"/>
  <c r="D69" i="46"/>
  <c r="D70" i="46"/>
  <c r="D71" i="46"/>
  <c r="D72" i="46"/>
  <c r="D73" i="46"/>
  <c r="D74" i="46"/>
  <c r="D75" i="46"/>
  <c r="D76" i="46"/>
  <c r="D77" i="46"/>
  <c r="D78" i="46"/>
  <c r="D79" i="46"/>
  <c r="D80" i="46"/>
  <c r="D81" i="46"/>
  <c r="D82" i="46"/>
  <c r="D83" i="46"/>
  <c r="D84" i="46"/>
  <c r="D85" i="46"/>
  <c r="D86" i="46"/>
  <c r="D87" i="46"/>
  <c r="D88" i="46"/>
  <c r="D89" i="46"/>
  <c r="D90" i="46"/>
  <c r="D91" i="46"/>
  <c r="D92" i="46"/>
  <c r="D93" i="46"/>
  <c r="D94" i="46"/>
  <c r="D95" i="46"/>
  <c r="D96" i="46"/>
  <c r="D97" i="46"/>
  <c r="D98" i="46"/>
  <c r="D99" i="46"/>
  <c r="D100" i="46"/>
  <c r="D101" i="46"/>
  <c r="D102" i="46"/>
  <c r="D103" i="46"/>
  <c r="D104" i="46"/>
  <c r="D105" i="46"/>
  <c r="D106" i="46"/>
  <c r="D107" i="46"/>
  <c r="D108" i="46"/>
  <c r="D109" i="46"/>
  <c r="D110" i="46"/>
  <c r="D111" i="46"/>
  <c r="D112" i="46"/>
  <c r="D113" i="46"/>
  <c r="D114" i="46"/>
  <c r="D23" i="46"/>
  <c r="A3" i="46"/>
  <c r="A4" i="46" s="1"/>
  <c r="A5" i="46" s="1"/>
  <c r="E13" i="49" l="1"/>
  <c r="A6" i="46"/>
  <c r="A7" i="46" l="1"/>
  <c r="J13" i="5"/>
  <c r="J14" i="5"/>
  <c r="J17" i="5"/>
  <c r="J18" i="5"/>
  <c r="J19" i="5"/>
  <c r="A8" i="46" l="1"/>
  <c r="N5" i="5"/>
  <c r="A9" i="46" l="1"/>
  <c r="E20" i="5"/>
  <c r="A10" i="46" l="1"/>
  <c r="J5" i="5"/>
  <c r="A11" i="46" l="1"/>
  <c r="A12" i="46" l="1"/>
  <c r="A13" i="46" l="1"/>
  <c r="A14" i="46" l="1"/>
  <c r="A15" i="46" l="1"/>
  <c r="A16" i="46" l="1"/>
  <c r="N6" i="5"/>
  <c r="A17" i="46" l="1"/>
  <c r="A18" i="46" l="1"/>
  <c r="F20" i="5"/>
  <c r="O20" i="5" l="1"/>
  <c r="A19" i="46"/>
  <c r="D20" i="5"/>
  <c r="R20" i="5" s="1"/>
  <c r="C20" i="5"/>
  <c r="N20" i="5" l="1"/>
  <c r="I20" i="5"/>
  <c r="J20" i="5"/>
  <c r="A20" i="46"/>
  <c r="A21" i="46" l="1"/>
  <c r="A22" i="46" l="1"/>
  <c r="J10" i="5"/>
  <c r="A23" i="46" l="1"/>
  <c r="T29" i="46" l="1"/>
  <c r="Q29" i="46"/>
  <c r="AO29" i="46"/>
  <c r="AR29" i="46"/>
  <c r="AX29" i="46"/>
  <c r="A24" i="46"/>
  <c r="T30" i="46" l="1"/>
  <c r="Q30" i="46"/>
  <c r="AO30" i="46"/>
  <c r="AR30" i="46"/>
  <c r="AX30" i="46"/>
  <c r="A25" i="46"/>
  <c r="Q31" i="46" l="1"/>
  <c r="T31" i="46"/>
  <c r="AO31" i="46"/>
  <c r="AR31" i="46"/>
  <c r="AX31" i="46"/>
  <c r="A26" i="46"/>
  <c r="T32" i="46" l="1"/>
  <c r="Q32" i="46"/>
  <c r="AO32" i="46"/>
  <c r="AR32" i="46"/>
  <c r="AX32" i="46"/>
  <c r="A27" i="46"/>
  <c r="T33" i="46" l="1"/>
  <c r="Q33" i="46"/>
  <c r="AO33" i="46"/>
  <c r="AR33" i="46"/>
  <c r="AX33" i="46"/>
  <c r="A28" i="46"/>
  <c r="W19" i="5"/>
  <c r="Y19" i="5" s="1"/>
  <c r="W18" i="5"/>
  <c r="Y18" i="5" s="1"/>
  <c r="W20" i="5"/>
  <c r="Y20" i="5" s="1"/>
  <c r="W14" i="5"/>
  <c r="Y14" i="5" s="1"/>
  <c r="W13" i="5"/>
  <c r="Y13" i="5" s="1"/>
  <c r="W12" i="5"/>
  <c r="Y12" i="5" s="1"/>
  <c r="J12" i="5"/>
  <c r="W11" i="5"/>
  <c r="Y11" i="5" s="1"/>
  <c r="J11" i="5"/>
  <c r="W10" i="5"/>
  <c r="Y10" i="5" s="1"/>
  <c r="W9" i="5"/>
  <c r="Y9" i="5" s="1"/>
  <c r="J9" i="5"/>
  <c r="W6" i="5"/>
  <c r="Y6" i="5" s="1"/>
  <c r="J6" i="5"/>
  <c r="W5" i="5"/>
  <c r="Y5" i="5" s="1"/>
  <c r="W4" i="5"/>
  <c r="Y4" i="5" s="1"/>
  <c r="J4" i="5"/>
  <c r="T35" i="46" l="1"/>
  <c r="Q35" i="46"/>
  <c r="AO35" i="46"/>
  <c r="AR35" i="46"/>
  <c r="AX35" i="46"/>
  <c r="A29" i="46"/>
  <c r="AF29" i="46" l="1"/>
  <c r="T36" i="46"/>
  <c r="Q36" i="46"/>
  <c r="AO36" i="46"/>
  <c r="AR36" i="46"/>
  <c r="AX36" i="46"/>
  <c r="BD29" i="46"/>
  <c r="AC29" i="46"/>
  <c r="AL29" i="46"/>
  <c r="W29" i="46"/>
  <c r="AI29" i="46"/>
  <c r="N29" i="46"/>
  <c r="Z29" i="46"/>
  <c r="AU29" i="46"/>
  <c r="BA29" i="46"/>
  <c r="K29" i="46"/>
  <c r="A30" i="46"/>
  <c r="BA30" i="46" s="1"/>
  <c r="E29" i="46"/>
  <c r="H29" i="46"/>
  <c r="AI30" i="46" l="1"/>
  <c r="Q37" i="46"/>
  <c r="T37" i="46"/>
  <c r="AO37" i="46"/>
  <c r="AR37" i="46"/>
  <c r="AX37" i="46"/>
  <c r="K30" i="46"/>
  <c r="BD30" i="46"/>
  <c r="W30" i="46"/>
  <c r="Z30" i="46"/>
  <c r="AU30" i="46"/>
  <c r="AF30" i="46"/>
  <c r="N30" i="46"/>
  <c r="AL30" i="46"/>
  <c r="AC30" i="46"/>
  <c r="A31" i="46"/>
  <c r="E30" i="46"/>
  <c r="H30" i="46"/>
  <c r="BA31" i="46" l="1"/>
  <c r="T38" i="46"/>
  <c r="Q38" i="46"/>
  <c r="AO38" i="46"/>
  <c r="AR38" i="46"/>
  <c r="AX38" i="46"/>
  <c r="N31" i="46"/>
  <c r="Z31" i="46"/>
  <c r="AI31" i="46"/>
  <c r="W31" i="46"/>
  <c r="AL31" i="46"/>
  <c r="AU31" i="46"/>
  <c r="AC31" i="46"/>
  <c r="BD31" i="46"/>
  <c r="AF31" i="46"/>
  <c r="K31" i="46"/>
  <c r="A32" i="46"/>
  <c r="H31" i="46"/>
  <c r="E31" i="46"/>
  <c r="AL32" i="46" l="1"/>
  <c r="W32" i="46"/>
  <c r="BD32" i="46"/>
  <c r="AF32" i="46"/>
  <c r="T39" i="46"/>
  <c r="Q39" i="46"/>
  <c r="AO39" i="46"/>
  <c r="AR39" i="46"/>
  <c r="AX39" i="46"/>
  <c r="BA32" i="46"/>
  <c r="K32" i="46"/>
  <c r="N32" i="46"/>
  <c r="AI32" i="46"/>
  <c r="AU32" i="46"/>
  <c r="Z32" i="46"/>
  <c r="AC32" i="46"/>
  <c r="A33" i="46"/>
  <c r="BD33" i="46" s="1"/>
  <c r="E32" i="46"/>
  <c r="H32" i="46"/>
  <c r="E33" i="46" l="1"/>
  <c r="AU33" i="46"/>
  <c r="AX40" i="46" s="1"/>
  <c r="AI33" i="46"/>
  <c r="BA33" i="46"/>
  <c r="AF33" i="46"/>
  <c r="AL33" i="46"/>
  <c r="T40" i="46"/>
  <c r="Q40" i="46"/>
  <c r="AO40" i="46"/>
  <c r="AR40" i="46"/>
  <c r="K33" i="46"/>
  <c r="N33" i="46"/>
  <c r="Z33" i="46"/>
  <c r="AC33" i="46"/>
  <c r="W33" i="46"/>
  <c r="A35" i="46"/>
  <c r="E35" i="46" s="1"/>
  <c r="H33" i="46"/>
  <c r="K35" i="46" l="1"/>
  <c r="T41" i="46"/>
  <c r="Q41" i="46"/>
  <c r="AO41" i="46"/>
  <c r="AR41" i="46"/>
  <c r="AX41" i="46"/>
  <c r="W35" i="46"/>
  <c r="N35" i="46"/>
  <c r="AF35" i="46"/>
  <c r="AL35" i="46"/>
  <c r="AI35" i="46"/>
  <c r="BD35" i="46"/>
  <c r="BA35" i="46"/>
  <c r="AU35" i="46"/>
  <c r="Z35" i="46"/>
  <c r="AC35" i="46"/>
  <c r="A36" i="46"/>
  <c r="H36" i="46" s="1"/>
  <c r="H35" i="46"/>
  <c r="T42" i="46" l="1"/>
  <c r="Q42" i="46"/>
  <c r="AO42" i="46"/>
  <c r="AR42" i="46"/>
  <c r="AX42" i="46"/>
  <c r="AC36" i="46"/>
  <c r="AF36" i="46"/>
  <c r="N36" i="46"/>
  <c r="Z36" i="46"/>
  <c r="K36" i="46"/>
  <c r="AL36" i="46"/>
  <c r="AI36" i="46"/>
  <c r="AU36" i="46"/>
  <c r="BD36" i="46"/>
  <c r="BA36" i="46"/>
  <c r="W36" i="46"/>
  <c r="A37" i="46"/>
  <c r="AL37" i="46" s="1"/>
  <c r="E36" i="46"/>
  <c r="T43" i="46" l="1"/>
  <c r="Q43" i="46"/>
  <c r="AO43" i="46"/>
  <c r="AR43" i="46"/>
  <c r="AX43" i="46"/>
  <c r="Z37" i="46"/>
  <c r="K37" i="46"/>
  <c r="N37" i="46"/>
  <c r="BA37" i="46"/>
  <c r="AU37" i="46"/>
  <c r="AF37" i="46"/>
  <c r="BD37" i="46"/>
  <c r="W37" i="46"/>
  <c r="AC37" i="46"/>
  <c r="AI37" i="46"/>
  <c r="A38" i="46"/>
  <c r="AI38" i="46" s="1"/>
  <c r="E37" i="46"/>
  <c r="H37" i="46"/>
  <c r="BA38" i="46" l="1"/>
  <c r="H38" i="46"/>
  <c r="E38" i="46"/>
  <c r="AU38" i="46"/>
  <c r="BD38" i="46"/>
  <c r="T44" i="46"/>
  <c r="Q44" i="46"/>
  <c r="AO44" i="46"/>
  <c r="AR44" i="46"/>
  <c r="AX44" i="46"/>
  <c r="K38" i="46"/>
  <c r="Z38" i="46"/>
  <c r="N38" i="46"/>
  <c r="AC38" i="46"/>
  <c r="AF38" i="46"/>
  <c r="AL38" i="46"/>
  <c r="W38" i="46"/>
  <c r="A39" i="46"/>
  <c r="K39" i="46" l="1"/>
  <c r="AC39" i="46"/>
  <c r="T45" i="46"/>
  <c r="Q45" i="46"/>
  <c r="AO45" i="46"/>
  <c r="AR45" i="46"/>
  <c r="AX45" i="46"/>
  <c r="W39" i="46"/>
  <c r="N39" i="46"/>
  <c r="BD39" i="46"/>
  <c r="AU39" i="46"/>
  <c r="AF39" i="46"/>
  <c r="BA39" i="46"/>
  <c r="AI39" i="46"/>
  <c r="AL39" i="46"/>
  <c r="Z39" i="46"/>
  <c r="A40" i="46"/>
  <c r="BD40" i="46" s="1"/>
  <c r="H39" i="46"/>
  <c r="E39" i="46"/>
  <c r="H40" i="46" l="1"/>
  <c r="AL40" i="46"/>
  <c r="T46" i="46"/>
  <c r="Q46" i="46"/>
  <c r="AO46" i="46"/>
  <c r="AR46" i="46"/>
  <c r="AX46" i="46"/>
  <c r="N40" i="46"/>
  <c r="Z40" i="46"/>
  <c r="AU40" i="46"/>
  <c r="AC40" i="46"/>
  <c r="K40" i="46"/>
  <c r="AI40" i="46"/>
  <c r="W40" i="46"/>
  <c r="BA40" i="46"/>
  <c r="AF40" i="46"/>
  <c r="A41" i="46"/>
  <c r="N41" i="46" s="1"/>
  <c r="E40" i="46"/>
  <c r="AF41" i="46" l="1"/>
  <c r="BD41" i="46"/>
  <c r="AC41" i="46"/>
  <c r="AU41" i="46"/>
  <c r="AI41" i="46"/>
  <c r="T47" i="46"/>
  <c r="Q47" i="46"/>
  <c r="AO47" i="46"/>
  <c r="AR47" i="46"/>
  <c r="AX47" i="46"/>
  <c r="AL41" i="46"/>
  <c r="Z41" i="46"/>
  <c r="K41" i="46"/>
  <c r="BA41" i="46"/>
  <c r="W41" i="46"/>
  <c r="A42" i="46"/>
  <c r="BD42" i="46" s="1"/>
  <c r="E41" i="46"/>
  <c r="H41" i="46"/>
  <c r="Z42" i="46" l="1"/>
  <c r="H42" i="46"/>
  <c r="AI42" i="46"/>
  <c r="AU42" i="46"/>
  <c r="AL42" i="46"/>
  <c r="Q48" i="46"/>
  <c r="T48" i="46"/>
  <c r="AO48" i="46"/>
  <c r="AR48" i="46"/>
  <c r="AX48" i="46"/>
  <c r="K42" i="46"/>
  <c r="N42" i="46"/>
  <c r="BA42" i="46"/>
  <c r="W42" i="46"/>
  <c r="AC42" i="46"/>
  <c r="AF42" i="46"/>
  <c r="A43" i="46"/>
  <c r="Z43" i="46" s="1"/>
  <c r="E42" i="46"/>
  <c r="BA43" i="46" l="1"/>
  <c r="T49" i="46"/>
  <c r="Q49" i="46"/>
  <c r="AO49" i="46"/>
  <c r="AR49" i="46"/>
  <c r="AX49" i="46"/>
  <c r="BD43" i="46"/>
  <c r="AI43" i="46"/>
  <c r="N43" i="46"/>
  <c r="AF43" i="46"/>
  <c r="AL43" i="46"/>
  <c r="K43" i="46"/>
  <c r="AC44" i="46"/>
  <c r="W43" i="46"/>
  <c r="AU43" i="46"/>
  <c r="W44" i="46"/>
  <c r="AC43" i="46"/>
  <c r="A44" i="46"/>
  <c r="N44" i="46" s="1"/>
  <c r="E43" i="46"/>
  <c r="H43" i="46"/>
  <c r="BA44" i="46" l="1"/>
  <c r="AL44" i="46"/>
  <c r="K44" i="46"/>
  <c r="T50" i="46"/>
  <c r="Q50" i="46"/>
  <c r="AO50" i="46"/>
  <c r="AR50" i="46"/>
  <c r="AX50" i="46"/>
  <c r="BD44" i="46"/>
  <c r="Z44" i="46"/>
  <c r="AF44" i="46"/>
  <c r="AU44" i="46"/>
  <c r="AI44" i="46"/>
  <c r="A45" i="46"/>
  <c r="BA45" i="46" s="1"/>
  <c r="E44" i="46"/>
  <c r="H44" i="46"/>
  <c r="BD45" i="46" l="1"/>
  <c r="AU45" i="46"/>
  <c r="AL45" i="46"/>
  <c r="T51" i="46"/>
  <c r="Q51" i="46"/>
  <c r="AO51" i="46"/>
  <c r="AR51" i="46"/>
  <c r="AX51" i="46"/>
  <c r="Z45" i="46"/>
  <c r="W45" i="46"/>
  <c r="AF45" i="46"/>
  <c r="N45" i="46"/>
  <c r="AI45" i="46"/>
  <c r="K45" i="46"/>
  <c r="AC45" i="46"/>
  <c r="A46" i="46"/>
  <c r="H45" i="46"/>
  <c r="E45" i="46"/>
  <c r="Q52" i="46" l="1"/>
  <c r="T52" i="46"/>
  <c r="AO52" i="46"/>
  <c r="AR52" i="46"/>
  <c r="AX52" i="46"/>
  <c r="K46" i="46"/>
  <c r="W46" i="46"/>
  <c r="N46" i="46"/>
  <c r="AC46" i="46"/>
  <c r="Z46" i="46"/>
  <c r="AF46" i="46"/>
  <c r="BA46" i="46"/>
  <c r="AL46" i="46"/>
  <c r="AU46" i="46"/>
  <c r="AI46" i="46"/>
  <c r="BD46" i="46"/>
  <c r="A47" i="46"/>
  <c r="AL47" i="46" s="1"/>
  <c r="H46" i="46"/>
  <c r="E46" i="46"/>
  <c r="Q53" i="46" l="1"/>
  <c r="T53" i="46"/>
  <c r="AO53" i="46"/>
  <c r="AR53" i="46"/>
  <c r="AX53" i="46"/>
  <c r="BD47" i="46"/>
  <c r="AF47" i="46"/>
  <c r="AU47" i="46"/>
  <c r="BA47" i="46"/>
  <c r="K47" i="46"/>
  <c r="W47" i="46"/>
  <c r="AC47" i="46"/>
  <c r="Z47" i="46"/>
  <c r="N47" i="46"/>
  <c r="AI47" i="46"/>
  <c r="A48" i="46"/>
  <c r="H47" i="46"/>
  <c r="E47" i="46"/>
  <c r="AU48" i="46" l="1"/>
  <c r="T54" i="46"/>
  <c r="Q54" i="46"/>
  <c r="AO54" i="46"/>
  <c r="AR54" i="46"/>
  <c r="AX54" i="46"/>
  <c r="N48" i="46"/>
  <c r="AF48" i="46"/>
  <c r="AI48" i="46"/>
  <c r="BA48" i="46"/>
  <c r="BD48" i="46"/>
  <c r="Z48" i="46"/>
  <c r="K48" i="46"/>
  <c r="W48" i="46"/>
  <c r="AL48" i="46"/>
  <c r="AC48" i="46"/>
  <c r="A49" i="46"/>
  <c r="H48" i="46"/>
  <c r="E48" i="46"/>
  <c r="T55" i="46" l="1"/>
  <c r="Q55" i="46"/>
  <c r="AO55" i="46"/>
  <c r="AR55" i="46"/>
  <c r="AX55" i="46"/>
  <c r="AC49" i="46"/>
  <c r="AF49" i="46"/>
  <c r="W49" i="46"/>
  <c r="AI49" i="46"/>
  <c r="BD49" i="46"/>
  <c r="K49" i="46"/>
  <c r="Z49" i="46"/>
  <c r="BA49" i="46"/>
  <c r="AU49" i="46"/>
  <c r="N49" i="46"/>
  <c r="AL49" i="46"/>
  <c r="A50" i="46"/>
  <c r="E49" i="46"/>
  <c r="H49" i="46"/>
  <c r="AU50" i="46" l="1"/>
  <c r="T56" i="46"/>
  <c r="Q56" i="46"/>
  <c r="AO56" i="46"/>
  <c r="AR56" i="46"/>
  <c r="AX56" i="46"/>
  <c r="K50" i="46"/>
  <c r="W50" i="46"/>
  <c r="AF50" i="46"/>
  <c r="N50" i="46"/>
  <c r="BD50" i="46"/>
  <c r="BA50" i="46"/>
  <c r="AC50" i="46"/>
  <c r="AL50" i="46"/>
  <c r="Z50" i="46"/>
  <c r="AI50" i="46"/>
  <c r="A51" i="46"/>
  <c r="BA51" i="46" s="1"/>
  <c r="E50" i="46"/>
  <c r="H50" i="46"/>
  <c r="Z51" i="46" l="1"/>
  <c r="AU51" i="46"/>
  <c r="AI51" i="46"/>
  <c r="Q57" i="46"/>
  <c r="T57" i="46"/>
  <c r="AO57" i="46"/>
  <c r="AR57" i="46"/>
  <c r="AX57" i="46"/>
  <c r="BD51" i="46"/>
  <c r="K51" i="46"/>
  <c r="AL51" i="46"/>
  <c r="W51" i="46"/>
  <c r="AL52" i="46"/>
  <c r="N51" i="46"/>
  <c r="AF51" i="46"/>
  <c r="AC51" i="46"/>
  <c r="AC52" i="46"/>
  <c r="A52" i="46"/>
  <c r="H51" i="46"/>
  <c r="E51" i="46"/>
  <c r="Z52" i="46" l="1"/>
  <c r="W52" i="46"/>
  <c r="T58" i="46"/>
  <c r="Q58" i="46"/>
  <c r="AO58" i="46"/>
  <c r="AR58" i="46"/>
  <c r="AX58" i="46"/>
  <c r="N52" i="46"/>
  <c r="K52" i="46"/>
  <c r="BA52" i="46"/>
  <c r="BD52" i="46"/>
  <c r="AU52" i="46"/>
  <c r="AF52" i="46"/>
  <c r="AI52" i="46"/>
  <c r="A53" i="46"/>
  <c r="H52" i="46"/>
  <c r="E52" i="46"/>
  <c r="T59" i="46" l="1"/>
  <c r="Q59" i="46"/>
  <c r="AO59" i="46"/>
  <c r="AR59" i="46"/>
  <c r="AX59" i="46"/>
  <c r="AC53" i="46"/>
  <c r="Z53" i="46"/>
  <c r="AL53" i="46"/>
  <c r="K53" i="46"/>
  <c r="AF53" i="46"/>
  <c r="W53" i="46"/>
  <c r="N53" i="46"/>
  <c r="AI53" i="46"/>
  <c r="AU53" i="46"/>
  <c r="BD53" i="46"/>
  <c r="BA53" i="46"/>
  <c r="A54" i="46"/>
  <c r="AC54" i="46" s="1"/>
  <c r="E53" i="46"/>
  <c r="H53" i="46"/>
  <c r="AI54" i="46" l="1"/>
  <c r="AL54" i="46"/>
  <c r="BA54" i="46"/>
  <c r="BD54" i="46"/>
  <c r="Z54" i="46"/>
  <c r="N54" i="46"/>
  <c r="T60" i="46"/>
  <c r="Q60" i="46"/>
  <c r="AO60" i="46"/>
  <c r="AR60" i="46"/>
  <c r="AX60" i="46"/>
  <c r="K54" i="46"/>
  <c r="AU54" i="46"/>
  <c r="W54" i="46"/>
  <c r="AF54" i="46"/>
  <c r="A55" i="46"/>
  <c r="H54" i="46"/>
  <c r="E54" i="46"/>
  <c r="T61" i="46" l="1"/>
  <c r="Q61" i="46"/>
  <c r="AO61" i="46"/>
  <c r="AR61" i="46"/>
  <c r="AX61" i="46"/>
  <c r="BD55" i="46"/>
  <c r="N55" i="46"/>
  <c r="K55" i="46"/>
  <c r="W55" i="46"/>
  <c r="AL55" i="46"/>
  <c r="BA55" i="46"/>
  <c r="Z55" i="46"/>
  <c r="AF55" i="46"/>
  <c r="AU55" i="46"/>
  <c r="AI55" i="46"/>
  <c r="AC55" i="46"/>
  <c r="A56" i="46"/>
  <c r="AF56" i="46" s="1"/>
  <c r="E55" i="46"/>
  <c r="H55" i="46"/>
  <c r="AC56" i="46" l="1"/>
  <c r="Z56" i="46"/>
  <c r="T62" i="46"/>
  <c r="Q62" i="46"/>
  <c r="AO62" i="46"/>
  <c r="AR62" i="46"/>
  <c r="AX62" i="46"/>
  <c r="BD56" i="46"/>
  <c r="N56" i="46"/>
  <c r="K56" i="46"/>
  <c r="AI56" i="46"/>
  <c r="W56" i="46"/>
  <c r="AL56" i="46"/>
  <c r="BA56" i="46"/>
  <c r="AU56" i="46"/>
  <c r="A57" i="46"/>
  <c r="BD57" i="46" s="1"/>
  <c r="H56" i="46"/>
  <c r="E56" i="46"/>
  <c r="E57" i="46" l="1"/>
  <c r="T63" i="46"/>
  <c r="Q63" i="46"/>
  <c r="AO63" i="46"/>
  <c r="AR63" i="46"/>
  <c r="AX63" i="46"/>
  <c r="AC57" i="46"/>
  <c r="N57" i="46"/>
  <c r="AL57" i="46"/>
  <c r="K57" i="46"/>
  <c r="Z57" i="46"/>
  <c r="BA57" i="46"/>
  <c r="AF57" i="46"/>
  <c r="W57" i="46"/>
  <c r="AU57" i="46"/>
  <c r="AI57" i="46"/>
  <c r="A58" i="46"/>
  <c r="H57" i="46"/>
  <c r="Q64" i="46" l="1"/>
  <c r="T64" i="46"/>
  <c r="AO64" i="46"/>
  <c r="AR64" i="46"/>
  <c r="AX64" i="46"/>
  <c r="K58" i="46"/>
  <c r="BA58" i="46"/>
  <c r="N58" i="46"/>
  <c r="W58" i="46"/>
  <c r="AF58" i="46"/>
  <c r="Z58" i="46"/>
  <c r="AI58" i="46"/>
  <c r="AU58" i="46"/>
  <c r="AC58" i="46"/>
  <c r="BD58" i="46"/>
  <c r="AL58" i="46"/>
  <c r="A59" i="46"/>
  <c r="E58" i="46"/>
  <c r="H58" i="46"/>
  <c r="T65" i="46" l="1"/>
  <c r="Q65" i="46"/>
  <c r="AO65" i="46"/>
  <c r="AR65" i="46"/>
  <c r="BA59" i="46"/>
  <c r="AL59" i="46"/>
  <c r="AC59" i="46"/>
  <c r="AF59" i="46"/>
  <c r="W59" i="46"/>
  <c r="AU59" i="46"/>
  <c r="BD59" i="46"/>
  <c r="Z59" i="46"/>
  <c r="K59" i="46"/>
  <c r="AI59" i="46"/>
  <c r="N59" i="46"/>
  <c r="A60" i="46"/>
  <c r="Z60" i="46" s="1"/>
  <c r="E59" i="46"/>
  <c r="H59" i="46"/>
  <c r="BA60" i="46" l="1"/>
  <c r="BD60" i="46"/>
  <c r="W60" i="46"/>
  <c r="AF60" i="46"/>
  <c r="AU60" i="46"/>
  <c r="K60" i="46"/>
  <c r="AI60" i="46"/>
  <c r="T66" i="46"/>
  <c r="Q66" i="46"/>
  <c r="AO66" i="46"/>
  <c r="AR66" i="46"/>
  <c r="N60" i="46"/>
  <c r="AL60" i="46"/>
  <c r="AC60" i="46"/>
  <c r="A61" i="46"/>
  <c r="H60" i="46"/>
  <c r="E60" i="46"/>
  <c r="BA61" i="46" l="1"/>
  <c r="AI61" i="46"/>
  <c r="T67" i="46"/>
  <c r="Q67" i="46"/>
  <c r="AO67" i="46"/>
  <c r="AR67" i="46"/>
  <c r="N61" i="46"/>
  <c r="AC61" i="46"/>
  <c r="W61" i="46"/>
  <c r="K61" i="46"/>
  <c r="AL61" i="46"/>
  <c r="AF61" i="46"/>
  <c r="W62" i="46"/>
  <c r="AU61" i="46"/>
  <c r="Z61" i="46"/>
  <c r="BD61" i="46"/>
  <c r="AI62" i="46"/>
  <c r="A62" i="46"/>
  <c r="BA62" i="46" s="1"/>
  <c r="E61" i="46"/>
  <c r="H61" i="46"/>
  <c r="AL62" i="46" l="1"/>
  <c r="BD62" i="46"/>
  <c r="T68" i="46"/>
  <c r="Q68" i="46"/>
  <c r="AO68" i="46"/>
  <c r="AR68" i="46"/>
  <c r="K62" i="46"/>
  <c r="N62" i="46"/>
  <c r="AF62" i="46"/>
  <c r="AU62" i="46"/>
  <c r="AC62" i="46"/>
  <c r="Z62" i="46"/>
  <c r="A63" i="46"/>
  <c r="E63" i="46" s="1"/>
  <c r="H62" i="46"/>
  <c r="E62" i="46"/>
  <c r="AU63" i="46" l="1"/>
  <c r="AI63" i="46"/>
  <c r="Q69" i="46"/>
  <c r="T69" i="46"/>
  <c r="AO69" i="46"/>
  <c r="AR69" i="46"/>
  <c r="BD63" i="46"/>
  <c r="K63" i="46"/>
  <c r="W63" i="46"/>
  <c r="BA63" i="46"/>
  <c r="AF63" i="46"/>
  <c r="AC63" i="46"/>
  <c r="AL63" i="46"/>
  <c r="Z63" i="46"/>
  <c r="N63" i="46"/>
  <c r="A64" i="46"/>
  <c r="H63" i="46"/>
  <c r="AF64" i="46" l="1"/>
  <c r="AU64" i="46"/>
  <c r="BA64" i="46"/>
  <c r="Z64" i="46"/>
  <c r="AC64" i="46"/>
  <c r="W64" i="46"/>
  <c r="K64" i="46"/>
  <c r="T70" i="46"/>
  <c r="Q70" i="46"/>
  <c r="AO70" i="46"/>
  <c r="AR70" i="46"/>
  <c r="N64" i="46"/>
  <c r="BD64" i="46"/>
  <c r="AI64" i="46"/>
  <c r="AL64" i="46"/>
  <c r="A65" i="46"/>
  <c r="N65" i="46" s="1"/>
  <c r="E64" i="46"/>
  <c r="H64" i="46"/>
  <c r="E65" i="46" l="1"/>
  <c r="AL65" i="46"/>
  <c r="AX65" i="46"/>
  <c r="BA65" i="46"/>
  <c r="T71" i="46"/>
  <c r="Q71" i="46"/>
  <c r="AO71" i="46"/>
  <c r="AR71" i="46"/>
  <c r="BD65" i="46"/>
  <c r="K65" i="46"/>
  <c r="AU65" i="46"/>
  <c r="AI65" i="46"/>
  <c r="Z65" i="46"/>
  <c r="AC65" i="46"/>
  <c r="W65" i="46"/>
  <c r="AF65" i="46"/>
  <c r="A66" i="46"/>
  <c r="H65" i="46"/>
  <c r="AU66" i="46" l="1"/>
  <c r="BD66" i="46"/>
  <c r="T72" i="46"/>
  <c r="Q72" i="46"/>
  <c r="AO72" i="46"/>
  <c r="AR72" i="46"/>
  <c r="K66" i="46"/>
  <c r="W66" i="46"/>
  <c r="AC66" i="46"/>
  <c r="AX66" i="46"/>
  <c r="Z66" i="46"/>
  <c r="AL66" i="46"/>
  <c r="BA66" i="46"/>
  <c r="AI66" i="46"/>
  <c r="N66" i="46"/>
  <c r="AF66" i="46"/>
  <c r="A67" i="46"/>
  <c r="E66" i="46"/>
  <c r="H66" i="46"/>
  <c r="E67" i="46"/>
  <c r="AI67" i="46" l="1"/>
  <c r="BA67" i="46"/>
  <c r="AL67" i="46"/>
  <c r="T73" i="46"/>
  <c r="Q73" i="46"/>
  <c r="AO73" i="46"/>
  <c r="AR73" i="46"/>
  <c r="AF67" i="46"/>
  <c r="AU67" i="46"/>
  <c r="W67" i="46"/>
  <c r="BD67" i="46"/>
  <c r="N67" i="46"/>
  <c r="AX67" i="46"/>
  <c r="AC67" i="46"/>
  <c r="K67" i="46"/>
  <c r="Z67" i="46"/>
  <c r="A68" i="46"/>
  <c r="W68" i="46" s="1"/>
  <c r="H67" i="46"/>
  <c r="BA68" i="46" l="1"/>
  <c r="K68" i="46"/>
  <c r="AU68" i="46"/>
  <c r="T74" i="46"/>
  <c r="Q74" i="46"/>
  <c r="AO74" i="46"/>
  <c r="AR74" i="46"/>
  <c r="AX68" i="46"/>
  <c r="AC68" i="46"/>
  <c r="N68" i="46"/>
  <c r="BD68" i="46"/>
  <c r="AI68" i="46"/>
  <c r="Z68" i="46"/>
  <c r="AF68" i="46"/>
  <c r="AL68" i="46"/>
  <c r="A69" i="46"/>
  <c r="E68" i="46"/>
  <c r="H68" i="46"/>
  <c r="AL69" i="46" l="1"/>
  <c r="T75" i="46"/>
  <c r="Q75" i="46"/>
  <c r="AO75" i="46"/>
  <c r="AR75" i="46"/>
  <c r="W69" i="46"/>
  <c r="AC69" i="46"/>
  <c r="AU69" i="46"/>
  <c r="BD69" i="46"/>
  <c r="N69" i="46"/>
  <c r="Z69" i="46"/>
  <c r="AF69" i="46"/>
  <c r="AI69" i="46"/>
  <c r="BA69" i="46"/>
  <c r="K69" i="46"/>
  <c r="AX69" i="46"/>
  <c r="A70" i="46"/>
  <c r="BD70" i="46" s="1"/>
  <c r="H69" i="46"/>
  <c r="E69" i="46"/>
  <c r="BA70" i="46" l="1"/>
  <c r="T76" i="46"/>
  <c r="Q76" i="46"/>
  <c r="AO76" i="46"/>
  <c r="AR76" i="46"/>
  <c r="AU70" i="46"/>
  <c r="N70" i="46"/>
  <c r="W70" i="46"/>
  <c r="K70" i="46"/>
  <c r="AL70" i="46"/>
  <c r="AX70" i="46"/>
  <c r="AI70" i="46"/>
  <c r="AC70" i="46"/>
  <c r="AF70" i="46"/>
  <c r="Z70" i="46"/>
  <c r="A71" i="46"/>
  <c r="E70" i="46"/>
  <c r="H70" i="46"/>
  <c r="T77" i="46" l="1"/>
  <c r="Q77" i="46"/>
  <c r="AO77" i="46"/>
  <c r="AR77" i="46"/>
  <c r="AL71" i="46"/>
  <c r="N71" i="46"/>
  <c r="BA71" i="46"/>
  <c r="BD71" i="46"/>
  <c r="K71" i="46"/>
  <c r="AF71" i="46"/>
  <c r="AU71" i="46"/>
  <c r="Z71" i="46"/>
  <c r="AC71" i="46"/>
  <c r="AI71" i="46"/>
  <c r="W71" i="46"/>
  <c r="AX71" i="46"/>
  <c r="A72" i="46"/>
  <c r="H71" i="46"/>
  <c r="E71" i="46"/>
  <c r="H72" i="46"/>
  <c r="K72" i="46" l="1"/>
  <c r="Z72" i="46"/>
  <c r="T78" i="46"/>
  <c r="Q78" i="46"/>
  <c r="AO78" i="46"/>
  <c r="AR78" i="46"/>
  <c r="N72" i="46"/>
  <c r="BD72" i="46"/>
  <c r="AI72" i="46"/>
  <c r="BA72" i="46"/>
  <c r="AL72" i="46"/>
  <c r="AF72" i="46"/>
  <c r="AX72" i="46"/>
  <c r="W72" i="46"/>
  <c r="AC72" i="46"/>
  <c r="AU72" i="46"/>
  <c r="A73" i="46"/>
  <c r="BD73" i="46" s="1"/>
  <c r="E72" i="46"/>
  <c r="AI73" i="46" l="1"/>
  <c r="AU73" i="46"/>
  <c r="AF73" i="46"/>
  <c r="K73" i="46"/>
  <c r="AL73" i="46"/>
  <c r="T79" i="46"/>
  <c r="Q79" i="46"/>
  <c r="AO79" i="46"/>
  <c r="AR79" i="46"/>
  <c r="AC73" i="46"/>
  <c r="AX73" i="46"/>
  <c r="N73" i="46"/>
  <c r="Z73" i="46"/>
  <c r="W73" i="46"/>
  <c r="BA73" i="46"/>
  <c r="A74" i="46"/>
  <c r="AL74" i="46" s="1"/>
  <c r="H73" i="46"/>
  <c r="E73" i="46"/>
  <c r="AU74" i="46" l="1"/>
  <c r="Q80" i="46"/>
  <c r="T80" i="46"/>
  <c r="AO80" i="46"/>
  <c r="AR80" i="46"/>
  <c r="K74" i="46"/>
  <c r="W74" i="46"/>
  <c r="N74" i="46"/>
  <c r="Z74" i="46"/>
  <c r="BA74" i="46"/>
  <c r="AF74" i="46"/>
  <c r="AX74" i="46"/>
  <c r="AC74" i="46"/>
  <c r="AI74" i="46"/>
  <c r="BD74" i="46"/>
  <c r="A75" i="46"/>
  <c r="E74" i="46"/>
  <c r="H74" i="46"/>
  <c r="T81" i="46" l="1"/>
  <c r="Q81" i="46"/>
  <c r="AO81" i="46"/>
  <c r="AR81" i="46"/>
  <c r="AI75" i="46"/>
  <c r="AX75" i="46"/>
  <c r="BA75" i="46"/>
  <c r="N75" i="46"/>
  <c r="AC75" i="46"/>
  <c r="BD75" i="46"/>
  <c r="AF75" i="46"/>
  <c r="Z75" i="46"/>
  <c r="AU75" i="46"/>
  <c r="W75" i="46"/>
  <c r="K75" i="46"/>
  <c r="AL75" i="46"/>
  <c r="A76" i="46"/>
  <c r="AF76" i="46" s="1"/>
  <c r="E75" i="46"/>
  <c r="H75" i="46"/>
  <c r="AL76" i="46" l="1"/>
  <c r="AI76" i="46"/>
  <c r="BD76" i="46"/>
  <c r="AU76" i="46"/>
  <c r="K76" i="46"/>
  <c r="AX76" i="46"/>
  <c r="T82" i="46"/>
  <c r="Q82" i="46"/>
  <c r="AO82" i="46"/>
  <c r="AR82" i="46"/>
  <c r="N76" i="46"/>
  <c r="W76" i="46"/>
  <c r="Z76" i="46"/>
  <c r="AC76" i="46"/>
  <c r="BA76" i="46"/>
  <c r="AI77" i="46"/>
  <c r="A77" i="46"/>
  <c r="K77" i="46" s="1"/>
  <c r="H76" i="46"/>
  <c r="E76" i="46"/>
  <c r="AU77" i="46" l="1"/>
  <c r="AX77" i="46"/>
  <c r="AL77" i="46"/>
  <c r="T83" i="46"/>
  <c r="Q83" i="46"/>
  <c r="AO83" i="46"/>
  <c r="AR83" i="46"/>
  <c r="AC77" i="46"/>
  <c r="Z77" i="46"/>
  <c r="W77" i="46"/>
  <c r="BD77" i="46"/>
  <c r="BA77" i="46"/>
  <c r="AF77" i="46"/>
  <c r="N77" i="46"/>
  <c r="A78" i="46"/>
  <c r="AU78" i="46" s="1"/>
  <c r="H77" i="46"/>
  <c r="E77" i="46"/>
  <c r="E78" i="46" l="1"/>
  <c r="AL78" i="46"/>
  <c r="AX78" i="46"/>
  <c r="AC78" i="46"/>
  <c r="AF78" i="46"/>
  <c r="BD78" i="46"/>
  <c r="T84" i="46"/>
  <c r="Q84" i="46"/>
  <c r="AO84" i="46"/>
  <c r="AR84" i="46"/>
  <c r="K78" i="46"/>
  <c r="N78" i="46"/>
  <c r="W78" i="46"/>
  <c r="BA78" i="46"/>
  <c r="AI78" i="46"/>
  <c r="Z78" i="46"/>
  <c r="A79" i="46"/>
  <c r="AX79" i="46" s="1"/>
  <c r="H78" i="46"/>
  <c r="W79" i="46" l="1"/>
  <c r="Z79" i="46"/>
  <c r="E79" i="46"/>
  <c r="K79" i="46"/>
  <c r="AU79" i="46"/>
  <c r="Q85" i="46"/>
  <c r="T85" i="46"/>
  <c r="AO85" i="46"/>
  <c r="AR85" i="46"/>
  <c r="N79" i="46"/>
  <c r="AI79" i="46"/>
  <c r="BD79" i="46"/>
  <c r="AL79" i="46"/>
  <c r="AC79" i="46"/>
  <c r="BA79" i="46"/>
  <c r="AF79" i="46"/>
  <c r="A80" i="46"/>
  <c r="AL80" i="46" s="1"/>
  <c r="H79" i="46"/>
  <c r="AC80" i="46" l="1"/>
  <c r="AF80" i="46"/>
  <c r="BD80" i="46"/>
  <c r="T86" i="46"/>
  <c r="Q86" i="46"/>
  <c r="AO86" i="46"/>
  <c r="AR86" i="46"/>
  <c r="BA80" i="46"/>
  <c r="N80" i="46"/>
  <c r="Z80" i="46"/>
  <c r="AU80" i="46"/>
  <c r="AX80" i="46"/>
  <c r="K80" i="46"/>
  <c r="AI80" i="46"/>
  <c r="W80" i="46"/>
  <c r="A81" i="46"/>
  <c r="AF81" i="46" s="1"/>
  <c r="H80" i="46"/>
  <c r="E80" i="46"/>
  <c r="AI81" i="46" l="1"/>
  <c r="K81" i="46"/>
  <c r="W81" i="46"/>
  <c r="AL81" i="46"/>
  <c r="AX81" i="46"/>
  <c r="AU81" i="46"/>
  <c r="T87" i="46"/>
  <c r="AO87" i="46"/>
  <c r="AR87" i="46"/>
  <c r="AC81" i="46"/>
  <c r="N81" i="46"/>
  <c r="Z81" i="46"/>
  <c r="BD81" i="46"/>
  <c r="BA81" i="46"/>
  <c r="A82" i="46"/>
  <c r="Z82" i="46" s="1"/>
  <c r="H81" i="46"/>
  <c r="E81" i="46"/>
  <c r="E82" i="46" l="1"/>
  <c r="T88" i="46"/>
  <c r="AO88" i="46"/>
  <c r="AR88" i="46"/>
  <c r="K82" i="46"/>
  <c r="AU82" i="46"/>
  <c r="BA82" i="46"/>
  <c r="AI82" i="46"/>
  <c r="N82" i="46"/>
  <c r="AF82" i="46"/>
  <c r="AX82" i="46"/>
  <c r="W82" i="46"/>
  <c r="BD82" i="46"/>
  <c r="AL82" i="46"/>
  <c r="AC82" i="46"/>
  <c r="A83" i="46"/>
  <c r="AL83" i="46" s="1"/>
  <c r="H82" i="46"/>
  <c r="BA83" i="46" l="1"/>
  <c r="BD83" i="46"/>
  <c r="AC83" i="46"/>
  <c r="N83" i="46"/>
  <c r="AF83" i="46"/>
  <c r="Z83" i="46"/>
  <c r="AU83" i="46"/>
  <c r="T89" i="46"/>
  <c r="AR89" i="46"/>
  <c r="AO89" i="46"/>
  <c r="AX83" i="46"/>
  <c r="W83" i="46"/>
  <c r="AI83" i="46"/>
  <c r="K83" i="46"/>
  <c r="AC84" i="46"/>
  <c r="K84" i="46"/>
  <c r="A84" i="46"/>
  <c r="AU84" i="46" s="1"/>
  <c r="E83" i="46"/>
  <c r="E84" i="46"/>
  <c r="H83" i="46"/>
  <c r="AL84" i="46" l="1"/>
  <c r="T90" i="46"/>
  <c r="AO90" i="46"/>
  <c r="AR90" i="46"/>
  <c r="Z84" i="46"/>
  <c r="BD84" i="46"/>
  <c r="N84" i="46"/>
  <c r="W84" i="46"/>
  <c r="AI84" i="46"/>
  <c r="AF84" i="46"/>
  <c r="AX84" i="46"/>
  <c r="BA84" i="46"/>
  <c r="A85" i="46"/>
  <c r="H84" i="46"/>
  <c r="T91" i="46" l="1"/>
  <c r="AO91" i="46"/>
  <c r="AR91" i="46"/>
  <c r="AC85" i="46"/>
  <c r="N85" i="46"/>
  <c r="Z85" i="46"/>
  <c r="BD85" i="46"/>
  <c r="AL85" i="46"/>
  <c r="AU85" i="46"/>
  <c r="AI85" i="46"/>
  <c r="AF85" i="46"/>
  <c r="W85" i="46"/>
  <c r="BA85" i="46"/>
  <c r="AX85" i="46"/>
  <c r="K85" i="46"/>
  <c r="A86" i="46"/>
  <c r="W86" i="46" s="1"/>
  <c r="E85" i="46"/>
  <c r="H85" i="46"/>
  <c r="AX86" i="46" l="1"/>
  <c r="AL86" i="46"/>
  <c r="AF86" i="46"/>
  <c r="AI86" i="46"/>
  <c r="AU86" i="46"/>
  <c r="Z86" i="46"/>
  <c r="T92" i="46"/>
  <c r="AO92" i="46"/>
  <c r="AR92" i="46"/>
  <c r="K86" i="46"/>
  <c r="BD86" i="46"/>
  <c r="N86" i="46"/>
  <c r="BA86" i="46"/>
  <c r="AC86" i="46"/>
  <c r="A87" i="46"/>
  <c r="AX87" i="46" s="1"/>
  <c r="H86" i="46"/>
  <c r="E86" i="46"/>
  <c r="T93" i="46" l="1"/>
  <c r="AO93" i="46"/>
  <c r="AR93" i="46"/>
  <c r="Q87" i="46"/>
  <c r="AF87" i="46"/>
  <c r="K87" i="46"/>
  <c r="AI87" i="46"/>
  <c r="BA87" i="46"/>
  <c r="Z87" i="46"/>
  <c r="BD87" i="46"/>
  <c r="W87" i="46"/>
  <c r="AC87" i="46"/>
  <c r="AL87" i="46"/>
  <c r="AU87" i="46"/>
  <c r="N87" i="46"/>
  <c r="A88" i="46"/>
  <c r="E87" i="46"/>
  <c r="H87" i="46"/>
  <c r="BD88" i="46" l="1"/>
  <c r="T94" i="46"/>
  <c r="AO94" i="46"/>
  <c r="AR94" i="46"/>
  <c r="Q88" i="46"/>
  <c r="K88" i="46"/>
  <c r="W88" i="46"/>
  <c r="AL88" i="46"/>
  <c r="AX88" i="46"/>
  <c r="AU88" i="46"/>
  <c r="N88" i="46"/>
  <c r="Z88" i="46"/>
  <c r="AC88" i="46"/>
  <c r="BA88" i="46"/>
  <c r="AI88" i="46"/>
  <c r="AF88" i="46"/>
  <c r="A89" i="46"/>
  <c r="H88" i="46"/>
  <c r="E88" i="46"/>
  <c r="W89" i="46" l="1"/>
  <c r="AU89" i="46"/>
  <c r="AF89" i="46"/>
  <c r="T95" i="46"/>
  <c r="AR95" i="46"/>
  <c r="N89" i="46"/>
  <c r="AC89" i="46"/>
  <c r="Z89" i="46"/>
  <c r="AX89" i="46"/>
  <c r="Q89" i="46"/>
  <c r="K89" i="46"/>
  <c r="AL89" i="46"/>
  <c r="BA89" i="46"/>
  <c r="BD89" i="46"/>
  <c r="AI89" i="46"/>
  <c r="A90" i="46"/>
  <c r="Z90" i="46" s="1"/>
  <c r="H89" i="46"/>
  <c r="E89" i="46"/>
  <c r="BD90" i="46" l="1"/>
  <c r="AC90" i="46"/>
  <c r="BA90" i="46"/>
  <c r="AF90" i="46"/>
  <c r="T96" i="46"/>
  <c r="AR96" i="46"/>
  <c r="K90" i="46"/>
  <c r="Q90" i="46"/>
  <c r="W90" i="46"/>
  <c r="AL90" i="46"/>
  <c r="N90" i="46"/>
  <c r="AU90" i="46"/>
  <c r="AI90" i="46"/>
  <c r="AX90" i="46"/>
  <c r="A91" i="46"/>
  <c r="E90" i="46"/>
  <c r="H90" i="46"/>
  <c r="T97" i="46" l="1"/>
  <c r="AR97" i="46"/>
  <c r="Q91" i="46"/>
  <c r="BA91" i="46"/>
  <c r="BD91" i="46"/>
  <c r="AC91" i="46"/>
  <c r="AF91" i="46"/>
  <c r="AX91" i="46"/>
  <c r="W91" i="46"/>
  <c r="AU91" i="46"/>
  <c r="K91" i="46"/>
  <c r="N91" i="46"/>
  <c r="Z91" i="46"/>
  <c r="AI91" i="46"/>
  <c r="AL91" i="46"/>
  <c r="A92" i="46"/>
  <c r="H91" i="46"/>
  <c r="E91" i="46"/>
  <c r="T98" i="46" l="1"/>
  <c r="AR98" i="46"/>
  <c r="N92" i="46"/>
  <c r="W92" i="46"/>
  <c r="AC92" i="46"/>
  <c r="BD92" i="46"/>
  <c r="Z92" i="46"/>
  <c r="K92" i="46"/>
  <c r="BA92" i="46"/>
  <c r="AL92" i="46"/>
  <c r="AX92" i="46"/>
  <c r="Q92" i="46"/>
  <c r="AI92" i="46"/>
  <c r="AU92" i="46"/>
  <c r="AF92" i="46"/>
  <c r="A93" i="46"/>
  <c r="H92" i="46"/>
  <c r="E92" i="46"/>
  <c r="T99" i="46" l="1"/>
  <c r="AR99" i="46"/>
  <c r="AC93" i="46"/>
  <c r="Q93" i="46"/>
  <c r="AF93" i="46"/>
  <c r="Z93" i="46"/>
  <c r="AX93" i="46"/>
  <c r="BD93" i="46"/>
  <c r="AI93" i="46"/>
  <c r="AU93" i="46"/>
  <c r="BA93" i="46"/>
  <c r="N93" i="46"/>
  <c r="K93" i="46"/>
  <c r="AL93" i="46"/>
  <c r="W93" i="46"/>
  <c r="A94" i="46"/>
  <c r="E93" i="46"/>
  <c r="H93" i="46"/>
  <c r="T100" i="46" l="1"/>
  <c r="AR100" i="46"/>
  <c r="K94" i="46"/>
  <c r="W94" i="46"/>
  <c r="N94" i="46"/>
  <c r="AI94" i="46"/>
  <c r="BD94" i="46"/>
  <c r="AX94" i="46"/>
  <c r="Q94" i="46"/>
  <c r="AF94" i="46"/>
  <c r="AC94" i="46"/>
  <c r="BA94" i="46"/>
  <c r="Z94" i="46"/>
  <c r="AU94" i="46"/>
  <c r="AL94" i="46"/>
  <c r="A95" i="46"/>
  <c r="N95" i="46" s="1"/>
  <c r="H94" i="46"/>
  <c r="E94" i="46"/>
  <c r="BA95" i="46" l="1"/>
  <c r="AC95" i="46"/>
  <c r="T101" i="46"/>
  <c r="AR101" i="46"/>
  <c r="W95" i="46"/>
  <c r="Q95" i="46"/>
  <c r="AL95" i="46"/>
  <c r="BD95" i="46"/>
  <c r="K95" i="46"/>
  <c r="AX95" i="46"/>
  <c r="AO95" i="46"/>
  <c r="AU95" i="46"/>
  <c r="AI95" i="46"/>
  <c r="AF95" i="46"/>
  <c r="Z95" i="46"/>
  <c r="A96" i="46"/>
  <c r="H95" i="46"/>
  <c r="E95" i="46"/>
  <c r="Q96" i="46" l="1"/>
  <c r="AX96" i="46"/>
  <c r="T102" i="46"/>
  <c r="AR102" i="46"/>
  <c r="W96" i="46"/>
  <c r="AC96" i="46"/>
  <c r="AU96" i="46"/>
  <c r="AI96" i="46"/>
  <c r="Z96" i="46"/>
  <c r="N96" i="46"/>
  <c r="AF96" i="46"/>
  <c r="BD96" i="46"/>
  <c r="AO96" i="46"/>
  <c r="AL96" i="46"/>
  <c r="K96" i="46"/>
  <c r="BA96" i="46"/>
  <c r="A97" i="46"/>
  <c r="E96" i="46"/>
  <c r="H96" i="46"/>
  <c r="BD97" i="46" l="1"/>
  <c r="BA97" i="46"/>
  <c r="AX97" i="46"/>
  <c r="AO97" i="46"/>
  <c r="AI97" i="46"/>
  <c r="T103" i="46"/>
  <c r="AR103" i="46"/>
  <c r="Q97" i="46"/>
  <c r="K97" i="46"/>
  <c r="N97" i="46"/>
  <c r="AC97" i="46"/>
  <c r="Z97" i="46"/>
  <c r="AF97" i="46"/>
  <c r="AL97" i="46"/>
  <c r="AU97" i="46"/>
  <c r="W97" i="46"/>
  <c r="A98" i="46"/>
  <c r="E97" i="46"/>
  <c r="H97" i="46"/>
  <c r="AL98" i="46" l="1"/>
  <c r="AU98" i="46"/>
  <c r="T104" i="46"/>
  <c r="AR104" i="46"/>
  <c r="K98" i="46"/>
  <c r="Q98" i="46"/>
  <c r="N98" i="46"/>
  <c r="AX98" i="46"/>
  <c r="Z98" i="46"/>
  <c r="W98" i="46"/>
  <c r="AC98" i="46"/>
  <c r="AF98" i="46"/>
  <c r="BD98" i="46"/>
  <c r="BA98" i="46"/>
  <c r="AO98" i="46"/>
  <c r="AI98" i="46"/>
  <c r="A99" i="46"/>
  <c r="H98" i="46"/>
  <c r="E98" i="46"/>
  <c r="N99" i="46" l="1"/>
  <c r="W99" i="46"/>
  <c r="Z99" i="46"/>
  <c r="T105" i="46"/>
  <c r="AR105" i="46"/>
  <c r="Q99" i="46"/>
  <c r="AF99" i="46"/>
  <c r="BD99" i="46"/>
  <c r="AL99" i="46"/>
  <c r="K99" i="46"/>
  <c r="AI99" i="46"/>
  <c r="BA99" i="46"/>
  <c r="AX99" i="46"/>
  <c r="AO99" i="46"/>
  <c r="AC99" i="46"/>
  <c r="AU99" i="46"/>
  <c r="A100" i="46"/>
  <c r="AO100" i="46" s="1"/>
  <c r="H99" i="46"/>
  <c r="E99" i="46"/>
  <c r="AL100" i="46" l="1"/>
  <c r="T106" i="46"/>
  <c r="AR106" i="46"/>
  <c r="W100" i="46"/>
  <c r="Q100" i="46"/>
  <c r="N100" i="46"/>
  <c r="BD100" i="46"/>
  <c r="BA100" i="46"/>
  <c r="AC100" i="46"/>
  <c r="AF100" i="46"/>
  <c r="AU100" i="46"/>
  <c r="Z100" i="46"/>
  <c r="AI100" i="46"/>
  <c r="AX100" i="46"/>
  <c r="K100" i="46"/>
  <c r="A101" i="46"/>
  <c r="H100" i="46"/>
  <c r="E100" i="46"/>
  <c r="BA101" i="46" l="1"/>
  <c r="AX101" i="46"/>
  <c r="AF101" i="46"/>
  <c r="T107" i="46"/>
  <c r="AR107" i="46"/>
  <c r="AC101" i="46"/>
  <c r="AI101" i="46"/>
  <c r="AO101" i="46"/>
  <c r="BD101" i="46"/>
  <c r="Z101" i="46"/>
  <c r="N101" i="46"/>
  <c r="AU101" i="46"/>
  <c r="AL101" i="46"/>
  <c r="Q101" i="46"/>
  <c r="K101" i="46"/>
  <c r="W101" i="46"/>
  <c r="A102" i="46"/>
  <c r="AL102" i="46" s="1"/>
  <c r="H101" i="46"/>
  <c r="E101" i="46"/>
  <c r="Z102" i="46" l="1"/>
  <c r="T108" i="46"/>
  <c r="AR108" i="46"/>
  <c r="K102" i="46"/>
  <c r="N102" i="46"/>
  <c r="AX102" i="46"/>
  <c r="BD102" i="46"/>
  <c r="AU102" i="46"/>
  <c r="AI102" i="46"/>
  <c r="AO102" i="46"/>
  <c r="BA102" i="46"/>
  <c r="Q102" i="46"/>
  <c r="W102" i="46"/>
  <c r="AC102" i="46"/>
  <c r="AF102" i="46"/>
  <c r="A103" i="46"/>
  <c r="E102" i="46"/>
  <c r="H102" i="46"/>
  <c r="T109" i="46" l="1"/>
  <c r="Q103" i="46"/>
  <c r="BD103" i="46"/>
  <c r="K103" i="46"/>
  <c r="AO103" i="46"/>
  <c r="AI103" i="46"/>
  <c r="N103" i="46"/>
  <c r="AX103" i="46"/>
  <c r="AF103" i="46"/>
  <c r="W103" i="46"/>
  <c r="AU103" i="46"/>
  <c r="BA103" i="46"/>
  <c r="AC103" i="46"/>
  <c r="AL103" i="46"/>
  <c r="Z103" i="46"/>
  <c r="A104" i="46"/>
  <c r="E103" i="46"/>
  <c r="H103" i="46"/>
  <c r="T110" i="46" l="1"/>
  <c r="W104" i="46"/>
  <c r="Q104" i="46"/>
  <c r="AC104" i="46"/>
  <c r="AX104" i="46"/>
  <c r="K104" i="46"/>
  <c r="N104" i="46"/>
  <c r="Z104" i="46"/>
  <c r="BD104" i="46"/>
  <c r="AF104" i="46"/>
  <c r="AI104" i="46"/>
  <c r="AL104" i="46"/>
  <c r="AO104" i="46"/>
  <c r="BA104" i="46"/>
  <c r="AU104" i="46"/>
  <c r="A105" i="46"/>
  <c r="AX105" i="46" s="1"/>
  <c r="E104" i="46"/>
  <c r="H104" i="46"/>
  <c r="BA105" i="46" l="1"/>
  <c r="AU105" i="46"/>
  <c r="AI105" i="46"/>
  <c r="AL105" i="46"/>
  <c r="T111" i="46"/>
  <c r="AC105" i="46"/>
  <c r="Z105" i="46"/>
  <c r="AF105" i="46"/>
  <c r="BD105" i="46"/>
  <c r="K105" i="46"/>
  <c r="N105" i="46"/>
  <c r="AO105" i="46"/>
  <c r="Q105" i="46"/>
  <c r="W105" i="46"/>
  <c r="A106" i="46"/>
  <c r="Z106" i="46" s="1"/>
  <c r="E105" i="46"/>
  <c r="H105" i="46"/>
  <c r="T112" i="46" l="1"/>
  <c r="K106" i="46"/>
  <c r="BA106" i="46"/>
  <c r="N106" i="46"/>
  <c r="AO106" i="46"/>
  <c r="AX106" i="46"/>
  <c r="AC106" i="46"/>
  <c r="AL106" i="46"/>
  <c r="W106" i="46"/>
  <c r="Q106" i="46"/>
  <c r="BD106" i="46"/>
  <c r="AF106" i="46"/>
  <c r="AU106" i="46"/>
  <c r="AI106" i="46"/>
  <c r="A107" i="46"/>
  <c r="W107" i="46" s="1"/>
  <c r="E106" i="46"/>
  <c r="H106" i="46"/>
  <c r="AX107" i="46" l="1"/>
  <c r="Z107" i="46"/>
  <c r="T113" i="46"/>
  <c r="AC107" i="46"/>
  <c r="Q107" i="46"/>
  <c r="AL107" i="46"/>
  <c r="K107" i="46"/>
  <c r="AO107" i="46"/>
  <c r="N107" i="46"/>
  <c r="AI107" i="46"/>
  <c r="BD107" i="46"/>
  <c r="AU107" i="46"/>
  <c r="BA107" i="46"/>
  <c r="AF107" i="46"/>
  <c r="A108" i="46"/>
  <c r="H108" i="46" s="1"/>
  <c r="E107" i="46"/>
  <c r="H107" i="46"/>
  <c r="BD108" i="46" l="1"/>
  <c r="AX108" i="46"/>
  <c r="K108" i="46"/>
  <c r="AO108" i="46"/>
  <c r="AL108" i="46"/>
  <c r="AI108" i="46"/>
  <c r="T114" i="46"/>
  <c r="Q108" i="46"/>
  <c r="N108" i="46"/>
  <c r="AF108" i="46"/>
  <c r="Z108" i="46"/>
  <c r="AU108" i="46"/>
  <c r="W108" i="46"/>
  <c r="AC108" i="46"/>
  <c r="BA108" i="46"/>
  <c r="A109" i="46"/>
  <c r="E108" i="46"/>
  <c r="T115" i="46" l="1"/>
  <c r="AF109" i="46"/>
  <c r="AO109" i="46"/>
  <c r="Q109" i="46"/>
  <c r="AI109" i="46"/>
  <c r="AC109" i="46"/>
  <c r="N109" i="46"/>
  <c r="K109" i="46"/>
  <c r="BA109" i="46"/>
  <c r="Z109" i="46"/>
  <c r="AL109" i="46"/>
  <c r="AR109" i="46"/>
  <c r="W109" i="46"/>
  <c r="BD109" i="46"/>
  <c r="AU109" i="46"/>
  <c r="AX109" i="46"/>
  <c r="A110" i="46"/>
  <c r="E110" i="46"/>
  <c r="H110" i="46"/>
  <c r="H109" i="46"/>
  <c r="E109" i="46"/>
  <c r="T116" i="46" l="1"/>
  <c r="K110" i="46"/>
  <c r="AF110" i="46"/>
  <c r="AO110" i="46"/>
  <c r="Z110" i="46"/>
  <c r="AR110" i="46"/>
  <c r="N110" i="46"/>
  <c r="BA110" i="46"/>
  <c r="W110" i="46"/>
  <c r="AI110" i="46"/>
  <c r="AL110" i="46"/>
  <c r="AU110" i="46"/>
  <c r="BD110" i="46"/>
  <c r="AC110" i="46"/>
  <c r="AX110" i="46"/>
  <c r="AX111" i="46"/>
  <c r="Q110" i="46"/>
  <c r="A111" i="46"/>
  <c r="AI111" i="46" s="1"/>
  <c r="AO111" i="46" l="1"/>
  <c r="K111" i="46"/>
  <c r="T117" i="46"/>
  <c r="N111" i="46"/>
  <c r="Q111" i="46"/>
  <c r="BD111" i="46"/>
  <c r="AL111" i="46"/>
  <c r="AF111" i="46"/>
  <c r="AR111" i="46"/>
  <c r="AC111" i="46"/>
  <c r="Z111" i="46"/>
  <c r="W111" i="46"/>
  <c r="AU111" i="46"/>
  <c r="BA111" i="46"/>
  <c r="A112" i="46"/>
  <c r="H111" i="46"/>
  <c r="E111" i="46"/>
  <c r="E112" i="46" l="1"/>
  <c r="Q112" i="46"/>
  <c r="Z112" i="46"/>
  <c r="W112" i="46"/>
  <c r="N112" i="46"/>
  <c r="AR112" i="46"/>
  <c r="AO112" i="46"/>
  <c r="BD112" i="46"/>
  <c r="AX112" i="46"/>
  <c r="AC112" i="46"/>
  <c r="BA112" i="46"/>
  <c r="AL112" i="46"/>
  <c r="AU112" i="46"/>
  <c r="AI112" i="46"/>
  <c r="K112" i="46"/>
  <c r="AF112" i="46"/>
  <c r="H112" i="46"/>
  <c r="A113" i="46"/>
  <c r="AL113" i="46" l="1"/>
  <c r="BA113" i="46"/>
  <c r="K113" i="46"/>
  <c r="AU113" i="46"/>
  <c r="Q113" i="46"/>
  <c r="AC113" i="46"/>
  <c r="BD113" i="46"/>
  <c r="AF113" i="46"/>
  <c r="Z113" i="46"/>
  <c r="N113" i="46"/>
  <c r="W113" i="46"/>
  <c r="AX113" i="46"/>
  <c r="AR113" i="46"/>
  <c r="AO113" i="46"/>
  <c r="AI113" i="46"/>
  <c r="A114" i="46"/>
  <c r="E113" i="46"/>
  <c r="H113" i="46"/>
  <c r="AR114" i="46" l="1"/>
  <c r="BD114" i="46"/>
  <c r="Z114" i="46"/>
  <c r="AX114" i="46"/>
  <c r="AU114" i="46"/>
  <c r="A115" i="46"/>
  <c r="Q115" i="46" s="1"/>
  <c r="N114" i="46"/>
  <c r="K114" i="46"/>
  <c r="AO114" i="46"/>
  <c r="Q114" i="46"/>
  <c r="AC114" i="46"/>
  <c r="W114" i="46"/>
  <c r="E114" i="46"/>
  <c r="AI114" i="46"/>
  <c r="AF114" i="46"/>
  <c r="AL114" i="46"/>
  <c r="BA114" i="46"/>
  <c r="H114" i="46"/>
  <c r="AI115" i="46" l="1"/>
  <c r="BD115" i="46"/>
  <c r="N115" i="46"/>
  <c r="AX115" i="46"/>
  <c r="E115" i="46"/>
  <c r="AF115" i="46"/>
  <c r="AC115" i="46"/>
  <c r="AU115" i="46"/>
  <c r="BA115" i="46"/>
  <c r="K115" i="46"/>
  <c r="AR115" i="46"/>
  <c r="H115" i="46"/>
  <c r="W115" i="46"/>
  <c r="A116" i="46"/>
  <c r="Q116" i="46" s="1"/>
  <c r="AL115" i="46"/>
  <c r="AO115" i="46"/>
  <c r="Z115" i="46"/>
  <c r="BA116" i="46" l="1"/>
  <c r="BD116" i="46"/>
  <c r="A117" i="46"/>
  <c r="AI117" i="46" s="1"/>
  <c r="AC116" i="46"/>
  <c r="W116" i="46"/>
  <c r="AU116" i="46"/>
  <c r="AF116" i="46"/>
  <c r="AX116" i="46"/>
  <c r="AO116" i="46"/>
  <c r="E116" i="46"/>
  <c r="Q117" i="46"/>
  <c r="H116" i="46"/>
  <c r="K116" i="46"/>
  <c r="AI116" i="46"/>
  <c r="AL116" i="46"/>
  <c r="Z116" i="46"/>
  <c r="N116" i="46"/>
  <c r="K117" i="46"/>
  <c r="BD117" i="46"/>
  <c r="AR116" i="46"/>
  <c r="Z117" i="46" l="1"/>
  <c r="H117" i="46"/>
  <c r="AR117" i="46"/>
  <c r="A118" i="46"/>
  <c r="AU118" i="46" s="1"/>
  <c r="E117" i="46"/>
  <c r="AL117" i="46"/>
  <c r="AF117" i="46"/>
  <c r="AX117" i="46"/>
  <c r="AC117" i="46"/>
  <c r="AO117" i="46"/>
  <c r="AU117" i="46"/>
  <c r="Z118" i="46"/>
  <c r="N117" i="46"/>
  <c r="BA117" i="46"/>
  <c r="W117" i="46"/>
  <c r="W118" i="46" l="1"/>
  <c r="T118" i="46"/>
  <c r="N118" i="46"/>
  <c r="A119" i="46"/>
  <c r="AC119" i="46" s="1"/>
  <c r="AF118" i="46"/>
  <c r="AX118" i="46"/>
  <c r="AC118" i="46"/>
  <c r="E118" i="46"/>
  <c r="BA118" i="46"/>
  <c r="AR118" i="46"/>
  <c r="H118" i="46"/>
  <c r="AO118" i="46"/>
  <c r="K118" i="46"/>
  <c r="AR119" i="46"/>
  <c r="AL118" i="46"/>
  <c r="Z119" i="46"/>
  <c r="AI118" i="46"/>
  <c r="BD118" i="46"/>
  <c r="Q118" i="46"/>
  <c r="AL119" i="46" l="1"/>
  <c r="T119" i="46"/>
  <c r="A120" i="46"/>
  <c r="AR120" i="46" s="1"/>
  <c r="BD119" i="46"/>
  <c r="BA119" i="46"/>
  <c r="E119" i="46"/>
  <c r="AF119" i="46"/>
  <c r="AO119" i="46"/>
  <c r="H119" i="46"/>
  <c r="Q119" i="46"/>
  <c r="K119" i="46"/>
  <c r="W119" i="46"/>
  <c r="AI119" i="46"/>
  <c r="N119" i="46"/>
  <c r="AX119" i="46"/>
  <c r="AU119" i="46"/>
  <c r="N120" i="46" l="1"/>
  <c r="BD120" i="46"/>
  <c r="A121" i="46"/>
  <c r="Q121" i="46" s="1"/>
  <c r="AF120" i="46"/>
  <c r="Z120" i="46"/>
  <c r="AX120" i="46"/>
  <c r="AU120" i="46"/>
  <c r="AL120" i="46"/>
  <c r="H120" i="46"/>
  <c r="AC120" i="46"/>
  <c r="AO120" i="46"/>
  <c r="AC121" i="46"/>
  <c r="BA120" i="46"/>
  <c r="E120" i="46"/>
  <c r="T120" i="46"/>
  <c r="N121" i="46"/>
  <c r="Q120" i="46"/>
  <c r="AU121" i="46"/>
  <c r="W120" i="46"/>
  <c r="AI120" i="46"/>
  <c r="Z121" i="46"/>
  <c r="AX121" i="46"/>
  <c r="K120" i="46"/>
  <c r="W121" i="46" l="1"/>
  <c r="AO121" i="46"/>
  <c r="AL121" i="46"/>
  <c r="A122" i="46"/>
  <c r="AU122" i="46" s="1"/>
  <c r="T121" i="46"/>
  <c r="AI121" i="46"/>
  <c r="K121" i="46"/>
  <c r="E121" i="46"/>
  <c r="BD121" i="46"/>
  <c r="AF121" i="46"/>
  <c r="AR121" i="46"/>
  <c r="BA121" i="46"/>
  <c r="H121" i="46"/>
  <c r="W122" i="46" l="1"/>
  <c r="Q122" i="46"/>
  <c r="T122" i="46"/>
  <c r="A123" i="46"/>
  <c r="BD123" i="46" s="1"/>
  <c r="AF122" i="46"/>
  <c r="E122" i="46"/>
  <c r="BA122" i="46"/>
  <c r="Z123" i="46"/>
  <c r="AI122" i="46"/>
  <c r="BD122" i="46"/>
  <c r="AR122" i="46"/>
  <c r="N122" i="46"/>
  <c r="H122" i="46"/>
  <c r="AC122" i="46"/>
  <c r="T123" i="46"/>
  <c r="AX122" i="46"/>
  <c r="AL122" i="46"/>
  <c r="AU123" i="46"/>
  <c r="K122" i="46"/>
  <c r="Z122" i="46"/>
  <c r="N123" i="46"/>
  <c r="AO122" i="46"/>
  <c r="BA123" i="46" l="1"/>
  <c r="AO123" i="46"/>
  <c r="AL123" i="46"/>
  <c r="AX123" i="46"/>
  <c r="A124" i="46"/>
  <c r="AU124" i="46" s="1"/>
  <c r="K123" i="46"/>
  <c r="AF123" i="46"/>
  <c r="E123" i="46"/>
  <c r="AI123" i="46"/>
  <c r="H123" i="46"/>
  <c r="W123" i="46"/>
  <c r="AC123" i="46"/>
  <c r="AR123" i="46"/>
  <c r="Q123" i="46"/>
  <c r="AX124" i="46" l="1"/>
  <c r="AO124" i="46"/>
  <c r="A125" i="46"/>
  <c r="BD125" i="46" s="1"/>
  <c r="AF124" i="46"/>
  <c r="E124" i="46"/>
  <c r="Z124" i="46"/>
  <c r="H124" i="46"/>
  <c r="W124" i="46"/>
  <c r="AI124" i="46"/>
  <c r="BD124" i="46"/>
  <c r="K124" i="46"/>
  <c r="T124" i="46"/>
  <c r="N124" i="46"/>
  <c r="BA124" i="46"/>
  <c r="BA125" i="46"/>
  <c r="AC125" i="46"/>
  <c r="AC124" i="46"/>
  <c r="AL124" i="46"/>
  <c r="Q124" i="46"/>
  <c r="AR124" i="46"/>
  <c r="H125" i="46" l="1"/>
  <c r="Z125" i="46"/>
  <c r="AX125" i="46"/>
  <c r="E125" i="46"/>
  <c r="AU125" i="46"/>
  <c r="K125" i="46"/>
  <c r="Q125" i="46"/>
  <c r="AR125" i="46"/>
  <c r="AI125" i="46"/>
  <c r="N125" i="46"/>
  <c r="AO125" i="46"/>
  <c r="A126" i="46"/>
  <c r="T125" i="46"/>
  <c r="W125" i="46"/>
  <c r="AF125" i="46"/>
  <c r="AL125" i="46"/>
  <c r="A127" i="46" l="1"/>
  <c r="Z127" i="46" s="1"/>
  <c r="H127" i="46"/>
  <c r="H126" i="46"/>
  <c r="BA126" i="46"/>
  <c r="K126" i="46"/>
  <c r="N126" i="46"/>
  <c r="AL126" i="46"/>
  <c r="T126" i="46"/>
  <c r="AR126" i="46"/>
  <c r="AX126" i="46"/>
  <c r="Z126" i="46"/>
  <c r="AU126" i="46"/>
  <c r="Q126" i="46"/>
  <c r="AF126" i="46"/>
  <c r="W126" i="46"/>
  <c r="AO126" i="46"/>
  <c r="E126" i="46"/>
  <c r="AC126" i="46"/>
  <c r="AI126" i="46"/>
  <c r="BD126" i="46"/>
  <c r="BD127" i="46" l="1"/>
  <c r="E127" i="46"/>
  <c r="A128" i="46"/>
  <c r="N128" i="46" s="1"/>
  <c r="T127" i="46"/>
  <c r="K127" i="46"/>
  <c r="AF127" i="46"/>
  <c r="AL127" i="46"/>
  <c r="Q127" i="46"/>
  <c r="AX127" i="46"/>
  <c r="AR127" i="46"/>
  <c r="AO127" i="46"/>
  <c r="AI127" i="46"/>
  <c r="AU127" i="46"/>
  <c r="BA127" i="46"/>
  <c r="W127" i="46"/>
  <c r="AC127" i="46"/>
  <c r="N127" i="46"/>
  <c r="AF128" i="46" l="1"/>
  <c r="A129" i="46"/>
  <c r="T129" i="46" s="1"/>
  <c r="Z128" i="46"/>
  <c r="BA128" i="46"/>
  <c r="AU128" i="46"/>
  <c r="AX128" i="46"/>
  <c r="W128" i="46"/>
  <c r="AL128" i="46"/>
  <c r="AO128" i="46"/>
  <c r="H128" i="46"/>
  <c r="AC128" i="46"/>
  <c r="K128" i="46"/>
  <c r="BD128" i="46"/>
  <c r="AI128" i="46"/>
  <c r="T128" i="46"/>
  <c r="E128" i="46"/>
  <c r="AR128" i="46"/>
  <c r="Q128" i="46"/>
  <c r="Z129" i="46"/>
  <c r="A130" i="46" l="1"/>
  <c r="H129" i="46"/>
  <c r="K129" i="46"/>
  <c r="Q129" i="46"/>
  <c r="E129" i="46"/>
  <c r="AX129" i="46"/>
  <c r="BD130" i="46"/>
  <c r="AF129" i="46"/>
  <c r="AL130" i="46"/>
  <c r="Q130" i="46"/>
  <c r="BA129" i="46"/>
  <c r="AU129" i="46"/>
  <c r="AC129" i="46"/>
  <c r="W129" i="46"/>
  <c r="AU130" i="46"/>
  <c r="AR129" i="46"/>
  <c r="AO130" i="46"/>
  <c r="N129" i="46"/>
  <c r="AL129" i="46"/>
  <c r="AC130" i="46"/>
  <c r="H130" i="46"/>
  <c r="K130" i="46"/>
  <c r="T130" i="46"/>
  <c r="BD129" i="46"/>
  <c r="AI129" i="46"/>
  <c r="AO129" i="46"/>
  <c r="A131" i="46" l="1"/>
  <c r="AI130" i="46"/>
  <c r="E130" i="46"/>
  <c r="AX130" i="46"/>
  <c r="AR130" i="46"/>
  <c r="AF130" i="46"/>
  <c r="BA130" i="46"/>
  <c r="Z130" i="46"/>
  <c r="N130" i="46"/>
  <c r="AF131" i="46"/>
  <c r="Q131" i="46"/>
  <c r="AU131" i="46"/>
  <c r="AR131" i="46"/>
  <c r="W130" i="46"/>
  <c r="A132" i="46" l="1"/>
  <c r="H131" i="46"/>
  <c r="K131" i="46"/>
  <c r="E131" i="46"/>
  <c r="BD131" i="46"/>
  <c r="Z131" i="46"/>
  <c r="AI131" i="46"/>
  <c r="AO131" i="46"/>
  <c r="AX131" i="46"/>
  <c r="W131" i="46"/>
  <c r="K132" i="46"/>
  <c r="T131" i="46"/>
  <c r="N131" i="46"/>
  <c r="AC131" i="46"/>
  <c r="H132" i="46"/>
  <c r="BA131" i="46"/>
  <c r="AL131" i="46"/>
  <c r="AX132" i="46" l="1"/>
  <c r="BD132" i="46"/>
  <c r="AC132" i="46"/>
  <c r="W132" i="46"/>
  <c r="T132" i="46"/>
  <c r="Z132" i="46"/>
  <c r="AL132" i="46"/>
  <c r="AU132" i="46"/>
  <c r="BA132" i="46"/>
  <c r="A133" i="46"/>
  <c r="E132" i="46"/>
  <c r="AI132" i="46"/>
  <c r="AR132" i="46"/>
  <c r="Q132" i="46"/>
  <c r="N132" i="46"/>
  <c r="AF132" i="46"/>
  <c r="H133" i="46"/>
  <c r="Q133" i="46"/>
  <c r="AO132" i="46"/>
  <c r="AR133" i="46" l="1"/>
  <c r="A134" i="46"/>
  <c r="N133" i="46"/>
  <c r="BD133" i="46"/>
  <c r="AI133" i="46"/>
  <c r="AU133" i="46"/>
  <c r="T133" i="46"/>
  <c r="AO133" i="46"/>
  <c r="AF133" i="46"/>
  <c r="AL133" i="46"/>
  <c r="W133" i="46"/>
  <c r="Z133" i="46"/>
  <c r="AX133" i="46"/>
  <c r="BA133" i="46"/>
  <c r="K133" i="46"/>
  <c r="AC133" i="46"/>
  <c r="E133" i="46"/>
  <c r="A135" i="46" l="1"/>
  <c r="W134" i="46"/>
  <c r="AC134" i="46"/>
  <c r="AR134" i="46"/>
  <c r="Q135" i="46"/>
  <c r="T134" i="46"/>
  <c r="Z134" i="46"/>
  <c r="AF134" i="46"/>
  <c r="K135" i="46"/>
  <c r="H134" i="46"/>
  <c r="E134" i="46"/>
  <c r="AL134" i="46"/>
  <c r="AI134" i="46"/>
  <c r="AO134" i="46"/>
  <c r="AX134" i="46"/>
  <c r="K134" i="46"/>
  <c r="AU134" i="46"/>
  <c r="AU135" i="46"/>
  <c r="BD134" i="46"/>
  <c r="N134" i="46"/>
  <c r="BA134" i="46"/>
  <c r="Q134" i="46"/>
  <c r="AX135" i="46" l="1"/>
  <c r="E135" i="46"/>
  <c r="AR135" i="46"/>
  <c r="N135" i="46"/>
  <c r="H135" i="46"/>
  <c r="AX136" i="46"/>
  <c r="AC135" i="46"/>
  <c r="BA135" i="46"/>
  <c r="AF135" i="46"/>
  <c r="AF136" i="46"/>
  <c r="A136" i="46"/>
  <c r="AO135" i="46"/>
  <c r="AL135" i="46"/>
  <c r="W135" i="46"/>
  <c r="AI135" i="46"/>
  <c r="T135" i="46"/>
  <c r="BD135" i="46"/>
  <c r="Z135" i="46"/>
  <c r="AR136" i="46" l="1"/>
  <c r="K137" i="46"/>
  <c r="E136" i="46"/>
  <c r="A137" i="46"/>
  <c r="AO136" i="46"/>
  <c r="N136" i="46"/>
  <c r="AC136" i="46"/>
  <c r="BD136" i="46"/>
  <c r="H136" i="46"/>
  <c r="W136" i="46"/>
  <c r="T136" i="46"/>
  <c r="AL137" i="46"/>
  <c r="H137" i="46"/>
  <c r="Z136" i="46"/>
  <c r="AI136" i="46"/>
  <c r="Q136" i="46"/>
  <c r="BA136" i="46"/>
  <c r="K136" i="46"/>
  <c r="AL136" i="46"/>
  <c r="AU136" i="46"/>
  <c r="N137" i="46"/>
  <c r="A138" i="46" l="1"/>
  <c r="AO137" i="46"/>
  <c r="E137" i="46"/>
  <c r="BD137" i="46"/>
  <c r="AC137" i="46"/>
  <c r="Z137" i="46"/>
  <c r="BA137" i="46"/>
  <c r="T137" i="46"/>
  <c r="Q137" i="46"/>
  <c r="AF137" i="46"/>
  <c r="H138" i="46"/>
  <c r="AC138" i="46"/>
  <c r="AR138" i="46"/>
  <c r="Q138" i="46"/>
  <c r="AU137" i="46"/>
  <c r="AI138" i="46"/>
  <c r="AX138" i="46"/>
  <c r="AL138" i="46"/>
  <c r="AU138" i="46"/>
  <c r="E138" i="46"/>
  <c r="AI137" i="46"/>
  <c r="AF138" i="46"/>
  <c r="W138" i="46"/>
  <c r="AX137" i="46"/>
  <c r="AR137" i="46"/>
  <c r="AO138" i="46"/>
  <c r="W137" i="46"/>
  <c r="A139" i="46" l="1"/>
  <c r="K138" i="46"/>
  <c r="BD138" i="46"/>
  <c r="AI139" i="46"/>
  <c r="AO139" i="46"/>
  <c r="N138" i="46"/>
  <c r="AC139" i="46"/>
  <c r="AF139" i="46"/>
  <c r="T138" i="46"/>
  <c r="Z139" i="46"/>
  <c r="BD139" i="46"/>
  <c r="BA138" i="46"/>
  <c r="Z138" i="46"/>
  <c r="AX139" i="46"/>
  <c r="A140" i="46" l="1"/>
  <c r="AU139" i="46"/>
  <c r="E139" i="46"/>
  <c r="AR139" i="46"/>
  <c r="AL139" i="46"/>
  <c r="BA139" i="46"/>
  <c r="W140" i="46"/>
  <c r="T139" i="46"/>
  <c r="AL140" i="46"/>
  <c r="BA140" i="46"/>
  <c r="W139" i="46"/>
  <c r="E140" i="46"/>
  <c r="Z140" i="46"/>
  <c r="Q140" i="46"/>
  <c r="N139" i="46"/>
  <c r="H139" i="46"/>
  <c r="K139" i="46"/>
  <c r="Q139" i="46"/>
  <c r="A141" i="46" l="1"/>
  <c r="BD140" i="46"/>
  <c r="N140" i="46"/>
  <c r="K140" i="46"/>
  <c r="BA141" i="46"/>
  <c r="AO141" i="46"/>
  <c r="AF140" i="46"/>
  <c r="AO140" i="46"/>
  <c r="AX140" i="46"/>
  <c r="AX141" i="46"/>
  <c r="AR140" i="46"/>
  <c r="AF141" i="46"/>
  <c r="H141" i="46"/>
  <c r="AC140" i="46"/>
  <c r="AU140" i="46"/>
  <c r="T140" i="46"/>
  <c r="AC141" i="46"/>
  <c r="AU141" i="46"/>
  <c r="AI140" i="46"/>
  <c r="H140" i="46"/>
  <c r="A142" i="46" l="1"/>
  <c r="Q141" i="46"/>
  <c r="N142" i="46"/>
  <c r="AC142" i="46"/>
  <c r="AL142" i="46"/>
  <c r="W142" i="46"/>
  <c r="E141" i="46"/>
  <c r="Q142" i="46"/>
  <c r="K141" i="46"/>
  <c r="Z141" i="46"/>
  <c r="BD141" i="46"/>
  <c r="AR141" i="46"/>
  <c r="T142" i="46"/>
  <c r="N141" i="46"/>
  <c r="AO142" i="46"/>
  <c r="AL141" i="46"/>
  <c r="W141" i="46"/>
  <c r="AI141" i="46"/>
  <c r="T141" i="46"/>
  <c r="BD142" i="46"/>
  <c r="A143" i="46" l="1"/>
  <c r="E142" i="46"/>
  <c r="AX142" i="46"/>
  <c r="AR142" i="46"/>
  <c r="H142" i="46"/>
  <c r="Z142" i="46"/>
  <c r="K142" i="46"/>
  <c r="AF142" i="46"/>
  <c r="AI142" i="46"/>
  <c r="BA142" i="46"/>
  <c r="AU142" i="46"/>
  <c r="A144" i="46" l="1"/>
  <c r="K143" i="46"/>
  <c r="AC143" i="46"/>
  <c r="N143" i="46"/>
  <c r="H143" i="46"/>
  <c r="AU143" i="46"/>
  <c r="AI143" i="46"/>
  <c r="AO143" i="46"/>
  <c r="AX143" i="46"/>
  <c r="W143" i="46"/>
  <c r="AF143" i="46"/>
  <c r="AR143" i="46"/>
  <c r="Z143" i="46"/>
  <c r="T143" i="46"/>
  <c r="BA143" i="46"/>
  <c r="BD143" i="46"/>
  <c r="AL143" i="46"/>
  <c r="Q143" i="46"/>
  <c r="E143" i="46"/>
  <c r="A145" i="46" l="1"/>
  <c r="E145" i="46" s="1"/>
  <c r="E144" i="46"/>
</calcChain>
</file>

<file path=xl/sharedStrings.xml><?xml version="1.0" encoding="utf-8"?>
<sst xmlns="http://schemas.openxmlformats.org/spreadsheetml/2006/main" count="8252" uniqueCount="832">
  <si>
    <t>FECHA</t>
  </si>
  <si>
    <t>DEPARTAMENTO</t>
  </si>
  <si>
    <t>LOCALIDAD</t>
  </si>
  <si>
    <t>EDAD</t>
  </si>
  <si>
    <t>SEXO</t>
  </si>
  <si>
    <t>Lat</t>
  </si>
  <si>
    <t>Long</t>
  </si>
  <si>
    <t>Gualeguay</t>
  </si>
  <si>
    <t>Paraná</t>
  </si>
  <si>
    <t>Gualeguaychú</t>
  </si>
  <si>
    <t>Villaguay</t>
  </si>
  <si>
    <t>La Paz</t>
  </si>
  <si>
    <t>Nogoyá</t>
  </si>
  <si>
    <t>Diamante</t>
  </si>
  <si>
    <t>Colón</t>
  </si>
  <si>
    <t>Islas del Ibicuy</t>
  </si>
  <si>
    <t>San José</t>
  </si>
  <si>
    <t>Larroque</t>
  </si>
  <si>
    <t>-33.033333</t>
  </si>
  <si>
    <t>-59.016667</t>
  </si>
  <si>
    <t>Concordia</t>
  </si>
  <si>
    <t>-31.392222</t>
  </si>
  <si>
    <t>-58.016944</t>
  </si>
  <si>
    <t>Chajarí</t>
  </si>
  <si>
    <t>Federación</t>
  </si>
  <si>
    <t>-30.766667</t>
  </si>
  <si>
    <t>-57.983333</t>
  </si>
  <si>
    <t>Uruguay</t>
  </si>
  <si>
    <t>San Justo</t>
  </si>
  <si>
    <t>-32.45</t>
  </si>
  <si>
    <t>-58.4333</t>
  </si>
  <si>
    <t>San Benito</t>
  </si>
  <si>
    <t>-31.783333</t>
  </si>
  <si>
    <t>-60.433333</t>
  </si>
  <si>
    <t>-30.783333</t>
  </si>
  <si>
    <t>-57.916667</t>
  </si>
  <si>
    <t>Villa del Rosario</t>
  </si>
  <si>
    <t>Santa Ana</t>
  </si>
  <si>
    <t>-30.9</t>
  </si>
  <si>
    <t>-57.933333</t>
  </si>
  <si>
    <t>Oro Verde</t>
  </si>
  <si>
    <t>-31.816667</t>
  </si>
  <si>
    <t>-60.516667</t>
  </si>
  <si>
    <t>Concepción del Uruguay</t>
  </si>
  <si>
    <t>-32.483333</t>
  </si>
  <si>
    <t>-58.233333</t>
  </si>
  <si>
    <t>ALTAS</t>
  </si>
  <si>
    <t>Federal</t>
  </si>
  <si>
    <t>Feliciano</t>
  </si>
  <si>
    <t>San Salvador</t>
  </si>
  <si>
    <t>Tala</t>
  </si>
  <si>
    <t>Victoria</t>
  </si>
  <si>
    <t>TOTAL</t>
  </si>
  <si>
    <t>Incidencia Acumulada</t>
  </si>
  <si>
    <t>MARZO</t>
  </si>
  <si>
    <t>ABRIL</t>
  </si>
  <si>
    <t>SUBTOTAL ABRIL</t>
  </si>
  <si>
    <t>MAYO</t>
  </si>
  <si>
    <t>SUBTOTAL MAYO</t>
  </si>
  <si>
    <t>JUNIO</t>
  </si>
  <si>
    <t>TOTAL JUNIO</t>
  </si>
  <si>
    <t>TOTALES</t>
  </si>
  <si>
    <t>-</t>
  </si>
  <si>
    <t>-32.1667</t>
  </si>
  <si>
    <t>-58.55</t>
  </si>
  <si>
    <t>-60.3379925</t>
  </si>
  <si>
    <t>-32.0233259</t>
  </si>
  <si>
    <t>Crespo</t>
  </si>
  <si>
    <t>-33.7943616</t>
  </si>
  <si>
    <t>Holt Ibicuy</t>
  </si>
  <si>
    <t>-59.1226071</t>
  </si>
  <si>
    <t>-32.616667</t>
  </si>
  <si>
    <t>-60.166667</t>
  </si>
  <si>
    <t>Alcaraz</t>
  </si>
  <si>
    <t>-31.4575</t>
  </si>
  <si>
    <t>-59.5983</t>
  </si>
  <si>
    <t>-32.255179</t>
  </si>
  <si>
    <t>-58.422789</t>
  </si>
  <si>
    <t>-30.95</t>
  </si>
  <si>
    <t>-58.8</t>
  </si>
  <si>
    <t>% Incremento semanal</t>
  </si>
  <si>
    <t>-32.066667</t>
  </si>
  <si>
    <t>Cerrito</t>
  </si>
  <si>
    <t>Aranguren</t>
  </si>
  <si>
    <t>-32.25</t>
  </si>
  <si>
    <t>-60.1667</t>
  </si>
  <si>
    <t>-31.0739</t>
  </si>
  <si>
    <t>-58.0258</t>
  </si>
  <si>
    <t>FALLECIDOS</t>
  </si>
  <si>
    <t>Seguí</t>
  </si>
  <si>
    <t>-31.95</t>
  </si>
  <si>
    <t>-60.133333</t>
  </si>
  <si>
    <t>-31.583333</t>
  </si>
  <si>
    <t>-60.066667</t>
  </si>
  <si>
    <t>FALL</t>
  </si>
  <si>
    <t>Villa Elisa</t>
  </si>
  <si>
    <t>-32.166667</t>
  </si>
  <si>
    <t>-58.4</t>
  </si>
  <si>
    <t>-31.8639</t>
  </si>
  <si>
    <t>-60.5739</t>
  </si>
  <si>
    <t>Tasa de Letalidad</t>
  </si>
  <si>
    <t>Aldea Spatenkutter</t>
  </si>
  <si>
    <t>-31.946472</t>
  </si>
  <si>
    <t>-60.581</t>
  </si>
  <si>
    <t>Aldea Brasilera</t>
  </si>
  <si>
    <t>-31.89</t>
  </si>
  <si>
    <t>-60.59</t>
  </si>
  <si>
    <t>-33.0875556</t>
  </si>
  <si>
    <t>-58.9304732</t>
  </si>
  <si>
    <t>Pehuajó</t>
  </si>
  <si>
    <t>DESCARTADOS</t>
  </si>
  <si>
    <t>-30.8417</t>
  </si>
  <si>
    <t>-58.0083</t>
  </si>
  <si>
    <t>-32.183333</t>
  </si>
  <si>
    <t>-60.2</t>
  </si>
  <si>
    <t>POBLACION</t>
  </si>
  <si>
    <t>CASOS</t>
  </si>
  <si>
    <t>POSITIV</t>
  </si>
  <si>
    <t>Ceibas</t>
  </si>
  <si>
    <t>-32.07146</t>
  </si>
  <si>
    <t>-59.996619</t>
  </si>
  <si>
    <t>Viale</t>
  </si>
  <si>
    <t>-31.866667</t>
  </si>
  <si>
    <t>-60.016667</t>
  </si>
  <si>
    <t>El Pingo</t>
  </si>
  <si>
    <t>Gral. Galarza</t>
  </si>
  <si>
    <t>Lucas Gonzalez</t>
  </si>
  <si>
    <t>-33.499123</t>
  </si>
  <si>
    <t>-58.797777</t>
  </si>
  <si>
    <t>-31.885</t>
  </si>
  <si>
    <t>-60.41</t>
  </si>
  <si>
    <t>-31.616667</t>
  </si>
  <si>
    <t>-58.5</t>
  </si>
  <si>
    <t>-60.2333</t>
  </si>
  <si>
    <t>-31.5278</t>
  </si>
  <si>
    <t>-59.883333</t>
  </si>
  <si>
    <t>-32.716667</t>
  </si>
  <si>
    <t>-59.4</t>
  </si>
  <si>
    <t>-32.4</t>
  </si>
  <si>
    <t>-59.55</t>
  </si>
  <si>
    <t>Sauce Montrull</t>
  </si>
  <si>
    <t>-31.745</t>
  </si>
  <si>
    <t>-60.3539</t>
  </si>
  <si>
    <t>Hernandarias</t>
  </si>
  <si>
    <t>Santa Elena</t>
  </si>
  <si>
    <t>-59.8</t>
  </si>
  <si>
    <t>-31.2167</t>
  </si>
  <si>
    <t>-59.9833</t>
  </si>
  <si>
    <t>Strobel</t>
  </si>
  <si>
    <t>-32.0539</t>
  </si>
  <si>
    <t>Basavilbaso</t>
  </si>
  <si>
    <t>Hasenkamp</t>
  </si>
  <si>
    <t>Valle María</t>
  </si>
  <si>
    <t>El Solar</t>
  </si>
  <si>
    <t>Estación Parera</t>
  </si>
  <si>
    <t>Urdinarrain</t>
  </si>
  <si>
    <t>-32,303333</t>
  </si>
  <si>
    <t>-32,685556</t>
  </si>
  <si>
    <t>-59,141389</t>
  </si>
  <si>
    <t>Pueblo Belgrano</t>
  </si>
  <si>
    <t>Don Cristóbal 2°</t>
  </si>
  <si>
    <t>-32,071128</t>
  </si>
  <si>
    <t>-59,994811</t>
  </si>
  <si>
    <t>-59.85</t>
  </si>
  <si>
    <t>-32.22502323</t>
  </si>
  <si>
    <t>-58.1422729</t>
  </si>
  <si>
    <t>-32.20771818</t>
  </si>
  <si>
    <t>-58.21879821</t>
  </si>
  <si>
    <t>-32.07445012</t>
  </si>
  <si>
    <t>-60.46593508</t>
  </si>
  <si>
    <t>-60.6131</t>
  </si>
  <si>
    <t>-60.466667</t>
  </si>
  <si>
    <t>-33.15043094</t>
  </si>
  <si>
    <t>-59.31057512</t>
  </si>
  <si>
    <t>-33.00778171</t>
  </si>
  <si>
    <t>-58.51068131</t>
  </si>
  <si>
    <t>-30.74046811</t>
  </si>
  <si>
    <t>-59.64429888</t>
  </si>
  <si>
    <t>-32.39896065</t>
  </si>
  <si>
    <t>-59.78769373</t>
  </si>
  <si>
    <t>-31.86763757</t>
  </si>
  <si>
    <t>-59.0268852</t>
  </si>
  <si>
    <t>-32.366667</t>
  </si>
  <si>
    <t>-58.883333</t>
  </si>
  <si>
    <t>-31.516667</t>
  </si>
  <si>
    <t>-31.1761</t>
  </si>
  <si>
    <t>-59.7331</t>
  </si>
  <si>
    <t>-31.752639</t>
  </si>
  <si>
    <t>-60.44875</t>
  </si>
  <si>
    <t>-32.685556</t>
  </si>
  <si>
    <t>-58.886667</t>
  </si>
  <si>
    <t>-32.303333</t>
  </si>
  <si>
    <t>-59.141389</t>
  </si>
  <si>
    <t>-32.071128</t>
  </si>
  <si>
    <t>-59.994811</t>
  </si>
  <si>
    <t>Lat2</t>
  </si>
  <si>
    <t>Long2</t>
  </si>
  <si>
    <t>Pueblo Brugo</t>
  </si>
  <si>
    <t>-31,7220998</t>
  </si>
  <si>
    <t>-60,5465208</t>
  </si>
  <si>
    <t>-31.7220998</t>
  </si>
  <si>
    <t>-60.5465208</t>
  </si>
  <si>
    <t>Total general</t>
  </si>
  <si>
    <t>DPTO</t>
  </si>
  <si>
    <t>San Ramón</t>
  </si>
  <si>
    <t>-30,8333286</t>
  </si>
  <si>
    <t>-58,2675096</t>
  </si>
  <si>
    <t>-30.8333286</t>
  </si>
  <si>
    <t>-58.2675096</t>
  </si>
  <si>
    <t>-31,761009</t>
  </si>
  <si>
    <t>-60,411575</t>
  </si>
  <si>
    <t>-60.411575</t>
  </si>
  <si>
    <t>-31.761009</t>
  </si>
  <si>
    <t>-58,4944107</t>
  </si>
  <si>
    <t>-58.4944107</t>
  </si>
  <si>
    <t>María Grande</t>
  </si>
  <si>
    <t>-31,65</t>
  </si>
  <si>
    <t>-59,9</t>
  </si>
  <si>
    <t>-31.65</t>
  </si>
  <si>
    <t>-59.9</t>
  </si>
  <si>
    <t>Col. Mandisovi</t>
  </si>
  <si>
    <t>-30.924915</t>
  </si>
  <si>
    <t>-58.018487</t>
  </si>
  <si>
    <t>-30,924915</t>
  </si>
  <si>
    <t>-58,018487</t>
  </si>
  <si>
    <t>Gral. Campos</t>
  </si>
  <si>
    <t>-30.385</t>
  </si>
  <si>
    <t>-58.751944</t>
  </si>
  <si>
    <t>-30,385</t>
  </si>
  <si>
    <t>-58,751944</t>
  </si>
  <si>
    <t>-31.533333</t>
  </si>
  <si>
    <t>-31,533333</t>
  </si>
  <si>
    <t>-58,4</t>
  </si>
  <si>
    <t>Villa Lib. San Martín</t>
  </si>
  <si>
    <t>Col. Las Pepas</t>
  </si>
  <si>
    <t>Col. Ensayo</t>
  </si>
  <si>
    <t>Gral. Ramírez</t>
  </si>
  <si>
    <t>Col. la Argentina</t>
  </si>
  <si>
    <t>Col. La Florida</t>
  </si>
  <si>
    <t>Don Cristóbal 1°</t>
  </si>
  <si>
    <t>A. Maria Luisa</t>
  </si>
  <si>
    <t>Col. Avellaneda</t>
  </si>
  <si>
    <t>Col. Celina</t>
  </si>
  <si>
    <t>Gob. Maciá</t>
  </si>
  <si>
    <t>Col. 1° de Mayo</t>
  </si>
  <si>
    <t>La Picada</t>
  </si>
  <si>
    <t>100 o mas</t>
  </si>
  <si>
    <t>Caseros</t>
  </si>
  <si>
    <t>-32.466667</t>
  </si>
  <si>
    <t>-58.483333</t>
  </si>
  <si>
    <t>-32,466667</t>
  </si>
  <si>
    <t>-58,483333</t>
  </si>
  <si>
    <t>-31.725</t>
  </si>
  <si>
    <t xml:space="preserve"> -60.2939</t>
  </si>
  <si>
    <t>-31,725</t>
  </si>
  <si>
    <t xml:space="preserve"> -60,2939</t>
  </si>
  <si>
    <t>ESCI</t>
  </si>
  <si>
    <t>DENOM</t>
  </si>
  <si>
    <t>CAMAS TOTALES</t>
  </si>
  <si>
    <t>PUBLICO</t>
  </si>
  <si>
    <t>HOSP. BAXADA</t>
  </si>
  <si>
    <t>PRIVADO</t>
  </si>
  <si>
    <t>SANATORIO LA ENTRERRIANA</t>
  </si>
  <si>
    <t>CLINICA MODELO</t>
  </si>
  <si>
    <t>SANATORIO RIO</t>
  </si>
  <si>
    <t>HOSPITAL MILITAR</t>
  </si>
  <si>
    <t>Sanatorio Adventista</t>
  </si>
  <si>
    <t>Sanatorio Parque</t>
  </si>
  <si>
    <t>Costa Parana</t>
  </si>
  <si>
    <t>Centro Medico</t>
  </si>
  <si>
    <t>Inst. Med. Privado</t>
  </si>
  <si>
    <t>MASVERNAT</t>
  </si>
  <si>
    <t>SANATORIO GARAT</t>
  </si>
  <si>
    <t>SANATORIO CONCORDIA</t>
  </si>
  <si>
    <t>CLINICA LA UNION</t>
  </si>
  <si>
    <t>SANATORIO AMERICANO</t>
  </si>
  <si>
    <t>J.J.Urquiza</t>
  </si>
  <si>
    <t>San Benjamín</t>
  </si>
  <si>
    <t>Sanatorio Medico Quirúrgico</t>
  </si>
  <si>
    <t>Cooperativa Medica</t>
  </si>
  <si>
    <t>Clínica Uruguay</t>
  </si>
  <si>
    <t>Centenario</t>
  </si>
  <si>
    <t>San Antonio</t>
  </si>
  <si>
    <t>Sanatorio  San Lucas</t>
  </si>
  <si>
    <t>Sanatorio Jeannot  Sueyro</t>
  </si>
  <si>
    <t>Clinica Pronto</t>
  </si>
  <si>
    <t>REGION</t>
  </si>
  <si>
    <t>PARANA</t>
  </si>
  <si>
    <t>OCUPACION</t>
  </si>
  <si>
    <t>I</t>
  </si>
  <si>
    <t>II</t>
  </si>
  <si>
    <t>III</t>
  </si>
  <si>
    <t>IV</t>
  </si>
  <si>
    <t>H. San Martín</t>
  </si>
  <si>
    <t>COLON</t>
  </si>
  <si>
    <t>DIAMANTE</t>
  </si>
  <si>
    <t>Gdor. Etchevere</t>
  </si>
  <si>
    <t>Villa Paranacito</t>
  </si>
  <si>
    <t>-31.9339</t>
  </si>
  <si>
    <t>-60.425</t>
  </si>
  <si>
    <t>-31,9339</t>
  </si>
  <si>
    <t>-60,425</t>
  </si>
  <si>
    <t>-33.7</t>
  </si>
  <si>
    <t xml:space="preserve"> -58.683333</t>
  </si>
  <si>
    <t>-33,7</t>
  </si>
  <si>
    <t xml:space="preserve"> -58,683333</t>
  </si>
  <si>
    <t>CAMAS</t>
  </si>
  <si>
    <t>PORCEN</t>
  </si>
  <si>
    <t>CONCORDIA</t>
  </si>
  <si>
    <t>URUGUAY</t>
  </si>
  <si>
    <t>GUALEGUAYCHU</t>
  </si>
  <si>
    <t>FEDERACION</t>
  </si>
  <si>
    <t>VILLAGUAY</t>
  </si>
  <si>
    <t>OCUPACIÓN</t>
  </si>
  <si>
    <t>CAMAS OCUPADAS</t>
  </si>
  <si>
    <t>% OCUPACION</t>
  </si>
  <si>
    <t>OCUPACIÓN UTI ENTRE RÍOS</t>
  </si>
  <si>
    <t>Racedo</t>
  </si>
  <si>
    <t>-31.9792</t>
  </si>
  <si>
    <t>-60.4056</t>
  </si>
  <si>
    <t>-31,9792</t>
  </si>
  <si>
    <t>-60,4056</t>
  </si>
  <si>
    <t>LIBRES</t>
  </si>
  <si>
    <t>DIA</t>
  </si>
  <si>
    <t>A. Grapschental</t>
  </si>
  <si>
    <t>-31.961</t>
  </si>
  <si>
    <t>-60.4985</t>
  </si>
  <si>
    <t>-31,961</t>
  </si>
  <si>
    <t>-60,4985</t>
  </si>
  <si>
    <t>F</t>
  </si>
  <si>
    <t>M</t>
  </si>
  <si>
    <t>NR</t>
  </si>
  <si>
    <t>FECHA FALLECIMIENTO</t>
  </si>
  <si>
    <t>A. Protestante</t>
  </si>
  <si>
    <t>-32.033333</t>
  </si>
  <si>
    <t xml:space="preserve"> -60.566667</t>
  </si>
  <si>
    <t>-32,033333</t>
  </si>
  <si>
    <t xml:space="preserve"> -60,566667</t>
  </si>
  <si>
    <t>A. San Rafael</t>
  </si>
  <si>
    <t>Isletas</t>
  </si>
  <si>
    <t>-32.168</t>
  </si>
  <si>
    <t>-60.3582</t>
  </si>
  <si>
    <t>-32,168</t>
  </si>
  <si>
    <t>-60,3582</t>
  </si>
  <si>
    <t>-31.9581</t>
  </si>
  <si>
    <t>-60.2531</t>
  </si>
  <si>
    <t>-31,9581</t>
  </si>
  <si>
    <t>-60,2531</t>
  </si>
  <si>
    <t>Bovril</t>
  </si>
  <si>
    <t>-31.35</t>
  </si>
  <si>
    <t>-59.433333</t>
  </si>
  <si>
    <t>-31,35</t>
  </si>
  <si>
    <t>-59,433333</t>
  </si>
  <si>
    <t>-33.028897</t>
  </si>
  <si>
    <t>-33,028897</t>
  </si>
  <si>
    <t>Villa Clara</t>
  </si>
  <si>
    <t>-31.833333</t>
  </si>
  <si>
    <t xml:space="preserve"> -58.816667</t>
  </si>
  <si>
    <t>-31,833333</t>
  </si>
  <si>
    <t xml:space="preserve"> -58,816667</t>
  </si>
  <si>
    <t>Villa Urquiza</t>
  </si>
  <si>
    <t xml:space="preserve"> -60.3667</t>
  </si>
  <si>
    <t xml:space="preserve"> -60,3667</t>
  </si>
  <si>
    <t>% POSITIVIDAD</t>
  </si>
  <si>
    <t>Días Duplicación</t>
  </si>
  <si>
    <t>A. San Francisco</t>
  </si>
  <si>
    <t>Las Moscas</t>
  </si>
  <si>
    <t>-60.633333</t>
  </si>
  <si>
    <t>-58.9333</t>
  </si>
  <si>
    <t>-32.090417</t>
  </si>
  <si>
    <t>-58.961222</t>
  </si>
  <si>
    <t>-31,95</t>
  </si>
  <si>
    <t>-60,633333</t>
  </si>
  <si>
    <t>-32,1667</t>
  </si>
  <si>
    <t>-58,9333</t>
  </si>
  <si>
    <t>-32,090417</t>
  </si>
  <si>
    <t>-58,961222</t>
  </si>
  <si>
    <t>Mortalidad
x Mill. Hab.</t>
  </si>
  <si>
    <t>Gilbert</t>
  </si>
  <si>
    <t>La Criolla</t>
  </si>
  <si>
    <t>Lucas Sur 1°</t>
  </si>
  <si>
    <t>Rosario del Tala</t>
  </si>
  <si>
    <t>-32.533333</t>
  </si>
  <si>
    <t>-58.933333</t>
  </si>
  <si>
    <t>-32,533333</t>
  </si>
  <si>
    <t>-58,933333</t>
  </si>
  <si>
    <t>-31.2692</t>
  </si>
  <si>
    <t>-58.1089</t>
  </si>
  <si>
    <t>-31.6672</t>
  </si>
  <si>
    <t>-59.0405</t>
  </si>
  <si>
    <t>-32.300818</t>
  </si>
  <si>
    <t>-59.138887</t>
  </si>
  <si>
    <t>-31,2692</t>
  </si>
  <si>
    <t>-58,1089</t>
  </si>
  <si>
    <t>-31,6672</t>
  </si>
  <si>
    <t>-59,0405</t>
  </si>
  <si>
    <t>-32,300818</t>
  </si>
  <si>
    <t>-59,138887</t>
  </si>
  <si>
    <t>GUALEGUAY</t>
  </si>
  <si>
    <t>MP</t>
  </si>
  <si>
    <t>Profesional</t>
  </si>
  <si>
    <t>Documento</t>
  </si>
  <si>
    <t>Dpto. Residencia</t>
  </si>
  <si>
    <t>Domicilio</t>
  </si>
  <si>
    <t>Teléfono</t>
  </si>
  <si>
    <t>Estado</t>
  </si>
  <si>
    <t>Especialidad</t>
  </si>
  <si>
    <t>ME 7905</t>
  </si>
  <si>
    <t>ANGELORO PABLO ANDRES</t>
  </si>
  <si>
    <t>DNI 16193690</t>
  </si>
  <si>
    <t>25 DE MAYO 255</t>
  </si>
  <si>
    <t>343-4200258</t>
  </si>
  <si>
    <t>Vigente</t>
  </si>
  <si>
    <t>1997 - M. DE SALUD Y A. SOCIAL DE LA NACION 23/12/1997</t>
  </si>
  <si>
    <t>ME 7496</t>
  </si>
  <si>
    <t>ARGENTO CARLOS ALBERTO</t>
  </si>
  <si>
    <t>DNI 18243580</t>
  </si>
  <si>
    <t>Gualeguaychu</t>
  </si>
  <si>
    <t>BOLIVAR 720</t>
  </si>
  <si>
    <t>03446 - 432598</t>
  </si>
  <si>
    <t>2002 - POR RESOLUCION 1666 S.E.S 05/09/2002</t>
  </si>
  <si>
    <t>ME 11188</t>
  </si>
  <si>
    <t>AVILEZ MARCELO GUSTAVO</t>
  </si>
  <si>
    <t>DNI 26344310</t>
  </si>
  <si>
    <t>Parana</t>
  </si>
  <si>
    <t>San Martin</t>
  </si>
  <si>
    <t>2018 - Residencia desde el 1/6/2.014 al 31/5/2.018 .-</t>
  </si>
  <si>
    <t>ME 11171</t>
  </si>
  <si>
    <t>BECKER ALEJANDRO GABRIEL</t>
  </si>
  <si>
    <t>DNI 26101835</t>
  </si>
  <si>
    <t>URQUIZA 513</t>
  </si>
  <si>
    <t>03446-430500</t>
  </si>
  <si>
    <t>2017 - Colegio de Médicos de la Prov. de StaFé 2da Circunscripción - MSER x Acta N° 813 F 70/71 L 9 de Especialidades Médicas - 31/08/2017.-</t>
  </si>
  <si>
    <t>ME 10420</t>
  </si>
  <si>
    <t>BELLONI RAMON</t>
  </si>
  <si>
    <t>DNI 20117403</t>
  </si>
  <si>
    <t>Concejal Veiga 660 - Sanatorio Garat</t>
  </si>
  <si>
    <t>Matricula cancelada</t>
  </si>
  <si>
    <t>2010 - ESP.TERAPIA INTENSIVA RECONOCIDO POR M.S.E.R ACTA Nº167 Fº153 Lº06 ESP MEDICAS 30/08/10</t>
  </si>
  <si>
    <t>ME 7274</t>
  </si>
  <si>
    <t>BERTELOTTI SERGIO OSCAR</t>
  </si>
  <si>
    <t>DNI 17366458</t>
  </si>
  <si>
    <t>14 DE JULIO 378</t>
  </si>
  <si>
    <t>2002 - POR RES. 1666 S.E.S 05/09/02 RECONOCIDO POR M.S.E.R 21/09/05</t>
  </si>
  <si>
    <t>ME 7510</t>
  </si>
  <si>
    <t>BLANZACO DANIEL ULISES</t>
  </si>
  <si>
    <t>DNI 22342413</t>
  </si>
  <si>
    <t>Monte Caseros 342</t>
  </si>
  <si>
    <t>2010 - ESP.TERAPIA INTENSIVA ACTA Nº151 Fº135/136 24/06/10 Lº6 ESP.MEDICAS</t>
  </si>
  <si>
    <t>ME 10526</t>
  </si>
  <si>
    <t>BOURNISSEN MARIA JULIANA</t>
  </si>
  <si>
    <t>DNI 31232121</t>
  </si>
  <si>
    <t>2015 - Otorgado por Ministerio de Salud de la Nación - 24/08/2015 - Rec. por M.S.E.R acta N° 591 F 109 L 8 de Espec. Médicas</t>
  </si>
  <si>
    <t>ME 6625</t>
  </si>
  <si>
    <t>BUSTOS ALBERTO ROQUE</t>
  </si>
  <si>
    <t>DNI 12404080</t>
  </si>
  <si>
    <t>2006 - Resol. N° 1666 05/09/02 - SS 12/04/06.-</t>
  </si>
  <si>
    <t>ME 7033</t>
  </si>
  <si>
    <t>CARBONI BISSO MARIANO</t>
  </si>
  <si>
    <t>DNI 16312150</t>
  </si>
  <si>
    <t>ANTARTIDA ARGENTINA Y SAN ANTONIO</t>
  </si>
  <si>
    <t>03444 - 422619</t>
  </si>
  <si>
    <t>2014 - MSN - 26/03/14 - MSER ACTA Nº 456 F 16 L 8 de Especialidades Mèdicas (28/03/14).-</t>
  </si>
  <si>
    <t>ME 6029</t>
  </si>
  <si>
    <t>CASTILLO HECTOR LUIS</t>
  </si>
  <si>
    <t>DNI 12946174</t>
  </si>
  <si>
    <t>ANDRADE 1057</t>
  </si>
  <si>
    <t>03446 - 432666</t>
  </si>
  <si>
    <t>2007 - Soc de TI Dic 2005 - ARt 17 Ley 3818 - 13/11/07.-</t>
  </si>
  <si>
    <t>ME 8616</t>
  </si>
  <si>
    <t>CEREZO CRISTIAN GUSTAVO</t>
  </si>
  <si>
    <t>DNI 23814530</t>
  </si>
  <si>
    <t>2014 - Inst.Univ.Italiano de Rosario - 21/12/12 - MSER - ACTA Nº506 F 51 L 8 de Especialidades Médicas - 21/11/14 -</t>
  </si>
  <si>
    <t>ME 8288</t>
  </si>
  <si>
    <t>CHARADIA MARIA ALMA</t>
  </si>
  <si>
    <t>DNI 11918747</t>
  </si>
  <si>
    <t>ME 12240</t>
  </si>
  <si>
    <t>COLINA OCARIZ VICTOR ORLANDO</t>
  </si>
  <si>
    <t>DNI 70592762</t>
  </si>
  <si>
    <t>2018 - (especialidad otorgada por el Hospital Dr Jose Maria Carabaño Tosta el 30/12/2014</t>
  </si>
  <si>
    <t>ME 9058</t>
  </si>
  <si>
    <t>CORDOBA HECTOR DANIEL</t>
  </si>
  <si>
    <t>DNI 23536717</t>
  </si>
  <si>
    <t>2009 - ACTA 48 Fº40 Lº6 ESP. MEDICAS 12/03/09</t>
  </si>
  <si>
    <t>ME 5294</t>
  </si>
  <si>
    <t>CUARANTA ROBERTO LUIS</t>
  </si>
  <si>
    <t>LE 8617433</t>
  </si>
  <si>
    <t>ME 5023</t>
  </si>
  <si>
    <t>FERREIRA JUAN CARLOS RAFAEL</t>
  </si>
  <si>
    <t>LE 7591422</t>
  </si>
  <si>
    <t>ME 5881</t>
  </si>
  <si>
    <t>FRACCAROLLI RUBEN GUSTAVO</t>
  </si>
  <si>
    <t>DNI 10456363</t>
  </si>
  <si>
    <t>PASTEUR 50</t>
  </si>
  <si>
    <t>03446 - 427831</t>
  </si>
  <si>
    <t>2002 - RESOLUCION 1666 S.E.S 05/09/02 - 05/03/07</t>
  </si>
  <si>
    <t>ME 9844</t>
  </si>
  <si>
    <t>GARCIA JUAN PEDRO</t>
  </si>
  <si>
    <t>DNI 18354624</t>
  </si>
  <si>
    <t>Pasteur 50</t>
  </si>
  <si>
    <t>03446-427831</t>
  </si>
  <si>
    <t>2017 - Univ.Nac.de Cba 21/11/06 - MSER Acta N° 760 F 21 L 9 de Especialidades Médicas - 20/02/17.-</t>
  </si>
  <si>
    <t>ME 9925</t>
  </si>
  <si>
    <t>GEUNA HECTOR JAVIER</t>
  </si>
  <si>
    <t>DNI 16346073</t>
  </si>
  <si>
    <t>ME 10046</t>
  </si>
  <si>
    <t>GIMENEZ MIRTA MARIEL</t>
  </si>
  <si>
    <t>DNI 22520136</t>
  </si>
  <si>
    <t>hospital centenario</t>
  </si>
  <si>
    <t>03446 - 426025</t>
  </si>
  <si>
    <t>2013 - Resolución 48 06/02/13 - Acta 151 Fº 135/137 Lº 6 de Esp. Medicas 24/06/10</t>
  </si>
  <si>
    <t>ME 9341</t>
  </si>
  <si>
    <t>GONZALEZ NIZZO JORGE ARIEL</t>
  </si>
  <si>
    <t>DNI 25246059</t>
  </si>
  <si>
    <t>25 de Mayo 255</t>
  </si>
  <si>
    <t>2018 - Sociedad Argentina de Terapia Intensiva - 29/9/2.015 - MSER x Acta N° 910 F 165/166 L 9 de Especialidades Médicas - 30/5/2.018.-</t>
  </si>
  <si>
    <t>ME 6532</t>
  </si>
  <si>
    <t>GRIEVE CARLOS GUILLERMO</t>
  </si>
  <si>
    <t>DNI 13182028</t>
  </si>
  <si>
    <t>Hosp San Martin Serv Terapia Intensiva</t>
  </si>
  <si>
    <t>2013 - Cert. Sociedad Argentina de Terapia Intensiva - M.S.E.R Acta N°419 F°183 L° 7 de Especialidades Medicas 24/08/13</t>
  </si>
  <si>
    <t>ME 9039</t>
  </si>
  <si>
    <t>KECHER LUCAS ALEJANDRO</t>
  </si>
  <si>
    <t>DNI 25293073</t>
  </si>
  <si>
    <t>PRESIDENTE PERON 450</t>
  </si>
  <si>
    <t>2014 - Sociedad Argentina de Terapia Intensiva (18/06/12) MSN -20/03/14- MSER ACTA Nº 455 F 15 L 8 de Especialidades Mèdicas (20/03/14)</t>
  </si>
  <si>
    <t>ME 7904</t>
  </si>
  <si>
    <t>LOMBARDI PABLO ANDRES</t>
  </si>
  <si>
    <t>DNI 18573892</t>
  </si>
  <si>
    <t>Belgrano 979</t>
  </si>
  <si>
    <t>03442- 423691</t>
  </si>
  <si>
    <t>2005 - RESOLUCION 1666 S.S 23/09/05</t>
  </si>
  <si>
    <t>ME 8953</t>
  </si>
  <si>
    <t>LOPEZ CHIAPPESONI ANDREA MARIA</t>
  </si>
  <si>
    <t>DNI 25907491</t>
  </si>
  <si>
    <t>2018 - Soc. Argentina de Terapia Intensiva - 14/9/2.017- Acta Nº 872 F 131/132 L 9 de Especialidades Médicas.-</t>
  </si>
  <si>
    <t>ME 7993</t>
  </si>
  <si>
    <t>MARTIN OMAR GABRIEL</t>
  </si>
  <si>
    <t>DNI 18072041</t>
  </si>
  <si>
    <t>Alberdi 433</t>
  </si>
  <si>
    <t>03442-425035</t>
  </si>
  <si>
    <t>2002 - RES.1666 SS 05/09/02</t>
  </si>
  <si>
    <t>ME 6246</t>
  </si>
  <si>
    <t>MASIANO DE RIZZATO MIRTA NOEMI</t>
  </si>
  <si>
    <t>DNI 12284204</t>
  </si>
  <si>
    <t>La Paz 573</t>
  </si>
  <si>
    <t>ME 11127</t>
  </si>
  <si>
    <t>MOINE ROCIO MARIANELA</t>
  </si>
  <si>
    <t>DNI 26713170</t>
  </si>
  <si>
    <t>Federacion</t>
  </si>
  <si>
    <t>9 De Julio 2189</t>
  </si>
  <si>
    <t>2014 - MSN 16/07/12. MSER ACTA Nº 442 F 5 L 8 de Espec.Mcas. 20/01/14.</t>
  </si>
  <si>
    <t>ME 10260</t>
  </si>
  <si>
    <t>NUÑEZ JULIAN IGNACIO</t>
  </si>
  <si>
    <t>DNI 24235671</t>
  </si>
  <si>
    <t>Martin Fierro 179</t>
  </si>
  <si>
    <t>ME 8350</t>
  </si>
  <si>
    <t>OLIVA MARTIN CLAUDIO</t>
  </si>
  <si>
    <t>DNI 21038385</t>
  </si>
  <si>
    <t>ME 7940</t>
  </si>
  <si>
    <t>OLIVA MARTIN HECTOR</t>
  </si>
  <si>
    <t>DNI 20326435</t>
  </si>
  <si>
    <t>03442- 425035</t>
  </si>
  <si>
    <t>2002 - RES.57 SS.05/09/02</t>
  </si>
  <si>
    <t>ME 10989</t>
  </si>
  <si>
    <t>PAYER ESTEBAN ARIEL</t>
  </si>
  <si>
    <t>DNI 25287799</t>
  </si>
  <si>
    <t>San Mrtin 1238</t>
  </si>
  <si>
    <t>2018 - Residencia Oficial de ER desde el 1/6/2.014 al 31/5/2.018 .-</t>
  </si>
  <si>
    <t>ME 7743</t>
  </si>
  <si>
    <t>RODRIGUEZ EDUARDO HORACIO</t>
  </si>
  <si>
    <t>DNI 20229876</t>
  </si>
  <si>
    <t>MAIPU 11</t>
  </si>
  <si>
    <t>03447-422868</t>
  </si>
  <si>
    <t>1996 - M.S.A. DE BS.AS. 03/7/1996</t>
  </si>
  <si>
    <t>ME 8405</t>
  </si>
  <si>
    <t>RODRIGUEZ MULLER MILTON ADRIAN</t>
  </si>
  <si>
    <t>DNI 23587723</t>
  </si>
  <si>
    <t>2016 - Sociedad Argentina de Terapia Intensiva 2009 - MSER Acta 708 Fº 179 Lº 8 de Esp. Medicas 26/09/2016</t>
  </si>
  <si>
    <t>ME 8766</t>
  </si>
  <si>
    <t>ROLDAN NEUBAUER GUSTAVO ENRIQUE</t>
  </si>
  <si>
    <t>DNI 23275456</t>
  </si>
  <si>
    <t>Hospital Justo Jose de Urquiza</t>
  </si>
  <si>
    <t>2014 - MSN 22/06/11 MSER - ACTA N° 491 F 40 L 8 de Especialidades Médicas - 30/09/14 -</t>
  </si>
  <si>
    <t>ME 7766</t>
  </si>
  <si>
    <t>SAAD MANBERTO JOSE ENRIQUE</t>
  </si>
  <si>
    <t>DNI 92923265</t>
  </si>
  <si>
    <t>Urquiza 1081</t>
  </si>
  <si>
    <t>03446-425050</t>
  </si>
  <si>
    <t>2002 - POR RESOLUCION 1666 SS 05/09/02</t>
  </si>
  <si>
    <t>ME 7461</t>
  </si>
  <si>
    <t>SOLANAS LUIS DANIEL</t>
  </si>
  <si>
    <t>DNI 21425345</t>
  </si>
  <si>
    <t>PELLEGRINI 574</t>
  </si>
  <si>
    <t>2017 - Sociedad Argentina de Terapia Intensiva - 7/8/2.017 - MSER x Acta N° 850 F 107 L 9 de Especialidades Médicas -</t>
  </si>
  <si>
    <t>ME 7518</t>
  </si>
  <si>
    <t>VELAZQUEZ JORGE FEDERICO</t>
  </si>
  <si>
    <t>DNI 20882490</t>
  </si>
  <si>
    <t>P. PERON Nº 450</t>
  </si>
  <si>
    <t>ME 9072</t>
  </si>
  <si>
    <t>VILLARROEL LISANDRO EDUARDO</t>
  </si>
  <si>
    <t>DNI 22690317</t>
  </si>
  <si>
    <t>2009 - ACTA 61 Fº49 Lº6 ESP. MEDICAS 29/04/09</t>
  </si>
  <si>
    <t>Hernandez</t>
  </si>
  <si>
    <t>-32.3364</t>
  </si>
  <si>
    <t>-60.0222</t>
  </si>
  <si>
    <t>-32,3364</t>
  </si>
  <si>
    <t>-60,0222</t>
  </si>
  <si>
    <t>Tabossi</t>
  </si>
  <si>
    <t>Segui</t>
  </si>
  <si>
    <t>El Ramblón</t>
  </si>
  <si>
    <t>-31.8442277</t>
  </si>
  <si>
    <t>-60.0977751</t>
  </si>
  <si>
    <t>-31,8442277</t>
  </si>
  <si>
    <t>-60,0977751</t>
  </si>
  <si>
    <t>-31.8017</t>
  </si>
  <si>
    <t>-59.9361</t>
  </si>
  <si>
    <t>-31,8017</t>
  </si>
  <si>
    <t>-59,9361</t>
  </si>
  <si>
    <t>Tezano Pintos</t>
  </si>
  <si>
    <t xml:space="preserve"> -60.4833</t>
  </si>
  <si>
    <t xml:space="preserve"> -60,4833</t>
  </si>
  <si>
    <t>-31.8667</t>
  </si>
  <si>
    <t>-31,8667</t>
  </si>
  <si>
    <t>Villa San Marcial</t>
  </si>
  <si>
    <t>Villa Fontana</t>
  </si>
  <si>
    <t>A. Valle María</t>
  </si>
  <si>
    <t>A. San Antonio</t>
  </si>
  <si>
    <t>Mansilla</t>
  </si>
  <si>
    <t>-32.5172663</t>
  </si>
  <si>
    <t>-59.408901</t>
  </si>
  <si>
    <t>-32,5172663</t>
  </si>
  <si>
    <t>-59,408901</t>
  </si>
  <si>
    <t>-58.7</t>
  </si>
  <si>
    <t>-32,616667</t>
  </si>
  <si>
    <t>-58,7</t>
  </si>
  <si>
    <t>Santa Anita</t>
  </si>
  <si>
    <t>Médanos</t>
  </si>
  <si>
    <t>-33.435556</t>
  </si>
  <si>
    <t>-59.068611</t>
  </si>
  <si>
    <t>-33,435556</t>
  </si>
  <si>
    <t>-59,068611</t>
  </si>
  <si>
    <t>-32.1764</t>
  </si>
  <si>
    <t xml:space="preserve"> -58.7853</t>
  </si>
  <si>
    <t>-32,1764</t>
  </si>
  <si>
    <t xml:space="preserve"> -58,7853</t>
  </si>
  <si>
    <t>E. Carbó</t>
  </si>
  <si>
    <t>-33.133333</t>
  </si>
  <si>
    <t>-59.233333</t>
  </si>
  <si>
    <t>-33,133333</t>
  </si>
  <si>
    <t>-59,233333</t>
  </si>
  <si>
    <t>Las Cuevas</t>
  </si>
  <si>
    <t>Col. La Fraternidad</t>
  </si>
  <si>
    <t>-32.35</t>
  </si>
  <si>
    <t>-60.483333</t>
  </si>
  <si>
    <t>-32,35</t>
  </si>
  <si>
    <t>-60,483333</t>
  </si>
  <si>
    <t>-31.7</t>
  </si>
  <si>
    <t xml:space="preserve"> -58.9833</t>
  </si>
  <si>
    <t>-31,7</t>
  </si>
  <si>
    <t xml:space="preserve"> -58,9833</t>
  </si>
  <si>
    <t>Raíces Oeste</t>
  </si>
  <si>
    <t>-31.9070538</t>
  </si>
  <si>
    <t>-59.266556</t>
  </si>
  <si>
    <t>-31,9070538</t>
  </si>
  <si>
    <t>-59,266556</t>
  </si>
  <si>
    <t>Los Charrúas</t>
  </si>
  <si>
    <t>-31.166667</t>
  </si>
  <si>
    <t xml:space="preserve"> -58.183333</t>
  </si>
  <si>
    <t>-31,166667</t>
  </si>
  <si>
    <t xml:space="preserve"> -58,183333</t>
  </si>
  <si>
    <t>San Pedro</t>
  </si>
  <si>
    <t>Col. Freitas</t>
  </si>
  <si>
    <t xml:space="preserve"> -58.0833</t>
  </si>
  <si>
    <t xml:space="preserve"> -30.8083</t>
  </si>
  <si>
    <t xml:space="preserve"> -30,8083</t>
  </si>
  <si>
    <t xml:space="preserve"> -58,0833</t>
  </si>
  <si>
    <t>-30.7572</t>
  </si>
  <si>
    <t>-58.0819</t>
  </si>
  <si>
    <t>-30,7572</t>
  </si>
  <si>
    <t>-58,0819</t>
  </si>
  <si>
    <t>-57.918075</t>
  </si>
  <si>
    <t>-30.985030</t>
  </si>
  <si>
    <t>-30,985030</t>
  </si>
  <si>
    <t>Est.  Camps</t>
  </si>
  <si>
    <t>-32.112282</t>
  </si>
  <si>
    <t xml:space="preserve"> -60.229070</t>
  </si>
  <si>
    <t xml:space="preserve"> -60,229070</t>
  </si>
  <si>
    <t>-32,112282</t>
  </si>
  <si>
    <t>Est. Camps</t>
  </si>
  <si>
    <t>Col. Reffino</t>
  </si>
  <si>
    <t>-31.7999992</t>
  </si>
  <si>
    <t>-60.2333298</t>
  </si>
  <si>
    <t>-31,7999992</t>
  </si>
  <si>
    <t>-60,2333298</t>
  </si>
  <si>
    <t>Est. Grande</t>
  </si>
  <si>
    <t>Rincón del Doll</t>
  </si>
  <si>
    <t>Paraje Loma Limpia</t>
  </si>
  <si>
    <t>-30.8178</t>
  </si>
  <si>
    <t>-59.0401</t>
  </si>
  <si>
    <t>-30,8178</t>
  </si>
  <si>
    <t>-59,0401</t>
  </si>
  <si>
    <t xml:space="preserve"> -32.4387</t>
  </si>
  <si>
    <t>-60.3913</t>
  </si>
  <si>
    <t xml:space="preserve"> -32,4387</t>
  </si>
  <si>
    <t>-60,3913</t>
  </si>
  <si>
    <t>Algarrobitos</t>
  </si>
  <si>
    <t>Sauce</t>
  </si>
  <si>
    <t>-32.2833273</t>
  </si>
  <si>
    <t>-60.0841714</t>
  </si>
  <si>
    <t>-32,2833273</t>
  </si>
  <si>
    <t>-60,0841714</t>
  </si>
  <si>
    <t>-30.8918</t>
  </si>
  <si>
    <t xml:space="preserve"> -58.6009</t>
  </si>
  <si>
    <t>-30,8918</t>
  </si>
  <si>
    <t xml:space="preserve"> -58,6009</t>
  </si>
  <si>
    <t>Rincón de Nogoyá</t>
  </si>
  <si>
    <t>-32.7781</t>
  </si>
  <si>
    <t>-59.9111</t>
  </si>
  <si>
    <t>-32,7781</t>
  </si>
  <si>
    <t>-59,9111</t>
  </si>
  <si>
    <t>Etiquetas de fila</t>
  </si>
  <si>
    <t>Suma de CASOS</t>
  </si>
  <si>
    <t>(Todas)</t>
  </si>
  <si>
    <t>Suma de CASOS2</t>
  </si>
  <si>
    <t>Sauce Pinto</t>
  </si>
  <si>
    <t>Gualeguaycito</t>
  </si>
  <si>
    <t>Alvear</t>
  </si>
  <si>
    <t>Gob. Sola</t>
  </si>
  <si>
    <t>DIAS DUPLICACIÓN</t>
  </si>
  <si>
    <t>INCIDENCIA
c/100.000 Hab.</t>
  </si>
  <si>
    <t>Irazusta</t>
  </si>
  <si>
    <t>Villa Mantero</t>
  </si>
  <si>
    <t>Paraje La Virgen</t>
  </si>
  <si>
    <t>Puerto Yeruá</t>
  </si>
  <si>
    <t>-32.933333</t>
  </si>
  <si>
    <t>-58.95</t>
  </si>
  <si>
    <t>-32,933333</t>
  </si>
  <si>
    <t>-58,95</t>
  </si>
  <si>
    <t>-31.9161</t>
  </si>
  <si>
    <t>-60.6531</t>
  </si>
  <si>
    <t>-31,9161</t>
  </si>
  <si>
    <t>-60,6531</t>
  </si>
  <si>
    <t>El Palenque</t>
  </si>
  <si>
    <t>-32.3394</t>
  </si>
  <si>
    <t>-59.3719</t>
  </si>
  <si>
    <t>-32,3394</t>
  </si>
  <si>
    <t>-59,3719</t>
  </si>
  <si>
    <t>-31.905</t>
  </si>
  <si>
    <t>-60.4744</t>
  </si>
  <si>
    <t>-31,905</t>
  </si>
  <si>
    <t>-60,4744</t>
  </si>
  <si>
    <t>-31.8419</t>
  </si>
  <si>
    <t>-60.3731</t>
  </si>
  <si>
    <t>-31,8419</t>
  </si>
  <si>
    <t>-60,3731</t>
  </si>
  <si>
    <t>-31.05</t>
  </si>
  <si>
    <t>-57.9333</t>
  </si>
  <si>
    <t>-31,05</t>
  </si>
  <si>
    <t>-57,9333</t>
  </si>
  <si>
    <t>-31.9503</t>
  </si>
  <si>
    <t>-60.6867</t>
  </si>
  <si>
    <t>-31,9503</t>
  </si>
  <si>
    <t>-60,6867</t>
  </si>
  <si>
    <t>-31.990278</t>
  </si>
  <si>
    <t>-60.590278</t>
  </si>
  <si>
    <t>-31,990278</t>
  </si>
  <si>
    <t>-60,590278</t>
  </si>
  <si>
    <t>-31.5314</t>
  </si>
  <si>
    <t xml:space="preserve"> -58.0153</t>
  </si>
  <si>
    <t>-31,5314</t>
  </si>
  <si>
    <t xml:space="preserve"> -58,0153</t>
  </si>
  <si>
    <t>Antelo</t>
  </si>
  <si>
    <t>-32.53</t>
  </si>
  <si>
    <t>-60.0358</t>
  </si>
  <si>
    <t>-32,53</t>
  </si>
  <si>
    <t>-60,0358</t>
  </si>
  <si>
    <t>DIAS COLON</t>
  </si>
  <si>
    <t>DIAS CONCORDIA</t>
  </si>
  <si>
    <t>DIAS FEDERACIÓN</t>
  </si>
  <si>
    <t>DIAS FEDERAL</t>
  </si>
  <si>
    <t>DIAS FELICIANO</t>
  </si>
  <si>
    <t>DIAS GUALEGUAY</t>
  </si>
  <si>
    <t>DIAS GUALEGUAYCHÚ</t>
  </si>
  <si>
    <t>ISLAS DEL IBICUI</t>
  </si>
  <si>
    <t>San Gustavo</t>
  </si>
  <si>
    <t>San Jaime</t>
  </si>
  <si>
    <t>-30.6903</t>
  </si>
  <si>
    <t>-59.3952</t>
  </si>
  <si>
    <t>-30,6903</t>
  </si>
  <si>
    <t>-59,3952</t>
  </si>
  <si>
    <t xml:space="preserve">-30.333333 </t>
  </si>
  <si>
    <t>-58.316667</t>
  </si>
  <si>
    <t xml:space="preserve">-30,333333 </t>
  </si>
  <si>
    <t>-58,316667</t>
  </si>
  <si>
    <t>CASOS 11 A 21</t>
  </si>
  <si>
    <t>Incidencia últ. 10 días</t>
  </si>
  <si>
    <t>FECHAS</t>
  </si>
  <si>
    <t>Col. Villa Libertad</t>
  </si>
  <si>
    <t>-30,8417</t>
  </si>
  <si>
    <t>-58,0083</t>
  </si>
  <si>
    <t>A. Eigenfeld</t>
  </si>
  <si>
    <t>Col. Belgrano</t>
  </si>
  <si>
    <t>Col. Rivadavia</t>
  </si>
  <si>
    <t>Febre</t>
  </si>
  <si>
    <t>Crucesitas</t>
  </si>
  <si>
    <t>Rincon del Doll</t>
  </si>
  <si>
    <t>20 de Septiembre</t>
  </si>
  <si>
    <t>-32.4761</t>
  </si>
  <si>
    <t>-59.9161</t>
  </si>
  <si>
    <t>-32,4761</t>
  </si>
  <si>
    <t>-59,9161</t>
  </si>
  <si>
    <t>-31.383333</t>
  </si>
  <si>
    <t xml:space="preserve"> -60.1</t>
  </si>
  <si>
    <t>-31,383333</t>
  </si>
  <si>
    <t xml:space="preserve"> -60,1</t>
  </si>
  <si>
    <t>-31.9219</t>
  </si>
  <si>
    <t>-59.8224</t>
  </si>
  <si>
    <t>-31,9219</t>
  </si>
  <si>
    <t>-59,8224</t>
  </si>
  <si>
    <t xml:space="preserve"> -59.9167</t>
  </si>
  <si>
    <t xml:space="preserve"> -59,9167</t>
  </si>
  <si>
    <t xml:space="preserve">-32.385 </t>
  </si>
  <si>
    <t>-59.6647</t>
  </si>
  <si>
    <t xml:space="preserve">-32,385 </t>
  </si>
  <si>
    <t>-59,6647</t>
  </si>
  <si>
    <t>El 8/10, con 8667 casos proyectabamos 17334 para el 15/11</t>
  </si>
  <si>
    <t>El 7/9, con 4333 casos y 21 días, proyectabamos para el 28/9, 8666 casos. A fin de mes ya superábamos los 7500 casos</t>
  </si>
  <si>
    <t>-32.3980868</t>
  </si>
  <si>
    <t>-58.7440269</t>
  </si>
  <si>
    <t>-32,3980868</t>
  </si>
  <si>
    <t>-58,7440269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</si>
</sst>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%"/>
    <numFmt numFmtId="166" formatCode="0.0000%"/>
    <numFmt numFmtId="180" formatCode="###,###,##0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Arial"/>
      <family val="2"/>
    </font>
    <font>
      <b/>
      <sz val="10"/>
      <color theme="0" tint="-4.9989318521683403E-2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 tint="-4.9989318521683403E-2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0" tint="-4.9989318521683403E-2"/>
      <name val="Calibri"/>
      <family val="2"/>
      <scheme val="minor"/>
    </font>
    <font>
      <b/>
      <sz val="14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10.85"/>
      <color rgb="FFFFFFFF"/>
      <name val="Verdana"/>
      <family val="2"/>
    </font>
    <font>
      <sz val="10.85"/>
      <color theme="1"/>
      <name val="Verdana"/>
      <family val="2"/>
    </font>
    <font>
      <b/>
      <sz val="9"/>
      <color theme="0" tint="-4.9989318521683403E-2"/>
      <name val="Calibri"/>
      <family val="2"/>
      <scheme val="minor"/>
    </font>
    <font>
      <sz val="8"/>
      <name val="Calibri"/>
      <family val="2"/>
      <scheme val="minor"/>
    </font>
    <font>
      <sz val="10"/>
      <color rgb="FF3C763D"/>
      <name val="Arial"/>
      <family val="2"/>
    </font>
    <font>
      <sz val="9"/>
      <color rgb="FFFFFFFF"/>
      <name val="Arial Black"/>
      <family val="2"/>
    </font>
    <font>
      <b/>
      <sz val="11"/>
      <color rgb="FF0070C0"/>
      <name val="Arial Black"/>
      <family val="2"/>
    </font>
    <font>
      <sz val="10"/>
      <color rgb="FFF5F5F5"/>
      <name val="Arial Black"/>
      <family val="2"/>
    </font>
    <font>
      <b/>
      <sz val="11"/>
      <color rgb="FFC00000"/>
      <name val="Arial Black"/>
      <family val="2"/>
    </font>
    <font>
      <sz val="10"/>
      <color theme="0"/>
      <name val="Arial Black"/>
      <family val="2"/>
    </font>
    <font>
      <b/>
      <sz val="11"/>
      <color theme="2" tint="-0.499984740745262"/>
      <name val="Arial Black"/>
      <family val="2"/>
    </font>
    <font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202122"/>
      <name val="Arial"/>
      <family val="2"/>
    </font>
    <font>
      <sz val="10"/>
      <name val="Arial"/>
      <family val="2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2" tint="-0.89999084444715716"/>
      <name val="Calibri"/>
      <family val="2"/>
      <scheme val="minor"/>
    </font>
  </fonts>
  <fills count="4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theme="4" tint="0.79998168889431442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93BC0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00000"/>
        <bgColor indexed="64"/>
      </patternFill>
    </fill>
  </fills>
  <borders count="6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theme="0" tint="-4.9989318521683403E-2"/>
      </left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theme="0" tint="-4.9989318521683403E-2"/>
      </right>
      <top style="medium">
        <color indexed="64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medium">
        <color indexed="64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medium">
        <color indexed="64"/>
      </right>
      <top style="medium">
        <color indexed="64"/>
      </top>
      <bottom style="thin">
        <color theme="0" tint="-4.9989318521683403E-2"/>
      </bottom>
      <diagonal/>
    </border>
    <border>
      <left style="medium">
        <color indexed="64"/>
      </left>
      <right style="thin">
        <color theme="0" tint="-4.9989318521683403E-2"/>
      </right>
      <top/>
      <bottom style="thin">
        <color theme="0" tint="-4.9989318521683403E-2"/>
      </bottom>
      <diagonal/>
    </border>
    <border>
      <left style="medium">
        <color indexed="64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medium">
        <color indexed="64"/>
      </left>
      <right style="thin">
        <color theme="0" tint="-4.9989318521683403E-2"/>
      </right>
      <top style="thin">
        <color theme="0" tint="-4.9989318521683403E-2"/>
      </top>
      <bottom/>
      <diagonal/>
    </border>
    <border>
      <left style="medium">
        <color indexed="64"/>
      </left>
      <right style="thin">
        <color theme="0" tint="-4.9989318521683403E-2"/>
      </right>
      <top style="thin">
        <color theme="0" tint="-4.9989318521683403E-2"/>
      </top>
      <bottom style="medium">
        <color indexed="64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medium">
        <color indexed="64"/>
      </bottom>
      <diagonal/>
    </border>
    <border>
      <left style="thin">
        <color theme="0" tint="-4.9989318521683403E-2"/>
      </left>
      <right style="medium">
        <color indexed="64"/>
      </right>
      <top style="thin">
        <color theme="0" tint="-4.9989318521683403E-2"/>
      </top>
      <bottom style="medium">
        <color indexed="64"/>
      </bottom>
      <diagonal/>
    </border>
    <border>
      <left style="thick">
        <color rgb="FF0070C0"/>
      </left>
      <right/>
      <top style="thick">
        <color rgb="FF0070C0"/>
      </top>
      <bottom/>
      <diagonal/>
    </border>
    <border>
      <left/>
      <right style="thick">
        <color rgb="FF0070C0"/>
      </right>
      <top style="thick">
        <color rgb="FF0070C0"/>
      </top>
      <bottom/>
      <diagonal/>
    </border>
    <border>
      <left style="thick">
        <color rgb="FF0070C0"/>
      </left>
      <right/>
      <top/>
      <bottom style="thick">
        <color rgb="FF0070C0"/>
      </bottom>
      <diagonal/>
    </border>
    <border>
      <left/>
      <right style="thick">
        <color rgb="FF0070C0"/>
      </right>
      <top/>
      <bottom style="thick">
        <color rgb="FF0070C0"/>
      </bottom>
      <diagonal/>
    </border>
    <border>
      <left style="thick">
        <color rgb="FF0070C0"/>
      </left>
      <right style="thick">
        <color rgb="FF0070C0"/>
      </right>
      <top style="thick">
        <color rgb="FF0070C0"/>
      </top>
      <bottom/>
      <diagonal/>
    </border>
    <border>
      <left style="thick">
        <color rgb="FF0070C0"/>
      </left>
      <right style="thick">
        <color rgb="FF0070C0"/>
      </right>
      <top/>
      <bottom style="thick">
        <color rgb="FF0070C0"/>
      </bottom>
      <diagonal/>
    </border>
    <border>
      <left style="thick">
        <color rgb="FFC00000"/>
      </left>
      <right/>
      <top style="thick">
        <color rgb="FFC00000"/>
      </top>
      <bottom/>
      <diagonal/>
    </border>
    <border>
      <left/>
      <right style="thick">
        <color rgb="FFC00000"/>
      </right>
      <top style="thick">
        <color rgb="FFC00000"/>
      </top>
      <bottom/>
      <diagonal/>
    </border>
    <border>
      <left style="thick">
        <color rgb="FFC00000"/>
      </left>
      <right/>
      <top/>
      <bottom style="thick">
        <color rgb="FFC00000"/>
      </bottom>
      <diagonal/>
    </border>
    <border>
      <left/>
      <right style="thick">
        <color rgb="FFC00000"/>
      </right>
      <top/>
      <bottom style="thick">
        <color rgb="FFC00000"/>
      </bottom>
      <diagonal/>
    </border>
    <border>
      <left style="thick">
        <color rgb="FFC00000"/>
      </left>
      <right style="thick">
        <color rgb="FFC00000"/>
      </right>
      <top style="thick">
        <color rgb="FFC00000"/>
      </top>
      <bottom/>
      <diagonal/>
    </border>
    <border>
      <left style="thick">
        <color rgb="FFC00000"/>
      </left>
      <right style="thick">
        <color rgb="FFC00000"/>
      </right>
      <top/>
      <bottom style="thick">
        <color rgb="FFC00000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85">
    <xf numFmtId="0" fontId="0" fillId="0" borderId="0" xfId="0"/>
    <xf numFmtId="49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34" borderId="0" xfId="0" applyFill="1"/>
    <xf numFmtId="0" fontId="16" fillId="34" borderId="0" xfId="0" applyFont="1" applyFill="1" applyAlignment="1">
      <alignment horizontal="center"/>
    </xf>
    <xf numFmtId="0" fontId="0" fillId="34" borderId="0" xfId="0" applyFill="1" applyAlignment="1">
      <alignment horizontal="center"/>
    </xf>
    <xf numFmtId="0" fontId="0" fillId="34" borderId="0" xfId="0" applyFill="1" applyAlignment="1">
      <alignment wrapText="1"/>
    </xf>
    <xf numFmtId="0" fontId="0" fillId="34" borderId="0" xfId="0" applyFill="1" applyAlignment="1">
      <alignment horizontal="center" wrapText="1"/>
    </xf>
    <xf numFmtId="0" fontId="19" fillId="35" borderId="10" xfId="0" applyFont="1" applyFill="1" applyBorder="1" applyAlignment="1">
      <alignment horizontal="center" vertical="center" wrapText="1"/>
    </xf>
    <xf numFmtId="0" fontId="19" fillId="35" borderId="1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9" fillId="35" borderId="16" xfId="0" applyFont="1" applyFill="1" applyBorder="1" applyAlignment="1">
      <alignment vertical="center" wrapText="1"/>
    </xf>
    <xf numFmtId="0" fontId="20" fillId="37" borderId="10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16" fillId="0" borderId="17" xfId="0" applyFont="1" applyBorder="1" applyAlignment="1">
      <alignment vertical="center" wrapText="1"/>
    </xf>
    <xf numFmtId="0" fontId="0" fillId="0" borderId="12" xfId="0" applyBorder="1" applyAlignment="1">
      <alignment horizontal="center" vertical="center" wrapText="1"/>
    </xf>
    <xf numFmtId="0" fontId="16" fillId="0" borderId="13" xfId="0" applyFont="1" applyBorder="1" applyAlignment="1">
      <alignment horizontal="center" vertical="center" wrapText="1"/>
    </xf>
    <xf numFmtId="0" fontId="16" fillId="0" borderId="18" xfId="0" applyFont="1" applyBorder="1" applyAlignment="1">
      <alignment vertical="center" wrapText="1"/>
    </xf>
    <xf numFmtId="0" fontId="0" fillId="0" borderId="14" xfId="0" applyBorder="1" applyAlignment="1">
      <alignment horizontal="center" vertical="center" wrapText="1"/>
    </xf>
    <xf numFmtId="0" fontId="16" fillId="0" borderId="15" xfId="0" applyFont="1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16" fillId="0" borderId="20" xfId="0" applyFont="1" applyBorder="1" applyAlignment="1">
      <alignment horizontal="center" vertical="center" wrapText="1"/>
    </xf>
    <xf numFmtId="0" fontId="16" fillId="0" borderId="0" xfId="0" applyFont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40" borderId="0" xfId="0" applyFill="1"/>
    <xf numFmtId="0" fontId="0" fillId="40" borderId="0" xfId="0" applyFill="1" applyAlignment="1">
      <alignment horizontal="center" vertical="center" wrapText="1"/>
    </xf>
    <xf numFmtId="0" fontId="0" fillId="40" borderId="0" xfId="0" applyFill="1" applyAlignment="1">
      <alignment vertical="center"/>
    </xf>
    <xf numFmtId="9" fontId="22" fillId="33" borderId="14" xfId="42" applyFont="1" applyFill="1" applyBorder="1" applyAlignment="1">
      <alignment horizontal="center" vertical="center"/>
    </xf>
    <xf numFmtId="9" fontId="22" fillId="39" borderId="14" xfId="42" applyFont="1" applyFill="1" applyBorder="1" applyAlignment="1">
      <alignment horizontal="center" vertical="center"/>
    </xf>
    <xf numFmtId="9" fontId="22" fillId="38" borderId="14" xfId="42" applyFont="1" applyFill="1" applyBorder="1" applyAlignment="1">
      <alignment horizontal="center" vertical="center"/>
    </xf>
    <xf numFmtId="0" fontId="0" fillId="40" borderId="0" xfId="0" applyFill="1" applyBorder="1" applyAlignment="1">
      <alignment horizontal="center" vertical="center" wrapText="1"/>
    </xf>
    <xf numFmtId="0" fontId="0" fillId="0" borderId="14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1" xfId="0" applyBorder="1" applyAlignment="1">
      <alignment horizontal="center"/>
    </xf>
    <xf numFmtId="0" fontId="16" fillId="40" borderId="0" xfId="0" applyFont="1" applyFill="1" applyAlignment="1">
      <alignment horizontal="center"/>
    </xf>
    <xf numFmtId="0" fontId="0" fillId="40" borderId="0" xfId="0" applyFill="1" applyAlignment="1">
      <alignment horizontal="center"/>
    </xf>
    <xf numFmtId="0" fontId="16" fillId="40" borderId="0" xfId="0" applyFont="1" applyFill="1" applyAlignment="1">
      <alignment wrapText="1"/>
    </xf>
    <xf numFmtId="0" fontId="16" fillId="40" borderId="0" xfId="0" applyFont="1" applyFill="1" applyAlignment="1">
      <alignment horizontal="center" wrapText="1"/>
    </xf>
    <xf numFmtId="14" fontId="0" fillId="0" borderId="0" xfId="0" applyNumberFormat="1"/>
    <xf numFmtId="0" fontId="0" fillId="0" borderId="0" xfId="0" applyFill="1" applyAlignment="1">
      <alignment vertical="center"/>
    </xf>
    <xf numFmtId="9" fontId="0" fillId="0" borderId="0" xfId="42" applyFont="1" applyAlignment="1">
      <alignment horizontal="center"/>
    </xf>
    <xf numFmtId="3" fontId="25" fillId="39" borderId="14" xfId="0" applyNumberFormat="1" applyFont="1" applyFill="1" applyBorder="1" applyAlignment="1">
      <alignment horizontal="center"/>
    </xf>
    <xf numFmtId="0" fontId="28" fillId="0" borderId="0" xfId="0" applyFont="1"/>
    <xf numFmtId="14" fontId="17" fillId="41" borderId="0" xfId="0" applyNumberFormat="1" applyFont="1" applyFill="1" applyAlignment="1">
      <alignment horizontal="center" vertical="center"/>
    </xf>
    <xf numFmtId="0" fontId="17" fillId="41" borderId="0" xfId="0" applyFont="1" applyFill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3" fontId="0" fillId="0" borderId="0" xfId="0" applyNumberFormat="1"/>
    <xf numFmtId="0" fontId="0" fillId="0" borderId="0" xfId="0"/>
    <xf numFmtId="0" fontId="17" fillId="42" borderId="0" xfId="0" applyFont="1" applyFill="1" applyAlignment="1">
      <alignment horizontal="center"/>
    </xf>
    <xf numFmtId="0" fontId="17" fillId="42" borderId="0" xfId="0" applyFont="1" applyFill="1"/>
    <xf numFmtId="14" fontId="17" fillId="42" borderId="0" xfId="0" applyNumberFormat="1" applyFont="1" applyFill="1" applyAlignment="1">
      <alignment horizontal="center"/>
    </xf>
    <xf numFmtId="9" fontId="0" fillId="0" borderId="14" xfId="42" applyFont="1" applyBorder="1" applyAlignment="1">
      <alignment horizontal="center"/>
    </xf>
    <xf numFmtId="0" fontId="13" fillId="42" borderId="23" xfId="0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9" fontId="0" fillId="0" borderId="12" xfId="42" applyFont="1" applyBorder="1" applyAlignment="1">
      <alignment horizontal="center"/>
    </xf>
    <xf numFmtId="9" fontId="0" fillId="0" borderId="13" xfId="42" applyFont="1" applyBorder="1" applyAlignment="1">
      <alignment horizontal="center"/>
    </xf>
    <xf numFmtId="9" fontId="0" fillId="0" borderId="15" xfId="42" applyFont="1" applyBorder="1" applyAlignment="1">
      <alignment horizontal="center"/>
    </xf>
    <xf numFmtId="9" fontId="0" fillId="0" borderId="19" xfId="42" applyFont="1" applyBorder="1" applyAlignment="1">
      <alignment horizontal="center"/>
    </xf>
    <xf numFmtId="9" fontId="0" fillId="0" borderId="20" xfId="42" applyFont="1" applyBorder="1" applyAlignment="1">
      <alignment horizontal="center"/>
    </xf>
    <xf numFmtId="0" fontId="29" fillId="42" borderId="24" xfId="0" applyFont="1" applyFill="1" applyBorder="1" applyAlignment="1">
      <alignment horizontal="center"/>
    </xf>
    <xf numFmtId="9" fontId="16" fillId="0" borderId="14" xfId="42" applyFont="1" applyBorder="1" applyAlignment="1">
      <alignment horizontal="center"/>
    </xf>
    <xf numFmtId="0" fontId="16" fillId="0" borderId="14" xfId="0" applyFont="1" applyBorder="1" applyAlignment="1">
      <alignment horizontal="center"/>
    </xf>
    <xf numFmtId="9" fontId="0" fillId="0" borderId="26" xfId="42" applyFont="1" applyBorder="1" applyAlignment="1">
      <alignment horizontal="center"/>
    </xf>
    <xf numFmtId="9" fontId="0" fillId="0" borderId="27" xfId="42" applyFont="1" applyBorder="1" applyAlignment="1">
      <alignment horizontal="center"/>
    </xf>
    <xf numFmtId="9" fontId="17" fillId="42" borderId="28" xfId="42" applyFont="1" applyFill="1" applyBorder="1" applyAlignment="1">
      <alignment horizontal="center"/>
    </xf>
    <xf numFmtId="0" fontId="16" fillId="0" borderId="22" xfId="0" applyFont="1" applyBorder="1" applyAlignment="1">
      <alignment horizontal="center"/>
    </xf>
    <xf numFmtId="0" fontId="0" fillId="0" borderId="22" xfId="0" applyBorder="1" applyAlignment="1">
      <alignment horizontal="center"/>
    </xf>
    <xf numFmtId="9" fontId="16" fillId="0" borderId="22" xfId="42" applyFont="1" applyBorder="1" applyAlignment="1">
      <alignment horizontal="center"/>
    </xf>
    <xf numFmtId="0" fontId="30" fillId="42" borderId="25" xfId="0" applyFont="1" applyFill="1" applyBorder="1" applyAlignment="1">
      <alignment horizontal="center" vertical="center" wrapText="1"/>
    </xf>
    <xf numFmtId="0" fontId="16" fillId="0" borderId="23" xfId="0" applyFont="1" applyBorder="1" applyAlignment="1">
      <alignment horizontal="center"/>
    </xf>
    <xf numFmtId="0" fontId="0" fillId="0" borderId="23" xfId="0" applyBorder="1" applyAlignment="1">
      <alignment horizontal="center"/>
    </xf>
    <xf numFmtId="9" fontId="16" fillId="0" borderId="23" xfId="42" applyFont="1" applyBorder="1" applyAlignment="1">
      <alignment horizontal="center"/>
    </xf>
    <xf numFmtId="0" fontId="21" fillId="42" borderId="25" xfId="0" applyFont="1" applyFill="1" applyBorder="1" applyAlignment="1">
      <alignment horizontal="center" vertical="center" wrapText="1"/>
    </xf>
    <xf numFmtId="9" fontId="21" fillId="42" borderId="25" xfId="42" applyFont="1" applyFill="1" applyBorder="1" applyAlignment="1">
      <alignment horizontal="center" vertical="center" wrapText="1"/>
    </xf>
    <xf numFmtId="9" fontId="0" fillId="0" borderId="29" xfId="42" applyFont="1" applyBorder="1" applyAlignment="1">
      <alignment horizontal="center"/>
    </xf>
    <xf numFmtId="1" fontId="22" fillId="39" borderId="14" xfId="42" applyNumberFormat="1" applyFont="1" applyFill="1" applyBorder="1" applyAlignment="1">
      <alignment horizontal="center" vertical="center"/>
    </xf>
    <xf numFmtId="1" fontId="22" fillId="39" borderId="14" xfId="42" quotePrefix="1" applyNumberFormat="1" applyFont="1" applyFill="1" applyBorder="1" applyAlignment="1">
      <alignment horizontal="center" vertical="center"/>
    </xf>
    <xf numFmtId="1" fontId="22" fillId="38" borderId="14" xfId="42" quotePrefix="1" applyNumberFormat="1" applyFont="1" applyFill="1" applyBorder="1" applyAlignment="1">
      <alignment horizontal="center" vertical="center"/>
    </xf>
    <xf numFmtId="0" fontId="16" fillId="0" borderId="0" xfId="0" applyFont="1"/>
    <xf numFmtId="1" fontId="16" fillId="0" borderId="0" xfId="0" applyNumberFormat="1" applyFont="1" applyAlignment="1">
      <alignment horizontal="center"/>
    </xf>
    <xf numFmtId="1" fontId="16" fillId="40" borderId="0" xfId="0" applyNumberFormat="1" applyFont="1" applyFill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31" fillId="0" borderId="0" xfId="0" applyFont="1" applyAlignment="1">
      <alignment horizontal="left" vertical="center"/>
    </xf>
    <xf numFmtId="0" fontId="31" fillId="0" borderId="0" xfId="0" applyFont="1" applyAlignment="1">
      <alignment horizontal="center" vertical="center" wrapText="1"/>
    </xf>
    <xf numFmtId="0" fontId="31" fillId="0" borderId="0" xfId="0" applyFont="1" applyAlignment="1">
      <alignment vertical="center"/>
    </xf>
    <xf numFmtId="1" fontId="0" fillId="34" borderId="0" xfId="0" applyNumberFormat="1" applyFill="1"/>
    <xf numFmtId="1" fontId="0" fillId="40" borderId="0" xfId="0" applyNumberFormat="1" applyFill="1"/>
    <xf numFmtId="1" fontId="0" fillId="0" borderId="0" xfId="0" applyNumberFormat="1"/>
    <xf numFmtId="9" fontId="0" fillId="0" borderId="0" xfId="42" applyFont="1"/>
    <xf numFmtId="0" fontId="0" fillId="0" borderId="14" xfId="0" applyBorder="1"/>
    <xf numFmtId="166" fontId="0" fillId="0" borderId="0" xfId="42" applyNumberFormat="1" applyFont="1"/>
    <xf numFmtId="165" fontId="22" fillId="39" borderId="14" xfId="42" applyNumberFormat="1" applyFont="1" applyFill="1" applyBorder="1" applyAlignment="1">
      <alignment horizontal="center" vertical="center"/>
    </xf>
    <xf numFmtId="165" fontId="22" fillId="33" borderId="14" xfId="42" applyNumberFormat="1" applyFont="1" applyFill="1" applyBorder="1" applyAlignment="1">
      <alignment horizontal="center" vertical="center"/>
    </xf>
    <xf numFmtId="165" fontId="22" fillId="38" borderId="14" xfId="42" applyNumberFormat="1" applyFont="1" applyFill="1" applyBorder="1" applyAlignment="1">
      <alignment horizontal="center" vertical="center"/>
    </xf>
    <xf numFmtId="1" fontId="22" fillId="39" borderId="15" xfId="0" quotePrefix="1" applyNumberFormat="1" applyFont="1" applyFill="1" applyBorder="1" applyAlignment="1">
      <alignment horizontal="center" vertical="center"/>
    </xf>
    <xf numFmtId="1" fontId="22" fillId="38" borderId="15" xfId="0" quotePrefix="1" applyNumberFormat="1" applyFont="1" applyFill="1" applyBorder="1" applyAlignment="1">
      <alignment horizontal="center" vertical="center"/>
    </xf>
    <xf numFmtId="1" fontId="22" fillId="33" borderId="15" xfId="0" quotePrefix="1" applyNumberFormat="1" applyFont="1" applyFill="1" applyBorder="1" applyAlignment="1">
      <alignment horizontal="center" vertical="center"/>
    </xf>
    <xf numFmtId="1" fontId="22" fillId="38" borderId="14" xfId="0" applyNumberFormat="1" applyFont="1" applyFill="1" applyBorder="1" applyAlignment="1">
      <alignment horizontal="center" vertical="center"/>
    </xf>
    <xf numFmtId="1" fontId="22" fillId="33" borderId="14" xfId="0" applyNumberFormat="1" applyFont="1" applyFill="1" applyBorder="1" applyAlignment="1">
      <alignment horizontal="center" vertical="center"/>
    </xf>
    <xf numFmtId="1" fontId="22" fillId="39" borderId="14" xfId="0" applyNumberFormat="1" applyFont="1" applyFill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0" fontId="0" fillId="0" borderId="14" xfId="0" applyFill="1" applyBorder="1" applyAlignment="1">
      <alignment horizontal="center"/>
    </xf>
    <xf numFmtId="14" fontId="0" fillId="0" borderId="14" xfId="0" applyNumberFormat="1" applyBorder="1" applyAlignment="1">
      <alignment horizontal="center"/>
    </xf>
    <xf numFmtId="49" fontId="0" fillId="0" borderId="14" xfId="0" applyNumberFormat="1" applyBorder="1"/>
    <xf numFmtId="0" fontId="16" fillId="0" borderId="14" xfId="0" applyFont="1" applyBorder="1"/>
    <xf numFmtId="0" fontId="32" fillId="35" borderId="14" xfId="0" applyFont="1" applyFill="1" applyBorder="1"/>
    <xf numFmtId="0" fontId="32" fillId="35" borderId="14" xfId="0" applyFont="1" applyFill="1" applyBorder="1" applyAlignment="1">
      <alignment horizontal="center"/>
    </xf>
    <xf numFmtId="14" fontId="16" fillId="0" borderId="14" xfId="0" applyNumberFormat="1" applyFont="1" applyBorder="1" applyAlignment="1">
      <alignment horizontal="center"/>
    </xf>
    <xf numFmtId="0" fontId="0" fillId="0" borderId="14" xfId="0" applyFill="1" applyBorder="1"/>
    <xf numFmtId="0" fontId="33" fillId="43" borderId="14" xfId="0" applyFont="1" applyFill="1" applyBorder="1" applyAlignment="1">
      <alignment horizontal="center" vertical="center" wrapText="1"/>
    </xf>
    <xf numFmtId="0" fontId="34" fillId="40" borderId="14" xfId="0" applyFont="1" applyFill="1" applyBorder="1" applyAlignment="1">
      <alignment horizontal="center" wrapText="1"/>
    </xf>
    <xf numFmtId="1" fontId="0" fillId="0" borderId="14" xfId="0" applyNumberFormat="1" applyBorder="1"/>
    <xf numFmtId="2" fontId="0" fillId="0" borderId="14" xfId="0" applyNumberFormat="1" applyBorder="1"/>
    <xf numFmtId="0" fontId="0" fillId="0" borderId="33" xfId="0" applyFill="1" applyBorder="1"/>
    <xf numFmtId="14" fontId="16" fillId="0" borderId="14" xfId="0" applyNumberFormat="1" applyFont="1" applyBorder="1"/>
    <xf numFmtId="0" fontId="16" fillId="38" borderId="14" xfId="0" applyFont="1" applyFill="1" applyBorder="1"/>
    <xf numFmtId="164" fontId="16" fillId="0" borderId="14" xfId="0" applyNumberFormat="1" applyFont="1" applyBorder="1"/>
    <xf numFmtId="2" fontId="16" fillId="0" borderId="14" xfId="0" applyNumberFormat="1" applyFont="1" applyBorder="1"/>
    <xf numFmtId="0" fontId="0" fillId="40" borderId="14" xfId="0" applyFill="1" applyBorder="1"/>
    <xf numFmtId="164" fontId="0" fillId="40" borderId="14" xfId="0" applyNumberFormat="1" applyFill="1" applyBorder="1"/>
    <xf numFmtId="2" fontId="0" fillId="40" borderId="14" xfId="0" applyNumberFormat="1" applyFill="1" applyBorder="1"/>
    <xf numFmtId="0" fontId="0" fillId="40" borderId="14" xfId="0" applyFill="1" applyBorder="1" applyAlignment="1">
      <alignment horizontal="center"/>
    </xf>
    <xf numFmtId="0" fontId="0" fillId="38" borderId="14" xfId="0" applyFill="1" applyBorder="1"/>
    <xf numFmtId="164" fontId="0" fillId="0" borderId="14" xfId="0" applyNumberFormat="1" applyBorder="1"/>
    <xf numFmtId="0" fontId="0" fillId="33" borderId="14" xfId="0" applyFill="1" applyBorder="1"/>
    <xf numFmtId="14" fontId="16" fillId="40" borderId="14" xfId="0" applyNumberFormat="1" applyFont="1" applyFill="1" applyBorder="1"/>
    <xf numFmtId="0" fontId="0" fillId="0" borderId="33" xfId="0" applyBorder="1"/>
    <xf numFmtId="0" fontId="0" fillId="0" borderId="0" xfId="0" applyBorder="1" applyAlignment="1">
      <alignment horizontal="center"/>
    </xf>
    <xf numFmtId="14" fontId="0" fillId="0" borderId="23" xfId="0" applyNumberFormat="1" applyBorder="1" applyAlignment="1">
      <alignment horizontal="center"/>
    </xf>
    <xf numFmtId="0" fontId="0" fillId="33" borderId="14" xfId="0" applyFill="1" applyBorder="1" applyAlignment="1">
      <alignment horizontal="center"/>
    </xf>
    <xf numFmtId="0" fontId="0" fillId="0" borderId="0" xfId="0" applyFill="1" applyBorder="1"/>
    <xf numFmtId="0" fontId="0" fillId="0" borderId="0" xfId="0" applyFill="1"/>
    <xf numFmtId="14" fontId="16" fillId="0" borderId="0" xfId="0" applyNumberFormat="1" applyFont="1" applyFill="1"/>
    <xf numFmtId="164" fontId="0" fillId="0" borderId="0" xfId="0" applyNumberFormat="1" applyFill="1"/>
    <xf numFmtId="2" fontId="0" fillId="0" borderId="0" xfId="0" applyNumberFormat="1" applyFill="1"/>
    <xf numFmtId="0" fontId="0" fillId="0" borderId="0" xfId="0" applyFill="1" applyAlignment="1">
      <alignment horizontal="center"/>
    </xf>
    <xf numFmtId="1" fontId="0" fillId="0" borderId="0" xfId="0" applyNumberFormat="1" applyAlignment="1">
      <alignment horizontal="center" vertical="center" wrapText="1"/>
    </xf>
    <xf numFmtId="1" fontId="0" fillId="34" borderId="0" xfId="0" applyNumberFormat="1" applyFill="1" applyAlignment="1">
      <alignment horizontal="center"/>
    </xf>
    <xf numFmtId="1" fontId="0" fillId="40" borderId="0" xfId="0" applyNumberFormat="1" applyFill="1" applyAlignment="1">
      <alignment horizontal="center"/>
    </xf>
    <xf numFmtId="0" fontId="16" fillId="0" borderId="34" xfId="0" applyFont="1" applyBorder="1" applyAlignment="1">
      <alignment vertical="center" wrapText="1"/>
    </xf>
    <xf numFmtId="0" fontId="16" fillId="0" borderId="35" xfId="0" applyFont="1" applyBorder="1" applyAlignment="1">
      <alignment vertical="center" wrapText="1"/>
    </xf>
    <xf numFmtId="1" fontId="0" fillId="0" borderId="24" xfId="0" applyNumberFormat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1" fontId="0" fillId="0" borderId="34" xfId="0" applyNumberFormat="1" applyBorder="1" applyAlignment="1">
      <alignment horizontal="center" vertical="center"/>
    </xf>
    <xf numFmtId="1" fontId="0" fillId="0" borderId="37" xfId="0" applyNumberFormat="1" applyBorder="1" applyAlignment="1">
      <alignment horizontal="center" vertical="center"/>
    </xf>
    <xf numFmtId="14" fontId="16" fillId="34" borderId="0" xfId="0" applyNumberFormat="1" applyFont="1" applyFill="1" applyAlignment="1">
      <alignment horizontal="center"/>
    </xf>
    <xf numFmtId="1" fontId="16" fillId="34" borderId="0" xfId="0" applyNumberFormat="1" applyFont="1" applyFill="1" applyAlignment="1">
      <alignment horizontal="center"/>
    </xf>
    <xf numFmtId="14" fontId="16" fillId="0" borderId="0" xfId="0" applyNumberFormat="1" applyFont="1" applyAlignment="1">
      <alignment horizontal="center" vertical="center" wrapText="1"/>
    </xf>
    <xf numFmtId="1" fontId="16" fillId="0" borderId="0" xfId="0" applyNumberFormat="1" applyFont="1" applyAlignment="1">
      <alignment horizontal="center" vertical="center" wrapText="1"/>
    </xf>
    <xf numFmtId="1" fontId="16" fillId="0" borderId="14" xfId="0" applyNumberFormat="1" applyFont="1" applyBorder="1" applyAlignment="1">
      <alignment horizontal="center" vertical="center"/>
    </xf>
    <xf numFmtId="14" fontId="16" fillId="40" borderId="0" xfId="0" applyNumberFormat="1" applyFont="1" applyFill="1" applyAlignment="1">
      <alignment horizontal="center"/>
    </xf>
    <xf numFmtId="14" fontId="16" fillId="0" borderId="0" xfId="0" applyNumberFormat="1" applyFont="1" applyAlignment="1">
      <alignment horizontal="center"/>
    </xf>
    <xf numFmtId="0" fontId="0" fillId="38" borderId="33" xfId="0" applyFill="1" applyBorder="1"/>
    <xf numFmtId="1" fontId="16" fillId="33" borderId="14" xfId="0" applyNumberFormat="1" applyFont="1" applyFill="1" applyBorder="1" applyAlignment="1">
      <alignment horizontal="center"/>
    </xf>
    <xf numFmtId="49" fontId="13" fillId="42" borderId="14" xfId="0" applyNumberFormat="1" applyFont="1" applyFill="1" applyBorder="1" applyAlignment="1">
      <alignment horizontal="center" vertical="center"/>
    </xf>
    <xf numFmtId="164" fontId="0" fillId="38" borderId="14" xfId="0" applyNumberFormat="1" applyFill="1" applyBorder="1"/>
    <xf numFmtId="3" fontId="25" fillId="39" borderId="22" xfId="0" applyNumberFormat="1" applyFont="1" applyFill="1" applyBorder="1" applyAlignment="1">
      <alignment horizontal="center"/>
    </xf>
    <xf numFmtId="9" fontId="22" fillId="39" borderId="22" xfId="42" applyFont="1" applyFill="1" applyBorder="1" applyAlignment="1">
      <alignment horizontal="center" vertical="center"/>
    </xf>
    <xf numFmtId="1" fontId="22" fillId="39" borderId="22" xfId="0" applyNumberFormat="1" applyFont="1" applyFill="1" applyBorder="1" applyAlignment="1">
      <alignment horizontal="center" vertical="center"/>
    </xf>
    <xf numFmtId="165" fontId="22" fillId="39" borderId="22" xfId="42" applyNumberFormat="1" applyFont="1" applyFill="1" applyBorder="1" applyAlignment="1">
      <alignment horizontal="center" vertical="center"/>
    </xf>
    <xf numFmtId="1" fontId="22" fillId="39" borderId="38" xfId="0" quotePrefix="1" applyNumberFormat="1" applyFont="1" applyFill="1" applyBorder="1" applyAlignment="1">
      <alignment horizontal="center" vertical="center"/>
    </xf>
    <xf numFmtId="0" fontId="22" fillId="0" borderId="22" xfId="0" applyFont="1" applyFill="1" applyBorder="1" applyAlignment="1">
      <alignment horizontal="center" vertical="center"/>
    </xf>
    <xf numFmtId="0" fontId="22" fillId="0" borderId="14" xfId="0" applyFont="1" applyFill="1" applyBorder="1" applyAlignment="1">
      <alignment horizontal="center" vertical="center"/>
    </xf>
    <xf numFmtId="0" fontId="27" fillId="0" borderId="14" xfId="0" applyFont="1" applyFill="1" applyBorder="1" applyAlignment="1">
      <alignment horizontal="center" vertical="center"/>
    </xf>
    <xf numFmtId="0" fontId="22" fillId="0" borderId="23" xfId="0" applyFont="1" applyFill="1" applyBorder="1" applyAlignment="1">
      <alignment horizontal="center" vertical="center"/>
    </xf>
    <xf numFmtId="3" fontId="25" fillId="39" borderId="23" xfId="0" applyNumberFormat="1" applyFont="1" applyFill="1" applyBorder="1" applyAlignment="1">
      <alignment horizontal="center"/>
    </xf>
    <xf numFmtId="9" fontId="22" fillId="33" borderId="23" xfId="42" applyFont="1" applyFill="1" applyBorder="1" applyAlignment="1">
      <alignment horizontal="center" vertical="center"/>
    </xf>
    <xf numFmtId="1" fontId="22" fillId="33" borderId="23" xfId="0" applyNumberFormat="1" applyFont="1" applyFill="1" applyBorder="1" applyAlignment="1">
      <alignment horizontal="center" vertical="center"/>
    </xf>
    <xf numFmtId="3" fontId="22" fillId="0" borderId="22" xfId="0" applyNumberFormat="1" applyFont="1" applyFill="1" applyBorder="1" applyAlignment="1">
      <alignment horizontal="center"/>
    </xf>
    <xf numFmtId="3" fontId="22" fillId="0" borderId="14" xfId="0" applyNumberFormat="1" applyFont="1" applyFill="1" applyBorder="1" applyAlignment="1">
      <alignment horizontal="center"/>
    </xf>
    <xf numFmtId="165" fontId="22" fillId="38" borderId="23" xfId="42" applyNumberFormat="1" applyFont="1" applyFill="1" applyBorder="1" applyAlignment="1">
      <alignment horizontal="center" vertical="center"/>
    </xf>
    <xf numFmtId="1" fontId="22" fillId="38" borderId="39" xfId="0" quotePrefix="1" applyNumberFormat="1" applyFont="1" applyFill="1" applyBorder="1" applyAlignment="1">
      <alignment horizontal="center" vertical="center"/>
    </xf>
    <xf numFmtId="0" fontId="0" fillId="0" borderId="0" xfId="0" applyNumberFormat="1"/>
    <xf numFmtId="0" fontId="0" fillId="0" borderId="0" xfId="0" applyNumberFormat="1" applyFill="1"/>
    <xf numFmtId="1" fontId="22" fillId="33" borderId="14" xfId="42" quotePrefix="1" applyNumberFormat="1" applyFont="1" applyFill="1" applyBorder="1" applyAlignment="1">
      <alignment horizontal="center" vertical="center"/>
    </xf>
    <xf numFmtId="0" fontId="17" fillId="42" borderId="14" xfId="0" applyFont="1" applyFill="1" applyBorder="1"/>
    <xf numFmtId="14" fontId="17" fillId="42" borderId="14" xfId="0" applyNumberFormat="1" applyFont="1" applyFill="1" applyBorder="1" applyAlignment="1">
      <alignment horizontal="center"/>
    </xf>
    <xf numFmtId="1" fontId="16" fillId="0" borderId="0" xfId="0" applyNumberFormat="1" applyFont="1" applyFill="1"/>
    <xf numFmtId="0" fontId="0" fillId="0" borderId="23" xfId="0" applyBorder="1"/>
    <xf numFmtId="0" fontId="0" fillId="0" borderId="23" xfId="0" applyFill="1" applyBorder="1"/>
    <xf numFmtId="0" fontId="0" fillId="0" borderId="22" xfId="0" applyBorder="1"/>
    <xf numFmtId="0" fontId="0" fillId="0" borderId="22" xfId="0" applyFill="1" applyBorder="1"/>
    <xf numFmtId="0" fontId="0" fillId="0" borderId="14" xfId="0" applyNumberFormat="1" applyBorder="1"/>
    <xf numFmtId="0" fontId="0" fillId="0" borderId="14" xfId="0" applyNumberFormat="1" applyBorder="1" applyAlignment="1">
      <alignment horizontal="center" vertical="center"/>
    </xf>
    <xf numFmtId="1" fontId="0" fillId="0" borderId="0" xfId="0" applyNumberFormat="1" applyFill="1"/>
    <xf numFmtId="1" fontId="16" fillId="0" borderId="14" xfId="0" applyNumberFormat="1" applyFont="1" applyBorder="1"/>
    <xf numFmtId="1" fontId="0" fillId="40" borderId="14" xfId="0" applyNumberFormat="1" applyFill="1" applyBorder="1"/>
    <xf numFmtId="1" fontId="0" fillId="0" borderId="14" xfId="0" applyNumberFormat="1" applyFill="1" applyBorder="1"/>
    <xf numFmtId="1" fontId="0" fillId="0" borderId="33" xfId="0" applyNumberFormat="1" applyFill="1" applyBorder="1"/>
    <xf numFmtId="1" fontId="0" fillId="0" borderId="0" xfId="0" applyNumberFormat="1" applyFill="1" applyBorder="1"/>
    <xf numFmtId="9" fontId="22" fillId="39" borderId="23" xfId="42" applyFont="1" applyFill="1" applyBorder="1" applyAlignment="1">
      <alignment horizontal="center" vertical="center"/>
    </xf>
    <xf numFmtId="0" fontId="13" fillId="42" borderId="30" xfId="0" applyFont="1" applyFill="1" applyBorder="1" applyAlignment="1">
      <alignment horizontal="center" vertical="center"/>
    </xf>
    <xf numFmtId="0" fontId="13" fillId="42" borderId="31" xfId="0" applyFont="1" applyFill="1" applyBorder="1" applyAlignment="1">
      <alignment horizontal="center" vertical="center"/>
    </xf>
    <xf numFmtId="0" fontId="13" fillId="42" borderId="32" xfId="0" applyFont="1" applyFill="1" applyBorder="1" applyAlignment="1">
      <alignment horizontal="center" vertical="center"/>
    </xf>
    <xf numFmtId="49" fontId="18" fillId="0" borderId="14" xfId="0" applyNumberFormat="1" applyFont="1" applyBorder="1"/>
    <xf numFmtId="0" fontId="0" fillId="0" borderId="0" xfId="0" pivotButton="1"/>
    <xf numFmtId="0" fontId="37" fillId="0" borderId="0" xfId="0" applyFont="1"/>
    <xf numFmtId="0" fontId="23" fillId="35" borderId="40" xfId="0" applyFont="1" applyFill="1" applyBorder="1" applyAlignment="1">
      <alignment horizontal="center" vertical="center" wrapText="1"/>
    </xf>
    <xf numFmtId="0" fontId="13" fillId="36" borderId="41" xfId="0" applyFont="1" applyFill="1" applyBorder="1" applyAlignment="1">
      <alignment horizontal="center" vertical="center" wrapText="1"/>
    </xf>
    <xf numFmtId="0" fontId="26" fillId="35" borderId="41" xfId="0" applyFont="1" applyFill="1" applyBorder="1" applyAlignment="1">
      <alignment horizontal="center" vertical="center" wrapText="1"/>
    </xf>
    <xf numFmtId="0" fontId="23" fillId="35" borderId="41" xfId="0" applyFont="1" applyFill="1" applyBorder="1" applyAlignment="1">
      <alignment horizontal="center" vertical="center" wrapText="1"/>
    </xf>
    <xf numFmtId="0" fontId="35" fillId="35" borderId="41" xfId="0" applyFont="1" applyFill="1" applyBorder="1" applyAlignment="1">
      <alignment horizontal="center" vertical="center" wrapText="1"/>
    </xf>
    <xf numFmtId="1" fontId="23" fillId="35" borderId="42" xfId="0" applyNumberFormat="1" applyFont="1" applyFill="1" applyBorder="1" applyAlignment="1">
      <alignment horizontal="center" vertical="center" wrapText="1"/>
    </xf>
    <xf numFmtId="0" fontId="24" fillId="35" borderId="43" xfId="0" applyFont="1" applyFill="1" applyBorder="1" applyAlignment="1">
      <alignment horizontal="left" vertical="center"/>
    </xf>
    <xf numFmtId="0" fontId="24" fillId="35" borderId="44" xfId="0" applyFont="1" applyFill="1" applyBorder="1" applyAlignment="1">
      <alignment horizontal="left" vertical="center"/>
    </xf>
    <xf numFmtId="0" fontId="24" fillId="35" borderId="45" xfId="0" applyFont="1" applyFill="1" applyBorder="1" applyAlignment="1">
      <alignment horizontal="left" vertical="center"/>
    </xf>
    <xf numFmtId="0" fontId="24" fillId="36" borderId="46" xfId="0" applyFont="1" applyFill="1" applyBorder="1" applyAlignment="1">
      <alignment horizontal="right" vertical="center"/>
    </xf>
    <xf numFmtId="0" fontId="24" fillId="36" borderId="47" xfId="0" applyFont="1" applyFill="1" applyBorder="1" applyAlignment="1">
      <alignment horizontal="center" vertical="center"/>
    </xf>
    <xf numFmtId="3" fontId="24" fillId="36" borderId="47" xfId="0" applyNumberFormat="1" applyFont="1" applyFill="1" applyBorder="1" applyAlignment="1">
      <alignment horizontal="center" vertical="center"/>
    </xf>
    <xf numFmtId="9" fontId="24" fillId="35" borderId="47" xfId="42" applyFont="1" applyFill="1" applyBorder="1" applyAlignment="1">
      <alignment horizontal="center" vertical="center"/>
    </xf>
    <xf numFmtId="164" fontId="24" fillId="36" borderId="47" xfId="0" applyNumberFormat="1" applyFont="1" applyFill="1" applyBorder="1" applyAlignment="1">
      <alignment horizontal="center" vertical="center"/>
    </xf>
    <xf numFmtId="1" fontId="24" fillId="36" borderId="47" xfId="42" applyNumberFormat="1" applyFont="1" applyFill="1" applyBorder="1" applyAlignment="1">
      <alignment horizontal="center" vertical="center"/>
    </xf>
    <xf numFmtId="9" fontId="24" fillId="36" borderId="47" xfId="42" applyFont="1" applyFill="1" applyBorder="1" applyAlignment="1">
      <alignment horizontal="center" vertical="center"/>
    </xf>
    <xf numFmtId="165" fontId="24" fillId="36" borderId="47" xfId="42" applyNumberFormat="1" applyFont="1" applyFill="1" applyBorder="1" applyAlignment="1">
      <alignment horizontal="center" vertical="center"/>
    </xf>
    <xf numFmtId="1" fontId="24" fillId="35" borderId="48" xfId="0" quotePrefix="1" applyNumberFormat="1" applyFont="1" applyFill="1" applyBorder="1" applyAlignment="1">
      <alignment horizontal="center" vertical="center"/>
    </xf>
    <xf numFmtId="14" fontId="0" fillId="0" borderId="0" xfId="0" applyNumberFormat="1" applyAlignment="1">
      <alignment horizontal="left"/>
    </xf>
    <xf numFmtId="0" fontId="39" fillId="40" borderId="53" xfId="0" applyFont="1" applyFill="1" applyBorder="1" applyAlignment="1">
      <alignment horizontal="center" vertical="center" wrapText="1"/>
    </xf>
    <xf numFmtId="0" fontId="39" fillId="40" borderId="54" xfId="0" applyFont="1" applyFill="1" applyBorder="1" applyAlignment="1">
      <alignment horizontal="center" vertical="center" wrapText="1"/>
    </xf>
    <xf numFmtId="0" fontId="38" fillId="44" borderId="49" xfId="0" applyFont="1" applyFill="1" applyBorder="1" applyAlignment="1">
      <alignment horizontal="center" vertical="center" wrapText="1"/>
    </xf>
    <xf numFmtId="0" fontId="38" fillId="44" borderId="50" xfId="0" applyFont="1" applyFill="1" applyBorder="1" applyAlignment="1">
      <alignment horizontal="center" vertical="center" wrapText="1"/>
    </xf>
    <xf numFmtId="0" fontId="38" fillId="44" borderId="51" xfId="0" applyFont="1" applyFill="1" applyBorder="1" applyAlignment="1">
      <alignment horizontal="center" vertical="center" wrapText="1"/>
    </xf>
    <xf numFmtId="0" fontId="38" fillId="44" borderId="52" xfId="0" applyFont="1" applyFill="1" applyBorder="1" applyAlignment="1">
      <alignment horizontal="center" vertical="center" wrapText="1"/>
    </xf>
    <xf numFmtId="0" fontId="40" fillId="45" borderId="55" xfId="0" applyFont="1" applyFill="1" applyBorder="1" applyAlignment="1">
      <alignment horizontal="center" vertical="center" wrapText="1"/>
    </xf>
    <xf numFmtId="0" fontId="40" fillId="45" borderId="56" xfId="0" applyFont="1" applyFill="1" applyBorder="1" applyAlignment="1">
      <alignment horizontal="center" vertical="center" wrapText="1"/>
    </xf>
    <xf numFmtId="0" fontId="40" fillId="45" borderId="57" xfId="0" applyFont="1" applyFill="1" applyBorder="1" applyAlignment="1">
      <alignment horizontal="center" vertical="center" wrapText="1"/>
    </xf>
    <xf numFmtId="0" fontId="40" fillId="45" borderId="58" xfId="0" applyFont="1" applyFill="1" applyBorder="1" applyAlignment="1">
      <alignment horizontal="center" vertical="center" wrapText="1"/>
    </xf>
    <xf numFmtId="1" fontId="41" fillId="0" borderId="59" xfId="0" applyNumberFormat="1" applyFont="1" applyBorder="1" applyAlignment="1">
      <alignment horizontal="center" vertical="center" wrapText="1"/>
    </xf>
    <xf numFmtId="1" fontId="41" fillId="0" borderId="60" xfId="0" applyNumberFormat="1" applyFont="1" applyBorder="1" applyAlignment="1">
      <alignment horizontal="center" vertical="center" wrapText="1"/>
    </xf>
    <xf numFmtId="14" fontId="0" fillId="0" borderId="62" xfId="0" applyNumberFormat="1" applyBorder="1" applyAlignment="1">
      <alignment horizontal="center"/>
    </xf>
    <xf numFmtId="0" fontId="0" fillId="0" borderId="61" xfId="0" applyFill="1" applyBorder="1"/>
    <xf numFmtId="0" fontId="0" fillId="0" borderId="61" xfId="0" applyBorder="1" applyAlignment="1">
      <alignment horizontal="center"/>
    </xf>
    <xf numFmtId="0" fontId="0" fillId="0" borderId="61" xfId="0" applyBorder="1"/>
    <xf numFmtId="49" fontId="0" fillId="0" borderId="14" xfId="0" applyNumberFormat="1" applyFill="1" applyBorder="1"/>
    <xf numFmtId="0" fontId="0" fillId="0" borderId="14" xfId="0" applyNumberFormat="1" applyFill="1" applyBorder="1"/>
    <xf numFmtId="49" fontId="0" fillId="0" borderId="0" xfId="0" applyNumberFormat="1" applyFill="1"/>
    <xf numFmtId="49" fontId="18" fillId="0" borderId="14" xfId="0" applyNumberFormat="1" applyFont="1" applyFill="1" applyBorder="1" applyAlignment="1">
      <alignment horizontal="left"/>
    </xf>
    <xf numFmtId="49" fontId="18" fillId="0" borderId="14" xfId="0" applyNumberFormat="1" applyFont="1" applyFill="1" applyBorder="1"/>
    <xf numFmtId="14" fontId="0" fillId="0" borderId="63" xfId="0" applyNumberFormat="1" applyBorder="1" applyAlignment="1">
      <alignment horizontal="center"/>
    </xf>
    <xf numFmtId="0" fontId="0" fillId="0" borderId="64" xfId="0" applyBorder="1"/>
    <xf numFmtId="0" fontId="0" fillId="0" borderId="64" xfId="0" applyFill="1" applyBorder="1"/>
    <xf numFmtId="0" fontId="0" fillId="0" borderId="64" xfId="0" applyBorder="1" applyAlignment="1">
      <alignment horizontal="center"/>
    </xf>
    <xf numFmtId="0" fontId="0" fillId="40" borderId="0" xfId="0" applyFill="1" applyBorder="1"/>
    <xf numFmtId="0" fontId="42" fillId="40" borderId="0" xfId="0" applyFont="1" applyFill="1" applyBorder="1" applyAlignment="1">
      <alignment horizontal="center" vertical="center" wrapText="1"/>
    </xf>
    <xf numFmtId="165" fontId="43" fillId="40" borderId="0" xfId="0" applyNumberFormat="1" applyFont="1" applyFill="1" applyBorder="1" applyAlignment="1">
      <alignment horizontal="center" vertical="center" wrapText="1"/>
    </xf>
    <xf numFmtId="2" fontId="16" fillId="0" borderId="0" xfId="0" applyNumberFormat="1" applyFont="1" applyAlignment="1">
      <alignment horizontal="center"/>
    </xf>
    <xf numFmtId="0" fontId="44" fillId="0" borderId="0" xfId="0" applyFont="1" applyAlignment="1">
      <alignment horizontal="center" vertical="center" wrapText="1"/>
    </xf>
    <xf numFmtId="1" fontId="45" fillId="0" borderId="0" xfId="0" applyNumberFormat="1" applyFont="1" applyAlignment="1">
      <alignment horizontal="center" vertical="center" wrapText="1"/>
    </xf>
    <xf numFmtId="14" fontId="17" fillId="35" borderId="0" xfId="0" applyNumberFormat="1" applyFont="1" applyFill="1"/>
    <xf numFmtId="0" fontId="29" fillId="35" borderId="0" xfId="0" applyFont="1" applyFill="1" applyAlignment="1">
      <alignment horizontal="center" vertical="center" wrapText="1"/>
    </xf>
    <xf numFmtId="0" fontId="44" fillId="33" borderId="0" xfId="0" applyFont="1" applyFill="1" applyAlignment="1">
      <alignment horizontal="center" vertical="center" wrapText="1"/>
    </xf>
    <xf numFmtId="1" fontId="46" fillId="33" borderId="14" xfId="0" applyNumberFormat="1" applyFont="1" applyFill="1" applyBorder="1" applyAlignment="1">
      <alignment horizontal="center"/>
    </xf>
    <xf numFmtId="180" fontId="48" fillId="0" borderId="14" xfId="0" applyNumberFormat="1" applyFont="1" applyBorder="1" applyAlignment="1" applyProtection="1">
      <alignment horizontal="right"/>
      <protection locked="0"/>
    </xf>
    <xf numFmtId="0" fontId="47" fillId="0" borderId="14" xfId="0" applyFont="1" applyBorder="1"/>
    <xf numFmtId="0" fontId="0" fillId="0" borderId="14" xfId="0" applyFill="1" applyBorder="1" applyAlignment="1"/>
    <xf numFmtId="14" fontId="13" fillId="42" borderId="14" xfId="0" applyNumberFormat="1" applyFont="1" applyFill="1" applyBorder="1" applyAlignment="1">
      <alignment horizontal="center" vertical="center"/>
    </xf>
    <xf numFmtId="1" fontId="13" fillId="42" borderId="14" xfId="0" applyNumberFormat="1" applyFont="1" applyFill="1" applyBorder="1" applyAlignment="1">
      <alignment horizontal="center" vertical="center"/>
    </xf>
    <xf numFmtId="14" fontId="50" fillId="0" borderId="14" xfId="0" applyNumberFormat="1" applyFont="1" applyBorder="1" applyAlignment="1">
      <alignment horizontal="center" vertical="center"/>
    </xf>
    <xf numFmtId="0" fontId="0" fillId="0" borderId="14" xfId="0" applyNumberFormat="1" applyFill="1" applyBorder="1" applyAlignment="1">
      <alignment horizontal="center"/>
    </xf>
    <xf numFmtId="0" fontId="0" fillId="33" borderId="14" xfId="0" applyNumberFormat="1" applyFill="1" applyBorder="1"/>
    <xf numFmtId="1" fontId="16" fillId="33" borderId="14" xfId="0" applyNumberFormat="1" applyFont="1" applyFill="1" applyBorder="1"/>
    <xf numFmtId="1" fontId="0" fillId="33" borderId="14" xfId="0" applyNumberFormat="1" applyFill="1" applyBorder="1"/>
    <xf numFmtId="1" fontId="0" fillId="33" borderId="0" xfId="0" applyNumberFormat="1" applyFill="1"/>
    <xf numFmtId="1" fontId="16" fillId="33" borderId="0" xfId="0" applyNumberFormat="1" applyFont="1" applyFill="1" applyAlignment="1">
      <alignment horizontal="center"/>
    </xf>
    <xf numFmtId="1" fontId="0" fillId="33" borderId="14" xfId="0" applyNumberFormat="1" applyFill="1" applyBorder="1" applyAlignment="1">
      <alignment horizontal="center"/>
    </xf>
    <xf numFmtId="1" fontId="0" fillId="33" borderId="0" xfId="0" applyNumberFormat="1" applyFill="1" applyAlignment="1">
      <alignment horizontal="center"/>
    </xf>
    <xf numFmtId="1" fontId="16" fillId="33" borderId="0" xfId="0" applyNumberFormat="1" applyFont="1" applyFill="1"/>
    <xf numFmtId="0" fontId="51" fillId="0" borderId="14" xfId="0" applyFont="1" applyBorder="1"/>
    <xf numFmtId="14" fontId="51" fillId="0" borderId="14" xfId="0" applyNumberFormat="1" applyFont="1" applyBorder="1"/>
    <xf numFmtId="0" fontId="49" fillId="0" borderId="14" xfId="0" applyFont="1" applyBorder="1"/>
    <xf numFmtId="14" fontId="49" fillId="0" borderId="14" xfId="0" applyNumberFormat="1" applyFont="1" applyBorder="1"/>
    <xf numFmtId="0" fontId="49" fillId="0" borderId="0" xfId="0" applyFont="1" applyFill="1"/>
    <xf numFmtId="164" fontId="49" fillId="40" borderId="14" xfId="0" applyNumberFormat="1" applyFont="1" applyFill="1" applyBorder="1"/>
    <xf numFmtId="1" fontId="49" fillId="33" borderId="14" xfId="0" applyNumberFormat="1" applyFont="1" applyFill="1" applyBorder="1"/>
    <xf numFmtId="0" fontId="49" fillId="0" borderId="0" xfId="0" applyNumberFormat="1" applyFont="1" applyFill="1"/>
    <xf numFmtId="164" fontId="49" fillId="0" borderId="14" xfId="0" applyNumberFormat="1" applyFont="1" applyBorder="1"/>
    <xf numFmtId="0" fontId="49" fillId="0" borderId="33" xfId="0" applyFont="1" applyFill="1" applyBorder="1"/>
    <xf numFmtId="1" fontId="49" fillId="33" borderId="14" xfId="0" applyNumberFormat="1" applyFont="1" applyFill="1" applyBorder="1" applyAlignment="1">
      <alignment horizontal="center"/>
    </xf>
    <xf numFmtId="1" fontId="49" fillId="0" borderId="0" xfId="0" applyNumberFormat="1" applyFont="1" applyFill="1"/>
    <xf numFmtId="2" fontId="49" fillId="0" borderId="14" xfId="0" applyNumberFormat="1" applyFont="1" applyBorder="1"/>
    <xf numFmtId="0" fontId="49" fillId="0" borderId="0" xfId="0" applyFont="1" applyFill="1" applyAlignment="1">
      <alignment horizontal="center"/>
    </xf>
    <xf numFmtId="1" fontId="22" fillId="33" borderId="23" xfId="42" applyNumberFormat="1" applyFont="1" applyFill="1" applyBorder="1" applyAlignment="1">
      <alignment horizontal="center" vertical="center"/>
    </xf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Porcentaje" xfId="42" builtinId="5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colors>
    <mruColors>
      <color rgb="FFF4F40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[entre_rios_casos.xlsx]Hoja1!TablaDinámica1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baseline="0"/>
              <a:t>Uruguay (Dpto.)</a:t>
            </a:r>
          </a:p>
          <a:p>
            <a:pPr>
              <a:defRPr/>
            </a:pPr>
            <a:r>
              <a:rPr lang="es-AR" baseline="0"/>
              <a:t>Casos diarios y Total Acumulado</a:t>
            </a:r>
            <a:endParaRPr lang="es-AR"/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ln w="34925" cap="rnd">
            <a:solidFill>
              <a:srgbClr val="FF0000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ln w="34925" cap="rnd">
            <a:solidFill>
              <a:srgbClr val="FF0000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layout>
            <c:manualLayout>
              <c:x val="-2.4731959778478987E-2"/>
              <c:y val="-1.579778830963668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ln w="34925" cap="rnd">
            <a:solidFill>
              <a:srgbClr val="FF0000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layout>
            <c:manualLayout>
              <c:x val="-2.1758865248226952E-2"/>
              <c:y val="-1.674623325129437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 rtl="0">
                <a:defRPr lang="en-US" sz="900" b="1" i="0" u="none" strike="noStrike" kern="1200" baseline="0">
                  <a:solidFill>
                    <a:sysClr val="windowText" lastClr="000000">
                      <a:lumMod val="75000"/>
                      <a:lumOff val="2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ln w="34925" cap="rnd">
            <a:solidFill>
              <a:srgbClr val="FF0000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layout>
            <c:manualLayout>
              <c:x val="-1.9930868374608824E-2"/>
              <c:y val="-1.492410446559758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ln w="34925" cap="rnd">
            <a:solidFill>
              <a:srgbClr val="FF0000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layout>
            <c:manualLayout>
              <c:x val="-2.3192570913926173E-2"/>
              <c:y val="-2.736085818692891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8954332058806506E-2"/>
          <c:y val="2.2116903633491312E-2"/>
          <c:w val="0.90305647523034749"/>
          <c:h val="0.83001232672208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Hoja1!$B$4</c:f>
              <c:strCache>
                <c:ptCount val="1"/>
                <c:pt idx="0">
                  <c:v>Suma de CASOS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Hoja1!$A$5:$A$67</c:f>
              <c:strCache>
                <c:ptCount val="62"/>
                <c:pt idx="0">
                  <c:v>1/6/2020</c:v>
                </c:pt>
                <c:pt idx="1">
                  <c:v>3/6/2020</c:v>
                </c:pt>
                <c:pt idx="2">
                  <c:v>11/6/2020</c:v>
                </c:pt>
                <c:pt idx="3">
                  <c:v>23/6/2020</c:v>
                </c:pt>
                <c:pt idx="4">
                  <c:v>9/7/2020</c:v>
                </c:pt>
                <c:pt idx="5">
                  <c:v>11/7/2020</c:v>
                </c:pt>
                <c:pt idx="6">
                  <c:v>12/7/2020</c:v>
                </c:pt>
                <c:pt idx="7">
                  <c:v>13/7/2020</c:v>
                </c:pt>
                <c:pt idx="8">
                  <c:v>14/7/2020</c:v>
                </c:pt>
                <c:pt idx="9">
                  <c:v>31/7/2020</c:v>
                </c:pt>
                <c:pt idx="10">
                  <c:v>9/8/2020</c:v>
                </c:pt>
                <c:pt idx="11">
                  <c:v>19/8/2020</c:v>
                </c:pt>
                <c:pt idx="12">
                  <c:v>21/8/2020</c:v>
                </c:pt>
                <c:pt idx="13">
                  <c:v>22/8/2020</c:v>
                </c:pt>
                <c:pt idx="14">
                  <c:v>23/8/2020</c:v>
                </c:pt>
                <c:pt idx="15">
                  <c:v>26/8/2020</c:v>
                </c:pt>
                <c:pt idx="16">
                  <c:v>27/8/2020</c:v>
                </c:pt>
                <c:pt idx="17">
                  <c:v>28/8/2020</c:v>
                </c:pt>
                <c:pt idx="18">
                  <c:v>29/8/2020</c:v>
                </c:pt>
                <c:pt idx="19">
                  <c:v>30/8/2020</c:v>
                </c:pt>
                <c:pt idx="20">
                  <c:v>1/9/2020</c:v>
                </c:pt>
                <c:pt idx="21">
                  <c:v>2/9/2020</c:v>
                </c:pt>
                <c:pt idx="22">
                  <c:v>3/9/2020</c:v>
                </c:pt>
                <c:pt idx="23">
                  <c:v>4/9/2020</c:v>
                </c:pt>
                <c:pt idx="24">
                  <c:v>8/9/2020</c:v>
                </c:pt>
                <c:pt idx="25">
                  <c:v>9/9/2020</c:v>
                </c:pt>
                <c:pt idx="26">
                  <c:v>10/9/2020</c:v>
                </c:pt>
                <c:pt idx="27">
                  <c:v>11/9/2020</c:v>
                </c:pt>
                <c:pt idx="28">
                  <c:v>13/9/2020</c:v>
                </c:pt>
                <c:pt idx="29">
                  <c:v>15/9/2020</c:v>
                </c:pt>
                <c:pt idx="30">
                  <c:v>16/9/2020</c:v>
                </c:pt>
                <c:pt idx="31">
                  <c:v>17/9/2020</c:v>
                </c:pt>
                <c:pt idx="32">
                  <c:v>18/9/2020</c:v>
                </c:pt>
                <c:pt idx="33">
                  <c:v>19/9/2020</c:v>
                </c:pt>
                <c:pt idx="34">
                  <c:v>20/9/2020</c:v>
                </c:pt>
                <c:pt idx="35">
                  <c:v>22/9/2020</c:v>
                </c:pt>
                <c:pt idx="36">
                  <c:v>23/9/2020</c:v>
                </c:pt>
                <c:pt idx="37">
                  <c:v>24/9/2020</c:v>
                </c:pt>
                <c:pt idx="38">
                  <c:v>25/9/2020</c:v>
                </c:pt>
                <c:pt idx="39">
                  <c:v>26/9/2020</c:v>
                </c:pt>
                <c:pt idx="40">
                  <c:v>27/9/2020</c:v>
                </c:pt>
                <c:pt idx="41">
                  <c:v>28/9/2020</c:v>
                </c:pt>
                <c:pt idx="42">
                  <c:v>29/9/2020</c:v>
                </c:pt>
                <c:pt idx="43">
                  <c:v>30/9/2020</c:v>
                </c:pt>
                <c:pt idx="44">
                  <c:v>1/10/2020</c:v>
                </c:pt>
                <c:pt idx="45">
                  <c:v>2/10/2020</c:v>
                </c:pt>
                <c:pt idx="46">
                  <c:v>3/10/2020</c:v>
                </c:pt>
                <c:pt idx="47">
                  <c:v>4/10/2020</c:v>
                </c:pt>
                <c:pt idx="48">
                  <c:v>6/10/2020</c:v>
                </c:pt>
                <c:pt idx="49">
                  <c:v>7/10/2020</c:v>
                </c:pt>
                <c:pt idx="50">
                  <c:v>8/10/2020</c:v>
                </c:pt>
                <c:pt idx="51">
                  <c:v>9/10/2020</c:v>
                </c:pt>
                <c:pt idx="52">
                  <c:v>10/10/2020</c:v>
                </c:pt>
                <c:pt idx="53">
                  <c:v>11/10/2020</c:v>
                </c:pt>
                <c:pt idx="54">
                  <c:v>13/10/2020</c:v>
                </c:pt>
                <c:pt idx="55">
                  <c:v>14/10/2020</c:v>
                </c:pt>
                <c:pt idx="56">
                  <c:v>15/10/2020</c:v>
                </c:pt>
                <c:pt idx="57">
                  <c:v>16/10/2020</c:v>
                </c:pt>
                <c:pt idx="58">
                  <c:v>17/10/2020</c:v>
                </c:pt>
                <c:pt idx="59">
                  <c:v>18/10/2020</c:v>
                </c:pt>
                <c:pt idx="60">
                  <c:v>19/10/2020</c:v>
                </c:pt>
                <c:pt idx="61">
                  <c:v>20/10/2020</c:v>
                </c:pt>
              </c:strCache>
            </c:strRef>
          </c:cat>
          <c:val>
            <c:numRef>
              <c:f>Hoja1!$B$5:$B$67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5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4</c:v>
                </c:pt>
                <c:pt idx="13">
                  <c:v>2</c:v>
                </c:pt>
                <c:pt idx="14">
                  <c:v>3</c:v>
                </c:pt>
                <c:pt idx="15">
                  <c:v>3</c:v>
                </c:pt>
                <c:pt idx="16">
                  <c:v>1</c:v>
                </c:pt>
                <c:pt idx="17">
                  <c:v>3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2</c:v>
                </c:pt>
                <c:pt idx="22">
                  <c:v>5</c:v>
                </c:pt>
                <c:pt idx="23">
                  <c:v>2</c:v>
                </c:pt>
                <c:pt idx="24">
                  <c:v>1</c:v>
                </c:pt>
                <c:pt idx="25">
                  <c:v>5</c:v>
                </c:pt>
                <c:pt idx="26">
                  <c:v>5</c:v>
                </c:pt>
                <c:pt idx="27">
                  <c:v>6</c:v>
                </c:pt>
                <c:pt idx="28">
                  <c:v>2</c:v>
                </c:pt>
                <c:pt idx="29">
                  <c:v>13</c:v>
                </c:pt>
                <c:pt idx="30">
                  <c:v>4</c:v>
                </c:pt>
                <c:pt idx="31">
                  <c:v>8</c:v>
                </c:pt>
                <c:pt idx="32">
                  <c:v>5</c:v>
                </c:pt>
                <c:pt idx="33">
                  <c:v>9</c:v>
                </c:pt>
                <c:pt idx="34">
                  <c:v>3</c:v>
                </c:pt>
                <c:pt idx="35">
                  <c:v>2</c:v>
                </c:pt>
                <c:pt idx="36">
                  <c:v>4</c:v>
                </c:pt>
                <c:pt idx="37">
                  <c:v>3</c:v>
                </c:pt>
                <c:pt idx="38">
                  <c:v>2</c:v>
                </c:pt>
                <c:pt idx="39">
                  <c:v>1</c:v>
                </c:pt>
                <c:pt idx="40">
                  <c:v>2</c:v>
                </c:pt>
                <c:pt idx="41">
                  <c:v>1</c:v>
                </c:pt>
                <c:pt idx="42">
                  <c:v>4</c:v>
                </c:pt>
                <c:pt idx="43">
                  <c:v>4</c:v>
                </c:pt>
                <c:pt idx="44">
                  <c:v>11</c:v>
                </c:pt>
                <c:pt idx="45">
                  <c:v>8</c:v>
                </c:pt>
                <c:pt idx="46">
                  <c:v>5</c:v>
                </c:pt>
                <c:pt idx="47">
                  <c:v>5</c:v>
                </c:pt>
                <c:pt idx="48">
                  <c:v>6</c:v>
                </c:pt>
                <c:pt idx="49">
                  <c:v>13</c:v>
                </c:pt>
                <c:pt idx="50">
                  <c:v>8</c:v>
                </c:pt>
                <c:pt idx="51">
                  <c:v>15</c:v>
                </c:pt>
                <c:pt idx="52">
                  <c:v>6</c:v>
                </c:pt>
                <c:pt idx="53">
                  <c:v>19</c:v>
                </c:pt>
                <c:pt idx="54">
                  <c:v>4</c:v>
                </c:pt>
                <c:pt idx="55">
                  <c:v>18</c:v>
                </c:pt>
                <c:pt idx="56">
                  <c:v>23</c:v>
                </c:pt>
                <c:pt idx="57">
                  <c:v>27</c:v>
                </c:pt>
                <c:pt idx="58">
                  <c:v>28</c:v>
                </c:pt>
                <c:pt idx="59">
                  <c:v>26</c:v>
                </c:pt>
                <c:pt idx="60">
                  <c:v>4</c:v>
                </c:pt>
                <c:pt idx="6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2-3B16-4E04-A9E0-A01139E03C2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40"/>
        <c:axId val="726428048"/>
        <c:axId val="726422472"/>
      </c:barChart>
      <c:lineChart>
        <c:grouping val="standard"/>
        <c:varyColors val="0"/>
        <c:ser>
          <c:idx val="1"/>
          <c:order val="1"/>
          <c:tx>
            <c:strRef>
              <c:f>Hoja1!$C$4</c:f>
              <c:strCache>
                <c:ptCount val="1"/>
                <c:pt idx="0">
                  <c:v>Suma de CASOS2</c:v>
                </c:pt>
              </c:strCache>
            </c:strRef>
          </c:tx>
          <c:spPr>
            <a:ln w="34925" cap="rnd">
              <a:solidFill>
                <a:srgbClr val="FF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Lbl>
              <c:idx val="43"/>
              <c:layout>
                <c:manualLayout>
                  <c:x val="-2.3192570913926173E-2"/>
                  <c:y val="-2.73608581869289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6"/>
              <c:layout>
                <c:manualLayout>
                  <c:x val="-2.4731959778478987E-2"/>
                  <c:y val="-1.579778830963668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7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1"/>
              <c:layout>
                <c:manualLayout>
                  <c:x val="-1.9930868374608824E-2"/>
                  <c:y val="-1.49241044655975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Hoja1!$A$5:$A$67</c:f>
              <c:strCache>
                <c:ptCount val="62"/>
                <c:pt idx="0">
                  <c:v>1/6/2020</c:v>
                </c:pt>
                <c:pt idx="1">
                  <c:v>3/6/2020</c:v>
                </c:pt>
                <c:pt idx="2">
                  <c:v>11/6/2020</c:v>
                </c:pt>
                <c:pt idx="3">
                  <c:v>23/6/2020</c:v>
                </c:pt>
                <c:pt idx="4">
                  <c:v>9/7/2020</c:v>
                </c:pt>
                <c:pt idx="5">
                  <c:v>11/7/2020</c:v>
                </c:pt>
                <c:pt idx="6">
                  <c:v>12/7/2020</c:v>
                </c:pt>
                <c:pt idx="7">
                  <c:v>13/7/2020</c:v>
                </c:pt>
                <c:pt idx="8">
                  <c:v>14/7/2020</c:v>
                </c:pt>
                <c:pt idx="9">
                  <c:v>31/7/2020</c:v>
                </c:pt>
                <c:pt idx="10">
                  <c:v>9/8/2020</c:v>
                </c:pt>
                <c:pt idx="11">
                  <c:v>19/8/2020</c:v>
                </c:pt>
                <c:pt idx="12">
                  <c:v>21/8/2020</c:v>
                </c:pt>
                <c:pt idx="13">
                  <c:v>22/8/2020</c:v>
                </c:pt>
                <c:pt idx="14">
                  <c:v>23/8/2020</c:v>
                </c:pt>
                <c:pt idx="15">
                  <c:v>26/8/2020</c:v>
                </c:pt>
                <c:pt idx="16">
                  <c:v>27/8/2020</c:v>
                </c:pt>
                <c:pt idx="17">
                  <c:v>28/8/2020</c:v>
                </c:pt>
                <c:pt idx="18">
                  <c:v>29/8/2020</c:v>
                </c:pt>
                <c:pt idx="19">
                  <c:v>30/8/2020</c:v>
                </c:pt>
                <c:pt idx="20">
                  <c:v>1/9/2020</c:v>
                </c:pt>
                <c:pt idx="21">
                  <c:v>2/9/2020</c:v>
                </c:pt>
                <c:pt idx="22">
                  <c:v>3/9/2020</c:v>
                </c:pt>
                <c:pt idx="23">
                  <c:v>4/9/2020</c:v>
                </c:pt>
                <c:pt idx="24">
                  <c:v>8/9/2020</c:v>
                </c:pt>
                <c:pt idx="25">
                  <c:v>9/9/2020</c:v>
                </c:pt>
                <c:pt idx="26">
                  <c:v>10/9/2020</c:v>
                </c:pt>
                <c:pt idx="27">
                  <c:v>11/9/2020</c:v>
                </c:pt>
                <c:pt idx="28">
                  <c:v>13/9/2020</c:v>
                </c:pt>
                <c:pt idx="29">
                  <c:v>15/9/2020</c:v>
                </c:pt>
                <c:pt idx="30">
                  <c:v>16/9/2020</c:v>
                </c:pt>
                <c:pt idx="31">
                  <c:v>17/9/2020</c:v>
                </c:pt>
                <c:pt idx="32">
                  <c:v>18/9/2020</c:v>
                </c:pt>
                <c:pt idx="33">
                  <c:v>19/9/2020</c:v>
                </c:pt>
                <c:pt idx="34">
                  <c:v>20/9/2020</c:v>
                </c:pt>
                <c:pt idx="35">
                  <c:v>22/9/2020</c:v>
                </c:pt>
                <c:pt idx="36">
                  <c:v>23/9/2020</c:v>
                </c:pt>
                <c:pt idx="37">
                  <c:v>24/9/2020</c:v>
                </c:pt>
                <c:pt idx="38">
                  <c:v>25/9/2020</c:v>
                </c:pt>
                <c:pt idx="39">
                  <c:v>26/9/2020</c:v>
                </c:pt>
                <c:pt idx="40">
                  <c:v>27/9/2020</c:v>
                </c:pt>
                <c:pt idx="41">
                  <c:v>28/9/2020</c:v>
                </c:pt>
                <c:pt idx="42">
                  <c:v>29/9/2020</c:v>
                </c:pt>
                <c:pt idx="43">
                  <c:v>30/9/2020</c:v>
                </c:pt>
                <c:pt idx="44">
                  <c:v>1/10/2020</c:v>
                </c:pt>
                <c:pt idx="45">
                  <c:v>2/10/2020</c:v>
                </c:pt>
                <c:pt idx="46">
                  <c:v>3/10/2020</c:v>
                </c:pt>
                <c:pt idx="47">
                  <c:v>4/10/2020</c:v>
                </c:pt>
                <c:pt idx="48">
                  <c:v>6/10/2020</c:v>
                </c:pt>
                <c:pt idx="49">
                  <c:v>7/10/2020</c:v>
                </c:pt>
                <c:pt idx="50">
                  <c:v>8/10/2020</c:v>
                </c:pt>
                <c:pt idx="51">
                  <c:v>9/10/2020</c:v>
                </c:pt>
                <c:pt idx="52">
                  <c:v>10/10/2020</c:v>
                </c:pt>
                <c:pt idx="53">
                  <c:v>11/10/2020</c:v>
                </c:pt>
                <c:pt idx="54">
                  <c:v>13/10/2020</c:v>
                </c:pt>
                <c:pt idx="55">
                  <c:v>14/10/2020</c:v>
                </c:pt>
                <c:pt idx="56">
                  <c:v>15/10/2020</c:v>
                </c:pt>
                <c:pt idx="57">
                  <c:v>16/10/2020</c:v>
                </c:pt>
                <c:pt idx="58">
                  <c:v>17/10/2020</c:v>
                </c:pt>
                <c:pt idx="59">
                  <c:v>18/10/2020</c:v>
                </c:pt>
                <c:pt idx="60">
                  <c:v>19/10/2020</c:v>
                </c:pt>
                <c:pt idx="61">
                  <c:v>20/10/2020</c:v>
                </c:pt>
              </c:strCache>
            </c:strRef>
          </c:cat>
          <c:val>
            <c:numRef>
              <c:f>Hoja1!$C$5:$C$67</c:f>
              <c:numCache>
                <c:formatCode>General</c:formatCode>
                <c:ptCount val="62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9</c:v>
                </c:pt>
                <c:pt idx="7">
                  <c:v>12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21</c:v>
                </c:pt>
                <c:pt idx="12">
                  <c:v>25</c:v>
                </c:pt>
                <c:pt idx="13">
                  <c:v>27</c:v>
                </c:pt>
                <c:pt idx="14">
                  <c:v>30</c:v>
                </c:pt>
                <c:pt idx="15">
                  <c:v>33</c:v>
                </c:pt>
                <c:pt idx="16">
                  <c:v>34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41</c:v>
                </c:pt>
                <c:pt idx="21">
                  <c:v>43</c:v>
                </c:pt>
                <c:pt idx="22">
                  <c:v>48</c:v>
                </c:pt>
                <c:pt idx="23">
                  <c:v>50</c:v>
                </c:pt>
                <c:pt idx="24">
                  <c:v>51</c:v>
                </c:pt>
                <c:pt idx="25">
                  <c:v>56</c:v>
                </c:pt>
                <c:pt idx="26">
                  <c:v>61</c:v>
                </c:pt>
                <c:pt idx="27">
                  <c:v>67</c:v>
                </c:pt>
                <c:pt idx="28">
                  <c:v>69</c:v>
                </c:pt>
                <c:pt idx="29">
                  <c:v>82</c:v>
                </c:pt>
                <c:pt idx="30">
                  <c:v>86</c:v>
                </c:pt>
                <c:pt idx="31">
                  <c:v>94</c:v>
                </c:pt>
                <c:pt idx="32">
                  <c:v>99</c:v>
                </c:pt>
                <c:pt idx="33">
                  <c:v>108</c:v>
                </c:pt>
                <c:pt idx="34">
                  <c:v>111</c:v>
                </c:pt>
                <c:pt idx="35">
                  <c:v>113</c:v>
                </c:pt>
                <c:pt idx="36">
                  <c:v>117</c:v>
                </c:pt>
                <c:pt idx="37">
                  <c:v>120</c:v>
                </c:pt>
                <c:pt idx="38">
                  <c:v>122</c:v>
                </c:pt>
                <c:pt idx="39">
                  <c:v>123</c:v>
                </c:pt>
                <c:pt idx="40">
                  <c:v>125</c:v>
                </c:pt>
                <c:pt idx="41">
                  <c:v>126</c:v>
                </c:pt>
                <c:pt idx="42">
                  <c:v>130</c:v>
                </c:pt>
                <c:pt idx="43">
                  <c:v>134</c:v>
                </c:pt>
                <c:pt idx="44">
                  <c:v>145</c:v>
                </c:pt>
                <c:pt idx="45">
                  <c:v>153</c:v>
                </c:pt>
                <c:pt idx="46">
                  <c:v>158</c:v>
                </c:pt>
                <c:pt idx="47">
                  <c:v>163</c:v>
                </c:pt>
                <c:pt idx="48">
                  <c:v>169</c:v>
                </c:pt>
                <c:pt idx="49">
                  <c:v>182</c:v>
                </c:pt>
                <c:pt idx="50">
                  <c:v>190</c:v>
                </c:pt>
                <c:pt idx="51">
                  <c:v>205</c:v>
                </c:pt>
                <c:pt idx="52">
                  <c:v>211</c:v>
                </c:pt>
                <c:pt idx="53">
                  <c:v>230</c:v>
                </c:pt>
                <c:pt idx="54">
                  <c:v>234</c:v>
                </c:pt>
                <c:pt idx="55">
                  <c:v>252</c:v>
                </c:pt>
                <c:pt idx="56">
                  <c:v>275</c:v>
                </c:pt>
                <c:pt idx="57">
                  <c:v>302</c:v>
                </c:pt>
                <c:pt idx="58">
                  <c:v>330</c:v>
                </c:pt>
                <c:pt idx="59">
                  <c:v>356</c:v>
                </c:pt>
                <c:pt idx="60">
                  <c:v>360</c:v>
                </c:pt>
                <c:pt idx="61">
                  <c:v>376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64-3B16-4E04-A9E0-A01139E03C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5662408"/>
        <c:axId val="775665032"/>
      </c:lineChart>
      <c:catAx>
        <c:axId val="726428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26422472"/>
        <c:crosses val="autoZero"/>
        <c:auto val="1"/>
        <c:lblAlgn val="ctr"/>
        <c:lblOffset val="100"/>
        <c:noMultiLvlLbl val="0"/>
      </c:catAx>
      <c:valAx>
        <c:axId val="72642247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26428048"/>
        <c:crosses val="autoZero"/>
        <c:crossBetween val="between"/>
      </c:valAx>
      <c:valAx>
        <c:axId val="7756650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75662408"/>
        <c:crosses val="max"/>
        <c:crossBetween val="between"/>
      </c:valAx>
      <c:catAx>
        <c:axId val="7756624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7566503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AR"/>
              <a:t>% Ocupción</a:t>
            </a:r>
            <a:r>
              <a:rPr lang="es-AR" baseline="0"/>
              <a:t> UTI Entre Ríos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6.8808510243640042E-2"/>
          <c:y val="0.1563996043521266"/>
          <c:w val="0.88158611798966824"/>
          <c:h val="0.67324065204015671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Hoja12!$B$8</c:f>
              <c:strCache>
                <c:ptCount val="1"/>
                <c:pt idx="0">
                  <c:v>CAMAS TOTALES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Hoja12!$A$9:$A$12</c:f>
              <c:strCache>
                <c:ptCount val="4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</c:strCache>
            </c:strRef>
          </c:cat>
          <c:val>
            <c:numRef>
              <c:f>Hoja12!$B$9:$B$12</c:f>
            </c:numRef>
          </c:val>
          <c:extLst>
            <c:ext xmlns:c16="http://schemas.microsoft.com/office/drawing/2014/chart" uri="{C3380CC4-5D6E-409C-BE32-E72D297353CC}">
              <c16:uniqueId val="{00000000-9C56-4EB3-ACFD-663B66B2EBC8}"/>
            </c:ext>
          </c:extLst>
        </c:ser>
        <c:ser>
          <c:idx val="1"/>
          <c:order val="1"/>
          <c:tx>
            <c:strRef>
              <c:f>Hoja12!$C$8</c:f>
              <c:strCache>
                <c:ptCount val="1"/>
                <c:pt idx="0">
                  <c:v>CAMAS OCUPADAS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Hoja12!$A$9:$A$12</c:f>
              <c:strCache>
                <c:ptCount val="4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</c:strCache>
            </c:strRef>
          </c:cat>
          <c:val>
            <c:numRef>
              <c:f>Hoja12!$C$9:$C$12</c:f>
              <c:numCache>
                <c:formatCode>General</c:formatCode>
                <c:ptCount val="4"/>
                <c:pt idx="0">
                  <c:v>72</c:v>
                </c:pt>
                <c:pt idx="1">
                  <c:v>20</c:v>
                </c:pt>
                <c:pt idx="2">
                  <c:v>26</c:v>
                </c:pt>
                <c:pt idx="3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56-4EB3-ACFD-663B66B2EBC8}"/>
            </c:ext>
          </c:extLst>
        </c:ser>
        <c:ser>
          <c:idx val="2"/>
          <c:order val="2"/>
          <c:tx>
            <c:strRef>
              <c:f>Hoja12!$D$8</c:f>
              <c:strCache>
                <c:ptCount val="1"/>
                <c:pt idx="0">
                  <c:v>LIBRES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Hoja12!$A$9:$A$12</c:f>
              <c:strCache>
                <c:ptCount val="4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</c:strCache>
            </c:strRef>
          </c:cat>
          <c:val>
            <c:numRef>
              <c:f>Hoja12!$D$9:$D$12</c:f>
              <c:numCache>
                <c:formatCode>General</c:formatCode>
                <c:ptCount val="4"/>
                <c:pt idx="0">
                  <c:v>47</c:v>
                </c:pt>
                <c:pt idx="1">
                  <c:v>34</c:v>
                </c:pt>
                <c:pt idx="2">
                  <c:v>17</c:v>
                </c:pt>
                <c:pt idx="3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56-4EB3-ACFD-663B66B2EBC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67978576"/>
        <c:axId val="967980216"/>
      </c:barChart>
      <c:catAx>
        <c:axId val="9679785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Región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67980216"/>
        <c:crosses val="autoZero"/>
        <c:auto val="1"/>
        <c:lblAlgn val="ctr"/>
        <c:lblOffset val="100"/>
        <c:noMultiLvlLbl val="0"/>
      </c:catAx>
      <c:valAx>
        <c:axId val="967980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% de Ocupación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67978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5486816135264461E-2"/>
          <c:y val="0.91973642768338171"/>
          <c:w val="0.29125212289640268"/>
          <c:h val="5.92109407376709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hyperlink" Target="http://10.100.10.83:8081/contralor_verdatos.php?dni=31232121&amp;tipo_dni=1&amp;prg=contralor_inf_individual2.php" TargetMode="External"/><Relationship Id="rId13" Type="http://schemas.openxmlformats.org/officeDocument/2006/relationships/hyperlink" Target="http://10.100.10.83:8081/contralor_verdatos.php?dni=11918747&amp;tipo_dni=1&amp;prg=contralor_inf_individual2.php" TargetMode="External"/><Relationship Id="rId18" Type="http://schemas.openxmlformats.org/officeDocument/2006/relationships/hyperlink" Target="http://10.100.10.83:8081/contralor_verdatos.php?dni=10456363&amp;tipo_dni=1&amp;prg=contralor_inf_individual2.php" TargetMode="External"/><Relationship Id="rId26" Type="http://schemas.openxmlformats.org/officeDocument/2006/relationships/hyperlink" Target="http://10.100.10.83:8081/contralor_verdatos.php?dni=25907491&amp;tipo_dni=1&amp;prg=contralor_inf_individual2.php" TargetMode="External"/><Relationship Id="rId39" Type="http://schemas.openxmlformats.org/officeDocument/2006/relationships/hyperlink" Target="http://10.100.10.83:8081/contralor_verdatos.php?dni=20882490&amp;tipo_dni=1&amp;prg=contralor_inf_individual2.php" TargetMode="External"/><Relationship Id="rId3" Type="http://schemas.openxmlformats.org/officeDocument/2006/relationships/hyperlink" Target="http://10.100.10.83:8081/contralor_verdatos.php?dni=26344310&amp;tipo_dni=1&amp;prg=contralor_inf_individual2.php" TargetMode="External"/><Relationship Id="rId21" Type="http://schemas.openxmlformats.org/officeDocument/2006/relationships/hyperlink" Target="http://10.100.10.83:8081/contralor_verdatos.php?dni=22520136&amp;tipo_dni=1&amp;prg=contralor_inf_individual2.php" TargetMode="External"/><Relationship Id="rId34" Type="http://schemas.openxmlformats.org/officeDocument/2006/relationships/hyperlink" Target="http://10.100.10.83:8081/contralor_verdatos.php?dni=20229876&amp;tipo_dni=1&amp;prg=contralor_inf_individual2.php" TargetMode="External"/><Relationship Id="rId7" Type="http://schemas.openxmlformats.org/officeDocument/2006/relationships/hyperlink" Target="http://10.100.10.83:8081/contralor_verdatos.php?dni=22342413&amp;tipo_dni=1&amp;prg=contralor_inf_individual2.php" TargetMode="External"/><Relationship Id="rId12" Type="http://schemas.openxmlformats.org/officeDocument/2006/relationships/hyperlink" Target="http://10.100.10.83:8081/contralor_verdatos.php?dni=23814530&amp;tipo_dni=1&amp;prg=contralor_inf_individual2.php" TargetMode="External"/><Relationship Id="rId17" Type="http://schemas.openxmlformats.org/officeDocument/2006/relationships/hyperlink" Target="http://10.100.10.83:8081/contralor_verdatos.php?dni=7591422&amp;tipo_dni=3&amp;prg=contralor_inf_individual2.php" TargetMode="External"/><Relationship Id="rId25" Type="http://schemas.openxmlformats.org/officeDocument/2006/relationships/hyperlink" Target="http://10.100.10.83:8081/contralor_verdatos.php?dni=18573892&amp;tipo_dni=1&amp;prg=contralor_inf_individual2.php" TargetMode="External"/><Relationship Id="rId33" Type="http://schemas.openxmlformats.org/officeDocument/2006/relationships/hyperlink" Target="http://10.100.10.83:8081/contralor_verdatos.php?dni=25287799&amp;tipo_dni=1&amp;prg=contralor_inf_individual2.php" TargetMode="External"/><Relationship Id="rId38" Type="http://schemas.openxmlformats.org/officeDocument/2006/relationships/hyperlink" Target="http://10.100.10.83:8081/contralor_verdatos.php?dni=21425345&amp;tipo_dni=1&amp;prg=contralor_inf_individual2.php" TargetMode="External"/><Relationship Id="rId2" Type="http://schemas.openxmlformats.org/officeDocument/2006/relationships/hyperlink" Target="http://10.100.10.83:8081/contralor_verdatos.php?dni=18243580&amp;tipo_dni=1&amp;prg=contralor_inf_individual2.php" TargetMode="External"/><Relationship Id="rId16" Type="http://schemas.openxmlformats.org/officeDocument/2006/relationships/hyperlink" Target="http://10.100.10.83:8081/contralor_verdatos.php?dni=8617433&amp;tipo_dni=3&amp;prg=contralor_inf_individual2.php" TargetMode="External"/><Relationship Id="rId20" Type="http://schemas.openxmlformats.org/officeDocument/2006/relationships/hyperlink" Target="http://10.100.10.83:8081/contralor_verdatos.php?dni=16346073&amp;tipo_dni=1&amp;prg=contralor_inf_individual2.php" TargetMode="External"/><Relationship Id="rId29" Type="http://schemas.openxmlformats.org/officeDocument/2006/relationships/hyperlink" Target="http://10.100.10.83:8081/contralor_verdatos.php?dni=26713170&amp;tipo_dni=1&amp;prg=contralor_inf_individual2.php" TargetMode="External"/><Relationship Id="rId1" Type="http://schemas.openxmlformats.org/officeDocument/2006/relationships/hyperlink" Target="http://10.100.10.83:8081/contralor_verdatos.php?dni=16193690&amp;tipo_dni=1&amp;prg=contralor_inf_individual2.php" TargetMode="External"/><Relationship Id="rId6" Type="http://schemas.openxmlformats.org/officeDocument/2006/relationships/hyperlink" Target="http://10.100.10.83:8081/contralor_verdatos.php?dni=17366458&amp;tipo_dni=1&amp;prg=contralor_inf_individual2.php" TargetMode="External"/><Relationship Id="rId11" Type="http://schemas.openxmlformats.org/officeDocument/2006/relationships/hyperlink" Target="http://10.100.10.83:8081/contralor_verdatos.php?dni=12946174&amp;tipo_dni=1&amp;prg=contralor_inf_individual2.php" TargetMode="External"/><Relationship Id="rId24" Type="http://schemas.openxmlformats.org/officeDocument/2006/relationships/hyperlink" Target="http://10.100.10.83:8081/contralor_verdatos.php?dni=25293073&amp;tipo_dni=1&amp;prg=contralor_inf_individual2.php" TargetMode="External"/><Relationship Id="rId32" Type="http://schemas.openxmlformats.org/officeDocument/2006/relationships/hyperlink" Target="http://10.100.10.83:8081/contralor_verdatos.php?dni=20326435&amp;tipo_dni=1&amp;prg=contralor_inf_individual2.php" TargetMode="External"/><Relationship Id="rId37" Type="http://schemas.openxmlformats.org/officeDocument/2006/relationships/hyperlink" Target="http://10.100.10.83:8081/contralor_verdatos.php?dni=92923265&amp;tipo_dni=1&amp;prg=contralor_inf_individual2.php" TargetMode="External"/><Relationship Id="rId40" Type="http://schemas.openxmlformats.org/officeDocument/2006/relationships/hyperlink" Target="http://10.100.10.83:8081/contralor_verdatos.php?dni=22690317&amp;tipo_dni=1&amp;prg=contralor_inf_individual2.php" TargetMode="External"/><Relationship Id="rId5" Type="http://schemas.openxmlformats.org/officeDocument/2006/relationships/hyperlink" Target="http://10.100.10.83:8081/contralor_verdatos.php?dni=20117403&amp;tipo_dni=1&amp;prg=contralor_inf_individual2.php" TargetMode="External"/><Relationship Id="rId15" Type="http://schemas.openxmlformats.org/officeDocument/2006/relationships/hyperlink" Target="http://10.100.10.83:8081/contralor_verdatos.php?dni=23536717&amp;tipo_dni=1&amp;prg=contralor_inf_individual2.php" TargetMode="External"/><Relationship Id="rId23" Type="http://schemas.openxmlformats.org/officeDocument/2006/relationships/hyperlink" Target="http://10.100.10.83:8081/contralor_verdatos.php?dni=13182028&amp;tipo_dni=1&amp;prg=contralor_inf_individual2.php" TargetMode="External"/><Relationship Id="rId28" Type="http://schemas.openxmlformats.org/officeDocument/2006/relationships/hyperlink" Target="http://10.100.10.83:8081/contralor_verdatos.php?dni=12284204&amp;tipo_dni=1&amp;prg=contralor_inf_individual2.php" TargetMode="External"/><Relationship Id="rId36" Type="http://schemas.openxmlformats.org/officeDocument/2006/relationships/hyperlink" Target="http://10.100.10.83:8081/contralor_verdatos.php?dni=23275456&amp;tipo_dni=1&amp;prg=contralor_inf_individual2.php" TargetMode="External"/><Relationship Id="rId10" Type="http://schemas.openxmlformats.org/officeDocument/2006/relationships/hyperlink" Target="http://10.100.10.83:8081/contralor_verdatos.php?dni=16312150&amp;tipo_dni=1&amp;prg=contralor_inf_individual2.php" TargetMode="External"/><Relationship Id="rId19" Type="http://schemas.openxmlformats.org/officeDocument/2006/relationships/hyperlink" Target="http://10.100.10.83:8081/contralor_verdatos.php?dni=18354624&amp;tipo_dni=1&amp;prg=contralor_inf_individual2.php" TargetMode="External"/><Relationship Id="rId31" Type="http://schemas.openxmlformats.org/officeDocument/2006/relationships/hyperlink" Target="http://10.100.10.83:8081/contralor_verdatos.php?dni=21038385&amp;tipo_dni=1&amp;prg=contralor_inf_individual2.php" TargetMode="External"/><Relationship Id="rId4" Type="http://schemas.openxmlformats.org/officeDocument/2006/relationships/hyperlink" Target="http://10.100.10.83:8081/contralor_verdatos.php?dni=26101835&amp;tipo_dni=1&amp;prg=contralor_inf_individual2.php" TargetMode="External"/><Relationship Id="rId9" Type="http://schemas.openxmlformats.org/officeDocument/2006/relationships/hyperlink" Target="http://10.100.10.83:8081/contralor_verdatos.php?dni=12404080&amp;tipo_dni=1&amp;prg=contralor_inf_individual2.php" TargetMode="External"/><Relationship Id="rId14" Type="http://schemas.openxmlformats.org/officeDocument/2006/relationships/hyperlink" Target="http://10.100.10.83:8081/contralor_verdatos.php?dni=70592762&amp;tipo_dni=1&amp;prg=contralor_inf_individual2.php" TargetMode="External"/><Relationship Id="rId22" Type="http://schemas.openxmlformats.org/officeDocument/2006/relationships/hyperlink" Target="http://10.100.10.83:8081/contralor_verdatos.php?dni=25246059&amp;tipo_dni=1&amp;prg=contralor_inf_individual2.php" TargetMode="External"/><Relationship Id="rId27" Type="http://schemas.openxmlformats.org/officeDocument/2006/relationships/hyperlink" Target="http://10.100.10.83:8081/contralor_verdatos.php?dni=18072041&amp;tipo_dni=1&amp;prg=contralor_inf_individual2.php" TargetMode="External"/><Relationship Id="rId30" Type="http://schemas.openxmlformats.org/officeDocument/2006/relationships/hyperlink" Target="http://10.100.10.83:8081/contralor_verdatos.php?dni=24235671&amp;tipo_dni=1&amp;prg=contralor_inf_individual2.php" TargetMode="External"/><Relationship Id="rId35" Type="http://schemas.openxmlformats.org/officeDocument/2006/relationships/hyperlink" Target="http://10.100.10.83:8081/contralor_verdatos.php?dni=23587723&amp;tipo_dni=1&amp;prg=contralor_inf_individual2.php" TargetMode="Externa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191925</xdr:colOff>
      <xdr:row>11</xdr:row>
      <xdr:rowOff>185735</xdr:rowOff>
    </xdr:from>
    <xdr:to>
      <xdr:col>23</xdr:col>
      <xdr:colOff>1360714</xdr:colOff>
      <xdr:row>38</xdr:row>
      <xdr:rowOff>152152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3CA45DD-2B8B-4C3B-A30B-D55D060C8C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</xdr:row>
      <xdr:rowOff>0</xdr:rowOff>
    </xdr:from>
    <xdr:to>
      <xdr:col>8</xdr:col>
      <xdr:colOff>152400</xdr:colOff>
      <xdr:row>1</xdr:row>
      <xdr:rowOff>152400</xdr:rowOff>
    </xdr:to>
    <xdr:sp macro="" textlink="">
      <xdr:nvSpPr>
        <xdr:cNvPr id="2" name="AutoShape 1" descr="Ver los datos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B22C3D8-E9C6-4087-A9A8-131E3F0C4E4C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34290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152400</xdr:colOff>
      <xdr:row>2</xdr:row>
      <xdr:rowOff>152400</xdr:rowOff>
    </xdr:to>
    <xdr:sp macro="" textlink="">
      <xdr:nvSpPr>
        <xdr:cNvPr id="3" name="AutoShape 2" descr="Ver los datos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92D9C944-B41F-49E9-BE96-A6030232117A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6953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</xdr:row>
      <xdr:rowOff>0</xdr:rowOff>
    </xdr:from>
    <xdr:to>
      <xdr:col>8</xdr:col>
      <xdr:colOff>152400</xdr:colOff>
      <xdr:row>3</xdr:row>
      <xdr:rowOff>152400</xdr:rowOff>
    </xdr:to>
    <xdr:sp macro="" textlink="">
      <xdr:nvSpPr>
        <xdr:cNvPr id="4" name="AutoShape 3" descr="Ver los datos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9C28F29E-50B9-4C95-AE24-7280B9DB3D32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8858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4</xdr:row>
      <xdr:rowOff>0</xdr:rowOff>
    </xdr:from>
    <xdr:to>
      <xdr:col>8</xdr:col>
      <xdr:colOff>152400</xdr:colOff>
      <xdr:row>4</xdr:row>
      <xdr:rowOff>152400</xdr:rowOff>
    </xdr:to>
    <xdr:sp macro="" textlink="">
      <xdr:nvSpPr>
        <xdr:cNvPr id="5" name="AutoShape 4" descr="Ver los datos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8E06F64A-F824-4DDE-8CE4-3C3BFD9D8F42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0763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152400</xdr:colOff>
      <xdr:row>5</xdr:row>
      <xdr:rowOff>152400</xdr:rowOff>
    </xdr:to>
    <xdr:sp macro="" textlink="">
      <xdr:nvSpPr>
        <xdr:cNvPr id="6" name="AutoShape 5" descr="Ver los datos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3A435725-5A2D-42ED-9F1B-7592DE4BE861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60020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152400</xdr:colOff>
      <xdr:row>6</xdr:row>
      <xdr:rowOff>152400</xdr:rowOff>
    </xdr:to>
    <xdr:sp macro="" textlink="">
      <xdr:nvSpPr>
        <xdr:cNvPr id="7" name="AutoShape 6" descr="Ver los datos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ABEBA53C-5819-42B1-BD75-1BD9803096FC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22955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152400</xdr:colOff>
      <xdr:row>7</xdr:row>
      <xdr:rowOff>152400</xdr:rowOff>
    </xdr:to>
    <xdr:sp macro="" textlink="">
      <xdr:nvSpPr>
        <xdr:cNvPr id="8" name="AutoShape 7" descr="Ver los datos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73666AB5-5844-4087-A4FA-0EBEDE85D821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26479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152400</xdr:colOff>
      <xdr:row>8</xdr:row>
      <xdr:rowOff>152400</xdr:rowOff>
    </xdr:to>
    <xdr:sp macro="" textlink="">
      <xdr:nvSpPr>
        <xdr:cNvPr id="9" name="AutoShape 8" descr="Ver los datos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98B3B64A-C4FE-4817-9455-06B5AF03E45A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300037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9</xdr:row>
      <xdr:rowOff>0</xdr:rowOff>
    </xdr:from>
    <xdr:to>
      <xdr:col>8</xdr:col>
      <xdr:colOff>152400</xdr:colOff>
      <xdr:row>9</xdr:row>
      <xdr:rowOff>152400</xdr:rowOff>
    </xdr:to>
    <xdr:sp macro="" textlink="">
      <xdr:nvSpPr>
        <xdr:cNvPr id="10" name="AutoShape 9" descr="Ver los datos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15071DA5-F0AF-4021-BD82-265C04E23F76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35242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10</xdr:row>
      <xdr:rowOff>0</xdr:rowOff>
    </xdr:from>
    <xdr:to>
      <xdr:col>8</xdr:col>
      <xdr:colOff>152400</xdr:colOff>
      <xdr:row>10</xdr:row>
      <xdr:rowOff>152400</xdr:rowOff>
    </xdr:to>
    <xdr:sp macro="" textlink="">
      <xdr:nvSpPr>
        <xdr:cNvPr id="11" name="AutoShape 10" descr="Ver los datos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A2273B39-7E00-4CE0-8724-F25B76DE8396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37147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152400</xdr:colOff>
      <xdr:row>11</xdr:row>
      <xdr:rowOff>152400</xdr:rowOff>
    </xdr:to>
    <xdr:sp macro="" textlink="">
      <xdr:nvSpPr>
        <xdr:cNvPr id="12" name="AutoShape 11" descr="Ver los datos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372A0089-0A7A-4285-9164-37AC51AFDFF2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42386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12</xdr:row>
      <xdr:rowOff>0</xdr:rowOff>
    </xdr:from>
    <xdr:to>
      <xdr:col>8</xdr:col>
      <xdr:colOff>152400</xdr:colOff>
      <xdr:row>12</xdr:row>
      <xdr:rowOff>152400</xdr:rowOff>
    </xdr:to>
    <xdr:sp macro="" textlink="">
      <xdr:nvSpPr>
        <xdr:cNvPr id="13" name="AutoShape 12" descr="Ver los datos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CEB9073D-12CD-4584-B964-7CBBB7C18E64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45910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152400</xdr:colOff>
      <xdr:row>13</xdr:row>
      <xdr:rowOff>152400</xdr:rowOff>
    </xdr:to>
    <xdr:sp macro="" textlink="">
      <xdr:nvSpPr>
        <xdr:cNvPr id="14" name="AutoShape 13" descr="Ver los datos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B56EB195-EC5A-4923-84A2-A746D37067CE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51149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14</xdr:row>
      <xdr:rowOff>0</xdr:rowOff>
    </xdr:from>
    <xdr:to>
      <xdr:col>8</xdr:col>
      <xdr:colOff>152400</xdr:colOff>
      <xdr:row>14</xdr:row>
      <xdr:rowOff>152400</xdr:rowOff>
    </xdr:to>
    <xdr:sp macro="" textlink="">
      <xdr:nvSpPr>
        <xdr:cNvPr id="15" name="AutoShape 14" descr="Ver los datos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E886C8FE-FE8F-4524-99BC-AF798EDFD637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54673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15</xdr:row>
      <xdr:rowOff>0</xdr:rowOff>
    </xdr:from>
    <xdr:to>
      <xdr:col>8</xdr:col>
      <xdr:colOff>152400</xdr:colOff>
      <xdr:row>15</xdr:row>
      <xdr:rowOff>152400</xdr:rowOff>
    </xdr:to>
    <xdr:sp macro="" textlink="">
      <xdr:nvSpPr>
        <xdr:cNvPr id="16" name="AutoShape 15" descr="Ver los datos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2E547AB8-182E-4370-ADD4-A6F821328D27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581977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16</xdr:row>
      <xdr:rowOff>0</xdr:rowOff>
    </xdr:from>
    <xdr:to>
      <xdr:col>8</xdr:col>
      <xdr:colOff>152400</xdr:colOff>
      <xdr:row>16</xdr:row>
      <xdr:rowOff>152400</xdr:rowOff>
    </xdr:to>
    <xdr:sp macro="" textlink="">
      <xdr:nvSpPr>
        <xdr:cNvPr id="17" name="AutoShape 16" descr="Ver los datos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169EA302-C296-4276-BE09-25C189E63751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617220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17</xdr:row>
      <xdr:rowOff>0</xdr:rowOff>
    </xdr:from>
    <xdr:to>
      <xdr:col>8</xdr:col>
      <xdr:colOff>152400</xdr:colOff>
      <xdr:row>17</xdr:row>
      <xdr:rowOff>152400</xdr:rowOff>
    </xdr:to>
    <xdr:sp macro="" textlink="">
      <xdr:nvSpPr>
        <xdr:cNvPr id="18" name="AutoShape 17" descr="Ver los datos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E9632BAA-389B-4976-BBE2-DE633A6EE3EB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636270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18</xdr:row>
      <xdr:rowOff>0</xdr:rowOff>
    </xdr:from>
    <xdr:to>
      <xdr:col>8</xdr:col>
      <xdr:colOff>152400</xdr:colOff>
      <xdr:row>18</xdr:row>
      <xdr:rowOff>152400</xdr:rowOff>
    </xdr:to>
    <xdr:sp macro="" textlink="">
      <xdr:nvSpPr>
        <xdr:cNvPr id="19" name="AutoShape 18" descr="Ver los datos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id="{2DF879C4-1A7A-4750-A4BE-372CCA265935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655320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19</xdr:row>
      <xdr:rowOff>0</xdr:rowOff>
    </xdr:from>
    <xdr:to>
      <xdr:col>8</xdr:col>
      <xdr:colOff>152400</xdr:colOff>
      <xdr:row>19</xdr:row>
      <xdr:rowOff>152400</xdr:rowOff>
    </xdr:to>
    <xdr:sp macro="" textlink="">
      <xdr:nvSpPr>
        <xdr:cNvPr id="20" name="AutoShape 19" descr="Ver los datos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150655ED-F1E6-4B70-8393-A571CBE41822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674370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20</xdr:row>
      <xdr:rowOff>0</xdr:rowOff>
    </xdr:from>
    <xdr:to>
      <xdr:col>8</xdr:col>
      <xdr:colOff>152400</xdr:colOff>
      <xdr:row>20</xdr:row>
      <xdr:rowOff>152400</xdr:rowOff>
    </xdr:to>
    <xdr:sp macro="" textlink="">
      <xdr:nvSpPr>
        <xdr:cNvPr id="21" name="AutoShape 20" descr="Ver los datos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A8DA4CDE-1C57-4100-BA5B-49D7CCCA69E3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70961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21</xdr:row>
      <xdr:rowOff>0</xdr:rowOff>
    </xdr:from>
    <xdr:to>
      <xdr:col>8</xdr:col>
      <xdr:colOff>152400</xdr:colOff>
      <xdr:row>21</xdr:row>
      <xdr:rowOff>152400</xdr:rowOff>
    </xdr:to>
    <xdr:sp macro="" textlink="">
      <xdr:nvSpPr>
        <xdr:cNvPr id="22" name="AutoShape 21" descr="Ver los datos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395179D4-09A8-4453-BDC5-8D415A324B7D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72866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22</xdr:row>
      <xdr:rowOff>0</xdr:rowOff>
    </xdr:from>
    <xdr:to>
      <xdr:col>8</xdr:col>
      <xdr:colOff>152400</xdr:colOff>
      <xdr:row>22</xdr:row>
      <xdr:rowOff>152400</xdr:rowOff>
    </xdr:to>
    <xdr:sp macro="" textlink="">
      <xdr:nvSpPr>
        <xdr:cNvPr id="23" name="AutoShape 22" descr="Ver los datos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2919CC18-6DDF-4E49-96B1-53078AEB89A8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76390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23</xdr:row>
      <xdr:rowOff>0</xdr:rowOff>
    </xdr:from>
    <xdr:to>
      <xdr:col>8</xdr:col>
      <xdr:colOff>152400</xdr:colOff>
      <xdr:row>23</xdr:row>
      <xdr:rowOff>152400</xdr:rowOff>
    </xdr:to>
    <xdr:sp macro="" textlink="">
      <xdr:nvSpPr>
        <xdr:cNvPr id="24" name="AutoShape 23" descr="Ver los datos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E8F1FF8C-2D16-4C2F-A9B5-5F02097B9679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81629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152400</xdr:colOff>
      <xdr:row>24</xdr:row>
      <xdr:rowOff>152400</xdr:rowOff>
    </xdr:to>
    <xdr:sp macro="" textlink="">
      <xdr:nvSpPr>
        <xdr:cNvPr id="25" name="AutoShape 24" descr="Ver los datos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AFB9A43C-D8B5-4A04-B851-BCE38FB3A844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88582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25</xdr:row>
      <xdr:rowOff>0</xdr:rowOff>
    </xdr:from>
    <xdr:to>
      <xdr:col>8</xdr:col>
      <xdr:colOff>152400</xdr:colOff>
      <xdr:row>25</xdr:row>
      <xdr:rowOff>152400</xdr:rowOff>
    </xdr:to>
    <xdr:sp macro="" textlink="">
      <xdr:nvSpPr>
        <xdr:cNvPr id="26" name="AutoShape 25" descr="Ver los datos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55123A19-6115-4AFD-816D-154A05FB5CE4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93821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26</xdr:row>
      <xdr:rowOff>0</xdr:rowOff>
    </xdr:from>
    <xdr:to>
      <xdr:col>8</xdr:col>
      <xdr:colOff>152400</xdr:colOff>
      <xdr:row>26</xdr:row>
      <xdr:rowOff>152400</xdr:rowOff>
    </xdr:to>
    <xdr:sp macro="" textlink="">
      <xdr:nvSpPr>
        <xdr:cNvPr id="27" name="AutoShape 26" descr="Ver los datos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AE873416-8F51-4DE7-B3A7-EEFBF7819DBB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95726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27</xdr:row>
      <xdr:rowOff>0</xdr:rowOff>
    </xdr:from>
    <xdr:to>
      <xdr:col>8</xdr:col>
      <xdr:colOff>152400</xdr:colOff>
      <xdr:row>27</xdr:row>
      <xdr:rowOff>152400</xdr:rowOff>
    </xdr:to>
    <xdr:sp macro="" textlink="">
      <xdr:nvSpPr>
        <xdr:cNvPr id="28" name="AutoShape 27" descr="Ver los datos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A53DA142-C36A-4F0D-BBB5-5F811D6F8129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99250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28</xdr:row>
      <xdr:rowOff>0</xdr:rowOff>
    </xdr:from>
    <xdr:to>
      <xdr:col>8</xdr:col>
      <xdr:colOff>152400</xdr:colOff>
      <xdr:row>28</xdr:row>
      <xdr:rowOff>152400</xdr:rowOff>
    </xdr:to>
    <xdr:sp macro="" textlink="">
      <xdr:nvSpPr>
        <xdr:cNvPr id="29" name="AutoShape 28" descr="Ver los datos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EC72F2CC-19D0-439A-81AF-7B411B37D8EB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01155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29</xdr:row>
      <xdr:rowOff>0</xdr:rowOff>
    </xdr:from>
    <xdr:to>
      <xdr:col>8</xdr:col>
      <xdr:colOff>152400</xdr:colOff>
      <xdr:row>29</xdr:row>
      <xdr:rowOff>152400</xdr:rowOff>
    </xdr:to>
    <xdr:sp macro="" textlink="">
      <xdr:nvSpPr>
        <xdr:cNvPr id="30" name="AutoShape 29" descr="Ver los datos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C69B5751-F1D1-4827-98C7-C6A27B7AB87A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046797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30</xdr:row>
      <xdr:rowOff>0</xdr:rowOff>
    </xdr:from>
    <xdr:to>
      <xdr:col>8</xdr:col>
      <xdr:colOff>152400</xdr:colOff>
      <xdr:row>30</xdr:row>
      <xdr:rowOff>152400</xdr:rowOff>
    </xdr:to>
    <xdr:sp macro="" textlink="">
      <xdr:nvSpPr>
        <xdr:cNvPr id="31" name="AutoShape 30" descr="Ver los datos">
          <a:hlinkClick xmlns:r="http://schemas.openxmlformats.org/officeDocument/2006/relationships" r:id="rId30"/>
          <a:extLst>
            <a:ext uri="{FF2B5EF4-FFF2-40B4-BE49-F238E27FC236}">
              <a16:creationId xmlns:a16="http://schemas.microsoft.com/office/drawing/2014/main" id="{0DE1AAF4-1D97-462F-88C4-6F1B1ABE96C4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082040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31</xdr:row>
      <xdr:rowOff>0</xdr:rowOff>
    </xdr:from>
    <xdr:to>
      <xdr:col>8</xdr:col>
      <xdr:colOff>152400</xdr:colOff>
      <xdr:row>31</xdr:row>
      <xdr:rowOff>152400</xdr:rowOff>
    </xdr:to>
    <xdr:sp macro="" textlink="">
      <xdr:nvSpPr>
        <xdr:cNvPr id="32" name="AutoShape 31" descr="Ver los datos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BD24D953-A936-498B-B376-F794B2251609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11728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32</xdr:row>
      <xdr:rowOff>0</xdr:rowOff>
    </xdr:from>
    <xdr:to>
      <xdr:col>8</xdr:col>
      <xdr:colOff>152400</xdr:colOff>
      <xdr:row>32</xdr:row>
      <xdr:rowOff>152400</xdr:rowOff>
    </xdr:to>
    <xdr:sp macro="" textlink="">
      <xdr:nvSpPr>
        <xdr:cNvPr id="33" name="AutoShape 32" descr="Ver los datos">
          <a:hlinkClick xmlns:r="http://schemas.openxmlformats.org/officeDocument/2006/relationships" r:id="rId32"/>
          <a:extLst>
            <a:ext uri="{FF2B5EF4-FFF2-40B4-BE49-F238E27FC236}">
              <a16:creationId xmlns:a16="http://schemas.microsoft.com/office/drawing/2014/main" id="{2B3CC0F5-D7B8-47F2-BF3E-DE28DAB3EBD2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13633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33</xdr:row>
      <xdr:rowOff>0</xdr:rowOff>
    </xdr:from>
    <xdr:to>
      <xdr:col>8</xdr:col>
      <xdr:colOff>152400</xdr:colOff>
      <xdr:row>33</xdr:row>
      <xdr:rowOff>152400</xdr:rowOff>
    </xdr:to>
    <xdr:sp macro="" textlink="">
      <xdr:nvSpPr>
        <xdr:cNvPr id="34" name="AutoShape 33" descr="Ver los datos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759BA4C-10BF-4E9C-9480-E0C5A882D4BD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15538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34</xdr:row>
      <xdr:rowOff>0</xdr:rowOff>
    </xdr:from>
    <xdr:to>
      <xdr:col>8</xdr:col>
      <xdr:colOff>152400</xdr:colOff>
      <xdr:row>34</xdr:row>
      <xdr:rowOff>152400</xdr:rowOff>
    </xdr:to>
    <xdr:sp macro="" textlink="">
      <xdr:nvSpPr>
        <xdr:cNvPr id="35" name="AutoShape 34" descr="Ver los datos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1AF57D30-F394-4129-B6EE-CF5C34BF3F36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19062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35</xdr:row>
      <xdr:rowOff>0</xdr:rowOff>
    </xdr:from>
    <xdr:to>
      <xdr:col>8</xdr:col>
      <xdr:colOff>152400</xdr:colOff>
      <xdr:row>35</xdr:row>
      <xdr:rowOff>152400</xdr:rowOff>
    </xdr:to>
    <xdr:sp macro="" textlink="">
      <xdr:nvSpPr>
        <xdr:cNvPr id="36" name="AutoShape 35" descr="Ver los datos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46EF879B-F211-415B-8337-67D7383B2848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20967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36</xdr:row>
      <xdr:rowOff>0</xdr:rowOff>
    </xdr:from>
    <xdr:to>
      <xdr:col>8</xdr:col>
      <xdr:colOff>152400</xdr:colOff>
      <xdr:row>36</xdr:row>
      <xdr:rowOff>152400</xdr:rowOff>
    </xdr:to>
    <xdr:sp macro="" textlink="">
      <xdr:nvSpPr>
        <xdr:cNvPr id="37" name="AutoShape 36" descr="Ver los datos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5854BBD-79CD-458E-ADA6-B438F543B642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244917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37</xdr:row>
      <xdr:rowOff>0</xdr:rowOff>
    </xdr:from>
    <xdr:to>
      <xdr:col>8</xdr:col>
      <xdr:colOff>152400</xdr:colOff>
      <xdr:row>37</xdr:row>
      <xdr:rowOff>152400</xdr:rowOff>
    </xdr:to>
    <xdr:sp macro="" textlink="">
      <xdr:nvSpPr>
        <xdr:cNvPr id="38" name="AutoShape 37" descr="Ver los datos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6B726CEF-7EFB-4584-B318-AC6A9D0BCEED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29730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38</xdr:row>
      <xdr:rowOff>0</xdr:rowOff>
    </xdr:from>
    <xdr:to>
      <xdr:col>8</xdr:col>
      <xdr:colOff>152400</xdr:colOff>
      <xdr:row>38</xdr:row>
      <xdr:rowOff>152400</xdr:rowOff>
    </xdr:to>
    <xdr:sp macro="" textlink="">
      <xdr:nvSpPr>
        <xdr:cNvPr id="39" name="AutoShape 38" descr="Ver los datos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B61F26C0-D373-4E28-B0CA-B793A4AF943D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31635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39</xdr:row>
      <xdr:rowOff>0</xdr:rowOff>
    </xdr:from>
    <xdr:to>
      <xdr:col>8</xdr:col>
      <xdr:colOff>152400</xdr:colOff>
      <xdr:row>39</xdr:row>
      <xdr:rowOff>152400</xdr:rowOff>
    </xdr:to>
    <xdr:sp macro="" textlink="">
      <xdr:nvSpPr>
        <xdr:cNvPr id="40" name="AutoShape 39" descr="Ver los datos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567868EA-CE97-4D6C-9667-B82806CD684B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36874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40</xdr:row>
      <xdr:rowOff>0</xdr:rowOff>
    </xdr:from>
    <xdr:to>
      <xdr:col>8</xdr:col>
      <xdr:colOff>152400</xdr:colOff>
      <xdr:row>40</xdr:row>
      <xdr:rowOff>152400</xdr:rowOff>
    </xdr:to>
    <xdr:sp macro="" textlink="">
      <xdr:nvSpPr>
        <xdr:cNvPr id="41" name="AutoShape 40" descr="Ver los datos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898C03D3-8F45-492A-A8A9-9ABED283309D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4039850"/>
          <a:ext cx="152400" cy="152400"/>
        </a:xfrm>
        <a:prstGeom prst="rect">
          <a:avLst/>
        </a:prstGeom>
        <a:noFill/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57149</xdr:colOff>
      <xdr:row>0</xdr:row>
      <xdr:rowOff>0</xdr:rowOff>
    </xdr:from>
    <xdr:to>
      <xdr:col>12</xdr:col>
      <xdr:colOff>714374</xdr:colOff>
      <xdr:row>23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5FCAAB4-133E-4D8A-B5E9-7CFE76B02B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NER" refreshedDate="44125.427557870367" createdVersion="6" refreshedVersion="6" minRefreshableVersion="3" recordCount="1765" xr:uid="{4ED20E14-E1B6-4429-BDC6-1FEE416402B1}">
  <cacheSource type="worksheet">
    <worksheetSource ref="A1:D2637" sheet="CASOS1"/>
  </cacheSource>
  <cacheFields count="4">
    <cacheField name="FECHA" numFmtId="14">
      <sharedItems containsNonDate="0" containsDate="1" containsString="0" containsBlank="1" minDate="2020-03-13T00:00:00" maxDate="2020-10-21T00:00:00" count="160">
        <d v="2020-03-13T00:00:00"/>
        <d v="2020-03-17T00:00:00"/>
        <d v="2020-03-20T00:00:00"/>
        <d v="2020-03-25T00:00:00"/>
        <d v="2020-03-26T00:00:00"/>
        <d v="2020-03-30T00:00:00"/>
        <d v="2020-04-02T00:00:00"/>
        <d v="2020-04-03T00:00:00"/>
        <d v="2020-04-05T00:00:00"/>
        <d v="2020-04-08T00:00:00"/>
        <d v="2020-04-09T00:00:00"/>
        <d v="2020-04-15T00:00:00"/>
        <d v="2020-04-27T00:00:00"/>
        <d v="2020-04-30T00:00:00"/>
        <d v="2020-05-02T00:00:00"/>
        <d v="2020-05-05T00:00:00"/>
        <d v="2020-05-12T00:00:00"/>
        <d v="2020-05-28T00:00:00"/>
        <d v="2020-05-30T00:00:00"/>
        <d v="2020-06-01T00:00:00"/>
        <d v="2020-06-03T00:00:00"/>
        <d v="2020-06-04T00:00:00"/>
        <d v="2020-06-05T00:00:00"/>
        <d v="2020-06-06T00:00:00"/>
        <d v="2020-06-07T00:00:00"/>
        <d v="2020-06-08T00:00:00"/>
        <d v="2020-06-09T00:00:00"/>
        <d v="2020-06-10T00:00:00"/>
        <d v="2020-06-11T00:00:00"/>
        <d v="2020-06-12T00:00:00"/>
        <d v="2020-06-13T00:00:00"/>
        <d v="2020-06-14T00:00:00"/>
        <d v="2020-06-16T00:00:00"/>
        <d v="2020-06-17T00:00:00"/>
        <d v="2020-06-18T00:00:00"/>
        <d v="2020-06-19T00:00:00"/>
        <d v="2020-06-20T00:00:00"/>
        <d v="2020-06-21T00:00:00"/>
        <d v="2020-06-22T00:00:00"/>
        <d v="2020-06-23T00:00:00"/>
        <d v="2020-06-24T00:00:00"/>
        <d v="2020-06-25T00:00:00"/>
        <d v="2020-06-26T00:00:00"/>
        <d v="2020-06-27T00:00:00"/>
        <d v="2020-06-28T00:00:00"/>
        <d v="2020-06-29T00:00:00"/>
        <d v="2020-06-30T00:00:00"/>
        <d v="2020-07-01T00:00:00"/>
        <d v="2020-07-02T00:00:00"/>
        <d v="2020-07-03T00:00:00"/>
        <d v="2020-07-04T00:00:00"/>
        <d v="2020-07-05T00:00:00"/>
        <d v="2020-07-06T00:00:00"/>
        <d v="2020-07-07T00:00:00"/>
        <d v="2020-07-08T00:00:00"/>
        <d v="2020-07-09T00:00:00"/>
        <d v="2020-07-10T00:00:00"/>
        <d v="2020-07-11T00:00:00"/>
        <d v="2020-07-12T00:00:00"/>
        <d v="2020-07-13T00:00:00"/>
        <d v="2020-07-14T00:00:00"/>
        <d v="2020-07-15T00:00:00"/>
        <d v="2020-07-16T00:00:00"/>
        <d v="2020-07-17T00:00:00"/>
        <d v="2020-07-18T00:00:00"/>
        <d v="2020-07-19T00:00:00"/>
        <d v="2020-07-20T00:00:00"/>
        <d v="2020-07-21T00:00:00"/>
        <d v="2020-07-22T00:00:00"/>
        <d v="2020-07-23T00:00:00"/>
        <d v="2020-07-24T00:00:00"/>
        <d v="2020-07-25T00:00:00"/>
        <d v="2020-07-26T00:00:00"/>
        <d v="2020-07-27T00:00:00"/>
        <d v="2020-07-28T00:00:00"/>
        <d v="2020-07-29T00:00:00"/>
        <d v="2020-07-30T00:00:00"/>
        <d v="2020-07-31T00:00:00"/>
        <d v="2020-08-01T00:00:00"/>
        <d v="2020-08-02T00:00:00"/>
        <d v="2020-08-03T00:00:00"/>
        <d v="2020-08-04T00:00:00"/>
        <d v="2020-08-05T00:00:00"/>
        <d v="2020-08-06T00:00:00"/>
        <d v="2020-08-07T00:00:00"/>
        <d v="2020-08-08T00:00:00"/>
        <d v="2020-08-09T00:00:00"/>
        <d v="2020-08-10T00:00:00"/>
        <d v="2020-08-11T00:00:00"/>
        <d v="2020-08-12T00:00:00"/>
        <d v="2020-08-13T00:00:00"/>
        <d v="2020-08-14T00:00:00"/>
        <d v="2020-08-15T00:00:00"/>
        <d v="2020-08-16T00:00:00"/>
        <d v="2020-08-17T00:00:00"/>
        <d v="2020-08-18T00:00:00"/>
        <d v="2020-08-19T00:00:00"/>
        <d v="2020-08-20T00:00:00"/>
        <d v="2020-08-21T00:00:00"/>
        <d v="2020-08-22T00:00:00"/>
        <d v="2020-08-23T00:00:00"/>
        <d v="2020-08-24T00:00:00"/>
        <d v="2020-08-25T00:00:00"/>
        <d v="2020-08-26T00:00:00"/>
        <d v="2020-08-27T00:00:00"/>
        <d v="2020-08-28T00:00:00"/>
        <d v="2020-08-29T00:00:00"/>
        <d v="2020-08-30T00:00:00"/>
        <d v="2020-08-31T00:00:00"/>
        <d v="2020-09-01T00:00:00"/>
        <d v="2020-09-02T00:00:00"/>
        <d v="2020-09-03T00:00:00"/>
        <d v="2020-09-04T00:00:00"/>
        <d v="2020-09-05T00:00:00"/>
        <d v="2020-09-06T00:00:00"/>
        <d v="2020-09-07T00:00:00"/>
        <d v="2020-09-08T00:00:00"/>
        <d v="2020-09-09T00:00:00"/>
        <d v="2020-09-10T00:00:00"/>
        <d v="2020-09-11T00:00:00"/>
        <d v="2020-09-12T00:00:00"/>
        <d v="2020-09-13T00:00:00"/>
        <d v="2020-09-14T00:00:00"/>
        <d v="2020-09-15T00:00:00"/>
        <d v="2020-09-16T00:00:00"/>
        <d v="2020-09-17T00:00:00"/>
        <d v="2020-09-18T00:00:00"/>
        <d v="2020-09-19T00:00:00"/>
        <d v="2020-09-20T00:00:00"/>
        <d v="2020-09-21T00:00:00"/>
        <d v="2020-09-22T00:00:00"/>
        <d v="2020-09-23T00:00:00"/>
        <d v="2020-09-24T00:00:00"/>
        <d v="2020-09-25T00:00:00"/>
        <d v="2020-09-26T00:00:00"/>
        <d v="2020-09-27T00:00:00"/>
        <d v="2020-09-28T00:00:00"/>
        <d v="2020-09-29T00:00:00"/>
        <d v="2020-09-30T00:00:00"/>
        <d v="2020-10-01T00:00:00"/>
        <d v="2020-10-02T00:00:00"/>
        <d v="2020-10-03T00:00:00"/>
        <d v="2020-10-04T00:00:00"/>
        <d v="2020-10-05T00:00:00"/>
        <d v="2020-10-06T00:00:00"/>
        <d v="2020-10-07T00:00:00"/>
        <d v="2020-10-08T00:00:00"/>
        <d v="2020-10-09T00:00:00"/>
        <d v="2020-10-10T00:00:00"/>
        <d v="2020-10-11T00:00:00"/>
        <d v="2020-10-12T00:00:00"/>
        <d v="2020-10-13T00:00:00"/>
        <d v="2020-10-14T00:00:00"/>
        <d v="2020-10-15T00:00:00"/>
        <d v="2020-10-16T00:00:00"/>
        <d v="2020-10-17T00:00:00"/>
        <d v="2020-10-18T00:00:00"/>
        <d v="2020-10-19T00:00:00"/>
        <d v="2020-10-20T00:00:00"/>
        <m/>
      </sharedItems>
    </cacheField>
    <cacheField name="DEPARTAMENTO" numFmtId="0">
      <sharedItems containsBlank="1" count="18">
        <s v="Gualeguay"/>
        <s v="Paraná"/>
        <s v="Gualeguaychú"/>
        <s v="Villaguay"/>
        <s v="Diamante"/>
        <s v="La Paz"/>
        <s v="Nogoyá"/>
        <s v="Colón"/>
        <s v="Islas del Ibicuy"/>
        <s v="Concordia"/>
        <s v="Federación"/>
        <s v="Uruguay"/>
        <s v="Victoria"/>
        <s v="Federal"/>
        <s v="San Salvador"/>
        <s v="Tala"/>
        <s v="Feliciano"/>
        <m/>
      </sharedItems>
    </cacheField>
    <cacheField name="LOCALIDAD" numFmtId="0">
      <sharedItems containsBlank="1" count="121">
        <s v="Gualeguay"/>
        <s v="Paraná"/>
        <s v="Gualeguaychú"/>
        <s v="Villaguay"/>
        <s v="Diamante"/>
        <s v="La Paz"/>
        <s v="Nogoyá"/>
        <s v="Colón"/>
        <s v="Villa Lib. San Martín"/>
        <s v="Holt Ibicuy"/>
        <s v="San José"/>
        <s v="Larroque"/>
        <s v="Concordia"/>
        <s v="San Benito"/>
        <s v="Chajarí"/>
        <s v="San Justo"/>
        <s v="Santa Ana"/>
        <s v="Villa del Rosario"/>
        <s v="Federación"/>
        <s v="Oro Verde"/>
        <s v="Concepción del Uruguay"/>
        <s v="Col. Las Pepas"/>
        <s v="Col. Avellaneda"/>
        <s v="Crespo"/>
        <s v="Victoria"/>
        <s v="Alcaraz"/>
        <s v="Seguí"/>
        <s v="Col. 1° de Mayo"/>
        <s v="Col. la Argentina"/>
        <s v="Aranguren"/>
        <s v="Cerrito"/>
        <s v="Villa Elisa"/>
        <s v="Col. Ensayo"/>
        <s v="Aldea Spatenkutter"/>
        <s v="Aldea Brasilera"/>
        <s v="Pueblo Belgrano"/>
        <s v="Col. La Florida"/>
        <s v="Gral. Ramírez"/>
        <s v="Urdinarrain"/>
        <s v="Federal"/>
        <s v="Ceibas"/>
        <s v="Don Cristóbal 1°"/>
        <s v="Viale"/>
        <s v="A. Maria Luisa"/>
        <s v="San Salvador"/>
        <s v="Col. Celina"/>
        <s v="El Pingo"/>
        <s v="Gral. Galarza"/>
        <s v="Lucas Gonzalez"/>
        <s v="Sauce Montrull"/>
        <s v="Santa Elena"/>
        <s v="Hernandarias"/>
        <s v="Strobel"/>
        <s v="Basavilbaso"/>
        <s v="El Solar"/>
        <s v="Hasenkamp"/>
        <s v="A. Valle María"/>
        <s v="Gob. Maciá"/>
        <s v="Estación Parera"/>
        <s v="Don Cristóbal 2°"/>
        <s v="Pueblo Brugo"/>
        <s v="San Ramón"/>
        <s v="María Grande"/>
        <s v="Col. Mandisovi"/>
        <s v="Feliciano"/>
        <s v="Gral. Campos"/>
        <s v="La Picada"/>
        <s v="Caseros"/>
        <s v="Villa Paranacito"/>
        <s v="Gdor. Etchevere"/>
        <s v="A. Grapschental"/>
        <s v="A. Protestante"/>
        <s v="Isletas"/>
        <s v="A. San Rafael"/>
        <s v="Racedo"/>
        <s v="Bovril"/>
        <s v="Villa Clara"/>
        <s v="Villa Urquiza"/>
        <s v="A. San Francisco"/>
        <s v="Las Moscas"/>
        <s v="Villa San Marcial"/>
        <s v="La Criolla"/>
        <s v="Gilbert"/>
        <s v="Rosario del Tala"/>
        <s v="Lucas Sur 1°"/>
        <s v="Pehuajó"/>
        <s v="Hernandez"/>
        <s v="Tabossi"/>
        <s v="El Ramblón"/>
        <s v="Tezano Pintos"/>
        <s v="Villa Fontana"/>
        <s v="A. San Antonio"/>
        <s v="Médanos"/>
        <s v="Mansilla"/>
        <s v="Santa Anita"/>
        <s v="E. Carbó"/>
        <s v="Las Cuevas"/>
        <s v="Col. La Fraternidad"/>
        <s v="Raíces Oeste"/>
        <s v="Los Charrúas"/>
        <s v="Col. Freitas"/>
        <s v="San Pedro"/>
        <s v="Est. Camps"/>
        <s v="Col. Reffino"/>
        <s v="Est. Grande"/>
        <s v="Rincón del Doll"/>
        <s v="Paraje Loma Limpia"/>
        <s v="Algarrobitos"/>
        <s v="Sauce"/>
        <s v="Rincón de Nogoyá"/>
        <s v="Sauce Pinto"/>
        <s v="Gualeguaycito"/>
        <s v="Alvear"/>
        <s v="Gob. Sola"/>
        <s v="Irazusta"/>
        <s v="Villa Mantero"/>
        <s v="Paraje La Virgen"/>
        <s v="Puerto Yeruá"/>
        <s v="El Palenque"/>
        <s v="Antelo"/>
        <m/>
      </sharedItems>
    </cacheField>
    <cacheField name="CASOS" numFmtId="0">
      <sharedItems containsString="0" containsBlank="1" containsNumber="1" containsInteger="1" minValue="-2" maxValue="16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65">
  <r>
    <x v="0"/>
    <x v="0"/>
    <x v="0"/>
    <n v="1"/>
  </r>
  <r>
    <x v="1"/>
    <x v="1"/>
    <x v="1"/>
    <n v="1"/>
  </r>
  <r>
    <x v="2"/>
    <x v="0"/>
    <x v="0"/>
    <n v="1"/>
  </r>
  <r>
    <x v="2"/>
    <x v="2"/>
    <x v="2"/>
    <n v="1"/>
  </r>
  <r>
    <x v="3"/>
    <x v="1"/>
    <x v="1"/>
    <n v="1"/>
  </r>
  <r>
    <x v="3"/>
    <x v="3"/>
    <x v="3"/>
    <n v="1"/>
  </r>
  <r>
    <x v="4"/>
    <x v="4"/>
    <x v="4"/>
    <n v="1"/>
  </r>
  <r>
    <x v="4"/>
    <x v="5"/>
    <x v="5"/>
    <n v="1"/>
  </r>
  <r>
    <x v="4"/>
    <x v="6"/>
    <x v="6"/>
    <n v="1"/>
  </r>
  <r>
    <x v="5"/>
    <x v="7"/>
    <x v="7"/>
    <n v="1"/>
  </r>
  <r>
    <x v="5"/>
    <x v="2"/>
    <x v="2"/>
    <n v="1"/>
  </r>
  <r>
    <x v="6"/>
    <x v="2"/>
    <x v="2"/>
    <n v="1"/>
  </r>
  <r>
    <x v="6"/>
    <x v="1"/>
    <x v="1"/>
    <n v="1"/>
  </r>
  <r>
    <x v="7"/>
    <x v="2"/>
    <x v="2"/>
    <n v="1"/>
  </r>
  <r>
    <x v="7"/>
    <x v="1"/>
    <x v="1"/>
    <n v="1"/>
  </r>
  <r>
    <x v="8"/>
    <x v="1"/>
    <x v="1"/>
    <n v="1"/>
  </r>
  <r>
    <x v="9"/>
    <x v="4"/>
    <x v="8"/>
    <n v="1"/>
  </r>
  <r>
    <x v="10"/>
    <x v="8"/>
    <x v="9"/>
    <n v="1"/>
  </r>
  <r>
    <x v="11"/>
    <x v="7"/>
    <x v="10"/>
    <n v="1"/>
  </r>
  <r>
    <x v="12"/>
    <x v="1"/>
    <x v="1"/>
    <n v="1"/>
  </r>
  <r>
    <x v="13"/>
    <x v="2"/>
    <x v="2"/>
    <n v="1"/>
  </r>
  <r>
    <x v="13"/>
    <x v="3"/>
    <x v="3"/>
    <n v="1"/>
  </r>
  <r>
    <x v="14"/>
    <x v="2"/>
    <x v="2"/>
    <n v="1"/>
  </r>
  <r>
    <x v="14"/>
    <x v="2"/>
    <x v="11"/>
    <n v="1"/>
  </r>
  <r>
    <x v="15"/>
    <x v="2"/>
    <x v="2"/>
    <n v="1"/>
  </r>
  <r>
    <x v="15"/>
    <x v="2"/>
    <x v="11"/>
    <n v="1"/>
  </r>
  <r>
    <x v="16"/>
    <x v="9"/>
    <x v="12"/>
    <n v="1"/>
  </r>
  <r>
    <x v="17"/>
    <x v="1"/>
    <x v="13"/>
    <n v="1"/>
  </r>
  <r>
    <x v="18"/>
    <x v="9"/>
    <x v="12"/>
    <n v="1"/>
  </r>
  <r>
    <x v="18"/>
    <x v="10"/>
    <x v="14"/>
    <n v="1"/>
  </r>
  <r>
    <x v="19"/>
    <x v="10"/>
    <x v="14"/>
    <n v="1"/>
  </r>
  <r>
    <x v="19"/>
    <x v="11"/>
    <x v="15"/>
    <n v="1"/>
  </r>
  <r>
    <x v="20"/>
    <x v="11"/>
    <x v="15"/>
    <n v="2"/>
  </r>
  <r>
    <x v="21"/>
    <x v="7"/>
    <x v="7"/>
    <n v="4"/>
  </r>
  <r>
    <x v="22"/>
    <x v="7"/>
    <x v="7"/>
    <n v="7"/>
  </r>
  <r>
    <x v="23"/>
    <x v="7"/>
    <x v="7"/>
    <n v="4"/>
  </r>
  <r>
    <x v="23"/>
    <x v="2"/>
    <x v="2"/>
    <n v="1"/>
  </r>
  <r>
    <x v="24"/>
    <x v="2"/>
    <x v="2"/>
    <n v="2"/>
  </r>
  <r>
    <x v="25"/>
    <x v="7"/>
    <x v="10"/>
    <n v="2"/>
  </r>
  <r>
    <x v="26"/>
    <x v="2"/>
    <x v="2"/>
    <n v="3"/>
  </r>
  <r>
    <x v="27"/>
    <x v="7"/>
    <x v="10"/>
    <n v="2"/>
  </r>
  <r>
    <x v="27"/>
    <x v="10"/>
    <x v="14"/>
    <n v="1"/>
  </r>
  <r>
    <x v="27"/>
    <x v="10"/>
    <x v="16"/>
    <n v="1"/>
  </r>
  <r>
    <x v="27"/>
    <x v="10"/>
    <x v="17"/>
    <n v="1"/>
  </r>
  <r>
    <x v="27"/>
    <x v="2"/>
    <x v="11"/>
    <n v="1"/>
  </r>
  <r>
    <x v="28"/>
    <x v="7"/>
    <x v="7"/>
    <n v="1"/>
  </r>
  <r>
    <x v="28"/>
    <x v="10"/>
    <x v="18"/>
    <n v="1"/>
  </r>
  <r>
    <x v="28"/>
    <x v="2"/>
    <x v="2"/>
    <n v="4"/>
  </r>
  <r>
    <x v="28"/>
    <x v="8"/>
    <x v="9"/>
    <n v="1"/>
  </r>
  <r>
    <x v="28"/>
    <x v="11"/>
    <x v="15"/>
    <n v="1"/>
  </r>
  <r>
    <x v="29"/>
    <x v="10"/>
    <x v="17"/>
    <n v="2"/>
  </r>
  <r>
    <x v="29"/>
    <x v="1"/>
    <x v="1"/>
    <n v="1"/>
  </r>
  <r>
    <x v="30"/>
    <x v="7"/>
    <x v="7"/>
    <n v="1"/>
  </r>
  <r>
    <x v="30"/>
    <x v="7"/>
    <x v="10"/>
    <n v="1"/>
  </r>
  <r>
    <x v="30"/>
    <x v="9"/>
    <x v="12"/>
    <n v="1"/>
  </r>
  <r>
    <x v="30"/>
    <x v="10"/>
    <x v="14"/>
    <n v="1"/>
  </r>
  <r>
    <x v="30"/>
    <x v="8"/>
    <x v="9"/>
    <n v="14"/>
  </r>
  <r>
    <x v="31"/>
    <x v="8"/>
    <x v="9"/>
    <n v="1"/>
  </r>
  <r>
    <x v="32"/>
    <x v="7"/>
    <x v="7"/>
    <n v="6"/>
  </r>
  <r>
    <x v="32"/>
    <x v="8"/>
    <x v="9"/>
    <n v="8"/>
  </r>
  <r>
    <x v="33"/>
    <x v="10"/>
    <x v="16"/>
    <n v="1"/>
  </r>
  <r>
    <x v="33"/>
    <x v="8"/>
    <x v="9"/>
    <n v="4"/>
  </r>
  <r>
    <x v="34"/>
    <x v="8"/>
    <x v="9"/>
    <n v="1"/>
  </r>
  <r>
    <x v="34"/>
    <x v="1"/>
    <x v="19"/>
    <n v="2"/>
  </r>
  <r>
    <x v="35"/>
    <x v="10"/>
    <x v="16"/>
    <n v="1"/>
  </r>
  <r>
    <x v="35"/>
    <x v="1"/>
    <x v="1"/>
    <n v="2"/>
  </r>
  <r>
    <x v="36"/>
    <x v="10"/>
    <x v="16"/>
    <n v="1"/>
  </r>
  <r>
    <x v="36"/>
    <x v="2"/>
    <x v="2"/>
    <n v="1"/>
  </r>
  <r>
    <x v="36"/>
    <x v="8"/>
    <x v="9"/>
    <n v="7"/>
  </r>
  <r>
    <x v="36"/>
    <x v="1"/>
    <x v="1"/>
    <n v="8"/>
  </r>
  <r>
    <x v="37"/>
    <x v="10"/>
    <x v="16"/>
    <n v="1"/>
  </r>
  <r>
    <x v="37"/>
    <x v="1"/>
    <x v="1"/>
    <n v="8"/>
  </r>
  <r>
    <x v="38"/>
    <x v="10"/>
    <x v="16"/>
    <n v="5"/>
  </r>
  <r>
    <x v="38"/>
    <x v="2"/>
    <x v="2"/>
    <n v="1"/>
  </r>
  <r>
    <x v="38"/>
    <x v="1"/>
    <x v="1"/>
    <n v="8"/>
  </r>
  <r>
    <x v="39"/>
    <x v="10"/>
    <x v="16"/>
    <n v="4"/>
  </r>
  <r>
    <x v="39"/>
    <x v="1"/>
    <x v="1"/>
    <n v="11"/>
  </r>
  <r>
    <x v="39"/>
    <x v="11"/>
    <x v="20"/>
    <n v="1"/>
  </r>
  <r>
    <x v="40"/>
    <x v="10"/>
    <x v="16"/>
    <n v="7"/>
  </r>
  <r>
    <x v="40"/>
    <x v="8"/>
    <x v="9"/>
    <n v="2"/>
  </r>
  <r>
    <x v="40"/>
    <x v="1"/>
    <x v="1"/>
    <n v="10"/>
  </r>
  <r>
    <x v="41"/>
    <x v="10"/>
    <x v="16"/>
    <n v="4"/>
  </r>
  <r>
    <x v="41"/>
    <x v="8"/>
    <x v="9"/>
    <n v="3"/>
  </r>
  <r>
    <x v="41"/>
    <x v="1"/>
    <x v="1"/>
    <n v="9"/>
  </r>
  <r>
    <x v="42"/>
    <x v="10"/>
    <x v="16"/>
    <n v="12"/>
  </r>
  <r>
    <x v="42"/>
    <x v="1"/>
    <x v="1"/>
    <n v="8"/>
  </r>
  <r>
    <x v="43"/>
    <x v="10"/>
    <x v="16"/>
    <n v="1"/>
  </r>
  <r>
    <x v="43"/>
    <x v="2"/>
    <x v="2"/>
    <n v="2"/>
  </r>
  <r>
    <x v="43"/>
    <x v="1"/>
    <x v="1"/>
    <n v="7"/>
  </r>
  <r>
    <x v="44"/>
    <x v="7"/>
    <x v="21"/>
    <n v="1"/>
  </r>
  <r>
    <x v="44"/>
    <x v="10"/>
    <x v="16"/>
    <n v="13"/>
  </r>
  <r>
    <x v="44"/>
    <x v="2"/>
    <x v="2"/>
    <n v="3"/>
  </r>
  <r>
    <x v="44"/>
    <x v="1"/>
    <x v="1"/>
    <n v="8"/>
  </r>
  <r>
    <x v="45"/>
    <x v="1"/>
    <x v="22"/>
    <n v="2"/>
  </r>
  <r>
    <x v="45"/>
    <x v="1"/>
    <x v="1"/>
    <n v="5"/>
  </r>
  <r>
    <x v="46"/>
    <x v="7"/>
    <x v="21"/>
    <n v="2"/>
  </r>
  <r>
    <x v="46"/>
    <x v="1"/>
    <x v="1"/>
    <n v="5"/>
  </r>
  <r>
    <x v="47"/>
    <x v="7"/>
    <x v="21"/>
    <n v="1"/>
  </r>
  <r>
    <x v="47"/>
    <x v="1"/>
    <x v="23"/>
    <n v="1"/>
  </r>
  <r>
    <x v="47"/>
    <x v="1"/>
    <x v="1"/>
    <n v="8"/>
  </r>
  <r>
    <x v="48"/>
    <x v="7"/>
    <x v="21"/>
    <n v="5"/>
  </r>
  <r>
    <x v="48"/>
    <x v="10"/>
    <x v="14"/>
    <n v="1"/>
  </r>
  <r>
    <x v="48"/>
    <x v="10"/>
    <x v="16"/>
    <n v="9"/>
  </r>
  <r>
    <x v="48"/>
    <x v="1"/>
    <x v="1"/>
    <n v="2"/>
  </r>
  <r>
    <x v="49"/>
    <x v="10"/>
    <x v="16"/>
    <n v="1"/>
  </r>
  <r>
    <x v="49"/>
    <x v="1"/>
    <x v="1"/>
    <n v="8"/>
  </r>
  <r>
    <x v="50"/>
    <x v="10"/>
    <x v="16"/>
    <n v="2"/>
  </r>
  <r>
    <x v="50"/>
    <x v="10"/>
    <x v="17"/>
    <n v="1"/>
  </r>
  <r>
    <x v="50"/>
    <x v="1"/>
    <x v="1"/>
    <n v="3"/>
  </r>
  <r>
    <x v="51"/>
    <x v="10"/>
    <x v="14"/>
    <n v="2"/>
  </r>
  <r>
    <x v="51"/>
    <x v="1"/>
    <x v="1"/>
    <n v="4"/>
  </r>
  <r>
    <x v="52"/>
    <x v="1"/>
    <x v="1"/>
    <n v="5"/>
  </r>
  <r>
    <x v="53"/>
    <x v="10"/>
    <x v="16"/>
    <n v="1"/>
  </r>
  <r>
    <x v="53"/>
    <x v="2"/>
    <x v="2"/>
    <n v="1"/>
  </r>
  <r>
    <x v="53"/>
    <x v="1"/>
    <x v="1"/>
    <n v="6"/>
  </r>
  <r>
    <x v="54"/>
    <x v="10"/>
    <x v="14"/>
    <n v="2"/>
  </r>
  <r>
    <x v="54"/>
    <x v="2"/>
    <x v="2"/>
    <n v="1"/>
  </r>
  <r>
    <x v="54"/>
    <x v="8"/>
    <x v="9"/>
    <n v="1"/>
  </r>
  <r>
    <x v="54"/>
    <x v="1"/>
    <x v="1"/>
    <n v="6"/>
  </r>
  <r>
    <x v="55"/>
    <x v="4"/>
    <x v="4"/>
    <n v="1"/>
  </r>
  <r>
    <x v="55"/>
    <x v="10"/>
    <x v="16"/>
    <n v="1"/>
  </r>
  <r>
    <x v="55"/>
    <x v="10"/>
    <x v="17"/>
    <n v="1"/>
  </r>
  <r>
    <x v="55"/>
    <x v="2"/>
    <x v="2"/>
    <n v="11"/>
  </r>
  <r>
    <x v="55"/>
    <x v="1"/>
    <x v="1"/>
    <n v="5"/>
  </r>
  <r>
    <x v="55"/>
    <x v="11"/>
    <x v="20"/>
    <n v="1"/>
  </r>
  <r>
    <x v="56"/>
    <x v="7"/>
    <x v="21"/>
    <n v="1"/>
  </r>
  <r>
    <x v="56"/>
    <x v="4"/>
    <x v="4"/>
    <n v="2"/>
  </r>
  <r>
    <x v="56"/>
    <x v="10"/>
    <x v="14"/>
    <n v="1"/>
  </r>
  <r>
    <x v="56"/>
    <x v="2"/>
    <x v="2"/>
    <n v="4"/>
  </r>
  <r>
    <x v="56"/>
    <x v="8"/>
    <x v="9"/>
    <n v="1"/>
  </r>
  <r>
    <x v="56"/>
    <x v="1"/>
    <x v="1"/>
    <n v="10"/>
  </r>
  <r>
    <x v="56"/>
    <x v="12"/>
    <x v="24"/>
    <n v="1"/>
  </r>
  <r>
    <x v="57"/>
    <x v="4"/>
    <x v="4"/>
    <n v="1"/>
  </r>
  <r>
    <x v="57"/>
    <x v="10"/>
    <x v="18"/>
    <n v="1"/>
  </r>
  <r>
    <x v="57"/>
    <x v="10"/>
    <x v="17"/>
    <n v="1"/>
  </r>
  <r>
    <x v="57"/>
    <x v="2"/>
    <x v="2"/>
    <n v="6"/>
  </r>
  <r>
    <x v="57"/>
    <x v="1"/>
    <x v="1"/>
    <n v="19"/>
  </r>
  <r>
    <x v="57"/>
    <x v="11"/>
    <x v="20"/>
    <n v="1"/>
  </r>
  <r>
    <x v="57"/>
    <x v="12"/>
    <x v="24"/>
    <n v="1"/>
  </r>
  <r>
    <x v="58"/>
    <x v="7"/>
    <x v="10"/>
    <n v="1"/>
  </r>
  <r>
    <x v="58"/>
    <x v="4"/>
    <x v="4"/>
    <n v="6"/>
  </r>
  <r>
    <x v="58"/>
    <x v="10"/>
    <x v="14"/>
    <n v="6"/>
  </r>
  <r>
    <x v="58"/>
    <x v="10"/>
    <x v="17"/>
    <n v="4"/>
  </r>
  <r>
    <x v="58"/>
    <x v="2"/>
    <x v="2"/>
    <n v="12"/>
  </r>
  <r>
    <x v="58"/>
    <x v="5"/>
    <x v="25"/>
    <n v="1"/>
  </r>
  <r>
    <x v="58"/>
    <x v="1"/>
    <x v="1"/>
    <n v="24"/>
  </r>
  <r>
    <x v="58"/>
    <x v="1"/>
    <x v="26"/>
    <n v="1"/>
  </r>
  <r>
    <x v="58"/>
    <x v="11"/>
    <x v="27"/>
    <n v="1"/>
  </r>
  <r>
    <x v="58"/>
    <x v="11"/>
    <x v="20"/>
    <n v="1"/>
  </r>
  <r>
    <x v="59"/>
    <x v="7"/>
    <x v="7"/>
    <n v="1"/>
  </r>
  <r>
    <x v="59"/>
    <x v="4"/>
    <x v="4"/>
    <n v="7"/>
  </r>
  <r>
    <x v="59"/>
    <x v="10"/>
    <x v="28"/>
    <n v="1"/>
  </r>
  <r>
    <x v="59"/>
    <x v="2"/>
    <x v="2"/>
    <n v="8"/>
  </r>
  <r>
    <x v="59"/>
    <x v="6"/>
    <x v="29"/>
    <n v="1"/>
  </r>
  <r>
    <x v="59"/>
    <x v="1"/>
    <x v="30"/>
    <n v="1"/>
  </r>
  <r>
    <x v="59"/>
    <x v="1"/>
    <x v="23"/>
    <n v="2"/>
  </r>
  <r>
    <x v="59"/>
    <x v="1"/>
    <x v="1"/>
    <n v="18"/>
  </r>
  <r>
    <x v="59"/>
    <x v="1"/>
    <x v="13"/>
    <n v="1"/>
  </r>
  <r>
    <x v="59"/>
    <x v="11"/>
    <x v="20"/>
    <n v="2"/>
  </r>
  <r>
    <x v="59"/>
    <x v="11"/>
    <x v="15"/>
    <n v="1"/>
  </r>
  <r>
    <x v="60"/>
    <x v="7"/>
    <x v="31"/>
    <n v="1"/>
  </r>
  <r>
    <x v="60"/>
    <x v="9"/>
    <x v="12"/>
    <n v="1"/>
  </r>
  <r>
    <x v="60"/>
    <x v="4"/>
    <x v="32"/>
    <n v="1"/>
  </r>
  <r>
    <x v="60"/>
    <x v="4"/>
    <x v="4"/>
    <n v="1"/>
  </r>
  <r>
    <x v="60"/>
    <x v="2"/>
    <x v="2"/>
    <n v="5"/>
  </r>
  <r>
    <x v="60"/>
    <x v="1"/>
    <x v="1"/>
    <n v="6"/>
  </r>
  <r>
    <x v="60"/>
    <x v="11"/>
    <x v="20"/>
    <n v="5"/>
  </r>
  <r>
    <x v="61"/>
    <x v="4"/>
    <x v="4"/>
    <n v="1"/>
  </r>
  <r>
    <x v="61"/>
    <x v="2"/>
    <x v="2"/>
    <n v="4"/>
  </r>
  <r>
    <x v="61"/>
    <x v="1"/>
    <x v="1"/>
    <n v="5"/>
  </r>
  <r>
    <x v="62"/>
    <x v="4"/>
    <x v="33"/>
    <n v="1"/>
  </r>
  <r>
    <x v="62"/>
    <x v="10"/>
    <x v="14"/>
    <n v="3"/>
  </r>
  <r>
    <x v="62"/>
    <x v="10"/>
    <x v="17"/>
    <n v="1"/>
  </r>
  <r>
    <x v="62"/>
    <x v="2"/>
    <x v="2"/>
    <n v="4"/>
  </r>
  <r>
    <x v="62"/>
    <x v="1"/>
    <x v="1"/>
    <n v="3"/>
  </r>
  <r>
    <x v="63"/>
    <x v="10"/>
    <x v="14"/>
    <n v="1"/>
  </r>
  <r>
    <x v="63"/>
    <x v="2"/>
    <x v="2"/>
    <n v="16"/>
  </r>
  <r>
    <x v="63"/>
    <x v="1"/>
    <x v="1"/>
    <n v="6"/>
  </r>
  <r>
    <x v="63"/>
    <x v="1"/>
    <x v="13"/>
    <n v="1"/>
  </r>
  <r>
    <x v="64"/>
    <x v="4"/>
    <x v="32"/>
    <n v="1"/>
  </r>
  <r>
    <x v="64"/>
    <x v="2"/>
    <x v="2"/>
    <n v="8"/>
  </r>
  <r>
    <x v="64"/>
    <x v="1"/>
    <x v="19"/>
    <n v="1"/>
  </r>
  <r>
    <x v="64"/>
    <x v="1"/>
    <x v="1"/>
    <n v="4"/>
  </r>
  <r>
    <x v="65"/>
    <x v="4"/>
    <x v="34"/>
    <n v="1"/>
  </r>
  <r>
    <x v="65"/>
    <x v="4"/>
    <x v="4"/>
    <n v="1"/>
  </r>
  <r>
    <x v="65"/>
    <x v="10"/>
    <x v="14"/>
    <n v="1"/>
  </r>
  <r>
    <x v="65"/>
    <x v="2"/>
    <x v="2"/>
    <n v="1"/>
  </r>
  <r>
    <x v="65"/>
    <x v="1"/>
    <x v="1"/>
    <n v="9"/>
  </r>
  <r>
    <x v="66"/>
    <x v="10"/>
    <x v="14"/>
    <n v="1"/>
  </r>
  <r>
    <x v="66"/>
    <x v="10"/>
    <x v="17"/>
    <n v="1"/>
  </r>
  <r>
    <x v="66"/>
    <x v="2"/>
    <x v="2"/>
    <n v="2"/>
  </r>
  <r>
    <x v="66"/>
    <x v="1"/>
    <x v="1"/>
    <n v="14"/>
  </r>
  <r>
    <x v="67"/>
    <x v="9"/>
    <x v="12"/>
    <n v="1"/>
  </r>
  <r>
    <x v="67"/>
    <x v="4"/>
    <x v="4"/>
    <n v="3"/>
  </r>
  <r>
    <x v="67"/>
    <x v="10"/>
    <x v="14"/>
    <n v="1"/>
  </r>
  <r>
    <x v="67"/>
    <x v="10"/>
    <x v="17"/>
    <n v="1"/>
  </r>
  <r>
    <x v="67"/>
    <x v="2"/>
    <x v="2"/>
    <n v="4"/>
  </r>
  <r>
    <x v="68"/>
    <x v="4"/>
    <x v="4"/>
    <n v="1"/>
  </r>
  <r>
    <x v="68"/>
    <x v="2"/>
    <x v="2"/>
    <n v="10"/>
  </r>
  <r>
    <x v="68"/>
    <x v="2"/>
    <x v="35"/>
    <n v="1"/>
  </r>
  <r>
    <x v="68"/>
    <x v="1"/>
    <x v="19"/>
    <n v="2"/>
  </r>
  <r>
    <x v="68"/>
    <x v="1"/>
    <x v="1"/>
    <n v="10"/>
  </r>
  <r>
    <x v="69"/>
    <x v="9"/>
    <x v="12"/>
    <n v="1"/>
  </r>
  <r>
    <x v="69"/>
    <x v="4"/>
    <x v="34"/>
    <n v="1"/>
  </r>
  <r>
    <x v="69"/>
    <x v="4"/>
    <x v="4"/>
    <n v="3"/>
  </r>
  <r>
    <x v="69"/>
    <x v="10"/>
    <x v="14"/>
    <n v="1"/>
  </r>
  <r>
    <x v="69"/>
    <x v="10"/>
    <x v="36"/>
    <n v="1"/>
  </r>
  <r>
    <x v="69"/>
    <x v="10"/>
    <x v="17"/>
    <n v="1"/>
  </r>
  <r>
    <x v="69"/>
    <x v="2"/>
    <x v="2"/>
    <n v="5"/>
  </r>
  <r>
    <x v="69"/>
    <x v="1"/>
    <x v="1"/>
    <n v="5"/>
  </r>
  <r>
    <x v="70"/>
    <x v="7"/>
    <x v="10"/>
    <n v="1"/>
  </r>
  <r>
    <x v="70"/>
    <x v="4"/>
    <x v="4"/>
    <n v="1"/>
  </r>
  <r>
    <x v="70"/>
    <x v="4"/>
    <x v="37"/>
    <n v="1"/>
  </r>
  <r>
    <x v="70"/>
    <x v="10"/>
    <x v="17"/>
    <n v="2"/>
  </r>
  <r>
    <x v="70"/>
    <x v="2"/>
    <x v="2"/>
    <n v="11"/>
  </r>
  <r>
    <x v="70"/>
    <x v="1"/>
    <x v="1"/>
    <n v="5"/>
  </r>
  <r>
    <x v="71"/>
    <x v="4"/>
    <x v="34"/>
    <n v="1"/>
  </r>
  <r>
    <x v="71"/>
    <x v="4"/>
    <x v="4"/>
    <n v="1"/>
  </r>
  <r>
    <x v="71"/>
    <x v="4"/>
    <x v="37"/>
    <n v="2"/>
  </r>
  <r>
    <x v="71"/>
    <x v="10"/>
    <x v="14"/>
    <n v="1"/>
  </r>
  <r>
    <x v="71"/>
    <x v="10"/>
    <x v="17"/>
    <n v="2"/>
  </r>
  <r>
    <x v="71"/>
    <x v="2"/>
    <x v="2"/>
    <n v="5"/>
  </r>
  <r>
    <x v="71"/>
    <x v="2"/>
    <x v="38"/>
    <n v="1"/>
  </r>
  <r>
    <x v="71"/>
    <x v="1"/>
    <x v="1"/>
    <n v="4"/>
  </r>
  <r>
    <x v="72"/>
    <x v="7"/>
    <x v="10"/>
    <n v="1"/>
  </r>
  <r>
    <x v="72"/>
    <x v="4"/>
    <x v="4"/>
    <n v="3"/>
  </r>
  <r>
    <x v="72"/>
    <x v="10"/>
    <x v="14"/>
    <n v="1"/>
  </r>
  <r>
    <x v="72"/>
    <x v="2"/>
    <x v="2"/>
    <n v="3"/>
  </r>
  <r>
    <x v="72"/>
    <x v="1"/>
    <x v="1"/>
    <n v="10"/>
  </r>
  <r>
    <x v="72"/>
    <x v="1"/>
    <x v="13"/>
    <n v="1"/>
  </r>
  <r>
    <x v="73"/>
    <x v="2"/>
    <x v="2"/>
    <n v="2"/>
  </r>
  <r>
    <x v="73"/>
    <x v="1"/>
    <x v="1"/>
    <n v="1"/>
  </r>
  <r>
    <x v="74"/>
    <x v="4"/>
    <x v="37"/>
    <n v="1"/>
  </r>
  <r>
    <x v="74"/>
    <x v="2"/>
    <x v="2"/>
    <n v="0"/>
  </r>
  <r>
    <x v="74"/>
    <x v="1"/>
    <x v="1"/>
    <n v="6"/>
  </r>
  <r>
    <x v="75"/>
    <x v="4"/>
    <x v="4"/>
    <n v="2"/>
  </r>
  <r>
    <x v="75"/>
    <x v="2"/>
    <x v="2"/>
    <n v="1"/>
  </r>
  <r>
    <x v="75"/>
    <x v="5"/>
    <x v="5"/>
    <n v="1"/>
  </r>
  <r>
    <x v="75"/>
    <x v="1"/>
    <x v="1"/>
    <n v="9"/>
  </r>
  <r>
    <x v="76"/>
    <x v="4"/>
    <x v="4"/>
    <n v="1"/>
  </r>
  <r>
    <x v="76"/>
    <x v="4"/>
    <x v="37"/>
    <n v="2"/>
  </r>
  <r>
    <x v="76"/>
    <x v="10"/>
    <x v="14"/>
    <n v="1"/>
  </r>
  <r>
    <x v="76"/>
    <x v="2"/>
    <x v="2"/>
    <n v="6"/>
  </r>
  <r>
    <x v="76"/>
    <x v="1"/>
    <x v="22"/>
    <n v="1"/>
  </r>
  <r>
    <x v="76"/>
    <x v="1"/>
    <x v="1"/>
    <n v="8"/>
  </r>
  <r>
    <x v="76"/>
    <x v="1"/>
    <x v="13"/>
    <n v="2"/>
  </r>
  <r>
    <x v="77"/>
    <x v="2"/>
    <x v="2"/>
    <n v="2"/>
  </r>
  <r>
    <x v="77"/>
    <x v="1"/>
    <x v="1"/>
    <n v="6"/>
  </r>
  <r>
    <x v="77"/>
    <x v="11"/>
    <x v="20"/>
    <n v="1"/>
  </r>
  <r>
    <x v="78"/>
    <x v="7"/>
    <x v="7"/>
    <n v="1"/>
  </r>
  <r>
    <x v="78"/>
    <x v="9"/>
    <x v="12"/>
    <n v="1"/>
  </r>
  <r>
    <x v="78"/>
    <x v="10"/>
    <x v="14"/>
    <n v="2"/>
  </r>
  <r>
    <x v="78"/>
    <x v="13"/>
    <x v="39"/>
    <n v="1"/>
  </r>
  <r>
    <x v="78"/>
    <x v="2"/>
    <x v="2"/>
    <n v="1"/>
  </r>
  <r>
    <x v="78"/>
    <x v="1"/>
    <x v="1"/>
    <n v="9"/>
  </r>
  <r>
    <x v="79"/>
    <x v="4"/>
    <x v="37"/>
    <n v="2"/>
  </r>
  <r>
    <x v="79"/>
    <x v="2"/>
    <x v="2"/>
    <n v="5"/>
  </r>
  <r>
    <x v="79"/>
    <x v="8"/>
    <x v="40"/>
    <n v="1"/>
  </r>
  <r>
    <x v="79"/>
    <x v="1"/>
    <x v="30"/>
    <n v="1"/>
  </r>
  <r>
    <x v="79"/>
    <x v="1"/>
    <x v="1"/>
    <n v="11"/>
  </r>
  <r>
    <x v="79"/>
    <x v="1"/>
    <x v="13"/>
    <n v="1"/>
  </r>
  <r>
    <x v="80"/>
    <x v="4"/>
    <x v="37"/>
    <n v="2"/>
  </r>
  <r>
    <x v="80"/>
    <x v="2"/>
    <x v="2"/>
    <n v="3"/>
  </r>
  <r>
    <x v="80"/>
    <x v="6"/>
    <x v="41"/>
    <n v="1"/>
  </r>
  <r>
    <x v="80"/>
    <x v="1"/>
    <x v="19"/>
    <n v="1"/>
  </r>
  <r>
    <x v="80"/>
    <x v="1"/>
    <x v="1"/>
    <n v="20"/>
  </r>
  <r>
    <x v="81"/>
    <x v="7"/>
    <x v="7"/>
    <n v="1"/>
  </r>
  <r>
    <x v="81"/>
    <x v="0"/>
    <x v="0"/>
    <n v="1"/>
  </r>
  <r>
    <x v="81"/>
    <x v="2"/>
    <x v="2"/>
    <n v="2"/>
  </r>
  <r>
    <x v="81"/>
    <x v="1"/>
    <x v="22"/>
    <n v="1"/>
  </r>
  <r>
    <x v="81"/>
    <x v="1"/>
    <x v="1"/>
    <n v="13"/>
  </r>
  <r>
    <x v="81"/>
    <x v="1"/>
    <x v="13"/>
    <n v="2"/>
  </r>
  <r>
    <x v="82"/>
    <x v="7"/>
    <x v="7"/>
    <n v="1"/>
  </r>
  <r>
    <x v="82"/>
    <x v="9"/>
    <x v="12"/>
    <n v="1"/>
  </r>
  <r>
    <x v="82"/>
    <x v="4"/>
    <x v="34"/>
    <n v="1"/>
  </r>
  <r>
    <x v="82"/>
    <x v="4"/>
    <x v="4"/>
    <n v="1"/>
  </r>
  <r>
    <x v="82"/>
    <x v="4"/>
    <x v="37"/>
    <n v="1"/>
  </r>
  <r>
    <x v="82"/>
    <x v="10"/>
    <x v="14"/>
    <n v="1"/>
  </r>
  <r>
    <x v="82"/>
    <x v="2"/>
    <x v="2"/>
    <n v="2"/>
  </r>
  <r>
    <x v="82"/>
    <x v="1"/>
    <x v="1"/>
    <n v="12"/>
  </r>
  <r>
    <x v="83"/>
    <x v="9"/>
    <x v="12"/>
    <n v="3"/>
  </r>
  <r>
    <x v="83"/>
    <x v="4"/>
    <x v="8"/>
    <n v="1"/>
  </r>
  <r>
    <x v="83"/>
    <x v="2"/>
    <x v="2"/>
    <n v="8"/>
  </r>
  <r>
    <x v="83"/>
    <x v="6"/>
    <x v="6"/>
    <n v="3"/>
  </r>
  <r>
    <x v="83"/>
    <x v="1"/>
    <x v="22"/>
    <n v="1"/>
  </r>
  <r>
    <x v="83"/>
    <x v="1"/>
    <x v="1"/>
    <n v="44"/>
  </r>
  <r>
    <x v="83"/>
    <x v="1"/>
    <x v="13"/>
    <n v="2"/>
  </r>
  <r>
    <x v="83"/>
    <x v="1"/>
    <x v="42"/>
    <n v="2"/>
  </r>
  <r>
    <x v="84"/>
    <x v="9"/>
    <x v="12"/>
    <n v="1"/>
  </r>
  <r>
    <x v="84"/>
    <x v="4"/>
    <x v="37"/>
    <n v="2"/>
  </r>
  <r>
    <x v="84"/>
    <x v="10"/>
    <x v="14"/>
    <n v="1"/>
  </r>
  <r>
    <x v="84"/>
    <x v="2"/>
    <x v="2"/>
    <n v="5"/>
  </r>
  <r>
    <x v="84"/>
    <x v="1"/>
    <x v="43"/>
    <n v="1"/>
  </r>
  <r>
    <x v="84"/>
    <x v="1"/>
    <x v="22"/>
    <n v="3"/>
  </r>
  <r>
    <x v="84"/>
    <x v="1"/>
    <x v="1"/>
    <n v="48"/>
  </r>
  <r>
    <x v="84"/>
    <x v="1"/>
    <x v="13"/>
    <n v="1"/>
  </r>
  <r>
    <x v="84"/>
    <x v="1"/>
    <x v="42"/>
    <n v="1"/>
  </r>
  <r>
    <x v="85"/>
    <x v="4"/>
    <x v="4"/>
    <n v="1"/>
  </r>
  <r>
    <x v="85"/>
    <x v="13"/>
    <x v="39"/>
    <n v="1"/>
  </r>
  <r>
    <x v="85"/>
    <x v="2"/>
    <x v="2"/>
    <n v="4"/>
  </r>
  <r>
    <x v="85"/>
    <x v="1"/>
    <x v="1"/>
    <n v="28"/>
  </r>
  <r>
    <x v="85"/>
    <x v="1"/>
    <x v="13"/>
    <n v="2"/>
  </r>
  <r>
    <x v="86"/>
    <x v="4"/>
    <x v="37"/>
    <n v="1"/>
  </r>
  <r>
    <x v="86"/>
    <x v="4"/>
    <x v="8"/>
    <n v="1"/>
  </r>
  <r>
    <x v="86"/>
    <x v="10"/>
    <x v="14"/>
    <n v="1"/>
  </r>
  <r>
    <x v="86"/>
    <x v="0"/>
    <x v="0"/>
    <n v="2"/>
  </r>
  <r>
    <x v="86"/>
    <x v="2"/>
    <x v="2"/>
    <n v="2"/>
  </r>
  <r>
    <x v="86"/>
    <x v="6"/>
    <x v="6"/>
    <n v="2"/>
  </r>
  <r>
    <x v="86"/>
    <x v="1"/>
    <x v="22"/>
    <n v="1"/>
  </r>
  <r>
    <x v="86"/>
    <x v="1"/>
    <x v="1"/>
    <n v="35"/>
  </r>
  <r>
    <x v="86"/>
    <x v="14"/>
    <x v="44"/>
    <n v="1"/>
  </r>
  <r>
    <x v="86"/>
    <x v="11"/>
    <x v="20"/>
    <n v="1"/>
  </r>
  <r>
    <x v="86"/>
    <x v="12"/>
    <x v="24"/>
    <n v="1"/>
  </r>
  <r>
    <x v="87"/>
    <x v="10"/>
    <x v="14"/>
    <n v="2"/>
  </r>
  <r>
    <x v="87"/>
    <x v="2"/>
    <x v="2"/>
    <n v="14"/>
  </r>
  <r>
    <x v="87"/>
    <x v="1"/>
    <x v="45"/>
    <n v="2"/>
  </r>
  <r>
    <x v="87"/>
    <x v="1"/>
    <x v="46"/>
    <n v="2"/>
  </r>
  <r>
    <x v="87"/>
    <x v="1"/>
    <x v="1"/>
    <n v="44"/>
  </r>
  <r>
    <x v="87"/>
    <x v="1"/>
    <x v="13"/>
    <n v="2"/>
  </r>
  <r>
    <x v="87"/>
    <x v="1"/>
    <x v="42"/>
    <n v="1"/>
  </r>
  <r>
    <x v="88"/>
    <x v="9"/>
    <x v="12"/>
    <n v="1"/>
  </r>
  <r>
    <x v="88"/>
    <x v="2"/>
    <x v="2"/>
    <n v="0"/>
  </r>
  <r>
    <x v="88"/>
    <x v="6"/>
    <x v="6"/>
    <n v="2"/>
  </r>
  <r>
    <x v="88"/>
    <x v="1"/>
    <x v="1"/>
    <n v="31"/>
  </r>
  <r>
    <x v="88"/>
    <x v="1"/>
    <x v="42"/>
    <n v="1"/>
  </r>
  <r>
    <x v="89"/>
    <x v="0"/>
    <x v="47"/>
    <n v="1"/>
  </r>
  <r>
    <x v="89"/>
    <x v="0"/>
    <x v="0"/>
    <n v="1"/>
  </r>
  <r>
    <x v="89"/>
    <x v="2"/>
    <x v="2"/>
    <n v="6"/>
  </r>
  <r>
    <x v="89"/>
    <x v="1"/>
    <x v="22"/>
    <n v="6"/>
  </r>
  <r>
    <x v="89"/>
    <x v="1"/>
    <x v="1"/>
    <n v="40"/>
  </r>
  <r>
    <x v="89"/>
    <x v="1"/>
    <x v="13"/>
    <n v="1"/>
  </r>
  <r>
    <x v="89"/>
    <x v="1"/>
    <x v="42"/>
    <n v="1"/>
  </r>
  <r>
    <x v="89"/>
    <x v="12"/>
    <x v="24"/>
    <n v="4"/>
  </r>
  <r>
    <x v="90"/>
    <x v="7"/>
    <x v="7"/>
    <n v="3"/>
  </r>
  <r>
    <x v="90"/>
    <x v="9"/>
    <x v="12"/>
    <n v="2"/>
  </r>
  <r>
    <x v="90"/>
    <x v="10"/>
    <x v="14"/>
    <n v="2"/>
  </r>
  <r>
    <x v="90"/>
    <x v="2"/>
    <x v="2"/>
    <n v="1"/>
  </r>
  <r>
    <x v="90"/>
    <x v="6"/>
    <x v="48"/>
    <n v="1"/>
  </r>
  <r>
    <x v="90"/>
    <x v="1"/>
    <x v="22"/>
    <n v="2"/>
  </r>
  <r>
    <x v="90"/>
    <x v="1"/>
    <x v="1"/>
    <n v="32"/>
  </r>
  <r>
    <x v="90"/>
    <x v="1"/>
    <x v="13"/>
    <n v="2"/>
  </r>
  <r>
    <x v="90"/>
    <x v="3"/>
    <x v="3"/>
    <n v="1"/>
  </r>
  <r>
    <x v="91"/>
    <x v="9"/>
    <x v="12"/>
    <n v="2"/>
  </r>
  <r>
    <x v="91"/>
    <x v="10"/>
    <x v="14"/>
    <n v="2"/>
  </r>
  <r>
    <x v="91"/>
    <x v="2"/>
    <x v="2"/>
    <n v="22"/>
  </r>
  <r>
    <x v="91"/>
    <x v="2"/>
    <x v="11"/>
    <n v="1"/>
  </r>
  <r>
    <x v="91"/>
    <x v="1"/>
    <x v="22"/>
    <n v="1"/>
  </r>
  <r>
    <x v="91"/>
    <x v="1"/>
    <x v="1"/>
    <n v="68"/>
  </r>
  <r>
    <x v="91"/>
    <x v="1"/>
    <x v="13"/>
    <n v="3"/>
  </r>
  <r>
    <x v="91"/>
    <x v="1"/>
    <x v="49"/>
    <n v="1"/>
  </r>
  <r>
    <x v="91"/>
    <x v="14"/>
    <x v="44"/>
    <n v="1"/>
  </r>
  <r>
    <x v="92"/>
    <x v="9"/>
    <x v="12"/>
    <n v="11"/>
  </r>
  <r>
    <x v="92"/>
    <x v="4"/>
    <x v="8"/>
    <n v="1"/>
  </r>
  <r>
    <x v="92"/>
    <x v="10"/>
    <x v="14"/>
    <n v="2"/>
  </r>
  <r>
    <x v="92"/>
    <x v="2"/>
    <x v="2"/>
    <n v="14"/>
  </r>
  <r>
    <x v="92"/>
    <x v="5"/>
    <x v="50"/>
    <n v="1"/>
  </r>
  <r>
    <x v="92"/>
    <x v="6"/>
    <x v="48"/>
    <n v="1"/>
  </r>
  <r>
    <x v="92"/>
    <x v="6"/>
    <x v="6"/>
    <n v="2"/>
  </r>
  <r>
    <x v="92"/>
    <x v="1"/>
    <x v="22"/>
    <n v="2"/>
  </r>
  <r>
    <x v="92"/>
    <x v="1"/>
    <x v="51"/>
    <n v="1"/>
  </r>
  <r>
    <x v="92"/>
    <x v="1"/>
    <x v="19"/>
    <n v="2"/>
  </r>
  <r>
    <x v="92"/>
    <x v="1"/>
    <x v="1"/>
    <n v="63"/>
  </r>
  <r>
    <x v="92"/>
    <x v="1"/>
    <x v="42"/>
    <n v="1"/>
  </r>
  <r>
    <x v="93"/>
    <x v="9"/>
    <x v="12"/>
    <n v="1"/>
  </r>
  <r>
    <x v="93"/>
    <x v="4"/>
    <x v="37"/>
    <n v="1"/>
  </r>
  <r>
    <x v="93"/>
    <x v="4"/>
    <x v="52"/>
    <n v="3"/>
  </r>
  <r>
    <x v="93"/>
    <x v="10"/>
    <x v="14"/>
    <n v="3"/>
  </r>
  <r>
    <x v="93"/>
    <x v="10"/>
    <x v="17"/>
    <n v="1"/>
  </r>
  <r>
    <x v="93"/>
    <x v="2"/>
    <x v="2"/>
    <n v="20"/>
  </r>
  <r>
    <x v="93"/>
    <x v="6"/>
    <x v="48"/>
    <n v="1"/>
  </r>
  <r>
    <x v="93"/>
    <x v="6"/>
    <x v="6"/>
    <n v="1"/>
  </r>
  <r>
    <x v="93"/>
    <x v="1"/>
    <x v="22"/>
    <n v="6"/>
  </r>
  <r>
    <x v="93"/>
    <x v="1"/>
    <x v="1"/>
    <n v="36"/>
  </r>
  <r>
    <x v="93"/>
    <x v="1"/>
    <x v="13"/>
    <n v="3"/>
  </r>
  <r>
    <x v="93"/>
    <x v="1"/>
    <x v="42"/>
    <n v="1"/>
  </r>
  <r>
    <x v="93"/>
    <x v="12"/>
    <x v="24"/>
    <n v="6"/>
  </r>
  <r>
    <x v="94"/>
    <x v="9"/>
    <x v="12"/>
    <n v="1"/>
  </r>
  <r>
    <x v="94"/>
    <x v="0"/>
    <x v="0"/>
    <n v="1"/>
  </r>
  <r>
    <x v="94"/>
    <x v="2"/>
    <x v="2"/>
    <n v="3"/>
  </r>
  <r>
    <x v="94"/>
    <x v="2"/>
    <x v="11"/>
    <n v="3"/>
  </r>
  <r>
    <x v="94"/>
    <x v="1"/>
    <x v="22"/>
    <n v="1"/>
  </r>
  <r>
    <x v="94"/>
    <x v="1"/>
    <x v="1"/>
    <n v="41"/>
  </r>
  <r>
    <x v="94"/>
    <x v="1"/>
    <x v="13"/>
    <n v="1"/>
  </r>
  <r>
    <x v="95"/>
    <x v="2"/>
    <x v="2"/>
    <n v="23"/>
  </r>
  <r>
    <x v="95"/>
    <x v="1"/>
    <x v="30"/>
    <n v="1"/>
  </r>
  <r>
    <x v="95"/>
    <x v="1"/>
    <x v="1"/>
    <n v="36"/>
  </r>
  <r>
    <x v="95"/>
    <x v="1"/>
    <x v="13"/>
    <n v="2"/>
  </r>
  <r>
    <x v="95"/>
    <x v="1"/>
    <x v="42"/>
    <n v="1"/>
  </r>
  <r>
    <x v="96"/>
    <x v="7"/>
    <x v="7"/>
    <n v="1"/>
  </r>
  <r>
    <x v="96"/>
    <x v="9"/>
    <x v="12"/>
    <n v="-2"/>
  </r>
  <r>
    <x v="96"/>
    <x v="4"/>
    <x v="4"/>
    <n v="1"/>
  </r>
  <r>
    <x v="96"/>
    <x v="10"/>
    <x v="14"/>
    <n v="1"/>
  </r>
  <r>
    <x v="96"/>
    <x v="10"/>
    <x v="17"/>
    <n v="1"/>
  </r>
  <r>
    <x v="96"/>
    <x v="2"/>
    <x v="2"/>
    <n v="3"/>
  </r>
  <r>
    <x v="96"/>
    <x v="1"/>
    <x v="22"/>
    <n v="1"/>
  </r>
  <r>
    <x v="96"/>
    <x v="1"/>
    <x v="1"/>
    <n v="32"/>
  </r>
  <r>
    <x v="96"/>
    <x v="1"/>
    <x v="13"/>
    <n v="1"/>
  </r>
  <r>
    <x v="96"/>
    <x v="11"/>
    <x v="53"/>
    <n v="2"/>
  </r>
  <r>
    <x v="96"/>
    <x v="12"/>
    <x v="24"/>
    <n v="2"/>
  </r>
  <r>
    <x v="97"/>
    <x v="9"/>
    <x v="12"/>
    <n v="1"/>
  </r>
  <r>
    <x v="97"/>
    <x v="4"/>
    <x v="52"/>
    <n v="1"/>
  </r>
  <r>
    <x v="97"/>
    <x v="10"/>
    <x v="14"/>
    <n v="1"/>
  </r>
  <r>
    <x v="97"/>
    <x v="2"/>
    <x v="2"/>
    <n v="2"/>
  </r>
  <r>
    <x v="97"/>
    <x v="1"/>
    <x v="1"/>
    <n v="32"/>
  </r>
  <r>
    <x v="97"/>
    <x v="1"/>
    <x v="13"/>
    <n v="1"/>
  </r>
  <r>
    <x v="97"/>
    <x v="12"/>
    <x v="24"/>
    <n v="2"/>
  </r>
  <r>
    <x v="97"/>
    <x v="3"/>
    <x v="3"/>
    <n v="1"/>
  </r>
  <r>
    <x v="98"/>
    <x v="9"/>
    <x v="12"/>
    <n v="6"/>
  </r>
  <r>
    <x v="98"/>
    <x v="4"/>
    <x v="37"/>
    <n v="1"/>
  </r>
  <r>
    <x v="98"/>
    <x v="10"/>
    <x v="14"/>
    <n v="2"/>
  </r>
  <r>
    <x v="98"/>
    <x v="10"/>
    <x v="17"/>
    <n v="1"/>
  </r>
  <r>
    <x v="98"/>
    <x v="2"/>
    <x v="2"/>
    <n v="41"/>
  </r>
  <r>
    <x v="98"/>
    <x v="8"/>
    <x v="40"/>
    <n v="2"/>
  </r>
  <r>
    <x v="98"/>
    <x v="5"/>
    <x v="54"/>
    <n v="3"/>
  </r>
  <r>
    <x v="98"/>
    <x v="1"/>
    <x v="22"/>
    <n v="1"/>
  </r>
  <r>
    <x v="98"/>
    <x v="1"/>
    <x v="23"/>
    <n v="2"/>
  </r>
  <r>
    <x v="98"/>
    <x v="1"/>
    <x v="55"/>
    <n v="1"/>
  </r>
  <r>
    <x v="98"/>
    <x v="1"/>
    <x v="1"/>
    <n v="58"/>
  </r>
  <r>
    <x v="98"/>
    <x v="1"/>
    <x v="13"/>
    <n v="3"/>
  </r>
  <r>
    <x v="98"/>
    <x v="1"/>
    <x v="42"/>
    <n v="3"/>
  </r>
  <r>
    <x v="98"/>
    <x v="11"/>
    <x v="53"/>
    <n v="4"/>
  </r>
  <r>
    <x v="99"/>
    <x v="4"/>
    <x v="4"/>
    <n v="2"/>
  </r>
  <r>
    <x v="99"/>
    <x v="4"/>
    <x v="56"/>
    <n v="1"/>
  </r>
  <r>
    <x v="99"/>
    <x v="4"/>
    <x v="8"/>
    <n v="1"/>
  </r>
  <r>
    <x v="99"/>
    <x v="10"/>
    <x v="14"/>
    <n v="0"/>
  </r>
  <r>
    <x v="99"/>
    <x v="0"/>
    <x v="0"/>
    <n v="6"/>
  </r>
  <r>
    <x v="99"/>
    <x v="2"/>
    <x v="2"/>
    <n v="18"/>
  </r>
  <r>
    <x v="99"/>
    <x v="1"/>
    <x v="22"/>
    <n v="5"/>
  </r>
  <r>
    <x v="99"/>
    <x v="1"/>
    <x v="23"/>
    <n v="1"/>
  </r>
  <r>
    <x v="99"/>
    <x v="1"/>
    <x v="51"/>
    <n v="1"/>
  </r>
  <r>
    <x v="99"/>
    <x v="1"/>
    <x v="1"/>
    <n v="79"/>
  </r>
  <r>
    <x v="99"/>
    <x v="1"/>
    <x v="13"/>
    <n v="5"/>
  </r>
  <r>
    <x v="99"/>
    <x v="1"/>
    <x v="42"/>
    <n v="2"/>
  </r>
  <r>
    <x v="99"/>
    <x v="11"/>
    <x v="53"/>
    <n v="1"/>
  </r>
  <r>
    <x v="99"/>
    <x v="11"/>
    <x v="20"/>
    <n v="1"/>
  </r>
  <r>
    <x v="99"/>
    <x v="12"/>
    <x v="24"/>
    <n v="8"/>
  </r>
  <r>
    <x v="100"/>
    <x v="9"/>
    <x v="12"/>
    <n v="8"/>
  </r>
  <r>
    <x v="100"/>
    <x v="4"/>
    <x v="4"/>
    <n v="1"/>
  </r>
  <r>
    <x v="100"/>
    <x v="4"/>
    <x v="37"/>
    <n v="0"/>
  </r>
  <r>
    <x v="100"/>
    <x v="10"/>
    <x v="14"/>
    <n v="3"/>
  </r>
  <r>
    <x v="100"/>
    <x v="2"/>
    <x v="2"/>
    <n v="32"/>
  </r>
  <r>
    <x v="100"/>
    <x v="8"/>
    <x v="40"/>
    <n v="3"/>
  </r>
  <r>
    <x v="100"/>
    <x v="6"/>
    <x v="6"/>
    <n v="3"/>
  </r>
  <r>
    <x v="100"/>
    <x v="1"/>
    <x v="30"/>
    <n v="1"/>
  </r>
  <r>
    <x v="100"/>
    <x v="1"/>
    <x v="22"/>
    <n v="1"/>
  </r>
  <r>
    <x v="100"/>
    <x v="1"/>
    <x v="55"/>
    <n v="2"/>
  </r>
  <r>
    <x v="100"/>
    <x v="1"/>
    <x v="1"/>
    <n v="75"/>
  </r>
  <r>
    <x v="100"/>
    <x v="15"/>
    <x v="57"/>
    <n v="1"/>
  </r>
  <r>
    <x v="100"/>
    <x v="11"/>
    <x v="53"/>
    <n v="3"/>
  </r>
  <r>
    <x v="100"/>
    <x v="3"/>
    <x v="3"/>
    <n v="3"/>
  </r>
  <r>
    <x v="101"/>
    <x v="9"/>
    <x v="12"/>
    <n v="5"/>
  </r>
  <r>
    <x v="101"/>
    <x v="4"/>
    <x v="37"/>
    <n v="2"/>
  </r>
  <r>
    <x v="101"/>
    <x v="10"/>
    <x v="14"/>
    <n v="1"/>
  </r>
  <r>
    <x v="101"/>
    <x v="13"/>
    <x v="39"/>
    <n v="0"/>
  </r>
  <r>
    <x v="101"/>
    <x v="0"/>
    <x v="0"/>
    <n v="1"/>
  </r>
  <r>
    <x v="101"/>
    <x v="2"/>
    <x v="2"/>
    <n v="0"/>
  </r>
  <r>
    <x v="101"/>
    <x v="5"/>
    <x v="54"/>
    <n v="1"/>
  </r>
  <r>
    <x v="101"/>
    <x v="1"/>
    <x v="22"/>
    <n v="4"/>
  </r>
  <r>
    <x v="101"/>
    <x v="1"/>
    <x v="23"/>
    <n v="2"/>
  </r>
  <r>
    <x v="101"/>
    <x v="1"/>
    <x v="58"/>
    <n v="2"/>
  </r>
  <r>
    <x v="101"/>
    <x v="1"/>
    <x v="55"/>
    <n v="1"/>
  </r>
  <r>
    <x v="101"/>
    <x v="1"/>
    <x v="19"/>
    <n v="3"/>
  </r>
  <r>
    <x v="101"/>
    <x v="1"/>
    <x v="1"/>
    <n v="85"/>
  </r>
  <r>
    <x v="101"/>
    <x v="1"/>
    <x v="42"/>
    <n v="2"/>
  </r>
  <r>
    <x v="101"/>
    <x v="12"/>
    <x v="24"/>
    <n v="8"/>
  </r>
  <r>
    <x v="101"/>
    <x v="3"/>
    <x v="3"/>
    <n v="1"/>
  </r>
  <r>
    <x v="102"/>
    <x v="4"/>
    <x v="34"/>
    <n v="1"/>
  </r>
  <r>
    <x v="102"/>
    <x v="4"/>
    <x v="4"/>
    <n v="1"/>
  </r>
  <r>
    <x v="102"/>
    <x v="0"/>
    <x v="0"/>
    <n v="2"/>
  </r>
  <r>
    <x v="102"/>
    <x v="2"/>
    <x v="2"/>
    <n v="37"/>
  </r>
  <r>
    <x v="102"/>
    <x v="2"/>
    <x v="11"/>
    <n v="4"/>
  </r>
  <r>
    <x v="102"/>
    <x v="2"/>
    <x v="35"/>
    <n v="2"/>
  </r>
  <r>
    <x v="102"/>
    <x v="2"/>
    <x v="38"/>
    <n v="1"/>
  </r>
  <r>
    <x v="102"/>
    <x v="8"/>
    <x v="40"/>
    <n v="4"/>
  </r>
  <r>
    <x v="102"/>
    <x v="5"/>
    <x v="54"/>
    <n v="5"/>
  </r>
  <r>
    <x v="102"/>
    <x v="1"/>
    <x v="22"/>
    <n v="3"/>
  </r>
  <r>
    <x v="102"/>
    <x v="1"/>
    <x v="1"/>
    <n v="43"/>
  </r>
  <r>
    <x v="102"/>
    <x v="1"/>
    <x v="13"/>
    <n v="2"/>
  </r>
  <r>
    <x v="102"/>
    <x v="1"/>
    <x v="49"/>
    <n v="2"/>
  </r>
  <r>
    <x v="102"/>
    <x v="1"/>
    <x v="26"/>
    <n v="2"/>
  </r>
  <r>
    <x v="102"/>
    <x v="1"/>
    <x v="42"/>
    <n v="2"/>
  </r>
  <r>
    <x v="102"/>
    <x v="15"/>
    <x v="57"/>
    <n v="1"/>
  </r>
  <r>
    <x v="102"/>
    <x v="3"/>
    <x v="3"/>
    <n v="3"/>
  </r>
  <r>
    <x v="103"/>
    <x v="9"/>
    <x v="12"/>
    <n v="1"/>
  </r>
  <r>
    <x v="103"/>
    <x v="4"/>
    <x v="4"/>
    <n v="3"/>
  </r>
  <r>
    <x v="103"/>
    <x v="13"/>
    <x v="39"/>
    <n v="0"/>
  </r>
  <r>
    <x v="103"/>
    <x v="2"/>
    <x v="2"/>
    <n v="26"/>
  </r>
  <r>
    <x v="103"/>
    <x v="6"/>
    <x v="59"/>
    <n v="1"/>
  </r>
  <r>
    <x v="103"/>
    <x v="6"/>
    <x v="6"/>
    <n v="1"/>
  </r>
  <r>
    <x v="103"/>
    <x v="1"/>
    <x v="22"/>
    <n v="4"/>
  </r>
  <r>
    <x v="103"/>
    <x v="1"/>
    <x v="23"/>
    <n v="2"/>
  </r>
  <r>
    <x v="103"/>
    <x v="1"/>
    <x v="55"/>
    <n v="1"/>
  </r>
  <r>
    <x v="103"/>
    <x v="1"/>
    <x v="51"/>
    <n v="1"/>
  </r>
  <r>
    <x v="103"/>
    <x v="1"/>
    <x v="19"/>
    <n v="1"/>
  </r>
  <r>
    <x v="103"/>
    <x v="1"/>
    <x v="1"/>
    <n v="48"/>
  </r>
  <r>
    <x v="103"/>
    <x v="15"/>
    <x v="57"/>
    <n v="1"/>
  </r>
  <r>
    <x v="103"/>
    <x v="11"/>
    <x v="53"/>
    <n v="1"/>
  </r>
  <r>
    <x v="103"/>
    <x v="11"/>
    <x v="20"/>
    <n v="2"/>
  </r>
  <r>
    <x v="103"/>
    <x v="12"/>
    <x v="24"/>
    <n v="1"/>
  </r>
  <r>
    <x v="103"/>
    <x v="3"/>
    <x v="3"/>
    <n v="3"/>
  </r>
  <r>
    <x v="104"/>
    <x v="4"/>
    <x v="34"/>
    <n v="1"/>
  </r>
  <r>
    <x v="104"/>
    <x v="4"/>
    <x v="4"/>
    <n v="4"/>
  </r>
  <r>
    <x v="104"/>
    <x v="4"/>
    <x v="37"/>
    <n v="2"/>
  </r>
  <r>
    <x v="104"/>
    <x v="0"/>
    <x v="0"/>
    <n v="1"/>
  </r>
  <r>
    <x v="104"/>
    <x v="2"/>
    <x v="2"/>
    <n v="33"/>
  </r>
  <r>
    <x v="104"/>
    <x v="2"/>
    <x v="11"/>
    <n v="3"/>
  </r>
  <r>
    <x v="104"/>
    <x v="8"/>
    <x v="40"/>
    <n v="5"/>
  </r>
  <r>
    <x v="104"/>
    <x v="5"/>
    <x v="5"/>
    <n v="2"/>
  </r>
  <r>
    <x v="104"/>
    <x v="5"/>
    <x v="50"/>
    <n v="1"/>
  </r>
  <r>
    <x v="104"/>
    <x v="1"/>
    <x v="23"/>
    <n v="1"/>
  </r>
  <r>
    <x v="104"/>
    <x v="1"/>
    <x v="55"/>
    <n v="1"/>
  </r>
  <r>
    <x v="104"/>
    <x v="1"/>
    <x v="19"/>
    <n v="1"/>
  </r>
  <r>
    <x v="104"/>
    <x v="1"/>
    <x v="1"/>
    <n v="103"/>
  </r>
  <r>
    <x v="104"/>
    <x v="1"/>
    <x v="13"/>
    <n v="1"/>
  </r>
  <r>
    <x v="104"/>
    <x v="1"/>
    <x v="42"/>
    <n v="4"/>
  </r>
  <r>
    <x v="104"/>
    <x v="11"/>
    <x v="20"/>
    <n v="1"/>
  </r>
  <r>
    <x v="104"/>
    <x v="12"/>
    <x v="24"/>
    <n v="1"/>
  </r>
  <r>
    <x v="104"/>
    <x v="3"/>
    <x v="3"/>
    <n v="2"/>
  </r>
  <r>
    <x v="105"/>
    <x v="9"/>
    <x v="12"/>
    <n v="0"/>
  </r>
  <r>
    <x v="105"/>
    <x v="10"/>
    <x v="14"/>
    <n v="1"/>
  </r>
  <r>
    <x v="105"/>
    <x v="0"/>
    <x v="0"/>
    <n v="1"/>
  </r>
  <r>
    <x v="105"/>
    <x v="2"/>
    <x v="2"/>
    <n v="26"/>
  </r>
  <r>
    <x v="105"/>
    <x v="8"/>
    <x v="40"/>
    <n v="2"/>
  </r>
  <r>
    <x v="105"/>
    <x v="6"/>
    <x v="6"/>
    <n v="1"/>
  </r>
  <r>
    <x v="105"/>
    <x v="1"/>
    <x v="22"/>
    <n v="2"/>
  </r>
  <r>
    <x v="105"/>
    <x v="1"/>
    <x v="55"/>
    <n v="2"/>
  </r>
  <r>
    <x v="105"/>
    <x v="1"/>
    <x v="19"/>
    <n v="2"/>
  </r>
  <r>
    <x v="105"/>
    <x v="1"/>
    <x v="1"/>
    <n v="70"/>
  </r>
  <r>
    <x v="105"/>
    <x v="1"/>
    <x v="60"/>
    <n v="1"/>
  </r>
  <r>
    <x v="105"/>
    <x v="1"/>
    <x v="42"/>
    <n v="5"/>
  </r>
  <r>
    <x v="105"/>
    <x v="11"/>
    <x v="20"/>
    <n v="3"/>
  </r>
  <r>
    <x v="105"/>
    <x v="12"/>
    <x v="24"/>
    <n v="2"/>
  </r>
  <r>
    <x v="106"/>
    <x v="7"/>
    <x v="10"/>
    <n v="2"/>
  </r>
  <r>
    <x v="106"/>
    <x v="4"/>
    <x v="34"/>
    <n v="1"/>
  </r>
  <r>
    <x v="106"/>
    <x v="4"/>
    <x v="4"/>
    <n v="3"/>
  </r>
  <r>
    <x v="106"/>
    <x v="4"/>
    <x v="52"/>
    <n v="2"/>
  </r>
  <r>
    <x v="106"/>
    <x v="10"/>
    <x v="61"/>
    <n v="1"/>
  </r>
  <r>
    <x v="106"/>
    <x v="2"/>
    <x v="2"/>
    <n v="38"/>
  </r>
  <r>
    <x v="106"/>
    <x v="2"/>
    <x v="35"/>
    <n v="1"/>
  </r>
  <r>
    <x v="106"/>
    <x v="2"/>
    <x v="38"/>
    <n v="1"/>
  </r>
  <r>
    <x v="106"/>
    <x v="6"/>
    <x v="6"/>
    <n v="2"/>
  </r>
  <r>
    <x v="106"/>
    <x v="1"/>
    <x v="22"/>
    <n v="1"/>
  </r>
  <r>
    <x v="106"/>
    <x v="1"/>
    <x v="1"/>
    <n v="91"/>
  </r>
  <r>
    <x v="106"/>
    <x v="1"/>
    <x v="13"/>
    <n v="2"/>
  </r>
  <r>
    <x v="106"/>
    <x v="1"/>
    <x v="26"/>
    <n v="2"/>
  </r>
  <r>
    <x v="106"/>
    <x v="1"/>
    <x v="42"/>
    <n v="1"/>
  </r>
  <r>
    <x v="106"/>
    <x v="11"/>
    <x v="53"/>
    <n v="1"/>
  </r>
  <r>
    <x v="106"/>
    <x v="12"/>
    <x v="24"/>
    <n v="7"/>
  </r>
  <r>
    <x v="106"/>
    <x v="3"/>
    <x v="3"/>
    <n v="4"/>
  </r>
  <r>
    <x v="107"/>
    <x v="4"/>
    <x v="32"/>
    <n v="1"/>
  </r>
  <r>
    <x v="107"/>
    <x v="4"/>
    <x v="4"/>
    <n v="9"/>
  </r>
  <r>
    <x v="107"/>
    <x v="4"/>
    <x v="52"/>
    <n v="2"/>
  </r>
  <r>
    <x v="107"/>
    <x v="4"/>
    <x v="56"/>
    <n v="2"/>
  </r>
  <r>
    <x v="107"/>
    <x v="10"/>
    <x v="14"/>
    <n v="1"/>
  </r>
  <r>
    <x v="107"/>
    <x v="2"/>
    <x v="2"/>
    <n v="32"/>
  </r>
  <r>
    <x v="107"/>
    <x v="2"/>
    <x v="35"/>
    <n v="2"/>
  </r>
  <r>
    <x v="107"/>
    <x v="2"/>
    <x v="38"/>
    <n v="2"/>
  </r>
  <r>
    <x v="107"/>
    <x v="5"/>
    <x v="5"/>
    <n v="2"/>
  </r>
  <r>
    <x v="107"/>
    <x v="5"/>
    <x v="50"/>
    <n v="1"/>
  </r>
  <r>
    <x v="107"/>
    <x v="1"/>
    <x v="22"/>
    <n v="2"/>
  </r>
  <r>
    <x v="107"/>
    <x v="1"/>
    <x v="62"/>
    <n v="1"/>
  </r>
  <r>
    <x v="107"/>
    <x v="1"/>
    <x v="19"/>
    <n v="2"/>
  </r>
  <r>
    <x v="107"/>
    <x v="1"/>
    <x v="1"/>
    <n v="59"/>
  </r>
  <r>
    <x v="107"/>
    <x v="11"/>
    <x v="20"/>
    <n v="1"/>
  </r>
  <r>
    <x v="108"/>
    <x v="9"/>
    <x v="12"/>
    <n v="1"/>
  </r>
  <r>
    <x v="108"/>
    <x v="4"/>
    <x v="34"/>
    <n v="1"/>
  </r>
  <r>
    <x v="108"/>
    <x v="4"/>
    <x v="4"/>
    <n v="10"/>
  </r>
  <r>
    <x v="108"/>
    <x v="4"/>
    <x v="37"/>
    <n v="3"/>
  </r>
  <r>
    <x v="108"/>
    <x v="4"/>
    <x v="8"/>
    <n v="4"/>
  </r>
  <r>
    <x v="108"/>
    <x v="10"/>
    <x v="14"/>
    <n v="0"/>
  </r>
  <r>
    <x v="108"/>
    <x v="10"/>
    <x v="63"/>
    <n v="1"/>
  </r>
  <r>
    <x v="108"/>
    <x v="10"/>
    <x v="18"/>
    <n v="1"/>
  </r>
  <r>
    <x v="108"/>
    <x v="0"/>
    <x v="0"/>
    <n v="4"/>
  </r>
  <r>
    <x v="108"/>
    <x v="2"/>
    <x v="2"/>
    <n v="16"/>
  </r>
  <r>
    <x v="108"/>
    <x v="2"/>
    <x v="11"/>
    <n v="1"/>
  </r>
  <r>
    <x v="108"/>
    <x v="5"/>
    <x v="50"/>
    <n v="4"/>
  </r>
  <r>
    <x v="108"/>
    <x v="6"/>
    <x v="6"/>
    <n v="1"/>
  </r>
  <r>
    <x v="108"/>
    <x v="1"/>
    <x v="22"/>
    <n v="1"/>
  </r>
  <r>
    <x v="108"/>
    <x v="1"/>
    <x v="23"/>
    <n v="1"/>
  </r>
  <r>
    <x v="108"/>
    <x v="1"/>
    <x v="19"/>
    <n v="6"/>
  </r>
  <r>
    <x v="108"/>
    <x v="1"/>
    <x v="1"/>
    <n v="121"/>
  </r>
  <r>
    <x v="108"/>
    <x v="1"/>
    <x v="13"/>
    <n v="7"/>
  </r>
  <r>
    <x v="108"/>
    <x v="1"/>
    <x v="26"/>
    <n v="2"/>
  </r>
  <r>
    <x v="108"/>
    <x v="1"/>
    <x v="42"/>
    <n v="2"/>
  </r>
  <r>
    <x v="108"/>
    <x v="12"/>
    <x v="24"/>
    <n v="4"/>
  </r>
  <r>
    <x v="108"/>
    <x v="3"/>
    <x v="3"/>
    <n v="1"/>
  </r>
  <r>
    <x v="109"/>
    <x v="9"/>
    <x v="12"/>
    <n v="13"/>
  </r>
  <r>
    <x v="109"/>
    <x v="4"/>
    <x v="34"/>
    <n v="1"/>
  </r>
  <r>
    <x v="109"/>
    <x v="4"/>
    <x v="37"/>
    <n v="1"/>
  </r>
  <r>
    <x v="109"/>
    <x v="10"/>
    <x v="14"/>
    <n v="3"/>
  </r>
  <r>
    <x v="109"/>
    <x v="10"/>
    <x v="18"/>
    <n v="1"/>
  </r>
  <r>
    <x v="109"/>
    <x v="13"/>
    <x v="39"/>
    <n v="0"/>
  </r>
  <r>
    <x v="109"/>
    <x v="16"/>
    <x v="64"/>
    <n v="2"/>
  </r>
  <r>
    <x v="109"/>
    <x v="0"/>
    <x v="47"/>
    <n v="1"/>
  </r>
  <r>
    <x v="109"/>
    <x v="2"/>
    <x v="2"/>
    <n v="29"/>
  </r>
  <r>
    <x v="109"/>
    <x v="2"/>
    <x v="11"/>
    <n v="2"/>
  </r>
  <r>
    <x v="109"/>
    <x v="8"/>
    <x v="40"/>
    <n v="2"/>
  </r>
  <r>
    <x v="109"/>
    <x v="5"/>
    <x v="25"/>
    <n v="0"/>
  </r>
  <r>
    <x v="109"/>
    <x v="5"/>
    <x v="50"/>
    <n v="1"/>
  </r>
  <r>
    <x v="109"/>
    <x v="6"/>
    <x v="59"/>
    <n v="7"/>
  </r>
  <r>
    <x v="109"/>
    <x v="1"/>
    <x v="22"/>
    <n v="2"/>
  </r>
  <r>
    <x v="109"/>
    <x v="1"/>
    <x v="23"/>
    <n v="8"/>
  </r>
  <r>
    <x v="109"/>
    <x v="1"/>
    <x v="51"/>
    <n v="3"/>
  </r>
  <r>
    <x v="109"/>
    <x v="1"/>
    <x v="19"/>
    <n v="4"/>
  </r>
  <r>
    <x v="109"/>
    <x v="1"/>
    <x v="1"/>
    <n v="160"/>
  </r>
  <r>
    <x v="109"/>
    <x v="1"/>
    <x v="60"/>
    <n v="2"/>
  </r>
  <r>
    <x v="109"/>
    <x v="1"/>
    <x v="13"/>
    <n v="6"/>
  </r>
  <r>
    <x v="109"/>
    <x v="1"/>
    <x v="26"/>
    <n v="2"/>
  </r>
  <r>
    <x v="109"/>
    <x v="1"/>
    <x v="42"/>
    <n v="4"/>
  </r>
  <r>
    <x v="109"/>
    <x v="14"/>
    <x v="65"/>
    <n v="0"/>
  </r>
  <r>
    <x v="109"/>
    <x v="11"/>
    <x v="20"/>
    <n v="2"/>
  </r>
  <r>
    <x v="109"/>
    <x v="12"/>
    <x v="24"/>
    <n v="2"/>
  </r>
  <r>
    <x v="109"/>
    <x v="3"/>
    <x v="3"/>
    <n v="4"/>
  </r>
  <r>
    <x v="110"/>
    <x v="9"/>
    <x v="12"/>
    <n v="20"/>
  </r>
  <r>
    <x v="110"/>
    <x v="4"/>
    <x v="34"/>
    <n v="2"/>
  </r>
  <r>
    <x v="110"/>
    <x v="4"/>
    <x v="4"/>
    <n v="19"/>
  </r>
  <r>
    <x v="110"/>
    <x v="4"/>
    <x v="52"/>
    <n v="1"/>
  </r>
  <r>
    <x v="110"/>
    <x v="4"/>
    <x v="56"/>
    <n v="2"/>
  </r>
  <r>
    <x v="110"/>
    <x v="4"/>
    <x v="8"/>
    <n v="1"/>
  </r>
  <r>
    <x v="110"/>
    <x v="10"/>
    <x v="14"/>
    <n v="1"/>
  </r>
  <r>
    <x v="110"/>
    <x v="0"/>
    <x v="0"/>
    <n v="11"/>
  </r>
  <r>
    <x v="110"/>
    <x v="2"/>
    <x v="2"/>
    <n v="74"/>
  </r>
  <r>
    <x v="110"/>
    <x v="2"/>
    <x v="11"/>
    <n v="2"/>
  </r>
  <r>
    <x v="110"/>
    <x v="2"/>
    <x v="38"/>
    <n v="2"/>
  </r>
  <r>
    <x v="110"/>
    <x v="8"/>
    <x v="9"/>
    <n v="2"/>
  </r>
  <r>
    <x v="110"/>
    <x v="5"/>
    <x v="54"/>
    <n v="6"/>
  </r>
  <r>
    <x v="110"/>
    <x v="5"/>
    <x v="5"/>
    <n v="2"/>
  </r>
  <r>
    <x v="110"/>
    <x v="5"/>
    <x v="50"/>
    <n v="6"/>
  </r>
  <r>
    <x v="110"/>
    <x v="1"/>
    <x v="66"/>
    <n v="1"/>
  </r>
  <r>
    <x v="110"/>
    <x v="1"/>
    <x v="62"/>
    <n v="3"/>
  </r>
  <r>
    <x v="110"/>
    <x v="1"/>
    <x v="19"/>
    <n v="3"/>
  </r>
  <r>
    <x v="110"/>
    <x v="1"/>
    <x v="1"/>
    <n v="51"/>
  </r>
  <r>
    <x v="110"/>
    <x v="1"/>
    <x v="42"/>
    <n v="4"/>
  </r>
  <r>
    <x v="110"/>
    <x v="11"/>
    <x v="20"/>
    <n v="2"/>
  </r>
  <r>
    <x v="110"/>
    <x v="12"/>
    <x v="24"/>
    <n v="1"/>
  </r>
  <r>
    <x v="110"/>
    <x v="3"/>
    <x v="3"/>
    <n v="7"/>
  </r>
  <r>
    <x v="111"/>
    <x v="7"/>
    <x v="7"/>
    <n v="1"/>
  </r>
  <r>
    <x v="111"/>
    <x v="4"/>
    <x v="34"/>
    <n v="1"/>
  </r>
  <r>
    <x v="111"/>
    <x v="4"/>
    <x v="4"/>
    <n v="5"/>
  </r>
  <r>
    <x v="111"/>
    <x v="4"/>
    <x v="52"/>
    <n v="1"/>
  </r>
  <r>
    <x v="111"/>
    <x v="10"/>
    <x v="18"/>
    <n v="1"/>
  </r>
  <r>
    <x v="111"/>
    <x v="2"/>
    <x v="2"/>
    <n v="19"/>
  </r>
  <r>
    <x v="111"/>
    <x v="2"/>
    <x v="11"/>
    <n v="4"/>
  </r>
  <r>
    <x v="111"/>
    <x v="2"/>
    <x v="38"/>
    <n v="3"/>
  </r>
  <r>
    <x v="111"/>
    <x v="5"/>
    <x v="50"/>
    <n v="3"/>
  </r>
  <r>
    <x v="111"/>
    <x v="6"/>
    <x v="6"/>
    <n v="2"/>
  </r>
  <r>
    <x v="111"/>
    <x v="1"/>
    <x v="22"/>
    <n v="2"/>
  </r>
  <r>
    <x v="111"/>
    <x v="1"/>
    <x v="23"/>
    <n v="1"/>
  </r>
  <r>
    <x v="111"/>
    <x v="1"/>
    <x v="19"/>
    <n v="8"/>
  </r>
  <r>
    <x v="111"/>
    <x v="1"/>
    <x v="1"/>
    <n v="63"/>
  </r>
  <r>
    <x v="111"/>
    <x v="1"/>
    <x v="13"/>
    <n v="2"/>
  </r>
  <r>
    <x v="111"/>
    <x v="11"/>
    <x v="20"/>
    <n v="5"/>
  </r>
  <r>
    <x v="111"/>
    <x v="12"/>
    <x v="24"/>
    <n v="1"/>
  </r>
  <r>
    <x v="111"/>
    <x v="3"/>
    <x v="3"/>
    <n v="3"/>
  </r>
  <r>
    <x v="112"/>
    <x v="0"/>
    <x v="0"/>
    <n v="1"/>
  </r>
  <r>
    <x v="112"/>
    <x v="2"/>
    <x v="2"/>
    <n v="24"/>
  </r>
  <r>
    <x v="112"/>
    <x v="1"/>
    <x v="43"/>
    <n v="1"/>
  </r>
  <r>
    <x v="112"/>
    <x v="1"/>
    <x v="22"/>
    <n v="1"/>
  </r>
  <r>
    <x v="112"/>
    <x v="1"/>
    <x v="19"/>
    <n v="4"/>
  </r>
  <r>
    <x v="112"/>
    <x v="1"/>
    <x v="1"/>
    <n v="99"/>
  </r>
  <r>
    <x v="112"/>
    <x v="1"/>
    <x v="13"/>
    <n v="2"/>
  </r>
  <r>
    <x v="112"/>
    <x v="14"/>
    <x v="44"/>
    <n v="1"/>
  </r>
  <r>
    <x v="112"/>
    <x v="11"/>
    <x v="67"/>
    <n v="2"/>
  </r>
  <r>
    <x v="113"/>
    <x v="9"/>
    <x v="12"/>
    <n v="4"/>
  </r>
  <r>
    <x v="113"/>
    <x v="4"/>
    <x v="34"/>
    <n v="1"/>
  </r>
  <r>
    <x v="113"/>
    <x v="4"/>
    <x v="4"/>
    <n v="11"/>
  </r>
  <r>
    <x v="113"/>
    <x v="4"/>
    <x v="56"/>
    <n v="3"/>
  </r>
  <r>
    <x v="113"/>
    <x v="4"/>
    <x v="8"/>
    <n v="2"/>
  </r>
  <r>
    <x v="113"/>
    <x v="10"/>
    <x v="14"/>
    <n v="2"/>
  </r>
  <r>
    <x v="113"/>
    <x v="10"/>
    <x v="61"/>
    <n v="1"/>
  </r>
  <r>
    <x v="113"/>
    <x v="2"/>
    <x v="2"/>
    <n v="19"/>
  </r>
  <r>
    <x v="113"/>
    <x v="2"/>
    <x v="11"/>
    <n v="1"/>
  </r>
  <r>
    <x v="113"/>
    <x v="2"/>
    <x v="38"/>
    <n v="5"/>
  </r>
  <r>
    <x v="113"/>
    <x v="8"/>
    <x v="68"/>
    <n v="1"/>
  </r>
  <r>
    <x v="113"/>
    <x v="5"/>
    <x v="50"/>
    <n v="2"/>
  </r>
  <r>
    <x v="113"/>
    <x v="1"/>
    <x v="43"/>
    <n v="1"/>
  </r>
  <r>
    <x v="113"/>
    <x v="1"/>
    <x v="22"/>
    <n v="1"/>
  </r>
  <r>
    <x v="113"/>
    <x v="1"/>
    <x v="23"/>
    <n v="4"/>
  </r>
  <r>
    <x v="113"/>
    <x v="1"/>
    <x v="69"/>
    <n v="1"/>
  </r>
  <r>
    <x v="113"/>
    <x v="1"/>
    <x v="19"/>
    <n v="15"/>
  </r>
  <r>
    <x v="113"/>
    <x v="1"/>
    <x v="1"/>
    <n v="49"/>
  </r>
  <r>
    <x v="113"/>
    <x v="1"/>
    <x v="42"/>
    <n v="3"/>
  </r>
  <r>
    <x v="113"/>
    <x v="12"/>
    <x v="24"/>
    <n v="1"/>
  </r>
  <r>
    <x v="113"/>
    <x v="3"/>
    <x v="3"/>
    <n v="4"/>
  </r>
  <r>
    <x v="114"/>
    <x v="9"/>
    <x v="12"/>
    <n v="3"/>
  </r>
  <r>
    <x v="114"/>
    <x v="4"/>
    <x v="34"/>
    <n v="1"/>
  </r>
  <r>
    <x v="114"/>
    <x v="4"/>
    <x v="4"/>
    <n v="9"/>
  </r>
  <r>
    <x v="114"/>
    <x v="4"/>
    <x v="4"/>
    <n v="1"/>
  </r>
  <r>
    <x v="114"/>
    <x v="4"/>
    <x v="56"/>
    <n v="1"/>
  </r>
  <r>
    <x v="114"/>
    <x v="4"/>
    <x v="8"/>
    <n v="1"/>
  </r>
  <r>
    <x v="114"/>
    <x v="10"/>
    <x v="14"/>
    <n v="2"/>
  </r>
  <r>
    <x v="114"/>
    <x v="0"/>
    <x v="47"/>
    <n v="1"/>
  </r>
  <r>
    <x v="114"/>
    <x v="2"/>
    <x v="2"/>
    <n v="15"/>
  </r>
  <r>
    <x v="114"/>
    <x v="2"/>
    <x v="11"/>
    <n v="1"/>
  </r>
  <r>
    <x v="114"/>
    <x v="1"/>
    <x v="30"/>
    <n v="2"/>
  </r>
  <r>
    <x v="114"/>
    <x v="1"/>
    <x v="22"/>
    <n v="1"/>
  </r>
  <r>
    <x v="114"/>
    <x v="1"/>
    <x v="23"/>
    <n v="6"/>
  </r>
  <r>
    <x v="114"/>
    <x v="1"/>
    <x v="19"/>
    <n v="3"/>
  </r>
  <r>
    <x v="114"/>
    <x v="1"/>
    <x v="1"/>
    <n v="35"/>
  </r>
  <r>
    <x v="114"/>
    <x v="1"/>
    <x v="13"/>
    <n v="1"/>
  </r>
  <r>
    <x v="114"/>
    <x v="1"/>
    <x v="42"/>
    <n v="3"/>
  </r>
  <r>
    <x v="114"/>
    <x v="12"/>
    <x v="24"/>
    <n v="5"/>
  </r>
  <r>
    <x v="114"/>
    <x v="3"/>
    <x v="3"/>
    <n v="4"/>
  </r>
  <r>
    <x v="115"/>
    <x v="4"/>
    <x v="4"/>
    <n v="5"/>
  </r>
  <r>
    <x v="115"/>
    <x v="0"/>
    <x v="0"/>
    <n v="3"/>
  </r>
  <r>
    <x v="115"/>
    <x v="2"/>
    <x v="2"/>
    <n v="23"/>
  </r>
  <r>
    <x v="115"/>
    <x v="5"/>
    <x v="5"/>
    <n v="1"/>
  </r>
  <r>
    <x v="115"/>
    <x v="6"/>
    <x v="6"/>
    <n v="2"/>
  </r>
  <r>
    <x v="115"/>
    <x v="1"/>
    <x v="1"/>
    <n v="45"/>
  </r>
  <r>
    <x v="115"/>
    <x v="14"/>
    <x v="44"/>
    <n v="0"/>
  </r>
  <r>
    <x v="115"/>
    <x v="3"/>
    <x v="3"/>
    <n v="2"/>
  </r>
  <r>
    <x v="116"/>
    <x v="7"/>
    <x v="7"/>
    <n v="1"/>
  </r>
  <r>
    <x v="116"/>
    <x v="9"/>
    <x v="12"/>
    <n v="1"/>
  </r>
  <r>
    <x v="116"/>
    <x v="4"/>
    <x v="70"/>
    <n v="1"/>
  </r>
  <r>
    <x v="116"/>
    <x v="4"/>
    <x v="34"/>
    <n v="1"/>
  </r>
  <r>
    <x v="116"/>
    <x v="4"/>
    <x v="4"/>
    <n v="17"/>
  </r>
  <r>
    <x v="116"/>
    <x v="4"/>
    <x v="37"/>
    <n v="1"/>
  </r>
  <r>
    <x v="116"/>
    <x v="4"/>
    <x v="56"/>
    <n v="1"/>
  </r>
  <r>
    <x v="116"/>
    <x v="10"/>
    <x v="14"/>
    <n v="1"/>
  </r>
  <r>
    <x v="116"/>
    <x v="2"/>
    <x v="2"/>
    <n v="23"/>
  </r>
  <r>
    <x v="116"/>
    <x v="2"/>
    <x v="11"/>
    <n v="3"/>
  </r>
  <r>
    <x v="116"/>
    <x v="2"/>
    <x v="35"/>
    <n v="1"/>
  </r>
  <r>
    <x v="116"/>
    <x v="2"/>
    <x v="38"/>
    <n v="4"/>
  </r>
  <r>
    <x v="116"/>
    <x v="6"/>
    <x v="59"/>
    <n v="3"/>
  </r>
  <r>
    <x v="116"/>
    <x v="1"/>
    <x v="22"/>
    <n v="8"/>
  </r>
  <r>
    <x v="116"/>
    <x v="1"/>
    <x v="23"/>
    <n v="6"/>
  </r>
  <r>
    <x v="116"/>
    <x v="1"/>
    <x v="19"/>
    <n v="7"/>
  </r>
  <r>
    <x v="116"/>
    <x v="1"/>
    <x v="1"/>
    <n v="56"/>
  </r>
  <r>
    <x v="116"/>
    <x v="1"/>
    <x v="42"/>
    <n v="7"/>
  </r>
  <r>
    <x v="116"/>
    <x v="11"/>
    <x v="20"/>
    <n v="1"/>
  </r>
  <r>
    <x v="116"/>
    <x v="3"/>
    <x v="3"/>
    <n v="6"/>
  </r>
  <r>
    <x v="117"/>
    <x v="9"/>
    <x v="12"/>
    <n v="1"/>
  </r>
  <r>
    <x v="117"/>
    <x v="4"/>
    <x v="34"/>
    <n v="1"/>
  </r>
  <r>
    <x v="117"/>
    <x v="10"/>
    <x v="14"/>
    <n v="4"/>
  </r>
  <r>
    <x v="117"/>
    <x v="0"/>
    <x v="0"/>
    <n v="1"/>
  </r>
  <r>
    <x v="117"/>
    <x v="2"/>
    <x v="2"/>
    <n v="25"/>
  </r>
  <r>
    <x v="117"/>
    <x v="2"/>
    <x v="38"/>
    <n v="4"/>
  </r>
  <r>
    <x v="117"/>
    <x v="8"/>
    <x v="68"/>
    <n v="5"/>
  </r>
  <r>
    <x v="117"/>
    <x v="5"/>
    <x v="50"/>
    <n v="3"/>
  </r>
  <r>
    <x v="117"/>
    <x v="1"/>
    <x v="43"/>
    <n v="1"/>
  </r>
  <r>
    <x v="117"/>
    <x v="1"/>
    <x v="51"/>
    <n v="1"/>
  </r>
  <r>
    <x v="117"/>
    <x v="1"/>
    <x v="19"/>
    <n v="15"/>
  </r>
  <r>
    <x v="117"/>
    <x v="1"/>
    <x v="1"/>
    <n v="118"/>
  </r>
  <r>
    <x v="117"/>
    <x v="1"/>
    <x v="13"/>
    <n v="5"/>
  </r>
  <r>
    <x v="117"/>
    <x v="11"/>
    <x v="53"/>
    <n v="3"/>
  </r>
  <r>
    <x v="117"/>
    <x v="11"/>
    <x v="67"/>
    <n v="1"/>
  </r>
  <r>
    <x v="117"/>
    <x v="11"/>
    <x v="15"/>
    <n v="1"/>
  </r>
  <r>
    <x v="117"/>
    <x v="12"/>
    <x v="24"/>
    <n v="1"/>
  </r>
  <r>
    <x v="118"/>
    <x v="4"/>
    <x v="71"/>
    <n v="1"/>
  </r>
  <r>
    <x v="118"/>
    <x v="4"/>
    <x v="4"/>
    <n v="6"/>
  </r>
  <r>
    <x v="118"/>
    <x v="4"/>
    <x v="8"/>
    <n v="2"/>
  </r>
  <r>
    <x v="118"/>
    <x v="10"/>
    <x v="14"/>
    <n v="5"/>
  </r>
  <r>
    <x v="118"/>
    <x v="2"/>
    <x v="2"/>
    <n v="18"/>
  </r>
  <r>
    <x v="118"/>
    <x v="2"/>
    <x v="11"/>
    <n v="3"/>
  </r>
  <r>
    <x v="118"/>
    <x v="2"/>
    <x v="35"/>
    <n v="1"/>
  </r>
  <r>
    <x v="118"/>
    <x v="2"/>
    <x v="38"/>
    <n v="1"/>
  </r>
  <r>
    <x v="118"/>
    <x v="6"/>
    <x v="59"/>
    <n v="1"/>
  </r>
  <r>
    <x v="118"/>
    <x v="6"/>
    <x v="6"/>
    <n v="3"/>
  </r>
  <r>
    <x v="118"/>
    <x v="1"/>
    <x v="22"/>
    <n v="2"/>
  </r>
  <r>
    <x v="118"/>
    <x v="1"/>
    <x v="23"/>
    <n v="9"/>
  </r>
  <r>
    <x v="118"/>
    <x v="1"/>
    <x v="19"/>
    <n v="6"/>
  </r>
  <r>
    <x v="118"/>
    <x v="1"/>
    <x v="1"/>
    <n v="61"/>
  </r>
  <r>
    <x v="118"/>
    <x v="1"/>
    <x v="13"/>
    <n v="2"/>
  </r>
  <r>
    <x v="118"/>
    <x v="1"/>
    <x v="42"/>
    <n v="3"/>
  </r>
  <r>
    <x v="118"/>
    <x v="11"/>
    <x v="53"/>
    <n v="2"/>
  </r>
  <r>
    <x v="118"/>
    <x v="11"/>
    <x v="20"/>
    <n v="3"/>
  </r>
  <r>
    <x v="118"/>
    <x v="3"/>
    <x v="3"/>
    <n v="4"/>
  </r>
  <r>
    <x v="119"/>
    <x v="9"/>
    <x v="12"/>
    <n v="7"/>
  </r>
  <r>
    <x v="119"/>
    <x v="4"/>
    <x v="4"/>
    <n v="4"/>
  </r>
  <r>
    <x v="119"/>
    <x v="4"/>
    <x v="72"/>
    <n v="1"/>
  </r>
  <r>
    <x v="119"/>
    <x v="4"/>
    <x v="56"/>
    <n v="1"/>
  </r>
  <r>
    <x v="119"/>
    <x v="4"/>
    <x v="8"/>
    <n v="2"/>
  </r>
  <r>
    <x v="119"/>
    <x v="10"/>
    <x v="14"/>
    <n v="1"/>
  </r>
  <r>
    <x v="119"/>
    <x v="13"/>
    <x v="39"/>
    <n v="1"/>
  </r>
  <r>
    <x v="119"/>
    <x v="2"/>
    <x v="2"/>
    <n v="26"/>
  </r>
  <r>
    <x v="119"/>
    <x v="2"/>
    <x v="11"/>
    <n v="4"/>
  </r>
  <r>
    <x v="119"/>
    <x v="8"/>
    <x v="68"/>
    <n v="2"/>
  </r>
  <r>
    <x v="119"/>
    <x v="5"/>
    <x v="54"/>
    <n v="2"/>
  </r>
  <r>
    <x v="119"/>
    <x v="5"/>
    <x v="50"/>
    <n v="2"/>
  </r>
  <r>
    <x v="119"/>
    <x v="6"/>
    <x v="59"/>
    <n v="1"/>
  </r>
  <r>
    <x v="119"/>
    <x v="1"/>
    <x v="73"/>
    <n v="1"/>
  </r>
  <r>
    <x v="119"/>
    <x v="1"/>
    <x v="30"/>
    <n v="1"/>
  </r>
  <r>
    <x v="119"/>
    <x v="1"/>
    <x v="22"/>
    <n v="2"/>
  </r>
  <r>
    <x v="119"/>
    <x v="1"/>
    <x v="23"/>
    <n v="4"/>
  </r>
  <r>
    <x v="119"/>
    <x v="1"/>
    <x v="19"/>
    <n v="5"/>
  </r>
  <r>
    <x v="119"/>
    <x v="1"/>
    <x v="1"/>
    <n v="127"/>
  </r>
  <r>
    <x v="119"/>
    <x v="1"/>
    <x v="13"/>
    <n v="4"/>
  </r>
  <r>
    <x v="119"/>
    <x v="1"/>
    <x v="42"/>
    <n v="2"/>
  </r>
  <r>
    <x v="119"/>
    <x v="11"/>
    <x v="53"/>
    <n v="2"/>
  </r>
  <r>
    <x v="119"/>
    <x v="11"/>
    <x v="67"/>
    <n v="3"/>
  </r>
  <r>
    <x v="119"/>
    <x v="11"/>
    <x v="20"/>
    <n v="1"/>
  </r>
  <r>
    <x v="119"/>
    <x v="3"/>
    <x v="3"/>
    <n v="7"/>
  </r>
  <r>
    <x v="120"/>
    <x v="9"/>
    <x v="12"/>
    <n v="1"/>
  </r>
  <r>
    <x v="120"/>
    <x v="4"/>
    <x v="34"/>
    <n v="2"/>
  </r>
  <r>
    <x v="120"/>
    <x v="4"/>
    <x v="4"/>
    <n v="9"/>
  </r>
  <r>
    <x v="120"/>
    <x v="4"/>
    <x v="37"/>
    <n v="1"/>
  </r>
  <r>
    <x v="120"/>
    <x v="4"/>
    <x v="74"/>
    <n v="1"/>
  </r>
  <r>
    <x v="120"/>
    <x v="4"/>
    <x v="8"/>
    <n v="2"/>
  </r>
  <r>
    <x v="120"/>
    <x v="10"/>
    <x v="14"/>
    <n v="2"/>
  </r>
  <r>
    <x v="120"/>
    <x v="10"/>
    <x v="18"/>
    <n v="1"/>
  </r>
  <r>
    <x v="120"/>
    <x v="0"/>
    <x v="0"/>
    <n v="2"/>
  </r>
  <r>
    <x v="120"/>
    <x v="2"/>
    <x v="2"/>
    <n v="29"/>
  </r>
  <r>
    <x v="120"/>
    <x v="2"/>
    <x v="35"/>
    <n v="1"/>
  </r>
  <r>
    <x v="120"/>
    <x v="2"/>
    <x v="38"/>
    <n v="5"/>
  </r>
  <r>
    <x v="120"/>
    <x v="8"/>
    <x v="68"/>
    <n v="5"/>
  </r>
  <r>
    <x v="120"/>
    <x v="5"/>
    <x v="75"/>
    <n v="1"/>
  </r>
  <r>
    <x v="120"/>
    <x v="5"/>
    <x v="50"/>
    <n v="1"/>
  </r>
  <r>
    <x v="120"/>
    <x v="1"/>
    <x v="30"/>
    <n v="3"/>
  </r>
  <r>
    <x v="120"/>
    <x v="1"/>
    <x v="22"/>
    <n v="5"/>
  </r>
  <r>
    <x v="120"/>
    <x v="1"/>
    <x v="23"/>
    <n v="2"/>
  </r>
  <r>
    <x v="120"/>
    <x v="1"/>
    <x v="19"/>
    <n v="4"/>
  </r>
  <r>
    <x v="120"/>
    <x v="1"/>
    <x v="1"/>
    <n v="111"/>
  </r>
  <r>
    <x v="120"/>
    <x v="1"/>
    <x v="49"/>
    <n v="2"/>
  </r>
  <r>
    <x v="120"/>
    <x v="1"/>
    <x v="42"/>
    <n v="2"/>
  </r>
  <r>
    <x v="120"/>
    <x v="12"/>
    <x v="24"/>
    <n v="1"/>
  </r>
  <r>
    <x v="120"/>
    <x v="3"/>
    <x v="3"/>
    <n v="1"/>
  </r>
  <r>
    <x v="121"/>
    <x v="7"/>
    <x v="7"/>
    <n v="1"/>
  </r>
  <r>
    <x v="121"/>
    <x v="9"/>
    <x v="12"/>
    <n v="3"/>
  </r>
  <r>
    <x v="121"/>
    <x v="4"/>
    <x v="4"/>
    <n v="4"/>
  </r>
  <r>
    <x v="121"/>
    <x v="4"/>
    <x v="56"/>
    <n v="2"/>
  </r>
  <r>
    <x v="121"/>
    <x v="4"/>
    <x v="8"/>
    <n v="7"/>
  </r>
  <r>
    <x v="121"/>
    <x v="2"/>
    <x v="2"/>
    <n v="27"/>
  </r>
  <r>
    <x v="121"/>
    <x v="2"/>
    <x v="11"/>
    <n v="3"/>
  </r>
  <r>
    <x v="121"/>
    <x v="2"/>
    <x v="38"/>
    <n v="1"/>
  </r>
  <r>
    <x v="121"/>
    <x v="8"/>
    <x v="68"/>
    <n v="2"/>
  </r>
  <r>
    <x v="121"/>
    <x v="5"/>
    <x v="75"/>
    <n v="1"/>
  </r>
  <r>
    <x v="121"/>
    <x v="5"/>
    <x v="5"/>
    <n v="3"/>
  </r>
  <r>
    <x v="121"/>
    <x v="1"/>
    <x v="22"/>
    <n v="1"/>
  </r>
  <r>
    <x v="121"/>
    <x v="1"/>
    <x v="23"/>
    <n v="9"/>
  </r>
  <r>
    <x v="121"/>
    <x v="1"/>
    <x v="19"/>
    <n v="2"/>
  </r>
  <r>
    <x v="121"/>
    <x v="1"/>
    <x v="1"/>
    <n v="83"/>
  </r>
  <r>
    <x v="121"/>
    <x v="1"/>
    <x v="13"/>
    <n v="3"/>
  </r>
  <r>
    <x v="121"/>
    <x v="11"/>
    <x v="53"/>
    <n v="1"/>
  </r>
  <r>
    <x v="121"/>
    <x v="11"/>
    <x v="67"/>
    <n v="1"/>
  </r>
  <r>
    <x v="121"/>
    <x v="3"/>
    <x v="76"/>
    <n v="1"/>
  </r>
  <r>
    <x v="121"/>
    <x v="3"/>
    <x v="3"/>
    <n v="6"/>
  </r>
  <r>
    <x v="122"/>
    <x v="4"/>
    <x v="37"/>
    <n v="1"/>
  </r>
  <r>
    <x v="122"/>
    <x v="10"/>
    <x v="14"/>
    <n v="1"/>
  </r>
  <r>
    <x v="122"/>
    <x v="10"/>
    <x v="36"/>
    <n v="1"/>
  </r>
  <r>
    <x v="122"/>
    <x v="2"/>
    <x v="2"/>
    <n v="4"/>
  </r>
  <r>
    <x v="122"/>
    <x v="1"/>
    <x v="30"/>
    <n v="2"/>
  </r>
  <r>
    <x v="122"/>
    <x v="1"/>
    <x v="22"/>
    <n v="2"/>
  </r>
  <r>
    <x v="122"/>
    <x v="1"/>
    <x v="23"/>
    <n v="4"/>
  </r>
  <r>
    <x v="122"/>
    <x v="1"/>
    <x v="19"/>
    <n v="2"/>
  </r>
  <r>
    <x v="122"/>
    <x v="1"/>
    <x v="1"/>
    <n v="41"/>
  </r>
  <r>
    <x v="122"/>
    <x v="1"/>
    <x v="42"/>
    <n v="4"/>
  </r>
  <r>
    <x v="122"/>
    <x v="1"/>
    <x v="77"/>
    <n v="1"/>
  </r>
  <r>
    <x v="122"/>
    <x v="3"/>
    <x v="3"/>
    <n v="2"/>
  </r>
  <r>
    <x v="123"/>
    <x v="7"/>
    <x v="7"/>
    <n v="1"/>
  </r>
  <r>
    <x v="123"/>
    <x v="9"/>
    <x v="12"/>
    <n v="1"/>
  </r>
  <r>
    <x v="123"/>
    <x v="4"/>
    <x v="78"/>
    <n v="1"/>
  </r>
  <r>
    <x v="123"/>
    <x v="4"/>
    <x v="4"/>
    <n v="15"/>
  </r>
  <r>
    <x v="123"/>
    <x v="4"/>
    <x v="37"/>
    <n v="2"/>
  </r>
  <r>
    <x v="123"/>
    <x v="4"/>
    <x v="74"/>
    <n v="2"/>
  </r>
  <r>
    <x v="123"/>
    <x v="4"/>
    <x v="56"/>
    <n v="4"/>
  </r>
  <r>
    <x v="123"/>
    <x v="4"/>
    <x v="8"/>
    <n v="3"/>
  </r>
  <r>
    <x v="123"/>
    <x v="10"/>
    <x v="14"/>
    <n v="2"/>
  </r>
  <r>
    <x v="123"/>
    <x v="0"/>
    <x v="0"/>
    <n v="3"/>
  </r>
  <r>
    <x v="123"/>
    <x v="2"/>
    <x v="2"/>
    <n v="23"/>
  </r>
  <r>
    <x v="123"/>
    <x v="2"/>
    <x v="38"/>
    <n v="3"/>
  </r>
  <r>
    <x v="123"/>
    <x v="8"/>
    <x v="68"/>
    <n v="3"/>
  </r>
  <r>
    <x v="123"/>
    <x v="5"/>
    <x v="50"/>
    <n v="2"/>
  </r>
  <r>
    <x v="123"/>
    <x v="1"/>
    <x v="30"/>
    <n v="2"/>
  </r>
  <r>
    <x v="123"/>
    <x v="1"/>
    <x v="22"/>
    <n v="3"/>
  </r>
  <r>
    <x v="123"/>
    <x v="1"/>
    <x v="23"/>
    <n v="6"/>
  </r>
  <r>
    <x v="123"/>
    <x v="1"/>
    <x v="19"/>
    <n v="2"/>
  </r>
  <r>
    <x v="123"/>
    <x v="1"/>
    <x v="1"/>
    <n v="82"/>
  </r>
  <r>
    <x v="123"/>
    <x v="1"/>
    <x v="60"/>
    <n v="1"/>
  </r>
  <r>
    <x v="123"/>
    <x v="1"/>
    <x v="13"/>
    <n v="2"/>
  </r>
  <r>
    <x v="123"/>
    <x v="1"/>
    <x v="42"/>
    <n v="2"/>
  </r>
  <r>
    <x v="123"/>
    <x v="11"/>
    <x v="53"/>
    <n v="5"/>
  </r>
  <r>
    <x v="123"/>
    <x v="11"/>
    <x v="27"/>
    <n v="1"/>
  </r>
  <r>
    <x v="123"/>
    <x v="11"/>
    <x v="20"/>
    <n v="5"/>
  </r>
  <r>
    <x v="123"/>
    <x v="11"/>
    <x v="79"/>
    <n v="1"/>
  </r>
  <r>
    <x v="123"/>
    <x v="11"/>
    <x v="80"/>
    <n v="1"/>
  </r>
  <r>
    <x v="123"/>
    <x v="12"/>
    <x v="24"/>
    <n v="3"/>
  </r>
  <r>
    <x v="123"/>
    <x v="3"/>
    <x v="3"/>
    <n v="1"/>
  </r>
  <r>
    <x v="124"/>
    <x v="9"/>
    <x v="12"/>
    <n v="4"/>
  </r>
  <r>
    <x v="124"/>
    <x v="9"/>
    <x v="81"/>
    <n v="1"/>
  </r>
  <r>
    <x v="124"/>
    <x v="4"/>
    <x v="34"/>
    <n v="1"/>
  </r>
  <r>
    <x v="124"/>
    <x v="4"/>
    <x v="4"/>
    <n v="5"/>
  </r>
  <r>
    <x v="124"/>
    <x v="4"/>
    <x v="74"/>
    <n v="2"/>
  </r>
  <r>
    <x v="124"/>
    <x v="4"/>
    <x v="56"/>
    <n v="1"/>
  </r>
  <r>
    <x v="124"/>
    <x v="4"/>
    <x v="8"/>
    <n v="1"/>
  </r>
  <r>
    <x v="124"/>
    <x v="10"/>
    <x v="18"/>
    <n v="1"/>
  </r>
  <r>
    <x v="124"/>
    <x v="13"/>
    <x v="39"/>
    <n v="7"/>
  </r>
  <r>
    <x v="124"/>
    <x v="2"/>
    <x v="82"/>
    <n v="1"/>
  </r>
  <r>
    <x v="124"/>
    <x v="2"/>
    <x v="2"/>
    <n v="18"/>
  </r>
  <r>
    <x v="124"/>
    <x v="2"/>
    <x v="35"/>
    <n v="1"/>
  </r>
  <r>
    <x v="124"/>
    <x v="2"/>
    <x v="38"/>
    <n v="2"/>
  </r>
  <r>
    <x v="124"/>
    <x v="8"/>
    <x v="68"/>
    <n v="1"/>
  </r>
  <r>
    <x v="124"/>
    <x v="5"/>
    <x v="50"/>
    <n v="2"/>
  </r>
  <r>
    <x v="124"/>
    <x v="1"/>
    <x v="43"/>
    <n v="1"/>
  </r>
  <r>
    <x v="124"/>
    <x v="1"/>
    <x v="22"/>
    <n v="1"/>
  </r>
  <r>
    <x v="124"/>
    <x v="1"/>
    <x v="23"/>
    <n v="10"/>
  </r>
  <r>
    <x v="124"/>
    <x v="1"/>
    <x v="1"/>
    <n v="68"/>
  </r>
  <r>
    <x v="124"/>
    <x v="1"/>
    <x v="13"/>
    <n v="2"/>
  </r>
  <r>
    <x v="124"/>
    <x v="1"/>
    <x v="49"/>
    <n v="1"/>
  </r>
  <r>
    <x v="124"/>
    <x v="1"/>
    <x v="42"/>
    <n v="2"/>
  </r>
  <r>
    <x v="124"/>
    <x v="15"/>
    <x v="83"/>
    <n v="1"/>
  </r>
  <r>
    <x v="124"/>
    <x v="11"/>
    <x v="53"/>
    <n v="1"/>
  </r>
  <r>
    <x v="124"/>
    <x v="11"/>
    <x v="20"/>
    <n v="3"/>
  </r>
  <r>
    <x v="124"/>
    <x v="3"/>
    <x v="84"/>
    <n v="1"/>
  </r>
  <r>
    <x v="124"/>
    <x v="3"/>
    <x v="3"/>
    <n v="1"/>
  </r>
  <r>
    <x v="125"/>
    <x v="7"/>
    <x v="7"/>
    <n v="1"/>
  </r>
  <r>
    <x v="125"/>
    <x v="4"/>
    <x v="4"/>
    <n v="6"/>
  </r>
  <r>
    <x v="125"/>
    <x v="4"/>
    <x v="74"/>
    <n v="1"/>
  </r>
  <r>
    <x v="125"/>
    <x v="4"/>
    <x v="56"/>
    <n v="1"/>
  </r>
  <r>
    <x v="125"/>
    <x v="4"/>
    <x v="8"/>
    <n v="3"/>
  </r>
  <r>
    <x v="125"/>
    <x v="10"/>
    <x v="14"/>
    <n v="5"/>
  </r>
  <r>
    <x v="125"/>
    <x v="0"/>
    <x v="0"/>
    <n v="3"/>
  </r>
  <r>
    <x v="125"/>
    <x v="2"/>
    <x v="2"/>
    <n v="7"/>
  </r>
  <r>
    <x v="125"/>
    <x v="2"/>
    <x v="85"/>
    <n v="1"/>
  </r>
  <r>
    <x v="125"/>
    <x v="2"/>
    <x v="35"/>
    <n v="1"/>
  </r>
  <r>
    <x v="125"/>
    <x v="8"/>
    <x v="68"/>
    <n v="1"/>
  </r>
  <r>
    <x v="125"/>
    <x v="6"/>
    <x v="6"/>
    <n v="1"/>
  </r>
  <r>
    <x v="125"/>
    <x v="1"/>
    <x v="19"/>
    <n v="3"/>
  </r>
  <r>
    <x v="125"/>
    <x v="1"/>
    <x v="1"/>
    <n v="82"/>
  </r>
  <r>
    <x v="125"/>
    <x v="1"/>
    <x v="13"/>
    <n v="1"/>
  </r>
  <r>
    <x v="125"/>
    <x v="1"/>
    <x v="49"/>
    <n v="1"/>
  </r>
  <r>
    <x v="125"/>
    <x v="15"/>
    <x v="83"/>
    <n v="2"/>
  </r>
  <r>
    <x v="125"/>
    <x v="11"/>
    <x v="27"/>
    <n v="2"/>
  </r>
  <r>
    <x v="125"/>
    <x v="11"/>
    <x v="20"/>
    <n v="5"/>
  </r>
  <r>
    <x v="125"/>
    <x v="11"/>
    <x v="80"/>
    <n v="1"/>
  </r>
  <r>
    <x v="125"/>
    <x v="12"/>
    <x v="24"/>
    <n v="1"/>
  </r>
  <r>
    <x v="125"/>
    <x v="3"/>
    <x v="3"/>
    <n v="3"/>
  </r>
  <r>
    <x v="126"/>
    <x v="4"/>
    <x v="4"/>
    <n v="14"/>
  </r>
  <r>
    <x v="126"/>
    <x v="4"/>
    <x v="37"/>
    <n v="6"/>
  </r>
  <r>
    <x v="126"/>
    <x v="4"/>
    <x v="56"/>
    <n v="3"/>
  </r>
  <r>
    <x v="126"/>
    <x v="4"/>
    <x v="8"/>
    <n v="3"/>
  </r>
  <r>
    <x v="126"/>
    <x v="10"/>
    <x v="14"/>
    <n v="1"/>
  </r>
  <r>
    <x v="126"/>
    <x v="0"/>
    <x v="0"/>
    <n v="2"/>
  </r>
  <r>
    <x v="126"/>
    <x v="2"/>
    <x v="2"/>
    <n v="26"/>
  </r>
  <r>
    <x v="126"/>
    <x v="5"/>
    <x v="5"/>
    <n v="4"/>
  </r>
  <r>
    <x v="126"/>
    <x v="6"/>
    <x v="86"/>
    <n v="1"/>
  </r>
  <r>
    <x v="126"/>
    <x v="6"/>
    <x v="6"/>
    <n v="1"/>
  </r>
  <r>
    <x v="126"/>
    <x v="1"/>
    <x v="30"/>
    <n v="3"/>
  </r>
  <r>
    <x v="126"/>
    <x v="1"/>
    <x v="22"/>
    <n v="2"/>
  </r>
  <r>
    <x v="126"/>
    <x v="1"/>
    <x v="23"/>
    <n v="3"/>
  </r>
  <r>
    <x v="126"/>
    <x v="1"/>
    <x v="62"/>
    <n v="1"/>
  </r>
  <r>
    <x v="126"/>
    <x v="1"/>
    <x v="19"/>
    <n v="2"/>
  </r>
  <r>
    <x v="126"/>
    <x v="1"/>
    <x v="1"/>
    <n v="85"/>
  </r>
  <r>
    <x v="126"/>
    <x v="1"/>
    <x v="13"/>
    <n v="1"/>
  </r>
  <r>
    <x v="126"/>
    <x v="1"/>
    <x v="42"/>
    <n v="2"/>
  </r>
  <r>
    <x v="126"/>
    <x v="15"/>
    <x v="83"/>
    <n v="1"/>
  </r>
  <r>
    <x v="126"/>
    <x v="11"/>
    <x v="53"/>
    <n v="2"/>
  </r>
  <r>
    <x v="126"/>
    <x v="11"/>
    <x v="20"/>
    <n v="3"/>
  </r>
  <r>
    <x v="126"/>
    <x v="12"/>
    <x v="24"/>
    <n v="1"/>
  </r>
  <r>
    <x v="126"/>
    <x v="3"/>
    <x v="3"/>
    <n v="6"/>
  </r>
  <r>
    <x v="127"/>
    <x v="9"/>
    <x v="12"/>
    <n v="1"/>
  </r>
  <r>
    <x v="127"/>
    <x v="4"/>
    <x v="32"/>
    <n v="1"/>
  </r>
  <r>
    <x v="127"/>
    <x v="4"/>
    <x v="4"/>
    <n v="1"/>
  </r>
  <r>
    <x v="127"/>
    <x v="4"/>
    <x v="37"/>
    <n v="3"/>
  </r>
  <r>
    <x v="127"/>
    <x v="4"/>
    <x v="8"/>
    <n v="1"/>
  </r>
  <r>
    <x v="127"/>
    <x v="10"/>
    <x v="14"/>
    <n v="1"/>
  </r>
  <r>
    <x v="127"/>
    <x v="0"/>
    <x v="0"/>
    <n v="6"/>
  </r>
  <r>
    <x v="127"/>
    <x v="2"/>
    <x v="82"/>
    <n v="1"/>
  </r>
  <r>
    <x v="127"/>
    <x v="2"/>
    <x v="2"/>
    <n v="20"/>
  </r>
  <r>
    <x v="127"/>
    <x v="8"/>
    <x v="68"/>
    <n v="1"/>
  </r>
  <r>
    <x v="127"/>
    <x v="5"/>
    <x v="5"/>
    <n v="3"/>
  </r>
  <r>
    <x v="127"/>
    <x v="5"/>
    <x v="50"/>
    <n v="5"/>
  </r>
  <r>
    <x v="127"/>
    <x v="6"/>
    <x v="86"/>
    <n v="3"/>
  </r>
  <r>
    <x v="127"/>
    <x v="6"/>
    <x v="6"/>
    <n v="2"/>
  </r>
  <r>
    <x v="127"/>
    <x v="1"/>
    <x v="73"/>
    <n v="0"/>
  </r>
  <r>
    <x v="127"/>
    <x v="1"/>
    <x v="22"/>
    <n v="1"/>
  </r>
  <r>
    <x v="127"/>
    <x v="1"/>
    <x v="23"/>
    <n v="4"/>
  </r>
  <r>
    <x v="127"/>
    <x v="1"/>
    <x v="1"/>
    <n v="76"/>
  </r>
  <r>
    <x v="127"/>
    <x v="1"/>
    <x v="13"/>
    <n v="1"/>
  </r>
  <r>
    <x v="127"/>
    <x v="1"/>
    <x v="87"/>
    <n v="1"/>
  </r>
  <r>
    <x v="127"/>
    <x v="1"/>
    <x v="42"/>
    <n v="3"/>
  </r>
  <r>
    <x v="127"/>
    <x v="15"/>
    <x v="83"/>
    <n v="1"/>
  </r>
  <r>
    <x v="127"/>
    <x v="11"/>
    <x v="53"/>
    <n v="1"/>
  </r>
  <r>
    <x v="127"/>
    <x v="11"/>
    <x v="27"/>
    <n v="3"/>
  </r>
  <r>
    <x v="127"/>
    <x v="11"/>
    <x v="20"/>
    <n v="4"/>
  </r>
  <r>
    <x v="127"/>
    <x v="11"/>
    <x v="80"/>
    <n v="1"/>
  </r>
  <r>
    <x v="128"/>
    <x v="9"/>
    <x v="12"/>
    <n v="1"/>
  </r>
  <r>
    <x v="128"/>
    <x v="4"/>
    <x v="4"/>
    <n v="6"/>
  </r>
  <r>
    <x v="128"/>
    <x v="4"/>
    <x v="56"/>
    <n v="1"/>
  </r>
  <r>
    <x v="128"/>
    <x v="4"/>
    <x v="8"/>
    <n v="4"/>
  </r>
  <r>
    <x v="128"/>
    <x v="10"/>
    <x v="14"/>
    <n v="6"/>
  </r>
  <r>
    <x v="128"/>
    <x v="2"/>
    <x v="2"/>
    <n v="18"/>
  </r>
  <r>
    <x v="128"/>
    <x v="2"/>
    <x v="11"/>
    <n v="1"/>
  </r>
  <r>
    <x v="128"/>
    <x v="2"/>
    <x v="38"/>
    <n v="1"/>
  </r>
  <r>
    <x v="128"/>
    <x v="1"/>
    <x v="23"/>
    <n v="12"/>
  </r>
  <r>
    <x v="128"/>
    <x v="1"/>
    <x v="51"/>
    <n v="1"/>
  </r>
  <r>
    <x v="128"/>
    <x v="1"/>
    <x v="1"/>
    <n v="67"/>
  </r>
  <r>
    <x v="128"/>
    <x v="1"/>
    <x v="13"/>
    <n v="4"/>
  </r>
  <r>
    <x v="128"/>
    <x v="1"/>
    <x v="42"/>
    <n v="2"/>
  </r>
  <r>
    <x v="128"/>
    <x v="15"/>
    <x v="83"/>
    <n v="3"/>
  </r>
  <r>
    <x v="128"/>
    <x v="11"/>
    <x v="67"/>
    <n v="1"/>
  </r>
  <r>
    <x v="128"/>
    <x v="11"/>
    <x v="20"/>
    <n v="2"/>
  </r>
  <r>
    <x v="128"/>
    <x v="3"/>
    <x v="3"/>
    <n v="2"/>
  </r>
  <r>
    <x v="129"/>
    <x v="9"/>
    <x v="12"/>
    <n v="1"/>
  </r>
  <r>
    <x v="129"/>
    <x v="4"/>
    <x v="34"/>
    <n v="1"/>
  </r>
  <r>
    <x v="129"/>
    <x v="4"/>
    <x v="37"/>
    <n v="6"/>
  </r>
  <r>
    <x v="129"/>
    <x v="10"/>
    <x v="14"/>
    <n v="1"/>
  </r>
  <r>
    <x v="129"/>
    <x v="13"/>
    <x v="39"/>
    <n v="3"/>
  </r>
  <r>
    <x v="129"/>
    <x v="0"/>
    <x v="0"/>
    <n v="3"/>
  </r>
  <r>
    <x v="129"/>
    <x v="2"/>
    <x v="2"/>
    <n v="13"/>
  </r>
  <r>
    <x v="129"/>
    <x v="5"/>
    <x v="25"/>
    <n v="1"/>
  </r>
  <r>
    <x v="129"/>
    <x v="5"/>
    <x v="50"/>
    <n v="3"/>
  </r>
  <r>
    <x v="129"/>
    <x v="1"/>
    <x v="22"/>
    <n v="1"/>
  </r>
  <r>
    <x v="129"/>
    <x v="1"/>
    <x v="23"/>
    <n v="4"/>
  </r>
  <r>
    <x v="129"/>
    <x v="1"/>
    <x v="19"/>
    <n v="2"/>
  </r>
  <r>
    <x v="129"/>
    <x v="1"/>
    <x v="1"/>
    <n v="34"/>
  </r>
  <r>
    <x v="129"/>
    <x v="1"/>
    <x v="26"/>
    <n v="2"/>
  </r>
  <r>
    <x v="129"/>
    <x v="1"/>
    <x v="42"/>
    <n v="1"/>
  </r>
  <r>
    <x v="129"/>
    <x v="3"/>
    <x v="3"/>
    <n v="2"/>
  </r>
  <r>
    <x v="130"/>
    <x v="7"/>
    <x v="7"/>
    <n v="2"/>
  </r>
  <r>
    <x v="130"/>
    <x v="9"/>
    <x v="12"/>
    <n v="4"/>
  </r>
  <r>
    <x v="130"/>
    <x v="4"/>
    <x v="71"/>
    <n v="1"/>
  </r>
  <r>
    <x v="130"/>
    <x v="4"/>
    <x v="4"/>
    <n v="4"/>
  </r>
  <r>
    <x v="130"/>
    <x v="4"/>
    <x v="37"/>
    <n v="4"/>
  </r>
  <r>
    <x v="130"/>
    <x v="4"/>
    <x v="8"/>
    <n v="3"/>
  </r>
  <r>
    <x v="130"/>
    <x v="13"/>
    <x v="39"/>
    <n v="1"/>
  </r>
  <r>
    <x v="130"/>
    <x v="16"/>
    <x v="64"/>
    <n v="1"/>
  </r>
  <r>
    <x v="130"/>
    <x v="0"/>
    <x v="0"/>
    <n v="5"/>
  </r>
  <r>
    <x v="130"/>
    <x v="2"/>
    <x v="2"/>
    <n v="16"/>
  </r>
  <r>
    <x v="130"/>
    <x v="2"/>
    <x v="38"/>
    <n v="2"/>
  </r>
  <r>
    <x v="130"/>
    <x v="8"/>
    <x v="68"/>
    <n v="2"/>
  </r>
  <r>
    <x v="130"/>
    <x v="1"/>
    <x v="43"/>
    <n v="1"/>
  </r>
  <r>
    <x v="130"/>
    <x v="1"/>
    <x v="30"/>
    <n v="2"/>
  </r>
  <r>
    <x v="130"/>
    <x v="1"/>
    <x v="22"/>
    <n v="1"/>
  </r>
  <r>
    <x v="130"/>
    <x v="1"/>
    <x v="23"/>
    <n v="2"/>
  </r>
  <r>
    <x v="130"/>
    <x v="1"/>
    <x v="88"/>
    <n v="1"/>
  </r>
  <r>
    <x v="130"/>
    <x v="1"/>
    <x v="1"/>
    <n v="59"/>
  </r>
  <r>
    <x v="130"/>
    <x v="1"/>
    <x v="13"/>
    <n v="1"/>
  </r>
  <r>
    <x v="130"/>
    <x v="1"/>
    <x v="26"/>
    <n v="3"/>
  </r>
  <r>
    <x v="130"/>
    <x v="15"/>
    <x v="83"/>
    <n v="3"/>
  </r>
  <r>
    <x v="130"/>
    <x v="11"/>
    <x v="20"/>
    <n v="2"/>
  </r>
  <r>
    <x v="130"/>
    <x v="3"/>
    <x v="3"/>
    <n v="2"/>
  </r>
  <r>
    <x v="131"/>
    <x v="9"/>
    <x v="12"/>
    <n v="4"/>
  </r>
  <r>
    <x v="131"/>
    <x v="4"/>
    <x v="32"/>
    <n v="1"/>
  </r>
  <r>
    <x v="131"/>
    <x v="4"/>
    <x v="4"/>
    <n v="1"/>
  </r>
  <r>
    <x v="131"/>
    <x v="4"/>
    <x v="37"/>
    <n v="2"/>
  </r>
  <r>
    <x v="131"/>
    <x v="4"/>
    <x v="8"/>
    <n v="2"/>
  </r>
  <r>
    <x v="131"/>
    <x v="10"/>
    <x v="14"/>
    <n v="1"/>
  </r>
  <r>
    <x v="131"/>
    <x v="0"/>
    <x v="0"/>
    <n v="1"/>
  </r>
  <r>
    <x v="131"/>
    <x v="2"/>
    <x v="2"/>
    <n v="8"/>
  </r>
  <r>
    <x v="131"/>
    <x v="5"/>
    <x v="5"/>
    <n v="2"/>
  </r>
  <r>
    <x v="131"/>
    <x v="5"/>
    <x v="50"/>
    <n v="1"/>
  </r>
  <r>
    <x v="131"/>
    <x v="1"/>
    <x v="43"/>
    <n v="2"/>
  </r>
  <r>
    <x v="131"/>
    <x v="1"/>
    <x v="22"/>
    <n v="1"/>
  </r>
  <r>
    <x v="131"/>
    <x v="1"/>
    <x v="23"/>
    <n v="8"/>
  </r>
  <r>
    <x v="131"/>
    <x v="1"/>
    <x v="51"/>
    <n v="1"/>
  </r>
  <r>
    <x v="131"/>
    <x v="1"/>
    <x v="62"/>
    <n v="1"/>
  </r>
  <r>
    <x v="131"/>
    <x v="1"/>
    <x v="1"/>
    <n v="68"/>
  </r>
  <r>
    <x v="131"/>
    <x v="1"/>
    <x v="89"/>
    <n v="1"/>
  </r>
  <r>
    <x v="131"/>
    <x v="1"/>
    <x v="42"/>
    <n v="4"/>
  </r>
  <r>
    <x v="131"/>
    <x v="11"/>
    <x v="53"/>
    <n v="1"/>
  </r>
  <r>
    <x v="131"/>
    <x v="11"/>
    <x v="67"/>
    <n v="1"/>
  </r>
  <r>
    <x v="131"/>
    <x v="11"/>
    <x v="20"/>
    <n v="2"/>
  </r>
  <r>
    <x v="131"/>
    <x v="12"/>
    <x v="24"/>
    <n v="3"/>
  </r>
  <r>
    <x v="131"/>
    <x v="3"/>
    <x v="3"/>
    <n v="2"/>
  </r>
  <r>
    <x v="132"/>
    <x v="4"/>
    <x v="37"/>
    <n v="2"/>
  </r>
  <r>
    <x v="132"/>
    <x v="4"/>
    <x v="56"/>
    <n v="1"/>
  </r>
  <r>
    <x v="132"/>
    <x v="10"/>
    <x v="14"/>
    <n v="2"/>
  </r>
  <r>
    <x v="132"/>
    <x v="0"/>
    <x v="0"/>
    <n v="4"/>
  </r>
  <r>
    <x v="132"/>
    <x v="2"/>
    <x v="2"/>
    <n v="12"/>
  </r>
  <r>
    <x v="132"/>
    <x v="2"/>
    <x v="38"/>
    <n v="2"/>
  </r>
  <r>
    <x v="132"/>
    <x v="5"/>
    <x v="5"/>
    <n v="1"/>
  </r>
  <r>
    <x v="132"/>
    <x v="1"/>
    <x v="30"/>
    <n v="2"/>
  </r>
  <r>
    <x v="132"/>
    <x v="1"/>
    <x v="23"/>
    <n v="5"/>
  </r>
  <r>
    <x v="132"/>
    <x v="1"/>
    <x v="1"/>
    <n v="62"/>
  </r>
  <r>
    <x v="132"/>
    <x v="1"/>
    <x v="13"/>
    <n v="2"/>
  </r>
  <r>
    <x v="132"/>
    <x v="15"/>
    <x v="83"/>
    <n v="2"/>
  </r>
  <r>
    <x v="132"/>
    <x v="11"/>
    <x v="53"/>
    <n v="2"/>
  </r>
  <r>
    <x v="132"/>
    <x v="11"/>
    <x v="20"/>
    <n v="1"/>
  </r>
  <r>
    <x v="133"/>
    <x v="9"/>
    <x v="12"/>
    <n v="2"/>
  </r>
  <r>
    <x v="133"/>
    <x v="4"/>
    <x v="4"/>
    <n v="2"/>
  </r>
  <r>
    <x v="133"/>
    <x v="4"/>
    <x v="8"/>
    <n v="1"/>
  </r>
  <r>
    <x v="133"/>
    <x v="10"/>
    <x v="14"/>
    <n v="2"/>
  </r>
  <r>
    <x v="133"/>
    <x v="13"/>
    <x v="39"/>
    <n v="1"/>
  </r>
  <r>
    <x v="133"/>
    <x v="0"/>
    <x v="0"/>
    <n v="4"/>
  </r>
  <r>
    <x v="133"/>
    <x v="2"/>
    <x v="2"/>
    <n v="21"/>
  </r>
  <r>
    <x v="133"/>
    <x v="2"/>
    <x v="38"/>
    <n v="2"/>
  </r>
  <r>
    <x v="133"/>
    <x v="5"/>
    <x v="25"/>
    <n v="1"/>
  </r>
  <r>
    <x v="133"/>
    <x v="5"/>
    <x v="75"/>
    <n v="1"/>
  </r>
  <r>
    <x v="133"/>
    <x v="5"/>
    <x v="5"/>
    <n v="3"/>
  </r>
  <r>
    <x v="133"/>
    <x v="6"/>
    <x v="86"/>
    <n v="3"/>
  </r>
  <r>
    <x v="133"/>
    <x v="6"/>
    <x v="6"/>
    <n v="2"/>
  </r>
  <r>
    <x v="133"/>
    <x v="1"/>
    <x v="43"/>
    <n v="5"/>
  </r>
  <r>
    <x v="133"/>
    <x v="1"/>
    <x v="30"/>
    <n v="1"/>
  </r>
  <r>
    <x v="133"/>
    <x v="1"/>
    <x v="22"/>
    <n v="1"/>
  </r>
  <r>
    <x v="133"/>
    <x v="1"/>
    <x v="23"/>
    <n v="12"/>
  </r>
  <r>
    <x v="133"/>
    <x v="1"/>
    <x v="62"/>
    <n v="2"/>
  </r>
  <r>
    <x v="133"/>
    <x v="1"/>
    <x v="1"/>
    <n v="97"/>
  </r>
  <r>
    <x v="133"/>
    <x v="1"/>
    <x v="13"/>
    <n v="5"/>
  </r>
  <r>
    <x v="133"/>
    <x v="1"/>
    <x v="26"/>
    <n v="2"/>
  </r>
  <r>
    <x v="133"/>
    <x v="1"/>
    <x v="42"/>
    <n v="1"/>
  </r>
  <r>
    <x v="133"/>
    <x v="15"/>
    <x v="83"/>
    <n v="3"/>
  </r>
  <r>
    <x v="133"/>
    <x v="11"/>
    <x v="20"/>
    <n v="2"/>
  </r>
  <r>
    <x v="133"/>
    <x v="12"/>
    <x v="24"/>
    <n v="4"/>
  </r>
  <r>
    <x v="133"/>
    <x v="3"/>
    <x v="3"/>
    <n v="6"/>
  </r>
  <r>
    <x v="134"/>
    <x v="7"/>
    <x v="7"/>
    <n v="1"/>
  </r>
  <r>
    <x v="134"/>
    <x v="9"/>
    <x v="12"/>
    <n v="5"/>
  </r>
  <r>
    <x v="134"/>
    <x v="4"/>
    <x v="34"/>
    <n v="2"/>
  </r>
  <r>
    <x v="134"/>
    <x v="4"/>
    <x v="4"/>
    <n v="6"/>
  </r>
  <r>
    <x v="134"/>
    <x v="4"/>
    <x v="37"/>
    <n v="3"/>
  </r>
  <r>
    <x v="134"/>
    <x v="10"/>
    <x v="14"/>
    <n v="4"/>
  </r>
  <r>
    <x v="134"/>
    <x v="0"/>
    <x v="0"/>
    <n v="2"/>
  </r>
  <r>
    <x v="134"/>
    <x v="2"/>
    <x v="2"/>
    <n v="12"/>
  </r>
  <r>
    <x v="134"/>
    <x v="5"/>
    <x v="50"/>
    <n v="7"/>
  </r>
  <r>
    <x v="134"/>
    <x v="1"/>
    <x v="23"/>
    <n v="3"/>
  </r>
  <r>
    <x v="134"/>
    <x v="1"/>
    <x v="1"/>
    <n v="33"/>
  </r>
  <r>
    <x v="134"/>
    <x v="1"/>
    <x v="49"/>
    <n v="1"/>
  </r>
  <r>
    <x v="134"/>
    <x v="11"/>
    <x v="20"/>
    <n v="1"/>
  </r>
  <r>
    <x v="134"/>
    <x v="3"/>
    <x v="3"/>
    <n v="1"/>
  </r>
  <r>
    <x v="135"/>
    <x v="9"/>
    <x v="12"/>
    <n v="5"/>
  </r>
  <r>
    <x v="135"/>
    <x v="4"/>
    <x v="32"/>
    <n v="3"/>
  </r>
  <r>
    <x v="135"/>
    <x v="4"/>
    <x v="4"/>
    <n v="1"/>
  </r>
  <r>
    <x v="135"/>
    <x v="4"/>
    <x v="37"/>
    <n v="4"/>
  </r>
  <r>
    <x v="135"/>
    <x v="4"/>
    <x v="8"/>
    <n v="2"/>
  </r>
  <r>
    <x v="135"/>
    <x v="10"/>
    <x v="14"/>
    <n v="2"/>
  </r>
  <r>
    <x v="135"/>
    <x v="0"/>
    <x v="0"/>
    <n v="5"/>
  </r>
  <r>
    <x v="135"/>
    <x v="2"/>
    <x v="2"/>
    <n v="25"/>
  </r>
  <r>
    <x v="135"/>
    <x v="8"/>
    <x v="9"/>
    <n v="1"/>
  </r>
  <r>
    <x v="135"/>
    <x v="5"/>
    <x v="5"/>
    <n v="1"/>
  </r>
  <r>
    <x v="135"/>
    <x v="6"/>
    <x v="86"/>
    <n v="1"/>
  </r>
  <r>
    <x v="135"/>
    <x v="1"/>
    <x v="73"/>
    <n v="1"/>
  </r>
  <r>
    <x v="135"/>
    <x v="1"/>
    <x v="30"/>
    <n v="1"/>
  </r>
  <r>
    <x v="135"/>
    <x v="1"/>
    <x v="23"/>
    <n v="10"/>
  </r>
  <r>
    <x v="135"/>
    <x v="1"/>
    <x v="51"/>
    <n v="1"/>
  </r>
  <r>
    <x v="135"/>
    <x v="1"/>
    <x v="19"/>
    <n v="3"/>
  </r>
  <r>
    <x v="135"/>
    <x v="1"/>
    <x v="1"/>
    <n v="88"/>
  </r>
  <r>
    <x v="135"/>
    <x v="1"/>
    <x v="13"/>
    <n v="2"/>
  </r>
  <r>
    <x v="135"/>
    <x v="1"/>
    <x v="26"/>
    <n v="2"/>
  </r>
  <r>
    <x v="135"/>
    <x v="1"/>
    <x v="87"/>
    <n v="1"/>
  </r>
  <r>
    <x v="135"/>
    <x v="1"/>
    <x v="42"/>
    <n v="1"/>
  </r>
  <r>
    <x v="135"/>
    <x v="15"/>
    <x v="83"/>
    <n v="3"/>
  </r>
  <r>
    <x v="135"/>
    <x v="11"/>
    <x v="53"/>
    <n v="2"/>
  </r>
  <r>
    <x v="136"/>
    <x v="9"/>
    <x v="12"/>
    <n v="2"/>
  </r>
  <r>
    <x v="136"/>
    <x v="4"/>
    <x v="56"/>
    <n v="5"/>
  </r>
  <r>
    <x v="136"/>
    <x v="4"/>
    <x v="34"/>
    <n v="1"/>
  </r>
  <r>
    <x v="136"/>
    <x v="4"/>
    <x v="32"/>
    <n v="9"/>
  </r>
  <r>
    <x v="136"/>
    <x v="4"/>
    <x v="4"/>
    <n v="8"/>
  </r>
  <r>
    <x v="136"/>
    <x v="4"/>
    <x v="37"/>
    <n v="3"/>
  </r>
  <r>
    <x v="136"/>
    <x v="4"/>
    <x v="8"/>
    <n v="1"/>
  </r>
  <r>
    <x v="136"/>
    <x v="10"/>
    <x v="14"/>
    <n v="3"/>
  </r>
  <r>
    <x v="136"/>
    <x v="0"/>
    <x v="0"/>
    <n v="1"/>
  </r>
  <r>
    <x v="136"/>
    <x v="2"/>
    <x v="2"/>
    <n v="2"/>
  </r>
  <r>
    <x v="136"/>
    <x v="5"/>
    <x v="5"/>
    <n v="1"/>
  </r>
  <r>
    <x v="136"/>
    <x v="1"/>
    <x v="23"/>
    <n v="6"/>
  </r>
  <r>
    <x v="136"/>
    <x v="1"/>
    <x v="62"/>
    <n v="1"/>
  </r>
  <r>
    <x v="136"/>
    <x v="1"/>
    <x v="1"/>
    <n v="48"/>
  </r>
  <r>
    <x v="136"/>
    <x v="1"/>
    <x v="13"/>
    <n v="2"/>
  </r>
  <r>
    <x v="136"/>
    <x v="1"/>
    <x v="26"/>
    <n v="2"/>
  </r>
  <r>
    <x v="136"/>
    <x v="1"/>
    <x v="90"/>
    <n v="1"/>
  </r>
  <r>
    <x v="136"/>
    <x v="11"/>
    <x v="20"/>
    <n v="1"/>
  </r>
  <r>
    <x v="136"/>
    <x v="3"/>
    <x v="3"/>
    <n v="10"/>
  </r>
  <r>
    <x v="137"/>
    <x v="4"/>
    <x v="37"/>
    <n v="1"/>
  </r>
  <r>
    <x v="137"/>
    <x v="10"/>
    <x v="14"/>
    <n v="5"/>
  </r>
  <r>
    <x v="137"/>
    <x v="0"/>
    <x v="0"/>
    <n v="1"/>
  </r>
  <r>
    <x v="137"/>
    <x v="2"/>
    <x v="91"/>
    <n v="1"/>
  </r>
  <r>
    <x v="137"/>
    <x v="2"/>
    <x v="2"/>
    <n v="19"/>
  </r>
  <r>
    <x v="137"/>
    <x v="2"/>
    <x v="11"/>
    <n v="1"/>
  </r>
  <r>
    <x v="137"/>
    <x v="8"/>
    <x v="92"/>
    <n v="1"/>
  </r>
  <r>
    <x v="137"/>
    <x v="5"/>
    <x v="50"/>
    <n v="2"/>
  </r>
  <r>
    <x v="137"/>
    <x v="6"/>
    <x v="29"/>
    <n v="1"/>
  </r>
  <r>
    <x v="137"/>
    <x v="1"/>
    <x v="43"/>
    <n v="2"/>
  </r>
  <r>
    <x v="137"/>
    <x v="1"/>
    <x v="22"/>
    <n v="1"/>
  </r>
  <r>
    <x v="137"/>
    <x v="1"/>
    <x v="23"/>
    <n v="5"/>
  </r>
  <r>
    <x v="137"/>
    <x v="1"/>
    <x v="19"/>
    <n v="2"/>
  </r>
  <r>
    <x v="137"/>
    <x v="1"/>
    <x v="1"/>
    <n v="58"/>
  </r>
  <r>
    <x v="137"/>
    <x v="1"/>
    <x v="13"/>
    <n v="2"/>
  </r>
  <r>
    <x v="137"/>
    <x v="1"/>
    <x v="26"/>
    <n v="3"/>
  </r>
  <r>
    <x v="137"/>
    <x v="1"/>
    <x v="42"/>
    <n v="5"/>
  </r>
  <r>
    <x v="137"/>
    <x v="14"/>
    <x v="44"/>
    <n v="2"/>
  </r>
  <r>
    <x v="137"/>
    <x v="15"/>
    <x v="93"/>
    <n v="1"/>
  </r>
  <r>
    <x v="137"/>
    <x v="15"/>
    <x v="83"/>
    <n v="6"/>
  </r>
  <r>
    <x v="137"/>
    <x v="11"/>
    <x v="20"/>
    <n v="3"/>
  </r>
  <r>
    <x v="137"/>
    <x v="11"/>
    <x v="94"/>
    <n v="1"/>
  </r>
  <r>
    <x v="137"/>
    <x v="12"/>
    <x v="24"/>
    <n v="4"/>
  </r>
  <r>
    <x v="138"/>
    <x v="9"/>
    <x v="12"/>
    <n v="5"/>
  </r>
  <r>
    <x v="138"/>
    <x v="4"/>
    <x v="32"/>
    <n v="1"/>
  </r>
  <r>
    <x v="138"/>
    <x v="4"/>
    <x v="4"/>
    <n v="4"/>
  </r>
  <r>
    <x v="138"/>
    <x v="4"/>
    <x v="8"/>
    <n v="6"/>
  </r>
  <r>
    <x v="138"/>
    <x v="10"/>
    <x v="14"/>
    <n v="7"/>
  </r>
  <r>
    <x v="138"/>
    <x v="0"/>
    <x v="0"/>
    <n v="6"/>
  </r>
  <r>
    <x v="138"/>
    <x v="2"/>
    <x v="2"/>
    <n v="27"/>
  </r>
  <r>
    <x v="138"/>
    <x v="2"/>
    <x v="38"/>
    <n v="2"/>
  </r>
  <r>
    <x v="138"/>
    <x v="5"/>
    <x v="25"/>
    <n v="1"/>
  </r>
  <r>
    <x v="138"/>
    <x v="6"/>
    <x v="86"/>
    <n v="2"/>
  </r>
  <r>
    <x v="138"/>
    <x v="6"/>
    <x v="6"/>
    <n v="1"/>
  </r>
  <r>
    <x v="138"/>
    <x v="1"/>
    <x v="43"/>
    <n v="2"/>
  </r>
  <r>
    <x v="138"/>
    <x v="1"/>
    <x v="22"/>
    <n v="3"/>
  </r>
  <r>
    <x v="138"/>
    <x v="1"/>
    <x v="23"/>
    <n v="3"/>
  </r>
  <r>
    <x v="138"/>
    <x v="1"/>
    <x v="62"/>
    <n v="1"/>
  </r>
  <r>
    <x v="138"/>
    <x v="1"/>
    <x v="19"/>
    <n v="2"/>
  </r>
  <r>
    <x v="138"/>
    <x v="1"/>
    <x v="1"/>
    <n v="64"/>
  </r>
  <r>
    <x v="138"/>
    <x v="1"/>
    <x v="13"/>
    <n v="1"/>
  </r>
  <r>
    <x v="138"/>
    <x v="1"/>
    <x v="42"/>
    <n v="3"/>
  </r>
  <r>
    <x v="138"/>
    <x v="11"/>
    <x v="53"/>
    <n v="1"/>
  </r>
  <r>
    <x v="138"/>
    <x v="11"/>
    <x v="20"/>
    <n v="3"/>
  </r>
  <r>
    <x v="138"/>
    <x v="12"/>
    <x v="24"/>
    <n v="2"/>
  </r>
  <r>
    <x v="139"/>
    <x v="4"/>
    <x v="56"/>
    <n v="1"/>
  </r>
  <r>
    <x v="139"/>
    <x v="4"/>
    <x v="4"/>
    <n v="4"/>
  </r>
  <r>
    <x v="139"/>
    <x v="4"/>
    <x v="37"/>
    <n v="4"/>
  </r>
  <r>
    <x v="139"/>
    <x v="4"/>
    <x v="8"/>
    <n v="2"/>
  </r>
  <r>
    <x v="139"/>
    <x v="10"/>
    <x v="14"/>
    <n v="8"/>
  </r>
  <r>
    <x v="139"/>
    <x v="0"/>
    <x v="0"/>
    <n v="9"/>
  </r>
  <r>
    <x v="139"/>
    <x v="2"/>
    <x v="95"/>
    <n v="1"/>
  </r>
  <r>
    <x v="139"/>
    <x v="2"/>
    <x v="2"/>
    <n v="16"/>
  </r>
  <r>
    <x v="139"/>
    <x v="2"/>
    <x v="11"/>
    <n v="4"/>
  </r>
  <r>
    <x v="139"/>
    <x v="8"/>
    <x v="92"/>
    <n v="4"/>
  </r>
  <r>
    <x v="139"/>
    <x v="5"/>
    <x v="50"/>
    <n v="4"/>
  </r>
  <r>
    <x v="139"/>
    <x v="1"/>
    <x v="43"/>
    <n v="2"/>
  </r>
  <r>
    <x v="139"/>
    <x v="1"/>
    <x v="22"/>
    <n v="2"/>
  </r>
  <r>
    <x v="139"/>
    <x v="1"/>
    <x v="23"/>
    <n v="4"/>
  </r>
  <r>
    <x v="139"/>
    <x v="1"/>
    <x v="55"/>
    <n v="1"/>
  </r>
  <r>
    <x v="139"/>
    <x v="1"/>
    <x v="19"/>
    <n v="3"/>
  </r>
  <r>
    <x v="139"/>
    <x v="1"/>
    <x v="1"/>
    <n v="108"/>
  </r>
  <r>
    <x v="139"/>
    <x v="1"/>
    <x v="60"/>
    <n v="1"/>
  </r>
  <r>
    <x v="139"/>
    <x v="1"/>
    <x v="13"/>
    <n v="2"/>
  </r>
  <r>
    <x v="139"/>
    <x v="15"/>
    <x v="93"/>
    <n v="1"/>
  </r>
  <r>
    <x v="139"/>
    <x v="15"/>
    <x v="83"/>
    <n v="4"/>
  </r>
  <r>
    <x v="139"/>
    <x v="11"/>
    <x v="53"/>
    <n v="3"/>
  </r>
  <r>
    <x v="139"/>
    <x v="11"/>
    <x v="67"/>
    <n v="1"/>
  </r>
  <r>
    <x v="139"/>
    <x v="11"/>
    <x v="20"/>
    <n v="5"/>
  </r>
  <r>
    <x v="139"/>
    <x v="11"/>
    <x v="94"/>
    <n v="2"/>
  </r>
  <r>
    <x v="140"/>
    <x v="9"/>
    <x v="12"/>
    <n v="3"/>
  </r>
  <r>
    <x v="140"/>
    <x v="4"/>
    <x v="37"/>
    <n v="4"/>
  </r>
  <r>
    <x v="140"/>
    <x v="4"/>
    <x v="96"/>
    <n v="1"/>
  </r>
  <r>
    <x v="140"/>
    <x v="10"/>
    <x v="14"/>
    <n v="2"/>
  </r>
  <r>
    <x v="140"/>
    <x v="10"/>
    <x v="97"/>
    <n v="1"/>
  </r>
  <r>
    <x v="140"/>
    <x v="16"/>
    <x v="64"/>
    <n v="1"/>
  </r>
  <r>
    <x v="140"/>
    <x v="0"/>
    <x v="0"/>
    <n v="10"/>
  </r>
  <r>
    <x v="140"/>
    <x v="2"/>
    <x v="95"/>
    <n v="1"/>
  </r>
  <r>
    <x v="140"/>
    <x v="2"/>
    <x v="2"/>
    <n v="23"/>
  </r>
  <r>
    <x v="140"/>
    <x v="2"/>
    <x v="11"/>
    <n v="2"/>
  </r>
  <r>
    <x v="140"/>
    <x v="5"/>
    <x v="5"/>
    <n v="1"/>
  </r>
  <r>
    <x v="140"/>
    <x v="5"/>
    <x v="50"/>
    <n v="1"/>
  </r>
  <r>
    <x v="140"/>
    <x v="6"/>
    <x v="86"/>
    <n v="3"/>
  </r>
  <r>
    <x v="140"/>
    <x v="6"/>
    <x v="6"/>
    <n v="2"/>
  </r>
  <r>
    <x v="140"/>
    <x v="1"/>
    <x v="30"/>
    <n v="2"/>
  </r>
  <r>
    <x v="140"/>
    <x v="1"/>
    <x v="23"/>
    <n v="6"/>
  </r>
  <r>
    <x v="140"/>
    <x v="1"/>
    <x v="62"/>
    <n v="1"/>
  </r>
  <r>
    <x v="140"/>
    <x v="1"/>
    <x v="1"/>
    <n v="74"/>
  </r>
  <r>
    <x v="140"/>
    <x v="1"/>
    <x v="13"/>
    <n v="2"/>
  </r>
  <r>
    <x v="140"/>
    <x v="1"/>
    <x v="42"/>
    <n v="4"/>
  </r>
  <r>
    <x v="140"/>
    <x v="11"/>
    <x v="53"/>
    <n v="2"/>
  </r>
  <r>
    <x v="140"/>
    <x v="11"/>
    <x v="20"/>
    <n v="5"/>
  </r>
  <r>
    <x v="140"/>
    <x v="11"/>
    <x v="94"/>
    <n v="1"/>
  </r>
  <r>
    <x v="140"/>
    <x v="12"/>
    <x v="24"/>
    <n v="4"/>
  </r>
  <r>
    <x v="141"/>
    <x v="7"/>
    <x v="7"/>
    <n v="4"/>
  </r>
  <r>
    <x v="141"/>
    <x v="9"/>
    <x v="12"/>
    <n v="1"/>
  </r>
  <r>
    <x v="141"/>
    <x v="4"/>
    <x v="37"/>
    <n v="5"/>
  </r>
  <r>
    <x v="141"/>
    <x v="10"/>
    <x v="14"/>
    <n v="10"/>
  </r>
  <r>
    <x v="141"/>
    <x v="0"/>
    <x v="0"/>
    <n v="5"/>
  </r>
  <r>
    <x v="141"/>
    <x v="2"/>
    <x v="2"/>
    <n v="14"/>
  </r>
  <r>
    <x v="141"/>
    <x v="8"/>
    <x v="92"/>
    <n v="5"/>
  </r>
  <r>
    <x v="141"/>
    <x v="5"/>
    <x v="75"/>
    <n v="1"/>
  </r>
  <r>
    <x v="141"/>
    <x v="5"/>
    <x v="50"/>
    <n v="2"/>
  </r>
  <r>
    <x v="141"/>
    <x v="6"/>
    <x v="29"/>
    <n v="1"/>
  </r>
  <r>
    <x v="141"/>
    <x v="1"/>
    <x v="43"/>
    <n v="4"/>
  </r>
  <r>
    <x v="141"/>
    <x v="1"/>
    <x v="23"/>
    <n v="4"/>
  </r>
  <r>
    <x v="141"/>
    <x v="1"/>
    <x v="69"/>
    <n v="2"/>
  </r>
  <r>
    <x v="141"/>
    <x v="1"/>
    <x v="51"/>
    <n v="1"/>
  </r>
  <r>
    <x v="141"/>
    <x v="1"/>
    <x v="62"/>
    <n v="2"/>
  </r>
  <r>
    <x v="141"/>
    <x v="1"/>
    <x v="1"/>
    <n v="99"/>
  </r>
  <r>
    <x v="141"/>
    <x v="1"/>
    <x v="13"/>
    <n v="3"/>
  </r>
  <r>
    <x v="141"/>
    <x v="1"/>
    <x v="26"/>
    <n v="1"/>
  </r>
  <r>
    <x v="141"/>
    <x v="1"/>
    <x v="42"/>
    <n v="3"/>
  </r>
  <r>
    <x v="141"/>
    <x v="15"/>
    <x v="57"/>
    <n v="3"/>
  </r>
  <r>
    <x v="141"/>
    <x v="15"/>
    <x v="83"/>
    <n v="3"/>
  </r>
  <r>
    <x v="141"/>
    <x v="11"/>
    <x v="53"/>
    <n v="3"/>
  </r>
  <r>
    <x v="141"/>
    <x v="11"/>
    <x v="20"/>
    <n v="1"/>
  </r>
  <r>
    <x v="141"/>
    <x v="11"/>
    <x v="80"/>
    <n v="1"/>
  </r>
  <r>
    <x v="141"/>
    <x v="3"/>
    <x v="98"/>
    <n v="1"/>
  </r>
  <r>
    <x v="141"/>
    <x v="3"/>
    <x v="3"/>
    <n v="3"/>
  </r>
  <r>
    <x v="142"/>
    <x v="7"/>
    <x v="7"/>
    <n v="4"/>
  </r>
  <r>
    <x v="142"/>
    <x v="9"/>
    <x v="12"/>
    <n v="2"/>
  </r>
  <r>
    <x v="142"/>
    <x v="4"/>
    <x v="4"/>
    <n v="2"/>
  </r>
  <r>
    <x v="142"/>
    <x v="4"/>
    <x v="37"/>
    <n v="2"/>
  </r>
  <r>
    <x v="142"/>
    <x v="4"/>
    <x v="8"/>
    <n v="2"/>
  </r>
  <r>
    <x v="142"/>
    <x v="10"/>
    <x v="14"/>
    <n v="1"/>
  </r>
  <r>
    <x v="142"/>
    <x v="10"/>
    <x v="16"/>
    <n v="2"/>
  </r>
  <r>
    <x v="142"/>
    <x v="0"/>
    <x v="0"/>
    <n v="5"/>
  </r>
  <r>
    <x v="142"/>
    <x v="2"/>
    <x v="2"/>
    <n v="16"/>
  </r>
  <r>
    <x v="142"/>
    <x v="2"/>
    <x v="11"/>
    <n v="8"/>
  </r>
  <r>
    <x v="142"/>
    <x v="8"/>
    <x v="92"/>
    <n v="2"/>
  </r>
  <r>
    <x v="142"/>
    <x v="5"/>
    <x v="75"/>
    <n v="2"/>
  </r>
  <r>
    <x v="142"/>
    <x v="6"/>
    <x v="86"/>
    <n v="1"/>
  </r>
  <r>
    <x v="142"/>
    <x v="6"/>
    <x v="6"/>
    <n v="2"/>
  </r>
  <r>
    <x v="142"/>
    <x v="1"/>
    <x v="22"/>
    <n v="2"/>
  </r>
  <r>
    <x v="142"/>
    <x v="1"/>
    <x v="23"/>
    <n v="11"/>
  </r>
  <r>
    <x v="142"/>
    <x v="1"/>
    <x v="55"/>
    <n v="1"/>
  </r>
  <r>
    <x v="142"/>
    <x v="1"/>
    <x v="62"/>
    <n v="2"/>
  </r>
  <r>
    <x v="142"/>
    <x v="1"/>
    <x v="19"/>
    <n v="2"/>
  </r>
  <r>
    <x v="142"/>
    <x v="1"/>
    <x v="1"/>
    <n v="71"/>
  </r>
  <r>
    <x v="142"/>
    <x v="15"/>
    <x v="83"/>
    <n v="1"/>
  </r>
  <r>
    <x v="142"/>
    <x v="11"/>
    <x v="53"/>
    <n v="2"/>
  </r>
  <r>
    <x v="142"/>
    <x v="11"/>
    <x v="20"/>
    <n v="3"/>
  </r>
  <r>
    <x v="142"/>
    <x v="12"/>
    <x v="24"/>
    <n v="3"/>
  </r>
  <r>
    <x v="143"/>
    <x v="9"/>
    <x v="12"/>
    <n v="2"/>
  </r>
  <r>
    <x v="143"/>
    <x v="9"/>
    <x v="99"/>
    <n v="1"/>
  </r>
  <r>
    <x v="143"/>
    <x v="4"/>
    <x v="4"/>
    <n v="9"/>
  </r>
  <r>
    <x v="143"/>
    <x v="4"/>
    <x v="56"/>
    <n v="2"/>
  </r>
  <r>
    <x v="143"/>
    <x v="4"/>
    <x v="8"/>
    <n v="2"/>
  </r>
  <r>
    <x v="143"/>
    <x v="2"/>
    <x v="2"/>
    <n v="3"/>
  </r>
  <r>
    <x v="143"/>
    <x v="1"/>
    <x v="23"/>
    <n v="1"/>
  </r>
  <r>
    <x v="143"/>
    <x v="1"/>
    <x v="55"/>
    <n v="1"/>
  </r>
  <r>
    <x v="143"/>
    <x v="1"/>
    <x v="62"/>
    <n v="2"/>
  </r>
  <r>
    <x v="143"/>
    <x v="1"/>
    <x v="1"/>
    <n v="75"/>
  </r>
  <r>
    <x v="143"/>
    <x v="1"/>
    <x v="13"/>
    <n v="3"/>
  </r>
  <r>
    <x v="143"/>
    <x v="1"/>
    <x v="42"/>
    <n v="1"/>
  </r>
  <r>
    <x v="143"/>
    <x v="3"/>
    <x v="3"/>
    <n v="5"/>
  </r>
  <r>
    <x v="144"/>
    <x v="7"/>
    <x v="7"/>
    <n v="1"/>
  </r>
  <r>
    <x v="144"/>
    <x v="9"/>
    <x v="12"/>
    <n v="7"/>
  </r>
  <r>
    <x v="144"/>
    <x v="4"/>
    <x v="37"/>
    <n v="6"/>
  </r>
  <r>
    <x v="144"/>
    <x v="10"/>
    <x v="14"/>
    <n v="14"/>
  </r>
  <r>
    <x v="144"/>
    <x v="10"/>
    <x v="100"/>
    <n v="2"/>
  </r>
  <r>
    <x v="144"/>
    <x v="10"/>
    <x v="101"/>
    <n v="1"/>
  </r>
  <r>
    <x v="144"/>
    <x v="10"/>
    <x v="17"/>
    <n v="1"/>
  </r>
  <r>
    <x v="144"/>
    <x v="0"/>
    <x v="0"/>
    <n v="10"/>
  </r>
  <r>
    <x v="144"/>
    <x v="2"/>
    <x v="2"/>
    <n v="12"/>
  </r>
  <r>
    <x v="144"/>
    <x v="2"/>
    <x v="11"/>
    <n v="15"/>
  </r>
  <r>
    <x v="144"/>
    <x v="8"/>
    <x v="92"/>
    <n v="1"/>
  </r>
  <r>
    <x v="144"/>
    <x v="5"/>
    <x v="75"/>
    <n v="1"/>
  </r>
  <r>
    <x v="144"/>
    <x v="5"/>
    <x v="50"/>
    <n v="2"/>
  </r>
  <r>
    <x v="144"/>
    <x v="6"/>
    <x v="6"/>
    <n v="3"/>
  </r>
  <r>
    <x v="144"/>
    <x v="1"/>
    <x v="43"/>
    <n v="5"/>
  </r>
  <r>
    <x v="144"/>
    <x v="1"/>
    <x v="22"/>
    <n v="1"/>
  </r>
  <r>
    <x v="144"/>
    <x v="1"/>
    <x v="23"/>
    <n v="3"/>
  </r>
  <r>
    <x v="144"/>
    <x v="1"/>
    <x v="62"/>
    <n v="3"/>
  </r>
  <r>
    <x v="144"/>
    <x v="1"/>
    <x v="19"/>
    <n v="1"/>
  </r>
  <r>
    <x v="144"/>
    <x v="1"/>
    <x v="1"/>
    <n v="74"/>
  </r>
  <r>
    <x v="144"/>
    <x v="1"/>
    <x v="13"/>
    <n v="2"/>
  </r>
  <r>
    <x v="144"/>
    <x v="1"/>
    <x v="42"/>
    <n v="6"/>
  </r>
  <r>
    <x v="144"/>
    <x v="14"/>
    <x v="44"/>
    <n v="4"/>
  </r>
  <r>
    <x v="144"/>
    <x v="15"/>
    <x v="83"/>
    <n v="1"/>
  </r>
  <r>
    <x v="144"/>
    <x v="11"/>
    <x v="53"/>
    <n v="1"/>
  </r>
  <r>
    <x v="144"/>
    <x v="11"/>
    <x v="20"/>
    <n v="5"/>
  </r>
  <r>
    <x v="144"/>
    <x v="12"/>
    <x v="24"/>
    <n v="3"/>
  </r>
  <r>
    <x v="144"/>
    <x v="3"/>
    <x v="3"/>
    <n v="1"/>
  </r>
  <r>
    <x v="145"/>
    <x v="9"/>
    <x v="12"/>
    <n v="4"/>
  </r>
  <r>
    <x v="145"/>
    <x v="4"/>
    <x v="34"/>
    <n v="2"/>
  </r>
  <r>
    <x v="145"/>
    <x v="4"/>
    <x v="4"/>
    <n v="6"/>
  </r>
  <r>
    <x v="145"/>
    <x v="4"/>
    <x v="56"/>
    <n v="1"/>
  </r>
  <r>
    <x v="145"/>
    <x v="10"/>
    <x v="14"/>
    <n v="16"/>
  </r>
  <r>
    <x v="145"/>
    <x v="0"/>
    <x v="0"/>
    <n v="12"/>
  </r>
  <r>
    <x v="145"/>
    <x v="2"/>
    <x v="2"/>
    <n v="7"/>
  </r>
  <r>
    <x v="145"/>
    <x v="2"/>
    <x v="11"/>
    <n v="9"/>
  </r>
  <r>
    <x v="145"/>
    <x v="2"/>
    <x v="38"/>
    <n v="1"/>
  </r>
  <r>
    <x v="145"/>
    <x v="5"/>
    <x v="5"/>
    <n v="1"/>
  </r>
  <r>
    <x v="145"/>
    <x v="5"/>
    <x v="50"/>
    <n v="2"/>
  </r>
  <r>
    <x v="145"/>
    <x v="1"/>
    <x v="23"/>
    <n v="2"/>
  </r>
  <r>
    <x v="145"/>
    <x v="1"/>
    <x v="62"/>
    <n v="2"/>
  </r>
  <r>
    <x v="145"/>
    <x v="1"/>
    <x v="19"/>
    <n v="2"/>
  </r>
  <r>
    <x v="145"/>
    <x v="1"/>
    <x v="1"/>
    <n v="37"/>
  </r>
  <r>
    <x v="145"/>
    <x v="1"/>
    <x v="42"/>
    <n v="1"/>
  </r>
  <r>
    <x v="145"/>
    <x v="15"/>
    <x v="93"/>
    <n v="4"/>
  </r>
  <r>
    <x v="145"/>
    <x v="15"/>
    <x v="83"/>
    <n v="1"/>
  </r>
  <r>
    <x v="145"/>
    <x v="11"/>
    <x v="53"/>
    <n v="7"/>
  </r>
  <r>
    <x v="145"/>
    <x v="11"/>
    <x v="20"/>
    <n v="6"/>
  </r>
  <r>
    <x v="145"/>
    <x v="12"/>
    <x v="24"/>
    <n v="2"/>
  </r>
  <r>
    <x v="145"/>
    <x v="3"/>
    <x v="3"/>
    <n v="1"/>
  </r>
  <r>
    <x v="146"/>
    <x v="9"/>
    <x v="12"/>
    <n v="1"/>
  </r>
  <r>
    <x v="146"/>
    <x v="4"/>
    <x v="32"/>
    <n v="1"/>
  </r>
  <r>
    <x v="146"/>
    <x v="4"/>
    <x v="102"/>
    <n v="1"/>
  </r>
  <r>
    <x v="146"/>
    <x v="4"/>
    <x v="37"/>
    <n v="11"/>
  </r>
  <r>
    <x v="146"/>
    <x v="4"/>
    <x v="8"/>
    <n v="5"/>
  </r>
  <r>
    <x v="146"/>
    <x v="10"/>
    <x v="14"/>
    <n v="2"/>
  </r>
  <r>
    <x v="146"/>
    <x v="0"/>
    <x v="0"/>
    <n v="1"/>
  </r>
  <r>
    <x v="146"/>
    <x v="1"/>
    <x v="58"/>
    <n v="2"/>
  </r>
  <r>
    <x v="146"/>
    <x v="2"/>
    <x v="2"/>
    <n v="13"/>
  </r>
  <r>
    <x v="146"/>
    <x v="2"/>
    <x v="11"/>
    <n v="6"/>
  </r>
  <r>
    <x v="146"/>
    <x v="2"/>
    <x v="35"/>
    <n v="1"/>
  </r>
  <r>
    <x v="146"/>
    <x v="2"/>
    <x v="38"/>
    <n v="2"/>
  </r>
  <r>
    <x v="146"/>
    <x v="8"/>
    <x v="40"/>
    <n v="1"/>
  </r>
  <r>
    <x v="146"/>
    <x v="6"/>
    <x v="86"/>
    <n v="1"/>
  </r>
  <r>
    <x v="146"/>
    <x v="1"/>
    <x v="43"/>
    <n v="2"/>
  </r>
  <r>
    <x v="146"/>
    <x v="1"/>
    <x v="51"/>
    <n v="1"/>
  </r>
  <r>
    <x v="146"/>
    <x v="1"/>
    <x v="62"/>
    <n v="2"/>
  </r>
  <r>
    <x v="146"/>
    <x v="1"/>
    <x v="19"/>
    <n v="1"/>
  </r>
  <r>
    <x v="146"/>
    <x v="1"/>
    <x v="1"/>
    <n v="82"/>
  </r>
  <r>
    <x v="146"/>
    <x v="1"/>
    <x v="42"/>
    <n v="2"/>
  </r>
  <r>
    <x v="146"/>
    <x v="15"/>
    <x v="93"/>
    <n v="1"/>
  </r>
  <r>
    <x v="146"/>
    <x v="15"/>
    <x v="83"/>
    <n v="3"/>
  </r>
  <r>
    <x v="146"/>
    <x v="11"/>
    <x v="53"/>
    <n v="1"/>
  </r>
  <r>
    <x v="146"/>
    <x v="11"/>
    <x v="20"/>
    <n v="7"/>
  </r>
  <r>
    <x v="147"/>
    <x v="9"/>
    <x v="12"/>
    <n v="13"/>
  </r>
  <r>
    <x v="147"/>
    <x v="9"/>
    <x v="81"/>
    <n v="1"/>
  </r>
  <r>
    <x v="147"/>
    <x v="4"/>
    <x v="4"/>
    <n v="6"/>
  </r>
  <r>
    <x v="147"/>
    <x v="4"/>
    <x v="37"/>
    <n v="8"/>
  </r>
  <r>
    <x v="147"/>
    <x v="4"/>
    <x v="56"/>
    <n v="1"/>
  </r>
  <r>
    <x v="147"/>
    <x v="4"/>
    <x v="8"/>
    <n v="1"/>
  </r>
  <r>
    <x v="147"/>
    <x v="10"/>
    <x v="14"/>
    <n v="12"/>
  </r>
  <r>
    <x v="147"/>
    <x v="0"/>
    <x v="0"/>
    <n v="7"/>
  </r>
  <r>
    <x v="147"/>
    <x v="2"/>
    <x v="2"/>
    <n v="22"/>
  </r>
  <r>
    <x v="147"/>
    <x v="2"/>
    <x v="11"/>
    <n v="18"/>
  </r>
  <r>
    <x v="147"/>
    <x v="2"/>
    <x v="38"/>
    <n v="1"/>
  </r>
  <r>
    <x v="147"/>
    <x v="8"/>
    <x v="40"/>
    <n v="3"/>
  </r>
  <r>
    <x v="147"/>
    <x v="8"/>
    <x v="68"/>
    <n v="1"/>
  </r>
  <r>
    <x v="147"/>
    <x v="5"/>
    <x v="5"/>
    <n v="2"/>
  </r>
  <r>
    <x v="147"/>
    <x v="5"/>
    <x v="50"/>
    <n v="2"/>
  </r>
  <r>
    <x v="147"/>
    <x v="6"/>
    <x v="29"/>
    <n v="3"/>
  </r>
  <r>
    <x v="147"/>
    <x v="6"/>
    <x v="6"/>
    <n v="3"/>
  </r>
  <r>
    <x v="147"/>
    <x v="1"/>
    <x v="43"/>
    <n v="1"/>
  </r>
  <r>
    <x v="147"/>
    <x v="1"/>
    <x v="22"/>
    <n v="1"/>
  </r>
  <r>
    <x v="147"/>
    <x v="1"/>
    <x v="103"/>
    <n v="2"/>
  </r>
  <r>
    <x v="147"/>
    <x v="1"/>
    <x v="23"/>
    <n v="6"/>
  </r>
  <r>
    <x v="147"/>
    <x v="1"/>
    <x v="51"/>
    <n v="1"/>
  </r>
  <r>
    <x v="147"/>
    <x v="1"/>
    <x v="62"/>
    <n v="3"/>
  </r>
  <r>
    <x v="147"/>
    <x v="1"/>
    <x v="19"/>
    <n v="1"/>
  </r>
  <r>
    <x v="147"/>
    <x v="1"/>
    <x v="1"/>
    <n v="77"/>
  </r>
  <r>
    <x v="147"/>
    <x v="1"/>
    <x v="13"/>
    <n v="2"/>
  </r>
  <r>
    <x v="147"/>
    <x v="1"/>
    <x v="26"/>
    <n v="1"/>
  </r>
  <r>
    <x v="147"/>
    <x v="1"/>
    <x v="42"/>
    <n v="1"/>
  </r>
  <r>
    <x v="147"/>
    <x v="14"/>
    <x v="65"/>
    <n v="1"/>
  </r>
  <r>
    <x v="147"/>
    <x v="14"/>
    <x v="44"/>
    <n v="2"/>
  </r>
  <r>
    <x v="147"/>
    <x v="15"/>
    <x v="93"/>
    <n v="5"/>
  </r>
  <r>
    <x v="147"/>
    <x v="15"/>
    <x v="83"/>
    <n v="4"/>
  </r>
  <r>
    <x v="147"/>
    <x v="11"/>
    <x v="53"/>
    <n v="4"/>
  </r>
  <r>
    <x v="147"/>
    <x v="11"/>
    <x v="20"/>
    <n v="10"/>
  </r>
  <r>
    <x v="147"/>
    <x v="11"/>
    <x v="94"/>
    <n v="1"/>
  </r>
  <r>
    <x v="147"/>
    <x v="12"/>
    <x v="24"/>
    <n v="3"/>
  </r>
  <r>
    <x v="147"/>
    <x v="3"/>
    <x v="3"/>
    <n v="2"/>
  </r>
  <r>
    <x v="148"/>
    <x v="9"/>
    <x v="12"/>
    <n v="12"/>
  </r>
  <r>
    <x v="148"/>
    <x v="9"/>
    <x v="104"/>
    <n v="1"/>
  </r>
  <r>
    <x v="148"/>
    <x v="4"/>
    <x v="52"/>
    <n v="1"/>
  </r>
  <r>
    <x v="148"/>
    <x v="4"/>
    <x v="56"/>
    <n v="2"/>
  </r>
  <r>
    <x v="148"/>
    <x v="4"/>
    <x v="8"/>
    <n v="3"/>
  </r>
  <r>
    <x v="148"/>
    <x v="10"/>
    <x v="14"/>
    <n v="17"/>
  </r>
  <r>
    <x v="148"/>
    <x v="10"/>
    <x v="17"/>
    <n v="2"/>
  </r>
  <r>
    <x v="148"/>
    <x v="0"/>
    <x v="0"/>
    <n v="18"/>
  </r>
  <r>
    <x v="148"/>
    <x v="2"/>
    <x v="2"/>
    <n v="10"/>
  </r>
  <r>
    <x v="148"/>
    <x v="2"/>
    <x v="11"/>
    <n v="6"/>
  </r>
  <r>
    <x v="148"/>
    <x v="2"/>
    <x v="38"/>
    <n v="1"/>
  </r>
  <r>
    <x v="148"/>
    <x v="5"/>
    <x v="75"/>
    <n v="1"/>
  </r>
  <r>
    <x v="148"/>
    <x v="5"/>
    <x v="5"/>
    <n v="1"/>
  </r>
  <r>
    <x v="148"/>
    <x v="5"/>
    <x v="50"/>
    <n v="5"/>
  </r>
  <r>
    <x v="148"/>
    <x v="6"/>
    <x v="6"/>
    <n v="1"/>
  </r>
  <r>
    <x v="148"/>
    <x v="1"/>
    <x v="30"/>
    <n v="1"/>
  </r>
  <r>
    <x v="148"/>
    <x v="1"/>
    <x v="22"/>
    <n v="2"/>
  </r>
  <r>
    <x v="148"/>
    <x v="1"/>
    <x v="23"/>
    <n v="1"/>
  </r>
  <r>
    <x v="148"/>
    <x v="1"/>
    <x v="62"/>
    <n v="1"/>
  </r>
  <r>
    <x v="148"/>
    <x v="1"/>
    <x v="1"/>
    <n v="121"/>
  </r>
  <r>
    <x v="148"/>
    <x v="1"/>
    <x v="13"/>
    <n v="2"/>
  </r>
  <r>
    <x v="148"/>
    <x v="1"/>
    <x v="26"/>
    <n v="2"/>
  </r>
  <r>
    <x v="148"/>
    <x v="1"/>
    <x v="42"/>
    <n v="3"/>
  </r>
  <r>
    <x v="148"/>
    <x v="14"/>
    <x v="44"/>
    <n v="6"/>
  </r>
  <r>
    <x v="148"/>
    <x v="15"/>
    <x v="57"/>
    <n v="2"/>
  </r>
  <r>
    <x v="148"/>
    <x v="15"/>
    <x v="83"/>
    <n v="4"/>
  </r>
  <r>
    <x v="148"/>
    <x v="11"/>
    <x v="53"/>
    <n v="3"/>
  </r>
  <r>
    <x v="148"/>
    <x v="11"/>
    <x v="20"/>
    <n v="3"/>
  </r>
  <r>
    <x v="148"/>
    <x v="12"/>
    <x v="24"/>
    <n v="3"/>
  </r>
  <r>
    <x v="148"/>
    <x v="3"/>
    <x v="3"/>
    <n v="1"/>
  </r>
  <r>
    <x v="149"/>
    <x v="1"/>
    <x v="1"/>
    <n v="49"/>
  </r>
  <r>
    <x v="149"/>
    <x v="1"/>
    <x v="62"/>
    <n v="4"/>
  </r>
  <r>
    <x v="149"/>
    <x v="1"/>
    <x v="22"/>
    <n v="1"/>
  </r>
  <r>
    <x v="149"/>
    <x v="1"/>
    <x v="23"/>
    <n v="1"/>
  </r>
  <r>
    <x v="149"/>
    <x v="1"/>
    <x v="55"/>
    <n v="1"/>
  </r>
  <r>
    <x v="149"/>
    <x v="1"/>
    <x v="13"/>
    <n v="1"/>
  </r>
  <r>
    <x v="149"/>
    <x v="1"/>
    <x v="26"/>
    <n v="1"/>
  </r>
  <r>
    <x v="149"/>
    <x v="2"/>
    <x v="2"/>
    <n v="17"/>
  </r>
  <r>
    <x v="149"/>
    <x v="2"/>
    <x v="11"/>
    <n v="9"/>
  </r>
  <r>
    <x v="149"/>
    <x v="2"/>
    <x v="38"/>
    <n v="3"/>
  </r>
  <r>
    <x v="149"/>
    <x v="0"/>
    <x v="0"/>
    <n v="22"/>
  </r>
  <r>
    <x v="149"/>
    <x v="10"/>
    <x v="14"/>
    <n v="20"/>
  </r>
  <r>
    <x v="149"/>
    <x v="10"/>
    <x v="18"/>
    <n v="1"/>
  </r>
  <r>
    <x v="149"/>
    <x v="10"/>
    <x v="100"/>
    <n v="1"/>
  </r>
  <r>
    <x v="149"/>
    <x v="11"/>
    <x v="53"/>
    <n v="11"/>
  </r>
  <r>
    <x v="149"/>
    <x v="11"/>
    <x v="20"/>
    <n v="8"/>
  </r>
  <r>
    <x v="149"/>
    <x v="4"/>
    <x v="4"/>
    <n v="7"/>
  </r>
  <r>
    <x v="149"/>
    <x v="4"/>
    <x v="8"/>
    <n v="8"/>
  </r>
  <r>
    <x v="149"/>
    <x v="4"/>
    <x v="37"/>
    <n v="1"/>
  </r>
  <r>
    <x v="149"/>
    <x v="4"/>
    <x v="102"/>
    <n v="1"/>
  </r>
  <r>
    <x v="149"/>
    <x v="15"/>
    <x v="93"/>
    <n v="4"/>
  </r>
  <r>
    <x v="149"/>
    <x v="15"/>
    <x v="57"/>
    <n v="4"/>
  </r>
  <r>
    <x v="149"/>
    <x v="15"/>
    <x v="83"/>
    <n v="1"/>
  </r>
  <r>
    <x v="149"/>
    <x v="9"/>
    <x v="12"/>
    <n v="9"/>
  </r>
  <r>
    <x v="149"/>
    <x v="6"/>
    <x v="6"/>
    <n v="5"/>
  </r>
  <r>
    <x v="149"/>
    <x v="12"/>
    <x v="24"/>
    <n v="4"/>
  </r>
  <r>
    <x v="149"/>
    <x v="14"/>
    <x v="44"/>
    <n v="3"/>
  </r>
  <r>
    <x v="149"/>
    <x v="8"/>
    <x v="40"/>
    <n v="2"/>
  </r>
  <r>
    <x v="149"/>
    <x v="5"/>
    <x v="5"/>
    <n v="1"/>
  </r>
  <r>
    <x v="149"/>
    <x v="5"/>
    <x v="50"/>
    <n v="1"/>
  </r>
  <r>
    <x v="149"/>
    <x v="7"/>
    <x v="31"/>
    <n v="1"/>
  </r>
  <r>
    <x v="149"/>
    <x v="3"/>
    <x v="3"/>
    <n v="1"/>
  </r>
  <r>
    <x v="150"/>
    <x v="1"/>
    <x v="1"/>
    <n v="83"/>
  </r>
  <r>
    <x v="150"/>
    <x v="1"/>
    <x v="23"/>
    <n v="3"/>
  </r>
  <r>
    <x v="150"/>
    <x v="1"/>
    <x v="22"/>
    <n v="3"/>
  </r>
  <r>
    <x v="150"/>
    <x v="1"/>
    <x v="13"/>
    <n v="2"/>
  </r>
  <r>
    <x v="150"/>
    <x v="1"/>
    <x v="19"/>
    <n v="1"/>
  </r>
  <r>
    <x v="150"/>
    <x v="10"/>
    <x v="14"/>
    <n v="20"/>
  </r>
  <r>
    <x v="150"/>
    <x v="9"/>
    <x v="12"/>
    <n v="8"/>
  </r>
  <r>
    <x v="150"/>
    <x v="4"/>
    <x v="4"/>
    <n v="3"/>
  </r>
  <r>
    <x v="150"/>
    <x v="4"/>
    <x v="37"/>
    <n v="2"/>
  </r>
  <r>
    <x v="150"/>
    <x v="12"/>
    <x v="24"/>
    <n v="2"/>
  </r>
  <r>
    <x v="150"/>
    <x v="12"/>
    <x v="105"/>
    <n v="1"/>
  </r>
  <r>
    <x v="150"/>
    <x v="2"/>
    <x v="2"/>
    <n v="2"/>
  </r>
  <r>
    <x v="150"/>
    <x v="13"/>
    <x v="106"/>
    <n v="1"/>
  </r>
  <r>
    <x v="151"/>
    <x v="1"/>
    <x v="1"/>
    <n v="105"/>
  </r>
  <r>
    <x v="151"/>
    <x v="1"/>
    <x v="23"/>
    <n v="31"/>
  </r>
  <r>
    <x v="151"/>
    <x v="1"/>
    <x v="13"/>
    <n v="3"/>
  </r>
  <r>
    <x v="151"/>
    <x v="1"/>
    <x v="62"/>
    <n v="3"/>
  </r>
  <r>
    <x v="151"/>
    <x v="1"/>
    <x v="30"/>
    <n v="2"/>
  </r>
  <r>
    <x v="151"/>
    <x v="1"/>
    <x v="42"/>
    <n v="2"/>
  </r>
  <r>
    <x v="151"/>
    <x v="1"/>
    <x v="22"/>
    <n v="1"/>
  </r>
  <r>
    <x v="151"/>
    <x v="1"/>
    <x v="55"/>
    <n v="1"/>
  </r>
  <r>
    <x v="151"/>
    <x v="10"/>
    <x v="14"/>
    <n v="19"/>
  </r>
  <r>
    <x v="151"/>
    <x v="10"/>
    <x v="100"/>
    <n v="2"/>
  </r>
  <r>
    <x v="151"/>
    <x v="10"/>
    <x v="17"/>
    <n v="2"/>
  </r>
  <r>
    <x v="151"/>
    <x v="4"/>
    <x v="37"/>
    <n v="4"/>
  </r>
  <r>
    <x v="151"/>
    <x v="4"/>
    <x v="8"/>
    <n v="4"/>
  </r>
  <r>
    <x v="151"/>
    <x v="4"/>
    <x v="4"/>
    <n v="2"/>
  </r>
  <r>
    <x v="151"/>
    <x v="4"/>
    <x v="34"/>
    <n v="1"/>
  </r>
  <r>
    <x v="151"/>
    <x v="2"/>
    <x v="2"/>
    <n v="9"/>
  </r>
  <r>
    <x v="151"/>
    <x v="9"/>
    <x v="12"/>
    <n v="8"/>
  </r>
  <r>
    <x v="151"/>
    <x v="12"/>
    <x v="24"/>
    <n v="8"/>
  </r>
  <r>
    <x v="151"/>
    <x v="5"/>
    <x v="50"/>
    <n v="5"/>
  </r>
  <r>
    <x v="151"/>
    <x v="11"/>
    <x v="20"/>
    <n v="4"/>
  </r>
  <r>
    <x v="151"/>
    <x v="3"/>
    <x v="3"/>
    <n v="3"/>
  </r>
  <r>
    <x v="151"/>
    <x v="6"/>
    <x v="86"/>
    <n v="1"/>
  </r>
  <r>
    <x v="151"/>
    <x v="15"/>
    <x v="57"/>
    <n v="1"/>
  </r>
  <r>
    <x v="152"/>
    <x v="1"/>
    <x v="1"/>
    <n v="128"/>
  </r>
  <r>
    <x v="152"/>
    <x v="1"/>
    <x v="23"/>
    <n v="28"/>
  </r>
  <r>
    <x v="152"/>
    <x v="1"/>
    <x v="19"/>
    <n v="4"/>
  </r>
  <r>
    <x v="152"/>
    <x v="1"/>
    <x v="26"/>
    <n v="4"/>
  </r>
  <r>
    <x v="152"/>
    <x v="1"/>
    <x v="22"/>
    <n v="2"/>
  </r>
  <r>
    <x v="152"/>
    <x v="1"/>
    <x v="30"/>
    <n v="2"/>
  </r>
  <r>
    <x v="152"/>
    <x v="1"/>
    <x v="43"/>
    <n v="1"/>
  </r>
  <r>
    <x v="152"/>
    <x v="1"/>
    <x v="62"/>
    <n v="1"/>
  </r>
  <r>
    <x v="152"/>
    <x v="1"/>
    <x v="13"/>
    <n v="1"/>
  </r>
  <r>
    <x v="152"/>
    <x v="1"/>
    <x v="49"/>
    <n v="1"/>
  </r>
  <r>
    <x v="152"/>
    <x v="2"/>
    <x v="2"/>
    <n v="34"/>
  </r>
  <r>
    <x v="152"/>
    <x v="2"/>
    <x v="11"/>
    <n v="15"/>
  </r>
  <r>
    <x v="152"/>
    <x v="2"/>
    <x v="38"/>
    <n v="2"/>
  </r>
  <r>
    <x v="152"/>
    <x v="2"/>
    <x v="82"/>
    <n v="1"/>
  </r>
  <r>
    <x v="152"/>
    <x v="4"/>
    <x v="8"/>
    <n v="6"/>
  </r>
  <r>
    <x v="152"/>
    <x v="4"/>
    <x v="4"/>
    <n v="5"/>
  </r>
  <r>
    <x v="152"/>
    <x v="4"/>
    <x v="37"/>
    <n v="6"/>
  </r>
  <r>
    <x v="152"/>
    <x v="4"/>
    <x v="34"/>
    <n v="1"/>
  </r>
  <r>
    <x v="152"/>
    <x v="4"/>
    <x v="56"/>
    <n v="1"/>
  </r>
  <r>
    <x v="152"/>
    <x v="11"/>
    <x v="20"/>
    <n v="12"/>
  </r>
  <r>
    <x v="152"/>
    <x v="11"/>
    <x v="53"/>
    <n v="4"/>
  </r>
  <r>
    <x v="152"/>
    <x v="11"/>
    <x v="94"/>
    <n v="2"/>
  </r>
  <r>
    <x v="152"/>
    <x v="6"/>
    <x v="29"/>
    <n v="6"/>
  </r>
  <r>
    <x v="152"/>
    <x v="6"/>
    <x v="6"/>
    <n v="2"/>
  </r>
  <r>
    <x v="152"/>
    <x v="6"/>
    <x v="107"/>
    <n v="1"/>
  </r>
  <r>
    <x v="152"/>
    <x v="6"/>
    <x v="48"/>
    <n v="1"/>
  </r>
  <r>
    <x v="152"/>
    <x v="6"/>
    <x v="108"/>
    <n v="1"/>
  </r>
  <r>
    <x v="152"/>
    <x v="10"/>
    <x v="14"/>
    <n v="4"/>
  </r>
  <r>
    <x v="152"/>
    <x v="10"/>
    <x v="16"/>
    <n v="1"/>
  </r>
  <r>
    <x v="152"/>
    <x v="10"/>
    <x v="100"/>
    <n v="1"/>
  </r>
  <r>
    <x v="152"/>
    <x v="3"/>
    <x v="3"/>
    <n v="5"/>
  </r>
  <r>
    <x v="152"/>
    <x v="5"/>
    <x v="50"/>
    <n v="5"/>
  </r>
  <r>
    <x v="152"/>
    <x v="15"/>
    <x v="83"/>
    <n v="3"/>
  </r>
  <r>
    <x v="152"/>
    <x v="15"/>
    <x v="57"/>
    <n v="8"/>
  </r>
  <r>
    <x v="152"/>
    <x v="15"/>
    <x v="93"/>
    <n v="4"/>
  </r>
  <r>
    <x v="152"/>
    <x v="0"/>
    <x v="0"/>
    <n v="4"/>
  </r>
  <r>
    <x v="152"/>
    <x v="0"/>
    <x v="47"/>
    <n v="2"/>
  </r>
  <r>
    <x v="152"/>
    <x v="14"/>
    <x v="44"/>
    <n v="4"/>
  </r>
  <r>
    <x v="152"/>
    <x v="9"/>
    <x v="12"/>
    <n v="3"/>
  </r>
  <r>
    <x v="153"/>
    <x v="1"/>
    <x v="1"/>
    <n v="90"/>
  </r>
  <r>
    <x v="153"/>
    <x v="1"/>
    <x v="23"/>
    <n v="10"/>
  </r>
  <r>
    <x v="153"/>
    <x v="1"/>
    <x v="22"/>
    <n v="5"/>
  </r>
  <r>
    <x v="153"/>
    <x v="1"/>
    <x v="13"/>
    <n v="3"/>
  </r>
  <r>
    <x v="153"/>
    <x v="1"/>
    <x v="26"/>
    <n v="2"/>
  </r>
  <r>
    <x v="153"/>
    <x v="1"/>
    <x v="62"/>
    <n v="2"/>
  </r>
  <r>
    <x v="153"/>
    <x v="1"/>
    <x v="55"/>
    <n v="1"/>
  </r>
  <r>
    <x v="153"/>
    <x v="1"/>
    <x v="19"/>
    <n v="1"/>
  </r>
  <r>
    <x v="153"/>
    <x v="1"/>
    <x v="42"/>
    <n v="1"/>
  </r>
  <r>
    <x v="153"/>
    <x v="1"/>
    <x v="30"/>
    <n v="1"/>
  </r>
  <r>
    <x v="153"/>
    <x v="1"/>
    <x v="77"/>
    <n v="1"/>
  </r>
  <r>
    <x v="153"/>
    <x v="2"/>
    <x v="2"/>
    <n v="31"/>
  </r>
  <r>
    <x v="153"/>
    <x v="2"/>
    <x v="38"/>
    <n v="8"/>
  </r>
  <r>
    <x v="153"/>
    <x v="2"/>
    <x v="11"/>
    <n v="2"/>
  </r>
  <r>
    <x v="153"/>
    <x v="0"/>
    <x v="0"/>
    <n v="22"/>
  </r>
  <r>
    <x v="153"/>
    <x v="0"/>
    <x v="47"/>
    <n v="1"/>
  </r>
  <r>
    <x v="153"/>
    <x v="11"/>
    <x v="20"/>
    <n v="16"/>
  </r>
  <r>
    <x v="153"/>
    <x v="11"/>
    <x v="53"/>
    <n v="7"/>
  </r>
  <r>
    <x v="153"/>
    <x v="14"/>
    <x v="44"/>
    <n v="16"/>
  </r>
  <r>
    <x v="153"/>
    <x v="4"/>
    <x v="37"/>
    <n v="7"/>
  </r>
  <r>
    <x v="153"/>
    <x v="4"/>
    <x v="4"/>
    <n v="4"/>
  </r>
  <r>
    <x v="153"/>
    <x v="4"/>
    <x v="8"/>
    <n v="3"/>
  </r>
  <r>
    <x v="153"/>
    <x v="10"/>
    <x v="14"/>
    <n v="12"/>
  </r>
  <r>
    <x v="153"/>
    <x v="6"/>
    <x v="6"/>
    <n v="10"/>
  </r>
  <r>
    <x v="153"/>
    <x v="6"/>
    <x v="29"/>
    <n v="2"/>
  </r>
  <r>
    <x v="153"/>
    <x v="9"/>
    <x v="12"/>
    <n v="10"/>
  </r>
  <r>
    <x v="153"/>
    <x v="12"/>
    <x v="24"/>
    <n v="8"/>
  </r>
  <r>
    <x v="153"/>
    <x v="12"/>
    <x v="109"/>
    <n v="1"/>
  </r>
  <r>
    <x v="153"/>
    <x v="15"/>
    <x v="57"/>
    <n v="3"/>
  </r>
  <r>
    <x v="153"/>
    <x v="15"/>
    <x v="83"/>
    <n v="1"/>
  </r>
  <r>
    <x v="153"/>
    <x v="15"/>
    <x v="93"/>
    <n v="1"/>
  </r>
  <r>
    <x v="153"/>
    <x v="5"/>
    <x v="5"/>
    <n v="1"/>
  </r>
  <r>
    <x v="153"/>
    <x v="5"/>
    <x v="50"/>
    <n v="2"/>
  </r>
  <r>
    <x v="153"/>
    <x v="8"/>
    <x v="9"/>
    <n v="1"/>
  </r>
  <r>
    <x v="153"/>
    <x v="8"/>
    <x v="68"/>
    <n v="1"/>
  </r>
  <r>
    <x v="153"/>
    <x v="3"/>
    <x v="3"/>
    <n v="1"/>
  </r>
  <r>
    <x v="153"/>
    <x v="13"/>
    <x v="39"/>
    <n v="1"/>
  </r>
  <r>
    <x v="154"/>
    <x v="1"/>
    <x v="1"/>
    <n v="113"/>
  </r>
  <r>
    <x v="154"/>
    <x v="1"/>
    <x v="23"/>
    <n v="35"/>
  </r>
  <r>
    <x v="154"/>
    <x v="1"/>
    <x v="26"/>
    <n v="6"/>
  </r>
  <r>
    <x v="154"/>
    <x v="1"/>
    <x v="13"/>
    <n v="3"/>
  </r>
  <r>
    <x v="154"/>
    <x v="1"/>
    <x v="22"/>
    <n v="2"/>
  </r>
  <r>
    <x v="154"/>
    <x v="1"/>
    <x v="55"/>
    <n v="2"/>
  </r>
  <r>
    <x v="154"/>
    <x v="1"/>
    <x v="43"/>
    <n v="1"/>
  </r>
  <r>
    <x v="154"/>
    <x v="1"/>
    <x v="73"/>
    <n v="1"/>
  </r>
  <r>
    <x v="154"/>
    <x v="1"/>
    <x v="51"/>
    <n v="1"/>
  </r>
  <r>
    <x v="154"/>
    <x v="1"/>
    <x v="62"/>
    <n v="0"/>
  </r>
  <r>
    <x v="154"/>
    <x v="1"/>
    <x v="42"/>
    <n v="1"/>
  </r>
  <r>
    <x v="154"/>
    <x v="1"/>
    <x v="19"/>
    <n v="1"/>
  </r>
  <r>
    <x v="154"/>
    <x v="1"/>
    <x v="110"/>
    <n v="1"/>
  </r>
  <r>
    <x v="154"/>
    <x v="1"/>
    <x v="49"/>
    <n v="1"/>
  </r>
  <r>
    <x v="154"/>
    <x v="2"/>
    <x v="2"/>
    <n v="21"/>
  </r>
  <r>
    <x v="154"/>
    <x v="2"/>
    <x v="11"/>
    <n v="6"/>
  </r>
  <r>
    <x v="154"/>
    <x v="2"/>
    <x v="38"/>
    <n v="1"/>
  </r>
  <r>
    <x v="154"/>
    <x v="11"/>
    <x v="20"/>
    <n v="14"/>
  </r>
  <r>
    <x v="154"/>
    <x v="11"/>
    <x v="53"/>
    <n v="10"/>
  </r>
  <r>
    <x v="154"/>
    <x v="11"/>
    <x v="94"/>
    <n v="3"/>
  </r>
  <r>
    <x v="154"/>
    <x v="10"/>
    <x v="14"/>
    <n v="17"/>
  </r>
  <r>
    <x v="154"/>
    <x v="10"/>
    <x v="18"/>
    <n v="4"/>
  </r>
  <r>
    <x v="154"/>
    <x v="10"/>
    <x v="111"/>
    <n v="2"/>
  </r>
  <r>
    <x v="154"/>
    <x v="10"/>
    <x v="17"/>
    <n v="2"/>
  </r>
  <r>
    <x v="154"/>
    <x v="10"/>
    <x v="100"/>
    <n v="1"/>
  </r>
  <r>
    <x v="154"/>
    <x v="0"/>
    <x v="0"/>
    <n v="18"/>
  </r>
  <r>
    <x v="154"/>
    <x v="0"/>
    <x v="47"/>
    <n v="3"/>
  </r>
  <r>
    <x v="154"/>
    <x v="4"/>
    <x v="37"/>
    <n v="7"/>
  </r>
  <r>
    <x v="154"/>
    <x v="4"/>
    <x v="4"/>
    <n v="7"/>
  </r>
  <r>
    <x v="154"/>
    <x v="4"/>
    <x v="8"/>
    <n v="3"/>
  </r>
  <r>
    <x v="154"/>
    <x v="4"/>
    <x v="56"/>
    <n v="1"/>
  </r>
  <r>
    <x v="154"/>
    <x v="4"/>
    <x v="112"/>
    <n v="1"/>
  </r>
  <r>
    <x v="154"/>
    <x v="4"/>
    <x v="74"/>
    <n v="1"/>
  </r>
  <r>
    <x v="154"/>
    <x v="9"/>
    <x v="12"/>
    <n v="19"/>
  </r>
  <r>
    <x v="154"/>
    <x v="9"/>
    <x v="99"/>
    <n v="1"/>
  </r>
  <r>
    <x v="154"/>
    <x v="12"/>
    <x v="24"/>
    <n v="18"/>
  </r>
  <r>
    <x v="154"/>
    <x v="15"/>
    <x v="57"/>
    <n v="9"/>
  </r>
  <r>
    <x v="154"/>
    <x v="15"/>
    <x v="93"/>
    <n v="5"/>
  </r>
  <r>
    <x v="154"/>
    <x v="15"/>
    <x v="113"/>
    <n v="1"/>
  </r>
  <r>
    <x v="154"/>
    <x v="14"/>
    <x v="44"/>
    <n v="7"/>
  </r>
  <r>
    <x v="154"/>
    <x v="5"/>
    <x v="50"/>
    <n v="6"/>
  </r>
  <r>
    <x v="154"/>
    <x v="5"/>
    <x v="75"/>
    <n v="2"/>
  </r>
  <r>
    <x v="154"/>
    <x v="6"/>
    <x v="29"/>
    <n v="2"/>
  </r>
  <r>
    <x v="154"/>
    <x v="6"/>
    <x v="48"/>
    <n v="0"/>
  </r>
  <r>
    <x v="155"/>
    <x v="1"/>
    <x v="1"/>
    <n v="142"/>
  </r>
  <r>
    <x v="155"/>
    <x v="1"/>
    <x v="23"/>
    <n v="24"/>
  </r>
  <r>
    <x v="155"/>
    <x v="1"/>
    <x v="62"/>
    <n v="2"/>
  </r>
  <r>
    <x v="155"/>
    <x v="1"/>
    <x v="42"/>
    <n v="2"/>
  </r>
  <r>
    <x v="155"/>
    <x v="1"/>
    <x v="22"/>
    <n v="2"/>
  </r>
  <r>
    <x v="155"/>
    <x v="1"/>
    <x v="19"/>
    <n v="1"/>
  </r>
  <r>
    <x v="155"/>
    <x v="1"/>
    <x v="55"/>
    <n v="1"/>
  </r>
  <r>
    <x v="155"/>
    <x v="2"/>
    <x v="2"/>
    <n v="35"/>
  </r>
  <r>
    <x v="155"/>
    <x v="2"/>
    <x v="11"/>
    <n v="6"/>
  </r>
  <r>
    <x v="155"/>
    <x v="2"/>
    <x v="38"/>
    <n v="3"/>
  </r>
  <r>
    <x v="155"/>
    <x v="2"/>
    <x v="114"/>
    <n v="1"/>
  </r>
  <r>
    <x v="155"/>
    <x v="10"/>
    <x v="14"/>
    <n v="31"/>
  </r>
  <r>
    <x v="155"/>
    <x v="10"/>
    <x v="17"/>
    <n v="2"/>
  </r>
  <r>
    <x v="155"/>
    <x v="10"/>
    <x v="18"/>
    <n v="1"/>
  </r>
  <r>
    <x v="155"/>
    <x v="9"/>
    <x v="12"/>
    <n v="33"/>
  </r>
  <r>
    <x v="155"/>
    <x v="11"/>
    <x v="53"/>
    <n v="5"/>
  </r>
  <r>
    <x v="155"/>
    <x v="11"/>
    <x v="20"/>
    <n v="21"/>
  </r>
  <r>
    <x v="155"/>
    <x v="11"/>
    <x v="80"/>
    <n v="1"/>
  </r>
  <r>
    <x v="155"/>
    <x v="11"/>
    <x v="115"/>
    <n v="1"/>
  </r>
  <r>
    <x v="155"/>
    <x v="4"/>
    <x v="37"/>
    <n v="11"/>
  </r>
  <r>
    <x v="155"/>
    <x v="4"/>
    <x v="4"/>
    <n v="8"/>
  </r>
  <r>
    <x v="155"/>
    <x v="4"/>
    <x v="116"/>
    <n v="1"/>
  </r>
  <r>
    <x v="155"/>
    <x v="4"/>
    <x v="34"/>
    <n v="1"/>
  </r>
  <r>
    <x v="155"/>
    <x v="0"/>
    <x v="0"/>
    <n v="18"/>
  </r>
  <r>
    <x v="155"/>
    <x v="5"/>
    <x v="50"/>
    <n v="8"/>
  </r>
  <r>
    <x v="155"/>
    <x v="12"/>
    <x v="24"/>
    <n v="4"/>
  </r>
  <r>
    <x v="155"/>
    <x v="7"/>
    <x v="31"/>
    <n v="4"/>
  </r>
  <r>
    <x v="155"/>
    <x v="3"/>
    <x v="3"/>
    <n v="3"/>
  </r>
  <r>
    <x v="155"/>
    <x v="15"/>
    <x v="57"/>
    <n v="2"/>
  </r>
  <r>
    <x v="155"/>
    <x v="14"/>
    <x v="65"/>
    <n v="1"/>
  </r>
  <r>
    <x v="155"/>
    <x v="14"/>
    <x v="44"/>
    <n v="1"/>
  </r>
  <r>
    <x v="156"/>
    <x v="1"/>
    <x v="1"/>
    <n v="111"/>
  </r>
  <r>
    <x v="156"/>
    <x v="1"/>
    <x v="23"/>
    <n v="10"/>
  </r>
  <r>
    <x v="156"/>
    <x v="1"/>
    <x v="42"/>
    <n v="5"/>
  </r>
  <r>
    <x v="156"/>
    <x v="1"/>
    <x v="30"/>
    <n v="4"/>
  </r>
  <r>
    <x v="156"/>
    <x v="1"/>
    <x v="22"/>
    <n v="2"/>
  </r>
  <r>
    <x v="156"/>
    <x v="1"/>
    <x v="26"/>
    <n v="2"/>
  </r>
  <r>
    <x v="156"/>
    <x v="1"/>
    <x v="19"/>
    <n v="1"/>
  </r>
  <r>
    <x v="156"/>
    <x v="9"/>
    <x v="12"/>
    <n v="24"/>
  </r>
  <r>
    <x v="156"/>
    <x v="9"/>
    <x v="99"/>
    <n v="1"/>
  </r>
  <r>
    <x v="156"/>
    <x v="9"/>
    <x v="117"/>
    <n v="1"/>
  </r>
  <r>
    <x v="156"/>
    <x v="11"/>
    <x v="20"/>
    <n v="19"/>
  </r>
  <r>
    <x v="156"/>
    <x v="11"/>
    <x v="53"/>
    <n v="6"/>
  </r>
  <r>
    <x v="156"/>
    <x v="11"/>
    <x v="115"/>
    <n v="1"/>
  </r>
  <r>
    <x v="156"/>
    <x v="10"/>
    <x v="14"/>
    <n v="17"/>
  </r>
  <r>
    <x v="156"/>
    <x v="10"/>
    <x v="17"/>
    <n v="4"/>
  </r>
  <r>
    <x v="156"/>
    <x v="0"/>
    <x v="0"/>
    <n v="16"/>
  </r>
  <r>
    <x v="156"/>
    <x v="0"/>
    <x v="47"/>
    <n v="4"/>
  </r>
  <r>
    <x v="156"/>
    <x v="2"/>
    <x v="2"/>
    <n v="19"/>
  </r>
  <r>
    <x v="156"/>
    <x v="8"/>
    <x v="68"/>
    <n v="8"/>
  </r>
  <r>
    <x v="156"/>
    <x v="8"/>
    <x v="9"/>
    <n v="3"/>
  </r>
  <r>
    <x v="156"/>
    <x v="5"/>
    <x v="50"/>
    <n v="7"/>
  </r>
  <r>
    <x v="156"/>
    <x v="5"/>
    <x v="5"/>
    <n v="3"/>
  </r>
  <r>
    <x v="156"/>
    <x v="5"/>
    <x v="75"/>
    <n v="1"/>
  </r>
  <r>
    <x v="156"/>
    <x v="12"/>
    <x v="24"/>
    <n v="10"/>
  </r>
  <r>
    <x v="156"/>
    <x v="4"/>
    <x v="4"/>
    <n v="5"/>
  </r>
  <r>
    <x v="156"/>
    <x v="4"/>
    <x v="34"/>
    <n v="1"/>
  </r>
  <r>
    <x v="156"/>
    <x v="4"/>
    <x v="71"/>
    <n v="1"/>
  </r>
  <r>
    <x v="156"/>
    <x v="4"/>
    <x v="37"/>
    <n v="1"/>
  </r>
  <r>
    <x v="156"/>
    <x v="4"/>
    <x v="8"/>
    <n v="1"/>
  </r>
  <r>
    <x v="156"/>
    <x v="15"/>
    <x v="57"/>
    <n v="3"/>
  </r>
  <r>
    <x v="156"/>
    <x v="15"/>
    <x v="93"/>
    <n v="1"/>
  </r>
  <r>
    <x v="156"/>
    <x v="6"/>
    <x v="6"/>
    <n v="1"/>
  </r>
  <r>
    <x v="156"/>
    <x v="6"/>
    <x v="48"/>
    <n v="1"/>
  </r>
  <r>
    <x v="156"/>
    <x v="3"/>
    <x v="3"/>
    <n v="1"/>
  </r>
  <r>
    <x v="157"/>
    <x v="1"/>
    <x v="1"/>
    <n v="63"/>
  </r>
  <r>
    <x v="157"/>
    <x v="1"/>
    <x v="23"/>
    <n v="3"/>
  </r>
  <r>
    <x v="157"/>
    <x v="1"/>
    <x v="62"/>
    <n v="3"/>
  </r>
  <r>
    <x v="157"/>
    <x v="1"/>
    <x v="19"/>
    <n v="3"/>
  </r>
  <r>
    <x v="157"/>
    <x v="1"/>
    <x v="30"/>
    <n v="2"/>
  </r>
  <r>
    <x v="157"/>
    <x v="1"/>
    <x v="55"/>
    <n v="2"/>
  </r>
  <r>
    <x v="157"/>
    <x v="1"/>
    <x v="22"/>
    <n v="1"/>
  </r>
  <r>
    <x v="157"/>
    <x v="1"/>
    <x v="13"/>
    <n v="1"/>
  </r>
  <r>
    <x v="157"/>
    <x v="1"/>
    <x v="118"/>
    <n v="1"/>
  </r>
  <r>
    <x v="157"/>
    <x v="4"/>
    <x v="37"/>
    <n v="14"/>
  </r>
  <r>
    <x v="157"/>
    <x v="4"/>
    <x v="8"/>
    <n v="6"/>
  </r>
  <r>
    <x v="157"/>
    <x v="4"/>
    <x v="71"/>
    <n v="2"/>
  </r>
  <r>
    <x v="157"/>
    <x v="4"/>
    <x v="4"/>
    <n v="3"/>
  </r>
  <r>
    <x v="157"/>
    <x v="4"/>
    <x v="74"/>
    <n v="1"/>
  </r>
  <r>
    <x v="157"/>
    <x v="4"/>
    <x v="72"/>
    <n v="1"/>
  </r>
  <r>
    <x v="157"/>
    <x v="9"/>
    <x v="12"/>
    <n v="17"/>
  </r>
  <r>
    <x v="157"/>
    <x v="0"/>
    <x v="0"/>
    <n v="20"/>
  </r>
  <r>
    <x v="157"/>
    <x v="10"/>
    <x v="14"/>
    <n v="9"/>
  </r>
  <r>
    <x v="157"/>
    <x v="10"/>
    <x v="18"/>
    <n v="4"/>
  </r>
  <r>
    <x v="157"/>
    <x v="12"/>
    <x v="24"/>
    <n v="11"/>
  </r>
  <r>
    <x v="157"/>
    <x v="6"/>
    <x v="6"/>
    <n v="8"/>
  </r>
  <r>
    <x v="157"/>
    <x v="6"/>
    <x v="48"/>
    <n v="2"/>
  </r>
  <r>
    <x v="157"/>
    <x v="5"/>
    <x v="5"/>
    <n v="4"/>
  </r>
  <r>
    <x v="157"/>
    <x v="5"/>
    <x v="50"/>
    <n v="1"/>
  </r>
  <r>
    <x v="157"/>
    <x v="11"/>
    <x v="53"/>
    <n v="3"/>
  </r>
  <r>
    <x v="157"/>
    <x v="11"/>
    <x v="20"/>
    <n v="1"/>
  </r>
  <r>
    <x v="157"/>
    <x v="2"/>
    <x v="2"/>
    <n v="3"/>
  </r>
  <r>
    <x v="157"/>
    <x v="8"/>
    <x v="9"/>
    <n v="1"/>
  </r>
  <r>
    <x v="157"/>
    <x v="3"/>
    <x v="3"/>
    <n v="3"/>
  </r>
  <r>
    <x v="158"/>
    <x v="1"/>
    <x v="1"/>
    <n v="116"/>
  </r>
  <r>
    <x v="158"/>
    <x v="1"/>
    <x v="23"/>
    <n v="26"/>
  </r>
  <r>
    <x v="158"/>
    <x v="1"/>
    <x v="19"/>
    <n v="7"/>
  </r>
  <r>
    <x v="158"/>
    <x v="1"/>
    <x v="13"/>
    <n v="5"/>
  </r>
  <r>
    <x v="158"/>
    <x v="1"/>
    <x v="22"/>
    <n v="2"/>
  </r>
  <r>
    <x v="158"/>
    <x v="1"/>
    <x v="26"/>
    <n v="2"/>
  </r>
  <r>
    <x v="158"/>
    <x v="1"/>
    <x v="42"/>
    <n v="1"/>
  </r>
  <r>
    <x v="158"/>
    <x v="1"/>
    <x v="62"/>
    <n v="1"/>
  </r>
  <r>
    <x v="158"/>
    <x v="1"/>
    <x v="118"/>
    <n v="1"/>
  </r>
  <r>
    <x v="158"/>
    <x v="1"/>
    <x v="110"/>
    <n v="1"/>
  </r>
  <r>
    <x v="158"/>
    <x v="2"/>
    <x v="2"/>
    <n v="28"/>
  </r>
  <r>
    <x v="158"/>
    <x v="2"/>
    <x v="11"/>
    <n v="15"/>
  </r>
  <r>
    <x v="158"/>
    <x v="10"/>
    <x v="14"/>
    <n v="28"/>
  </r>
  <r>
    <x v="158"/>
    <x v="10"/>
    <x v="17"/>
    <n v="2"/>
  </r>
  <r>
    <x v="158"/>
    <x v="4"/>
    <x v="4"/>
    <n v="25"/>
  </r>
  <r>
    <x v="158"/>
    <x v="4"/>
    <x v="37"/>
    <n v="10"/>
  </r>
  <r>
    <x v="158"/>
    <x v="4"/>
    <x v="71"/>
    <n v="1"/>
  </r>
  <r>
    <x v="158"/>
    <x v="4"/>
    <x v="74"/>
    <n v="1"/>
  </r>
  <r>
    <x v="158"/>
    <x v="4"/>
    <x v="8"/>
    <n v="1"/>
  </r>
  <r>
    <x v="158"/>
    <x v="4"/>
    <x v="96"/>
    <n v="1"/>
  </r>
  <r>
    <x v="158"/>
    <x v="9"/>
    <x v="12"/>
    <n v="20"/>
  </r>
  <r>
    <x v="158"/>
    <x v="11"/>
    <x v="20"/>
    <n v="16"/>
  </r>
  <r>
    <x v="158"/>
    <x v="0"/>
    <x v="0"/>
    <n v="11"/>
  </r>
  <r>
    <x v="158"/>
    <x v="6"/>
    <x v="6"/>
    <n v="8"/>
  </r>
  <r>
    <x v="158"/>
    <x v="15"/>
    <x v="113"/>
    <n v="2"/>
  </r>
  <r>
    <x v="158"/>
    <x v="15"/>
    <x v="93"/>
    <n v="2"/>
  </r>
  <r>
    <x v="158"/>
    <x v="15"/>
    <x v="57"/>
    <n v="2"/>
  </r>
  <r>
    <x v="158"/>
    <x v="15"/>
    <x v="83"/>
    <n v="1"/>
  </r>
  <r>
    <x v="158"/>
    <x v="12"/>
    <x v="24"/>
    <n v="4"/>
  </r>
  <r>
    <x v="158"/>
    <x v="12"/>
    <x v="119"/>
    <n v="1"/>
  </r>
  <r>
    <x v="158"/>
    <x v="3"/>
    <x v="3"/>
    <n v="3"/>
  </r>
  <r>
    <x v="158"/>
    <x v="5"/>
    <x v="75"/>
    <n v="2"/>
  </r>
  <r>
    <x v="158"/>
    <x v="5"/>
    <x v="50"/>
    <n v="1"/>
  </r>
  <r>
    <x v="158"/>
    <x v="8"/>
    <x v="9"/>
    <n v="2"/>
  </r>
  <r>
    <x v="159"/>
    <x v="17"/>
    <x v="12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C4AE7A-03C5-4484-981E-EEB76593034A}" name="TablaDinámica1" cacheId="75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4">
  <location ref="A4:C67" firstHeaderRow="0" firstDataRow="1" firstDataCol="1" rowPageCount="2" colPageCount="1"/>
  <pivotFields count="4">
    <pivotField axis="axisRow" numFmtId="14" showAll="0">
      <items count="16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t="default"/>
      </items>
    </pivotField>
    <pivotField axis="axisPage" multipleItemSelectionAllowed="1" showAll="0">
      <items count="19">
        <item h="1" x="7"/>
        <item h="1" x="9"/>
        <item h="1" x="4"/>
        <item h="1" x="10"/>
        <item h="1" x="13"/>
        <item h="1" x="16"/>
        <item h="1" x="0"/>
        <item h="1" x="2"/>
        <item h="1" x="8"/>
        <item h="1" x="5"/>
        <item h="1" x="6"/>
        <item h="1" x="1"/>
        <item h="1" x="14"/>
        <item h="1" x="15"/>
        <item x="11"/>
        <item h="1" x="12"/>
        <item h="1" x="3"/>
        <item h="1" x="17"/>
        <item t="default"/>
      </items>
    </pivotField>
    <pivotField axis="axisPage" multipleItemSelectionAllowed="1" showAll="0">
      <items count="122">
        <item x="70"/>
        <item x="43"/>
        <item x="71"/>
        <item x="91"/>
        <item x="78"/>
        <item x="73"/>
        <item x="56"/>
        <item x="25"/>
        <item x="34"/>
        <item x="33"/>
        <item x="107"/>
        <item x="29"/>
        <item x="53"/>
        <item x="75"/>
        <item x="67"/>
        <item x="40"/>
        <item x="30"/>
        <item x="14"/>
        <item x="27"/>
        <item x="22"/>
        <item x="45"/>
        <item x="32"/>
        <item x="100"/>
        <item x="28"/>
        <item x="36"/>
        <item x="97"/>
        <item x="21"/>
        <item x="63"/>
        <item x="103"/>
        <item x="7"/>
        <item x="20"/>
        <item x="12"/>
        <item x="23"/>
        <item x="4"/>
        <item x="41"/>
        <item x="59"/>
        <item x="95"/>
        <item x="46"/>
        <item x="88"/>
        <item x="54"/>
        <item x="102"/>
        <item x="104"/>
        <item x="58"/>
        <item x="18"/>
        <item x="39"/>
        <item x="64"/>
        <item x="69"/>
        <item x="82"/>
        <item x="57"/>
        <item x="65"/>
        <item x="47"/>
        <item x="37"/>
        <item x="0"/>
        <item x="2"/>
        <item x="55"/>
        <item x="51"/>
        <item x="86"/>
        <item x="9"/>
        <item x="72"/>
        <item x="81"/>
        <item x="5"/>
        <item x="66"/>
        <item x="11"/>
        <item x="96"/>
        <item x="79"/>
        <item x="99"/>
        <item x="48"/>
        <item x="84"/>
        <item x="93"/>
        <item x="62"/>
        <item x="92"/>
        <item x="6"/>
        <item x="19"/>
        <item x="106"/>
        <item x="1"/>
        <item x="85"/>
        <item x="35"/>
        <item x="60"/>
        <item x="74"/>
        <item x="98"/>
        <item x="109"/>
        <item x="105"/>
        <item x="83"/>
        <item x="13"/>
        <item x="10"/>
        <item x="15"/>
        <item x="101"/>
        <item x="61"/>
        <item x="44"/>
        <item x="16"/>
        <item x="94"/>
        <item x="50"/>
        <item x="108"/>
        <item x="49"/>
        <item x="26"/>
        <item x="52"/>
        <item x="87"/>
        <item x="89"/>
        <item x="38"/>
        <item x="42"/>
        <item x="24"/>
        <item x="76"/>
        <item x="17"/>
        <item x="31"/>
        <item x="90"/>
        <item x="8"/>
        <item x="68"/>
        <item x="80"/>
        <item x="77"/>
        <item x="3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t="default"/>
      </items>
    </pivotField>
    <pivotField dataField="1" showAll="0"/>
  </pivotFields>
  <rowFields count="1">
    <field x="0"/>
  </rowFields>
  <rowItems count="63">
    <i>
      <x v="19"/>
    </i>
    <i>
      <x v="20"/>
    </i>
    <i>
      <x v="28"/>
    </i>
    <i>
      <x v="39"/>
    </i>
    <i>
      <x v="55"/>
    </i>
    <i>
      <x v="57"/>
    </i>
    <i>
      <x v="58"/>
    </i>
    <i>
      <x v="59"/>
    </i>
    <i>
      <x v="60"/>
    </i>
    <i>
      <x v="77"/>
    </i>
    <i>
      <x v="86"/>
    </i>
    <i>
      <x v="96"/>
    </i>
    <i>
      <x v="98"/>
    </i>
    <i>
      <x v="99"/>
    </i>
    <i>
      <x v="100"/>
    </i>
    <i>
      <x v="103"/>
    </i>
    <i>
      <x v="104"/>
    </i>
    <i>
      <x v="105"/>
    </i>
    <i>
      <x v="106"/>
    </i>
    <i>
      <x v="107"/>
    </i>
    <i>
      <x v="109"/>
    </i>
    <i>
      <x v="110"/>
    </i>
    <i>
      <x v="111"/>
    </i>
    <i>
      <x v="112"/>
    </i>
    <i>
      <x v="116"/>
    </i>
    <i>
      <x v="117"/>
    </i>
    <i>
      <x v="118"/>
    </i>
    <i>
      <x v="119"/>
    </i>
    <i>
      <x v="121"/>
    </i>
    <i>
      <x v="123"/>
    </i>
    <i>
      <x v="124"/>
    </i>
    <i>
      <x v="125"/>
    </i>
    <i>
      <x v="126"/>
    </i>
    <i>
      <x v="127"/>
    </i>
    <i>
      <x v="128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4"/>
    </i>
    <i>
      <x v="145"/>
    </i>
    <i>
      <x v="146"/>
    </i>
    <i>
      <x v="147"/>
    </i>
    <i>
      <x v="148"/>
    </i>
    <i>
      <x v="149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 t="grand">
      <x/>
    </i>
  </rowItems>
  <colFields count="1">
    <field x="-2"/>
  </colFields>
  <colItems count="2">
    <i>
      <x/>
    </i>
    <i i="1">
      <x v="1"/>
    </i>
  </colItems>
  <pageFields count="2">
    <pageField fld="1" hier="-1"/>
    <pageField fld="2" hier="-1"/>
  </pageFields>
  <dataFields count="2">
    <dataField name="Suma de CASOS" fld="3" baseField="0" baseItem="18"/>
    <dataField name="Suma de CASOS2" fld="3" showDataAs="runTotal" baseField="0" baseItem="18"/>
  </dataFields>
  <chartFormats count="7">
    <chartFormat chart="5" format="9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0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101">
      <pivotArea type="data" outline="0" fieldPosition="0">
        <references count="2">
          <reference field="4294967294" count="1" selected="0">
            <x v="1"/>
          </reference>
          <reference field="0" count="1" selected="0">
            <x v="153"/>
          </reference>
        </references>
      </pivotArea>
    </chartFormat>
    <chartFormat chart="5" format="102">
      <pivotArea type="data" outline="0" fieldPosition="0">
        <references count="2">
          <reference field="4294967294" count="1" selected="0">
            <x v="1"/>
          </reference>
          <reference field="0" count="1" selected="0">
            <x v="154"/>
          </reference>
        </references>
      </pivotArea>
    </chartFormat>
    <chartFormat chart="5" format="103">
      <pivotArea type="data" outline="0" fieldPosition="0">
        <references count="2">
          <reference field="4294967294" count="1" selected="0">
            <x v="1"/>
          </reference>
          <reference field="0" count="1" selected="0">
            <x v="158"/>
          </reference>
        </references>
      </pivotArea>
    </chartFormat>
    <chartFormat chart="5" format="104">
      <pivotArea type="data" outline="0" fieldPosition="0">
        <references count="2">
          <reference field="4294967294" count="1" selected="0">
            <x v="1"/>
          </reference>
          <reference field="0" count="1" selected="0">
            <x v="16"/>
          </reference>
        </references>
      </pivotArea>
    </chartFormat>
    <chartFormat chart="5" format="105">
      <pivotArea type="data" outline="0" fieldPosition="0">
        <references count="2">
          <reference field="4294967294" count="1" selected="0">
            <x v="1"/>
          </reference>
          <reference field="0" count="1" selected="0">
            <x v="13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994"/>
  <sheetViews>
    <sheetView workbookViewId="0">
      <pane ySplit="1" topLeftCell="A1922" activePane="bottomLeft" state="frozen"/>
      <selection pane="bottomLeft" activeCell="D1929" sqref="D1929"/>
    </sheetView>
    <sheetView topLeftCell="A1917" workbookViewId="1">
      <selection activeCell="D1926" sqref="D1926"/>
    </sheetView>
  </sheetViews>
  <sheetFormatPr baseColWidth="10" defaultRowHeight="15" x14ac:dyDescent="0.25"/>
  <cols>
    <col min="1" max="1" width="11.42578125" style="3"/>
    <col min="2" max="2" width="15.28515625" customWidth="1"/>
    <col min="3" max="3" width="22.28515625" customWidth="1"/>
    <col min="4" max="4" width="11.42578125" style="2"/>
  </cols>
  <sheetData>
    <row r="1" spans="1:4" x14ac:dyDescent="0.25">
      <c r="A1" s="45" t="s">
        <v>0</v>
      </c>
      <c r="B1" s="46" t="s">
        <v>1</v>
      </c>
      <c r="C1" s="46" t="s">
        <v>2</v>
      </c>
      <c r="D1" s="46" t="s">
        <v>116</v>
      </c>
    </row>
    <row r="2" spans="1:4" x14ac:dyDescent="0.25">
      <c r="A2" s="106">
        <v>43903</v>
      </c>
      <c r="B2" s="93" t="s">
        <v>7</v>
      </c>
      <c r="C2" s="93" t="s">
        <v>7</v>
      </c>
      <c r="D2" s="33">
        <v>1</v>
      </c>
    </row>
    <row r="3" spans="1:4" x14ac:dyDescent="0.25">
      <c r="A3" s="106">
        <v>43907</v>
      </c>
      <c r="B3" s="93" t="s">
        <v>8</v>
      </c>
      <c r="C3" s="93" t="s">
        <v>8</v>
      </c>
      <c r="D3" s="33">
        <v>1</v>
      </c>
    </row>
    <row r="4" spans="1:4" x14ac:dyDescent="0.25">
      <c r="A4" s="106">
        <v>43910</v>
      </c>
      <c r="B4" s="93" t="s">
        <v>7</v>
      </c>
      <c r="C4" s="93" t="s">
        <v>7</v>
      </c>
      <c r="D4" s="33">
        <v>1</v>
      </c>
    </row>
    <row r="5" spans="1:4" x14ac:dyDescent="0.25">
      <c r="A5" s="106">
        <v>43910</v>
      </c>
      <c r="B5" s="93" t="s">
        <v>9</v>
      </c>
      <c r="C5" s="93" t="s">
        <v>9</v>
      </c>
      <c r="D5" s="33">
        <v>1</v>
      </c>
    </row>
    <row r="6" spans="1:4" x14ac:dyDescent="0.25">
      <c r="A6" s="106">
        <v>43915</v>
      </c>
      <c r="B6" s="93" t="s">
        <v>8</v>
      </c>
      <c r="C6" s="93" t="s">
        <v>8</v>
      </c>
      <c r="D6" s="33">
        <v>1</v>
      </c>
    </row>
    <row r="7" spans="1:4" x14ac:dyDescent="0.25">
      <c r="A7" s="106">
        <v>43915</v>
      </c>
      <c r="B7" s="93" t="s">
        <v>10</v>
      </c>
      <c r="C7" s="93" t="s">
        <v>10</v>
      </c>
      <c r="D7" s="33">
        <v>1</v>
      </c>
    </row>
    <row r="8" spans="1:4" x14ac:dyDescent="0.25">
      <c r="A8" s="106">
        <v>43916</v>
      </c>
      <c r="B8" s="93" t="s">
        <v>13</v>
      </c>
      <c r="C8" s="93" t="s">
        <v>13</v>
      </c>
      <c r="D8" s="33">
        <v>1</v>
      </c>
    </row>
    <row r="9" spans="1:4" x14ac:dyDescent="0.25">
      <c r="A9" s="106">
        <v>43916</v>
      </c>
      <c r="B9" s="93" t="s">
        <v>11</v>
      </c>
      <c r="C9" s="93" t="s">
        <v>11</v>
      </c>
      <c r="D9" s="33">
        <v>1</v>
      </c>
    </row>
    <row r="10" spans="1:4" x14ac:dyDescent="0.25">
      <c r="A10" s="106">
        <v>43916</v>
      </c>
      <c r="B10" s="93" t="s">
        <v>12</v>
      </c>
      <c r="C10" s="93" t="s">
        <v>12</v>
      </c>
      <c r="D10" s="33">
        <v>1</v>
      </c>
    </row>
    <row r="11" spans="1:4" x14ac:dyDescent="0.25">
      <c r="A11" s="106">
        <v>43920</v>
      </c>
      <c r="B11" s="93" t="s">
        <v>14</v>
      </c>
      <c r="C11" s="93" t="s">
        <v>14</v>
      </c>
      <c r="D11" s="33">
        <v>1</v>
      </c>
    </row>
    <row r="12" spans="1:4" x14ac:dyDescent="0.25">
      <c r="A12" s="106">
        <v>43920</v>
      </c>
      <c r="B12" s="93" t="s">
        <v>9</v>
      </c>
      <c r="C12" s="93" t="s">
        <v>9</v>
      </c>
      <c r="D12" s="33">
        <v>1</v>
      </c>
    </row>
    <row r="13" spans="1:4" x14ac:dyDescent="0.25">
      <c r="A13" s="106">
        <v>43923</v>
      </c>
      <c r="B13" s="93" t="s">
        <v>9</v>
      </c>
      <c r="C13" s="93" t="s">
        <v>9</v>
      </c>
      <c r="D13" s="33">
        <v>1</v>
      </c>
    </row>
    <row r="14" spans="1:4" x14ac:dyDescent="0.25">
      <c r="A14" s="106">
        <v>43923</v>
      </c>
      <c r="B14" s="93" t="s">
        <v>8</v>
      </c>
      <c r="C14" s="93" t="s">
        <v>8</v>
      </c>
      <c r="D14" s="33">
        <v>1</v>
      </c>
    </row>
    <row r="15" spans="1:4" x14ac:dyDescent="0.25">
      <c r="A15" s="106">
        <v>43924</v>
      </c>
      <c r="B15" s="93" t="s">
        <v>9</v>
      </c>
      <c r="C15" s="93" t="s">
        <v>9</v>
      </c>
      <c r="D15" s="33">
        <v>1</v>
      </c>
    </row>
    <row r="16" spans="1:4" x14ac:dyDescent="0.25">
      <c r="A16" s="106">
        <v>43924</v>
      </c>
      <c r="B16" s="93" t="s">
        <v>8</v>
      </c>
      <c r="C16" s="93" t="s">
        <v>8</v>
      </c>
      <c r="D16" s="33">
        <v>1</v>
      </c>
    </row>
    <row r="17" spans="1:4" x14ac:dyDescent="0.25">
      <c r="A17" s="106">
        <v>43926</v>
      </c>
      <c r="B17" s="93" t="s">
        <v>8</v>
      </c>
      <c r="C17" s="93" t="s">
        <v>8</v>
      </c>
      <c r="D17" s="33">
        <v>1</v>
      </c>
    </row>
    <row r="18" spans="1:4" x14ac:dyDescent="0.25">
      <c r="A18" s="106">
        <v>43929</v>
      </c>
      <c r="B18" s="93" t="s">
        <v>13</v>
      </c>
      <c r="C18" s="93" t="s">
        <v>233</v>
      </c>
      <c r="D18" s="33">
        <v>1</v>
      </c>
    </row>
    <row r="19" spans="1:4" x14ac:dyDescent="0.25">
      <c r="A19" s="106">
        <v>43930</v>
      </c>
      <c r="B19" s="93" t="s">
        <v>15</v>
      </c>
      <c r="C19" s="93" t="s">
        <v>69</v>
      </c>
      <c r="D19" s="33">
        <v>1</v>
      </c>
    </row>
    <row r="20" spans="1:4" x14ac:dyDescent="0.25">
      <c r="A20" s="106">
        <v>43936</v>
      </c>
      <c r="B20" s="93" t="s">
        <v>14</v>
      </c>
      <c r="C20" s="93" t="s">
        <v>16</v>
      </c>
      <c r="D20" s="33">
        <v>1</v>
      </c>
    </row>
    <row r="21" spans="1:4" x14ac:dyDescent="0.25">
      <c r="A21" s="106">
        <v>43948</v>
      </c>
      <c r="B21" s="93" t="s">
        <v>8</v>
      </c>
      <c r="C21" s="93" t="s">
        <v>8</v>
      </c>
      <c r="D21" s="33">
        <v>1</v>
      </c>
    </row>
    <row r="22" spans="1:4" x14ac:dyDescent="0.25">
      <c r="A22" s="106">
        <v>43951</v>
      </c>
      <c r="B22" s="93" t="s">
        <v>9</v>
      </c>
      <c r="C22" s="93" t="s">
        <v>9</v>
      </c>
      <c r="D22" s="33">
        <v>1</v>
      </c>
    </row>
    <row r="23" spans="1:4" x14ac:dyDescent="0.25">
      <c r="A23" s="106">
        <v>43951</v>
      </c>
      <c r="B23" s="93" t="s">
        <v>10</v>
      </c>
      <c r="C23" s="93" t="s">
        <v>10</v>
      </c>
      <c r="D23" s="33">
        <v>1</v>
      </c>
    </row>
    <row r="24" spans="1:4" x14ac:dyDescent="0.25">
      <c r="A24" s="106">
        <v>43953</v>
      </c>
      <c r="B24" s="93" t="s">
        <v>9</v>
      </c>
      <c r="C24" s="93" t="s">
        <v>9</v>
      </c>
      <c r="D24" s="33">
        <v>1</v>
      </c>
    </row>
    <row r="25" spans="1:4" x14ac:dyDescent="0.25">
      <c r="A25" s="106">
        <v>43953</v>
      </c>
      <c r="B25" s="93" t="s">
        <v>9</v>
      </c>
      <c r="C25" s="93" t="s">
        <v>17</v>
      </c>
      <c r="D25" s="33">
        <v>1</v>
      </c>
    </row>
    <row r="26" spans="1:4" x14ac:dyDescent="0.25">
      <c r="A26" s="106">
        <v>43956</v>
      </c>
      <c r="B26" s="93" t="s">
        <v>9</v>
      </c>
      <c r="C26" s="93" t="s">
        <v>9</v>
      </c>
      <c r="D26" s="33">
        <v>1</v>
      </c>
    </row>
    <row r="27" spans="1:4" x14ac:dyDescent="0.25">
      <c r="A27" s="106">
        <v>43956</v>
      </c>
      <c r="B27" s="93" t="s">
        <v>9</v>
      </c>
      <c r="C27" s="93" t="s">
        <v>17</v>
      </c>
      <c r="D27" s="33">
        <v>1</v>
      </c>
    </row>
    <row r="28" spans="1:4" x14ac:dyDescent="0.25">
      <c r="A28" s="106">
        <v>43963</v>
      </c>
      <c r="B28" s="93" t="s">
        <v>20</v>
      </c>
      <c r="C28" s="93" t="s">
        <v>20</v>
      </c>
      <c r="D28" s="33">
        <v>1</v>
      </c>
    </row>
    <row r="29" spans="1:4" x14ac:dyDescent="0.25">
      <c r="A29" s="106">
        <v>43979</v>
      </c>
      <c r="B29" s="93" t="s">
        <v>8</v>
      </c>
      <c r="C29" s="93" t="s">
        <v>31</v>
      </c>
      <c r="D29" s="33">
        <v>1</v>
      </c>
    </row>
    <row r="30" spans="1:4" x14ac:dyDescent="0.25">
      <c r="A30" s="106">
        <v>43981</v>
      </c>
      <c r="B30" s="93" t="s">
        <v>20</v>
      </c>
      <c r="C30" s="93" t="s">
        <v>20</v>
      </c>
      <c r="D30" s="33">
        <v>1</v>
      </c>
    </row>
    <row r="31" spans="1:4" x14ac:dyDescent="0.25">
      <c r="A31" s="106">
        <v>43981</v>
      </c>
      <c r="B31" s="93" t="s">
        <v>24</v>
      </c>
      <c r="C31" s="93" t="s">
        <v>23</v>
      </c>
      <c r="D31" s="33">
        <v>1</v>
      </c>
    </row>
    <row r="32" spans="1:4" x14ac:dyDescent="0.25">
      <c r="A32" s="106">
        <v>43983</v>
      </c>
      <c r="B32" s="93" t="s">
        <v>24</v>
      </c>
      <c r="C32" s="93" t="s">
        <v>23</v>
      </c>
      <c r="D32" s="33">
        <v>1</v>
      </c>
    </row>
    <row r="33" spans="1:4" x14ac:dyDescent="0.25">
      <c r="A33" s="106">
        <v>43983</v>
      </c>
      <c r="B33" s="93" t="s">
        <v>27</v>
      </c>
      <c r="C33" s="93" t="s">
        <v>28</v>
      </c>
      <c r="D33" s="33">
        <v>1</v>
      </c>
    </row>
    <row r="34" spans="1:4" x14ac:dyDescent="0.25">
      <c r="A34" s="106">
        <v>43985</v>
      </c>
      <c r="B34" s="93" t="s">
        <v>27</v>
      </c>
      <c r="C34" s="93" t="s">
        <v>28</v>
      </c>
      <c r="D34" s="33">
        <v>2</v>
      </c>
    </row>
    <row r="35" spans="1:4" x14ac:dyDescent="0.25">
      <c r="A35" s="106">
        <v>43986</v>
      </c>
      <c r="B35" s="93" t="s">
        <v>14</v>
      </c>
      <c r="C35" s="93" t="s">
        <v>14</v>
      </c>
      <c r="D35" s="33">
        <v>4</v>
      </c>
    </row>
    <row r="36" spans="1:4" x14ac:dyDescent="0.25">
      <c r="A36" s="106">
        <v>43987</v>
      </c>
      <c r="B36" s="93" t="s">
        <v>14</v>
      </c>
      <c r="C36" s="93" t="s">
        <v>14</v>
      </c>
      <c r="D36" s="33">
        <v>7</v>
      </c>
    </row>
    <row r="37" spans="1:4" x14ac:dyDescent="0.25">
      <c r="A37" s="106">
        <v>43988</v>
      </c>
      <c r="B37" s="93" t="s">
        <v>14</v>
      </c>
      <c r="C37" s="93" t="s">
        <v>14</v>
      </c>
      <c r="D37" s="33">
        <v>4</v>
      </c>
    </row>
    <row r="38" spans="1:4" x14ac:dyDescent="0.25">
      <c r="A38" s="106">
        <v>43988</v>
      </c>
      <c r="B38" s="93" t="s">
        <v>9</v>
      </c>
      <c r="C38" s="93" t="s">
        <v>9</v>
      </c>
      <c r="D38" s="33">
        <v>1</v>
      </c>
    </row>
    <row r="39" spans="1:4" x14ac:dyDescent="0.25">
      <c r="A39" s="106">
        <v>43989</v>
      </c>
      <c r="B39" s="93" t="s">
        <v>9</v>
      </c>
      <c r="C39" s="93" t="s">
        <v>9</v>
      </c>
      <c r="D39" s="33">
        <v>2</v>
      </c>
    </row>
    <row r="40" spans="1:4" x14ac:dyDescent="0.25">
      <c r="A40" s="106">
        <v>43990</v>
      </c>
      <c r="B40" s="93" t="s">
        <v>14</v>
      </c>
      <c r="C40" s="93" t="s">
        <v>16</v>
      </c>
      <c r="D40" s="33">
        <v>2</v>
      </c>
    </row>
    <row r="41" spans="1:4" x14ac:dyDescent="0.25">
      <c r="A41" s="106">
        <v>43991</v>
      </c>
      <c r="B41" s="93" t="s">
        <v>9</v>
      </c>
      <c r="C41" s="93" t="s">
        <v>9</v>
      </c>
      <c r="D41" s="33">
        <v>3</v>
      </c>
    </row>
    <row r="42" spans="1:4" x14ac:dyDescent="0.25">
      <c r="A42" s="106">
        <v>43992</v>
      </c>
      <c r="B42" s="93" t="s">
        <v>14</v>
      </c>
      <c r="C42" s="93" t="s">
        <v>16</v>
      </c>
      <c r="D42" s="33">
        <v>2</v>
      </c>
    </row>
    <row r="43" spans="1:4" x14ac:dyDescent="0.25">
      <c r="A43" s="106">
        <v>43992</v>
      </c>
      <c r="B43" s="93" t="s">
        <v>24</v>
      </c>
      <c r="C43" s="93" t="s">
        <v>23</v>
      </c>
      <c r="D43" s="33">
        <v>1</v>
      </c>
    </row>
    <row r="44" spans="1:4" x14ac:dyDescent="0.25">
      <c r="A44" s="106">
        <v>43992</v>
      </c>
      <c r="B44" s="93" t="s">
        <v>24</v>
      </c>
      <c r="C44" s="93" t="s">
        <v>37</v>
      </c>
      <c r="D44" s="33">
        <v>1</v>
      </c>
    </row>
    <row r="45" spans="1:4" x14ac:dyDescent="0.25">
      <c r="A45" s="106">
        <v>43992</v>
      </c>
      <c r="B45" s="93" t="s">
        <v>24</v>
      </c>
      <c r="C45" s="93" t="s">
        <v>36</v>
      </c>
      <c r="D45" s="33">
        <v>1</v>
      </c>
    </row>
    <row r="46" spans="1:4" x14ac:dyDescent="0.25">
      <c r="A46" s="106">
        <v>43992</v>
      </c>
      <c r="B46" s="93" t="s">
        <v>9</v>
      </c>
      <c r="C46" s="93" t="s">
        <v>17</v>
      </c>
      <c r="D46" s="33">
        <v>1</v>
      </c>
    </row>
    <row r="47" spans="1:4" x14ac:dyDescent="0.25">
      <c r="A47" s="106">
        <v>43993</v>
      </c>
      <c r="B47" s="93" t="s">
        <v>14</v>
      </c>
      <c r="C47" s="93" t="s">
        <v>14</v>
      </c>
      <c r="D47" s="33">
        <v>1</v>
      </c>
    </row>
    <row r="48" spans="1:4" x14ac:dyDescent="0.25">
      <c r="A48" s="106">
        <v>43993</v>
      </c>
      <c r="B48" s="93" t="s">
        <v>24</v>
      </c>
      <c r="C48" s="93" t="s">
        <v>24</v>
      </c>
      <c r="D48" s="33">
        <v>1</v>
      </c>
    </row>
    <row r="49" spans="1:4" x14ac:dyDescent="0.25">
      <c r="A49" s="106">
        <v>43993</v>
      </c>
      <c r="B49" s="93" t="s">
        <v>9</v>
      </c>
      <c r="C49" s="93" t="s">
        <v>9</v>
      </c>
      <c r="D49" s="33">
        <v>4</v>
      </c>
    </row>
    <row r="50" spans="1:4" x14ac:dyDescent="0.25">
      <c r="A50" s="106">
        <v>43993</v>
      </c>
      <c r="B50" s="93" t="s">
        <v>15</v>
      </c>
      <c r="C50" s="93" t="s">
        <v>69</v>
      </c>
      <c r="D50" s="33">
        <v>1</v>
      </c>
    </row>
    <row r="51" spans="1:4" x14ac:dyDescent="0.25">
      <c r="A51" s="106">
        <v>43993</v>
      </c>
      <c r="B51" s="93" t="s">
        <v>27</v>
      </c>
      <c r="C51" s="93" t="s">
        <v>28</v>
      </c>
      <c r="D51" s="33">
        <v>1</v>
      </c>
    </row>
    <row r="52" spans="1:4" x14ac:dyDescent="0.25">
      <c r="A52" s="106">
        <v>43994</v>
      </c>
      <c r="B52" s="93" t="s">
        <v>24</v>
      </c>
      <c r="C52" s="93" t="s">
        <v>36</v>
      </c>
      <c r="D52" s="33">
        <v>2</v>
      </c>
    </row>
    <row r="53" spans="1:4" x14ac:dyDescent="0.25">
      <c r="A53" s="106">
        <v>43994</v>
      </c>
      <c r="B53" s="93" t="s">
        <v>8</v>
      </c>
      <c r="C53" s="93" t="s">
        <v>8</v>
      </c>
      <c r="D53" s="33">
        <v>1</v>
      </c>
    </row>
    <row r="54" spans="1:4" x14ac:dyDescent="0.25">
      <c r="A54" s="106">
        <v>43995</v>
      </c>
      <c r="B54" s="93" t="s">
        <v>14</v>
      </c>
      <c r="C54" s="93" t="s">
        <v>14</v>
      </c>
      <c r="D54" s="33">
        <v>1</v>
      </c>
    </row>
    <row r="55" spans="1:4" x14ac:dyDescent="0.25">
      <c r="A55" s="106">
        <v>43995</v>
      </c>
      <c r="B55" s="93" t="s">
        <v>14</v>
      </c>
      <c r="C55" s="93" t="s">
        <v>16</v>
      </c>
      <c r="D55" s="33">
        <v>1</v>
      </c>
    </row>
    <row r="56" spans="1:4" x14ac:dyDescent="0.25">
      <c r="A56" s="106">
        <v>43995</v>
      </c>
      <c r="B56" s="93" t="s">
        <v>20</v>
      </c>
      <c r="C56" s="93" t="s">
        <v>20</v>
      </c>
      <c r="D56" s="33">
        <v>1</v>
      </c>
    </row>
    <row r="57" spans="1:4" x14ac:dyDescent="0.25">
      <c r="A57" s="106">
        <v>43995</v>
      </c>
      <c r="B57" s="93" t="s">
        <v>24</v>
      </c>
      <c r="C57" s="93" t="s">
        <v>23</v>
      </c>
      <c r="D57" s="33">
        <v>1</v>
      </c>
    </row>
    <row r="58" spans="1:4" x14ac:dyDescent="0.25">
      <c r="A58" s="106">
        <v>43995</v>
      </c>
      <c r="B58" s="93" t="s">
        <v>15</v>
      </c>
      <c r="C58" s="93" t="s">
        <v>69</v>
      </c>
      <c r="D58" s="33">
        <v>14</v>
      </c>
    </row>
    <row r="59" spans="1:4" x14ac:dyDescent="0.25">
      <c r="A59" s="106">
        <v>43996</v>
      </c>
      <c r="B59" s="93" t="s">
        <v>15</v>
      </c>
      <c r="C59" s="93" t="s">
        <v>69</v>
      </c>
      <c r="D59" s="33">
        <v>1</v>
      </c>
    </row>
    <row r="60" spans="1:4" x14ac:dyDescent="0.25">
      <c r="A60" s="106">
        <v>43998</v>
      </c>
      <c r="B60" s="93" t="s">
        <v>14</v>
      </c>
      <c r="C60" s="93" t="s">
        <v>14</v>
      </c>
      <c r="D60" s="33">
        <v>6</v>
      </c>
    </row>
    <row r="61" spans="1:4" x14ac:dyDescent="0.25">
      <c r="A61" s="106">
        <v>43998</v>
      </c>
      <c r="B61" s="93" t="s">
        <v>15</v>
      </c>
      <c r="C61" s="93" t="s">
        <v>69</v>
      </c>
      <c r="D61" s="33">
        <v>8</v>
      </c>
    </row>
    <row r="62" spans="1:4" x14ac:dyDescent="0.25">
      <c r="A62" s="106">
        <v>43999</v>
      </c>
      <c r="B62" s="93" t="s">
        <v>24</v>
      </c>
      <c r="C62" s="93" t="s">
        <v>37</v>
      </c>
      <c r="D62" s="33">
        <v>1</v>
      </c>
    </row>
    <row r="63" spans="1:4" x14ac:dyDescent="0.25">
      <c r="A63" s="106">
        <v>43999</v>
      </c>
      <c r="B63" s="93" t="s">
        <v>15</v>
      </c>
      <c r="C63" s="93" t="s">
        <v>69</v>
      </c>
      <c r="D63" s="33">
        <v>4</v>
      </c>
    </row>
    <row r="64" spans="1:4" x14ac:dyDescent="0.25">
      <c r="A64" s="106">
        <v>44000</v>
      </c>
      <c r="B64" s="93" t="s">
        <v>15</v>
      </c>
      <c r="C64" s="93" t="s">
        <v>69</v>
      </c>
      <c r="D64" s="33">
        <v>1</v>
      </c>
    </row>
    <row r="65" spans="1:4" x14ac:dyDescent="0.25">
      <c r="A65" s="106">
        <v>44000</v>
      </c>
      <c r="B65" s="93" t="s">
        <v>8</v>
      </c>
      <c r="C65" s="93" t="s">
        <v>40</v>
      </c>
      <c r="D65" s="33">
        <v>2</v>
      </c>
    </row>
    <row r="66" spans="1:4" x14ac:dyDescent="0.25">
      <c r="A66" s="106">
        <v>44001</v>
      </c>
      <c r="B66" s="93" t="s">
        <v>24</v>
      </c>
      <c r="C66" s="93" t="s">
        <v>37</v>
      </c>
      <c r="D66" s="33">
        <v>1</v>
      </c>
    </row>
    <row r="67" spans="1:4" x14ac:dyDescent="0.25">
      <c r="A67" s="106">
        <v>44001</v>
      </c>
      <c r="B67" s="93" t="s">
        <v>8</v>
      </c>
      <c r="C67" s="93" t="s">
        <v>8</v>
      </c>
      <c r="D67" s="33">
        <v>2</v>
      </c>
    </row>
    <row r="68" spans="1:4" x14ac:dyDescent="0.25">
      <c r="A68" s="106">
        <v>44002</v>
      </c>
      <c r="B68" s="93" t="s">
        <v>24</v>
      </c>
      <c r="C68" s="93" t="s">
        <v>37</v>
      </c>
      <c r="D68" s="33">
        <v>1</v>
      </c>
    </row>
    <row r="69" spans="1:4" x14ac:dyDescent="0.25">
      <c r="A69" s="106">
        <v>44002</v>
      </c>
      <c r="B69" s="93" t="s">
        <v>9</v>
      </c>
      <c r="C69" s="93" t="s">
        <v>9</v>
      </c>
      <c r="D69" s="33">
        <v>1</v>
      </c>
    </row>
    <row r="70" spans="1:4" x14ac:dyDescent="0.25">
      <c r="A70" s="106">
        <v>44002</v>
      </c>
      <c r="B70" s="93" t="s">
        <v>15</v>
      </c>
      <c r="C70" s="93" t="s">
        <v>69</v>
      </c>
      <c r="D70" s="33">
        <v>7</v>
      </c>
    </row>
    <row r="71" spans="1:4" x14ac:dyDescent="0.25">
      <c r="A71" s="106">
        <v>44002</v>
      </c>
      <c r="B71" s="93" t="s">
        <v>8</v>
      </c>
      <c r="C71" s="93" t="s">
        <v>8</v>
      </c>
      <c r="D71" s="33">
        <v>8</v>
      </c>
    </row>
    <row r="72" spans="1:4" x14ac:dyDescent="0.25">
      <c r="A72" s="106">
        <v>44003</v>
      </c>
      <c r="B72" s="93" t="s">
        <v>24</v>
      </c>
      <c r="C72" s="93" t="s">
        <v>37</v>
      </c>
      <c r="D72" s="33">
        <v>1</v>
      </c>
    </row>
    <row r="73" spans="1:4" x14ac:dyDescent="0.25">
      <c r="A73" s="106">
        <v>44003</v>
      </c>
      <c r="B73" s="93" t="s">
        <v>8</v>
      </c>
      <c r="C73" s="93" t="s">
        <v>8</v>
      </c>
      <c r="D73" s="33">
        <v>8</v>
      </c>
    </row>
    <row r="74" spans="1:4" x14ac:dyDescent="0.25">
      <c r="A74" s="106">
        <v>44004</v>
      </c>
      <c r="B74" s="93" t="s">
        <v>24</v>
      </c>
      <c r="C74" s="93" t="s">
        <v>37</v>
      </c>
      <c r="D74" s="33">
        <v>5</v>
      </c>
    </row>
    <row r="75" spans="1:4" x14ac:dyDescent="0.25">
      <c r="A75" s="106">
        <v>44004</v>
      </c>
      <c r="B75" s="93" t="s">
        <v>9</v>
      </c>
      <c r="C75" s="93" t="s">
        <v>9</v>
      </c>
      <c r="D75" s="33">
        <v>1</v>
      </c>
    </row>
    <row r="76" spans="1:4" x14ac:dyDescent="0.25">
      <c r="A76" s="106">
        <v>44004</v>
      </c>
      <c r="B76" s="93" t="s">
        <v>8</v>
      </c>
      <c r="C76" s="93" t="s">
        <v>8</v>
      </c>
      <c r="D76" s="33">
        <v>8</v>
      </c>
    </row>
    <row r="77" spans="1:4" x14ac:dyDescent="0.25">
      <c r="A77" s="106">
        <v>44005</v>
      </c>
      <c r="B77" s="93" t="s">
        <v>24</v>
      </c>
      <c r="C77" s="93" t="s">
        <v>37</v>
      </c>
      <c r="D77" s="33">
        <v>4</v>
      </c>
    </row>
    <row r="78" spans="1:4" x14ac:dyDescent="0.25">
      <c r="A78" s="106">
        <v>44005</v>
      </c>
      <c r="B78" s="93" t="s">
        <v>8</v>
      </c>
      <c r="C78" s="93" t="s">
        <v>8</v>
      </c>
      <c r="D78" s="33">
        <v>11</v>
      </c>
    </row>
    <row r="79" spans="1:4" x14ac:dyDescent="0.25">
      <c r="A79" s="106">
        <v>44005</v>
      </c>
      <c r="B79" s="93" t="s">
        <v>27</v>
      </c>
      <c r="C79" s="93" t="s">
        <v>43</v>
      </c>
      <c r="D79" s="33">
        <v>1</v>
      </c>
    </row>
    <row r="80" spans="1:4" x14ac:dyDescent="0.25">
      <c r="A80" s="106">
        <v>44006</v>
      </c>
      <c r="B80" s="93" t="s">
        <v>24</v>
      </c>
      <c r="C80" s="93" t="s">
        <v>37</v>
      </c>
      <c r="D80" s="33">
        <v>7</v>
      </c>
    </row>
    <row r="81" spans="1:4" x14ac:dyDescent="0.25">
      <c r="A81" s="106">
        <v>44006</v>
      </c>
      <c r="B81" s="93" t="s">
        <v>15</v>
      </c>
      <c r="C81" s="93" t="s">
        <v>69</v>
      </c>
      <c r="D81" s="33">
        <v>2</v>
      </c>
    </row>
    <row r="82" spans="1:4" x14ac:dyDescent="0.25">
      <c r="A82" s="106">
        <v>44006</v>
      </c>
      <c r="B82" s="93" t="s">
        <v>8</v>
      </c>
      <c r="C82" s="93" t="s">
        <v>8</v>
      </c>
      <c r="D82" s="33">
        <v>10</v>
      </c>
    </row>
    <row r="83" spans="1:4" x14ac:dyDescent="0.25">
      <c r="A83" s="106">
        <v>44007</v>
      </c>
      <c r="B83" s="93" t="s">
        <v>24</v>
      </c>
      <c r="C83" s="93" t="s">
        <v>37</v>
      </c>
      <c r="D83" s="33">
        <v>4</v>
      </c>
    </row>
    <row r="84" spans="1:4" x14ac:dyDescent="0.25">
      <c r="A84" s="106">
        <v>44007</v>
      </c>
      <c r="B84" s="93" t="s">
        <v>15</v>
      </c>
      <c r="C84" s="93" t="s">
        <v>69</v>
      </c>
      <c r="D84" s="33">
        <v>3</v>
      </c>
    </row>
    <row r="85" spans="1:4" x14ac:dyDescent="0.25">
      <c r="A85" s="106">
        <v>44007</v>
      </c>
      <c r="B85" s="93" t="s">
        <v>8</v>
      </c>
      <c r="C85" s="93" t="s">
        <v>8</v>
      </c>
      <c r="D85" s="33">
        <v>9</v>
      </c>
    </row>
    <row r="86" spans="1:4" x14ac:dyDescent="0.25">
      <c r="A86" s="106">
        <v>44008</v>
      </c>
      <c r="B86" s="93" t="s">
        <v>24</v>
      </c>
      <c r="C86" s="93" t="s">
        <v>37</v>
      </c>
      <c r="D86" s="33">
        <v>12</v>
      </c>
    </row>
    <row r="87" spans="1:4" x14ac:dyDescent="0.25">
      <c r="A87" s="106">
        <v>44008</v>
      </c>
      <c r="B87" s="93" t="s">
        <v>8</v>
      </c>
      <c r="C87" s="93" t="s">
        <v>8</v>
      </c>
      <c r="D87" s="33">
        <v>8</v>
      </c>
    </row>
    <row r="88" spans="1:4" x14ac:dyDescent="0.25">
      <c r="A88" s="106">
        <v>44009</v>
      </c>
      <c r="B88" s="93" t="s">
        <v>24</v>
      </c>
      <c r="C88" s="93" t="s">
        <v>37</v>
      </c>
      <c r="D88" s="33">
        <v>1</v>
      </c>
    </row>
    <row r="89" spans="1:4" x14ac:dyDescent="0.25">
      <c r="A89" s="106">
        <v>44009</v>
      </c>
      <c r="B89" s="93" t="s">
        <v>9</v>
      </c>
      <c r="C89" s="93" t="s">
        <v>9</v>
      </c>
      <c r="D89" s="33">
        <v>2</v>
      </c>
    </row>
    <row r="90" spans="1:4" x14ac:dyDescent="0.25">
      <c r="A90" s="106">
        <v>44009</v>
      </c>
      <c r="B90" s="93" t="s">
        <v>8</v>
      </c>
      <c r="C90" s="93" t="s">
        <v>8</v>
      </c>
      <c r="D90" s="33">
        <v>7</v>
      </c>
    </row>
    <row r="91" spans="1:4" x14ac:dyDescent="0.25">
      <c r="A91" s="106">
        <v>44010</v>
      </c>
      <c r="B91" s="93" t="s">
        <v>14</v>
      </c>
      <c r="C91" s="93" t="s">
        <v>234</v>
      </c>
      <c r="D91" s="33">
        <v>1</v>
      </c>
    </row>
    <row r="92" spans="1:4" x14ac:dyDescent="0.25">
      <c r="A92" s="106">
        <v>44010</v>
      </c>
      <c r="B92" s="93" t="s">
        <v>24</v>
      </c>
      <c r="C92" s="93" t="s">
        <v>37</v>
      </c>
      <c r="D92" s="33">
        <v>13</v>
      </c>
    </row>
    <row r="93" spans="1:4" x14ac:dyDescent="0.25">
      <c r="A93" s="106">
        <v>44010</v>
      </c>
      <c r="B93" s="93" t="s">
        <v>9</v>
      </c>
      <c r="C93" s="93" t="s">
        <v>9</v>
      </c>
      <c r="D93" s="33">
        <v>3</v>
      </c>
    </row>
    <row r="94" spans="1:4" x14ac:dyDescent="0.25">
      <c r="A94" s="106">
        <v>44010</v>
      </c>
      <c r="B94" s="93" t="s">
        <v>8</v>
      </c>
      <c r="C94" s="93" t="s">
        <v>8</v>
      </c>
      <c r="D94" s="33">
        <v>8</v>
      </c>
    </row>
    <row r="95" spans="1:4" x14ac:dyDescent="0.25">
      <c r="A95" s="106">
        <v>44011</v>
      </c>
      <c r="B95" s="93" t="s">
        <v>8</v>
      </c>
      <c r="C95" s="93" t="s">
        <v>241</v>
      </c>
      <c r="D95" s="33">
        <v>2</v>
      </c>
    </row>
    <row r="96" spans="1:4" x14ac:dyDescent="0.25">
      <c r="A96" s="106">
        <v>44011</v>
      </c>
      <c r="B96" s="93" t="s">
        <v>8</v>
      </c>
      <c r="C96" s="93" t="s">
        <v>8</v>
      </c>
      <c r="D96" s="33">
        <v>5</v>
      </c>
    </row>
    <row r="97" spans="1:4" x14ac:dyDescent="0.25">
      <c r="A97" s="106">
        <v>44012</v>
      </c>
      <c r="B97" s="93" t="s">
        <v>14</v>
      </c>
      <c r="C97" s="93" t="s">
        <v>234</v>
      </c>
      <c r="D97" s="33">
        <v>2</v>
      </c>
    </row>
    <row r="98" spans="1:4" x14ac:dyDescent="0.25">
      <c r="A98" s="106">
        <v>44012</v>
      </c>
      <c r="B98" s="93" t="s">
        <v>8</v>
      </c>
      <c r="C98" s="93" t="s">
        <v>8</v>
      </c>
      <c r="D98" s="33">
        <v>5</v>
      </c>
    </row>
    <row r="99" spans="1:4" x14ac:dyDescent="0.25">
      <c r="A99" s="106">
        <v>44013</v>
      </c>
      <c r="B99" s="93" t="s">
        <v>14</v>
      </c>
      <c r="C99" s="93" t="s">
        <v>234</v>
      </c>
      <c r="D99" s="33">
        <v>1</v>
      </c>
    </row>
    <row r="100" spans="1:4" x14ac:dyDescent="0.25">
      <c r="A100" s="106">
        <v>44013</v>
      </c>
      <c r="B100" s="93" t="s">
        <v>8</v>
      </c>
      <c r="C100" s="93" t="s">
        <v>67</v>
      </c>
      <c r="D100" s="33">
        <v>1</v>
      </c>
    </row>
    <row r="101" spans="1:4" x14ac:dyDescent="0.25">
      <c r="A101" s="106">
        <v>44013</v>
      </c>
      <c r="B101" s="93" t="s">
        <v>8</v>
      </c>
      <c r="C101" s="93" t="s">
        <v>8</v>
      </c>
      <c r="D101" s="33">
        <v>8</v>
      </c>
    </row>
    <row r="102" spans="1:4" x14ac:dyDescent="0.25">
      <c r="A102" s="106">
        <v>44014</v>
      </c>
      <c r="B102" s="93" t="s">
        <v>14</v>
      </c>
      <c r="C102" s="93" t="s">
        <v>234</v>
      </c>
      <c r="D102" s="33">
        <v>5</v>
      </c>
    </row>
    <row r="103" spans="1:4" x14ac:dyDescent="0.25">
      <c r="A103" s="106">
        <v>44014</v>
      </c>
      <c r="B103" s="93" t="s">
        <v>24</v>
      </c>
      <c r="C103" s="93" t="s">
        <v>23</v>
      </c>
      <c r="D103" s="33">
        <v>1</v>
      </c>
    </row>
    <row r="104" spans="1:4" x14ac:dyDescent="0.25">
      <c r="A104" s="106">
        <v>44014</v>
      </c>
      <c r="B104" s="93" t="s">
        <v>24</v>
      </c>
      <c r="C104" s="93" t="s">
        <v>37</v>
      </c>
      <c r="D104" s="33">
        <v>9</v>
      </c>
    </row>
    <row r="105" spans="1:4" x14ac:dyDescent="0.25">
      <c r="A105" s="106">
        <v>44014</v>
      </c>
      <c r="B105" s="93" t="s">
        <v>8</v>
      </c>
      <c r="C105" s="93" t="s">
        <v>8</v>
      </c>
      <c r="D105" s="33">
        <v>2</v>
      </c>
    </row>
    <row r="106" spans="1:4" x14ac:dyDescent="0.25">
      <c r="A106" s="106">
        <v>44015</v>
      </c>
      <c r="B106" s="93" t="s">
        <v>24</v>
      </c>
      <c r="C106" s="93" t="s">
        <v>37</v>
      </c>
      <c r="D106" s="33">
        <v>1</v>
      </c>
    </row>
    <row r="107" spans="1:4" x14ac:dyDescent="0.25">
      <c r="A107" s="106">
        <v>44015</v>
      </c>
      <c r="B107" s="93" t="s">
        <v>8</v>
      </c>
      <c r="C107" s="93" t="s">
        <v>8</v>
      </c>
      <c r="D107" s="33">
        <v>8</v>
      </c>
    </row>
    <row r="108" spans="1:4" x14ac:dyDescent="0.25">
      <c r="A108" s="106">
        <v>44016</v>
      </c>
      <c r="B108" s="93" t="s">
        <v>24</v>
      </c>
      <c r="C108" s="93" t="s">
        <v>37</v>
      </c>
      <c r="D108" s="33">
        <v>2</v>
      </c>
    </row>
    <row r="109" spans="1:4" x14ac:dyDescent="0.25">
      <c r="A109" s="106">
        <v>44016</v>
      </c>
      <c r="B109" s="93" t="s">
        <v>24</v>
      </c>
      <c r="C109" s="93" t="s">
        <v>36</v>
      </c>
      <c r="D109" s="33">
        <v>1</v>
      </c>
    </row>
    <row r="110" spans="1:4" x14ac:dyDescent="0.25">
      <c r="A110" s="106">
        <v>44016</v>
      </c>
      <c r="B110" s="93" t="s">
        <v>8</v>
      </c>
      <c r="C110" s="93" t="s">
        <v>8</v>
      </c>
      <c r="D110" s="33">
        <v>3</v>
      </c>
    </row>
    <row r="111" spans="1:4" x14ac:dyDescent="0.25">
      <c r="A111" s="106">
        <v>44017</v>
      </c>
      <c r="B111" s="93" t="s">
        <v>24</v>
      </c>
      <c r="C111" s="93" t="s">
        <v>23</v>
      </c>
      <c r="D111" s="33">
        <v>2</v>
      </c>
    </row>
    <row r="112" spans="1:4" x14ac:dyDescent="0.25">
      <c r="A112" s="106">
        <v>44017</v>
      </c>
      <c r="B112" s="93" t="s">
        <v>8</v>
      </c>
      <c r="C112" s="93" t="s">
        <v>8</v>
      </c>
      <c r="D112" s="33">
        <v>4</v>
      </c>
    </row>
    <row r="113" spans="1:4" x14ac:dyDescent="0.25">
      <c r="A113" s="106">
        <v>44018</v>
      </c>
      <c r="B113" s="93" t="s">
        <v>8</v>
      </c>
      <c r="C113" s="93" t="s">
        <v>8</v>
      </c>
      <c r="D113" s="33">
        <v>5</v>
      </c>
    </row>
    <row r="114" spans="1:4" x14ac:dyDescent="0.25">
      <c r="A114" s="106">
        <v>44019</v>
      </c>
      <c r="B114" s="93" t="s">
        <v>24</v>
      </c>
      <c r="C114" s="93" t="s">
        <v>37</v>
      </c>
      <c r="D114" s="33">
        <v>1</v>
      </c>
    </row>
    <row r="115" spans="1:4" x14ac:dyDescent="0.25">
      <c r="A115" s="106">
        <v>44019</v>
      </c>
      <c r="B115" s="93" t="s">
        <v>9</v>
      </c>
      <c r="C115" s="93" t="s">
        <v>9</v>
      </c>
      <c r="D115" s="33">
        <v>1</v>
      </c>
    </row>
    <row r="116" spans="1:4" x14ac:dyDescent="0.25">
      <c r="A116" s="106">
        <v>44019</v>
      </c>
      <c r="B116" s="93" t="s">
        <v>8</v>
      </c>
      <c r="C116" s="93" t="s">
        <v>8</v>
      </c>
      <c r="D116" s="33">
        <v>6</v>
      </c>
    </row>
    <row r="117" spans="1:4" x14ac:dyDescent="0.25">
      <c r="A117" s="106">
        <v>44020</v>
      </c>
      <c r="B117" s="93" t="s">
        <v>24</v>
      </c>
      <c r="C117" s="93" t="s">
        <v>23</v>
      </c>
      <c r="D117" s="33">
        <v>2</v>
      </c>
    </row>
    <row r="118" spans="1:4" x14ac:dyDescent="0.25">
      <c r="A118" s="106">
        <v>44020</v>
      </c>
      <c r="B118" s="93" t="s">
        <v>9</v>
      </c>
      <c r="C118" s="93" t="s">
        <v>9</v>
      </c>
      <c r="D118" s="33">
        <v>1</v>
      </c>
    </row>
    <row r="119" spans="1:4" x14ac:dyDescent="0.25">
      <c r="A119" s="106">
        <v>44020</v>
      </c>
      <c r="B119" s="93" t="s">
        <v>15</v>
      </c>
      <c r="C119" s="93" t="s">
        <v>69</v>
      </c>
      <c r="D119" s="33">
        <v>1</v>
      </c>
    </row>
    <row r="120" spans="1:4" x14ac:dyDescent="0.25">
      <c r="A120" s="106">
        <v>44020</v>
      </c>
      <c r="B120" s="93" t="s">
        <v>8</v>
      </c>
      <c r="C120" s="93" t="s">
        <v>8</v>
      </c>
      <c r="D120" s="33">
        <v>6</v>
      </c>
    </row>
    <row r="121" spans="1:4" x14ac:dyDescent="0.25">
      <c r="A121" s="106">
        <v>44021</v>
      </c>
      <c r="B121" s="93" t="s">
        <v>13</v>
      </c>
      <c r="C121" s="93" t="s">
        <v>13</v>
      </c>
      <c r="D121" s="33">
        <v>1</v>
      </c>
    </row>
    <row r="122" spans="1:4" x14ac:dyDescent="0.25">
      <c r="A122" s="106">
        <v>44021</v>
      </c>
      <c r="B122" s="93" t="s">
        <v>24</v>
      </c>
      <c r="C122" s="93" t="s">
        <v>37</v>
      </c>
      <c r="D122" s="33">
        <v>1</v>
      </c>
    </row>
    <row r="123" spans="1:4" x14ac:dyDescent="0.25">
      <c r="A123" s="106">
        <v>44021</v>
      </c>
      <c r="B123" s="93" t="s">
        <v>24</v>
      </c>
      <c r="C123" s="93" t="s">
        <v>36</v>
      </c>
      <c r="D123" s="33">
        <v>1</v>
      </c>
    </row>
    <row r="124" spans="1:4" x14ac:dyDescent="0.25">
      <c r="A124" s="106">
        <v>44021</v>
      </c>
      <c r="B124" s="93" t="s">
        <v>9</v>
      </c>
      <c r="C124" s="93" t="s">
        <v>9</v>
      </c>
      <c r="D124" s="33">
        <v>11</v>
      </c>
    </row>
    <row r="125" spans="1:4" x14ac:dyDescent="0.25">
      <c r="A125" s="106">
        <v>44021</v>
      </c>
      <c r="B125" s="93" t="s">
        <v>8</v>
      </c>
      <c r="C125" s="93" t="s">
        <v>8</v>
      </c>
      <c r="D125" s="33">
        <v>5</v>
      </c>
    </row>
    <row r="126" spans="1:4" x14ac:dyDescent="0.25">
      <c r="A126" s="106">
        <v>44021</v>
      </c>
      <c r="B126" s="93" t="s">
        <v>27</v>
      </c>
      <c r="C126" s="93" t="s">
        <v>43</v>
      </c>
      <c r="D126" s="33">
        <v>1</v>
      </c>
    </row>
    <row r="127" spans="1:4" x14ac:dyDescent="0.25">
      <c r="A127" s="106">
        <v>44022</v>
      </c>
      <c r="B127" s="93" t="s">
        <v>14</v>
      </c>
      <c r="C127" s="93" t="s">
        <v>234</v>
      </c>
      <c r="D127" s="33">
        <v>1</v>
      </c>
    </row>
    <row r="128" spans="1:4" x14ac:dyDescent="0.25">
      <c r="A128" s="106">
        <v>44022</v>
      </c>
      <c r="B128" s="93" t="s">
        <v>13</v>
      </c>
      <c r="C128" s="93" t="s">
        <v>13</v>
      </c>
      <c r="D128" s="33">
        <v>2</v>
      </c>
    </row>
    <row r="129" spans="1:4" x14ac:dyDescent="0.25">
      <c r="A129" s="106">
        <v>44022</v>
      </c>
      <c r="B129" s="93" t="s">
        <v>24</v>
      </c>
      <c r="C129" s="93" t="s">
        <v>23</v>
      </c>
      <c r="D129" s="33">
        <v>1</v>
      </c>
    </row>
    <row r="130" spans="1:4" x14ac:dyDescent="0.25">
      <c r="A130" s="106">
        <v>44022</v>
      </c>
      <c r="B130" s="93" t="s">
        <v>9</v>
      </c>
      <c r="C130" s="93" t="s">
        <v>9</v>
      </c>
      <c r="D130" s="33">
        <v>4</v>
      </c>
    </row>
    <row r="131" spans="1:4" x14ac:dyDescent="0.25">
      <c r="A131" s="106">
        <v>44022</v>
      </c>
      <c r="B131" s="93" t="s">
        <v>15</v>
      </c>
      <c r="C131" s="93" t="s">
        <v>69</v>
      </c>
      <c r="D131" s="33">
        <v>1</v>
      </c>
    </row>
    <row r="132" spans="1:4" x14ac:dyDescent="0.25">
      <c r="A132" s="106">
        <v>44022</v>
      </c>
      <c r="B132" s="93" t="s">
        <v>8</v>
      </c>
      <c r="C132" s="93" t="s">
        <v>8</v>
      </c>
      <c r="D132" s="33">
        <v>10</v>
      </c>
    </row>
    <row r="133" spans="1:4" x14ac:dyDescent="0.25">
      <c r="A133" s="106">
        <v>44022</v>
      </c>
      <c r="B133" s="93" t="s">
        <v>51</v>
      </c>
      <c r="C133" s="93" t="s">
        <v>51</v>
      </c>
      <c r="D133" s="33">
        <v>1</v>
      </c>
    </row>
    <row r="134" spans="1:4" x14ac:dyDescent="0.25">
      <c r="A134" s="106">
        <v>44023</v>
      </c>
      <c r="B134" s="93" t="s">
        <v>13</v>
      </c>
      <c r="C134" s="93" t="s">
        <v>13</v>
      </c>
      <c r="D134" s="33">
        <v>1</v>
      </c>
    </row>
    <row r="135" spans="1:4" x14ac:dyDescent="0.25">
      <c r="A135" s="106">
        <v>44023</v>
      </c>
      <c r="B135" s="93" t="s">
        <v>24</v>
      </c>
      <c r="C135" s="93" t="s">
        <v>24</v>
      </c>
      <c r="D135" s="33">
        <v>1</v>
      </c>
    </row>
    <row r="136" spans="1:4" x14ac:dyDescent="0.25">
      <c r="A136" s="106">
        <v>44023</v>
      </c>
      <c r="B136" s="93" t="s">
        <v>24</v>
      </c>
      <c r="C136" s="93" t="s">
        <v>36</v>
      </c>
      <c r="D136" s="33">
        <v>1</v>
      </c>
    </row>
    <row r="137" spans="1:4" x14ac:dyDescent="0.25">
      <c r="A137" s="106">
        <v>44023</v>
      </c>
      <c r="B137" s="93" t="s">
        <v>9</v>
      </c>
      <c r="C137" s="93" t="s">
        <v>9</v>
      </c>
      <c r="D137" s="33">
        <v>6</v>
      </c>
    </row>
    <row r="138" spans="1:4" x14ac:dyDescent="0.25">
      <c r="A138" s="106">
        <v>44023</v>
      </c>
      <c r="B138" s="93" t="s">
        <v>8</v>
      </c>
      <c r="C138" s="93" t="s">
        <v>8</v>
      </c>
      <c r="D138" s="33">
        <v>19</v>
      </c>
    </row>
    <row r="139" spans="1:4" x14ac:dyDescent="0.25">
      <c r="A139" s="106">
        <v>44023</v>
      </c>
      <c r="B139" s="93" t="s">
        <v>27</v>
      </c>
      <c r="C139" s="93" t="s">
        <v>43</v>
      </c>
      <c r="D139" s="33">
        <v>1</v>
      </c>
    </row>
    <row r="140" spans="1:4" x14ac:dyDescent="0.25">
      <c r="A140" s="106">
        <v>44023</v>
      </c>
      <c r="B140" s="93" t="s">
        <v>51</v>
      </c>
      <c r="C140" s="93" t="s">
        <v>51</v>
      </c>
      <c r="D140" s="33">
        <v>1</v>
      </c>
    </row>
    <row r="141" spans="1:4" x14ac:dyDescent="0.25">
      <c r="A141" s="106">
        <v>44024</v>
      </c>
      <c r="B141" s="93" t="s">
        <v>14</v>
      </c>
      <c r="C141" s="93" t="s">
        <v>16</v>
      </c>
      <c r="D141" s="33">
        <v>1</v>
      </c>
    </row>
    <row r="142" spans="1:4" x14ac:dyDescent="0.25">
      <c r="A142" s="106">
        <v>44024</v>
      </c>
      <c r="B142" s="93" t="s">
        <v>13</v>
      </c>
      <c r="C142" s="93" t="s">
        <v>13</v>
      </c>
      <c r="D142" s="33">
        <v>6</v>
      </c>
    </row>
    <row r="143" spans="1:4" x14ac:dyDescent="0.25">
      <c r="A143" s="106">
        <v>44024</v>
      </c>
      <c r="B143" s="93" t="s">
        <v>24</v>
      </c>
      <c r="C143" s="93" t="s">
        <v>23</v>
      </c>
      <c r="D143" s="33">
        <v>6</v>
      </c>
    </row>
    <row r="144" spans="1:4" x14ac:dyDescent="0.25">
      <c r="A144" s="106">
        <v>44024</v>
      </c>
      <c r="B144" s="93" t="s">
        <v>24</v>
      </c>
      <c r="C144" s="93" t="s">
        <v>36</v>
      </c>
      <c r="D144" s="33">
        <v>4</v>
      </c>
    </row>
    <row r="145" spans="1:4" x14ac:dyDescent="0.25">
      <c r="A145" s="106">
        <v>44024</v>
      </c>
      <c r="B145" s="93" t="s">
        <v>9</v>
      </c>
      <c r="C145" s="93" t="s">
        <v>9</v>
      </c>
      <c r="D145" s="33">
        <v>12</v>
      </c>
    </row>
    <row r="146" spans="1:4" x14ac:dyDescent="0.25">
      <c r="A146" s="106">
        <v>44024</v>
      </c>
      <c r="B146" s="93" t="s">
        <v>11</v>
      </c>
      <c r="C146" s="93" t="s">
        <v>73</v>
      </c>
      <c r="D146" s="33">
        <v>1</v>
      </c>
    </row>
    <row r="147" spans="1:4" x14ac:dyDescent="0.25">
      <c r="A147" s="106">
        <v>44024</v>
      </c>
      <c r="B147" s="93" t="s">
        <v>8</v>
      </c>
      <c r="C147" s="93" t="s">
        <v>8</v>
      </c>
      <c r="D147" s="33">
        <v>24</v>
      </c>
    </row>
    <row r="148" spans="1:4" x14ac:dyDescent="0.25">
      <c r="A148" s="106">
        <v>44024</v>
      </c>
      <c r="B148" s="93" t="s">
        <v>8</v>
      </c>
      <c r="C148" s="93" t="s">
        <v>89</v>
      </c>
      <c r="D148" s="33">
        <v>1</v>
      </c>
    </row>
    <row r="149" spans="1:4" x14ac:dyDescent="0.25">
      <c r="A149" s="106">
        <v>44024</v>
      </c>
      <c r="B149" s="93" t="s">
        <v>27</v>
      </c>
      <c r="C149" s="93" t="s">
        <v>244</v>
      </c>
      <c r="D149" s="33">
        <v>1</v>
      </c>
    </row>
    <row r="150" spans="1:4" x14ac:dyDescent="0.25">
      <c r="A150" s="106">
        <v>44024</v>
      </c>
      <c r="B150" s="93" t="s">
        <v>27</v>
      </c>
      <c r="C150" s="93" t="s">
        <v>43</v>
      </c>
      <c r="D150" s="33">
        <v>1</v>
      </c>
    </row>
    <row r="151" spans="1:4" x14ac:dyDescent="0.25">
      <c r="A151" s="106">
        <v>44025</v>
      </c>
      <c r="B151" s="93" t="s">
        <v>14</v>
      </c>
      <c r="C151" s="93" t="s">
        <v>14</v>
      </c>
      <c r="D151" s="33">
        <v>1</v>
      </c>
    </row>
    <row r="152" spans="1:4" x14ac:dyDescent="0.25">
      <c r="A152" s="106">
        <v>44025</v>
      </c>
      <c r="B152" s="93" t="s">
        <v>13</v>
      </c>
      <c r="C152" s="93" t="s">
        <v>13</v>
      </c>
      <c r="D152" s="33">
        <v>7</v>
      </c>
    </row>
    <row r="153" spans="1:4" x14ac:dyDescent="0.25">
      <c r="A153" s="106">
        <v>44025</v>
      </c>
      <c r="B153" s="93" t="s">
        <v>24</v>
      </c>
      <c r="C153" s="93" t="s">
        <v>237</v>
      </c>
      <c r="D153" s="33">
        <v>1</v>
      </c>
    </row>
    <row r="154" spans="1:4" x14ac:dyDescent="0.25">
      <c r="A154" s="106">
        <v>44025</v>
      </c>
      <c r="B154" s="93" t="s">
        <v>9</v>
      </c>
      <c r="C154" s="93" t="s">
        <v>9</v>
      </c>
      <c r="D154" s="33">
        <v>8</v>
      </c>
    </row>
    <row r="155" spans="1:4" x14ac:dyDescent="0.25">
      <c r="A155" s="106">
        <v>44025</v>
      </c>
      <c r="B155" s="93" t="s">
        <v>12</v>
      </c>
      <c r="C155" s="93" t="s">
        <v>83</v>
      </c>
      <c r="D155" s="33">
        <v>1</v>
      </c>
    </row>
    <row r="156" spans="1:4" x14ac:dyDescent="0.25">
      <c r="A156" s="106">
        <v>44025</v>
      </c>
      <c r="B156" s="93" t="s">
        <v>8</v>
      </c>
      <c r="C156" s="93" t="s">
        <v>82</v>
      </c>
      <c r="D156" s="33">
        <v>1</v>
      </c>
    </row>
    <row r="157" spans="1:4" x14ac:dyDescent="0.25">
      <c r="A157" s="106">
        <v>44025</v>
      </c>
      <c r="B157" s="93" t="s">
        <v>8</v>
      </c>
      <c r="C157" s="93" t="s">
        <v>67</v>
      </c>
      <c r="D157" s="33">
        <v>2</v>
      </c>
    </row>
    <row r="158" spans="1:4" x14ac:dyDescent="0.25">
      <c r="A158" s="106">
        <v>44025</v>
      </c>
      <c r="B158" s="93" t="s">
        <v>8</v>
      </c>
      <c r="C158" s="93" t="s">
        <v>8</v>
      </c>
      <c r="D158" s="33">
        <v>18</v>
      </c>
    </row>
    <row r="159" spans="1:4" x14ac:dyDescent="0.25">
      <c r="A159" s="106">
        <v>44025</v>
      </c>
      <c r="B159" s="93" t="s">
        <v>8</v>
      </c>
      <c r="C159" s="93" t="s">
        <v>31</v>
      </c>
      <c r="D159" s="33">
        <v>1</v>
      </c>
    </row>
    <row r="160" spans="1:4" x14ac:dyDescent="0.25">
      <c r="A160" s="106">
        <v>44025</v>
      </c>
      <c r="B160" s="93" t="s">
        <v>27</v>
      </c>
      <c r="C160" s="93" t="s">
        <v>43</v>
      </c>
      <c r="D160" s="33">
        <v>2</v>
      </c>
    </row>
    <row r="161" spans="1:4" x14ac:dyDescent="0.25">
      <c r="A161" s="106">
        <v>44025</v>
      </c>
      <c r="B161" s="93" t="s">
        <v>27</v>
      </c>
      <c r="C161" s="93" t="s">
        <v>28</v>
      </c>
      <c r="D161" s="33">
        <v>1</v>
      </c>
    </row>
    <row r="162" spans="1:4" x14ac:dyDescent="0.25">
      <c r="A162" s="106">
        <v>44026</v>
      </c>
      <c r="B162" s="93" t="s">
        <v>14</v>
      </c>
      <c r="C162" s="93" t="s">
        <v>95</v>
      </c>
      <c r="D162" s="33">
        <v>1</v>
      </c>
    </row>
    <row r="163" spans="1:4" x14ac:dyDescent="0.25">
      <c r="A163" s="106">
        <v>44026</v>
      </c>
      <c r="B163" s="93" t="s">
        <v>20</v>
      </c>
      <c r="C163" s="93" t="s">
        <v>20</v>
      </c>
      <c r="D163" s="33">
        <v>1</v>
      </c>
    </row>
    <row r="164" spans="1:4" x14ac:dyDescent="0.25">
      <c r="A164" s="106">
        <v>44026</v>
      </c>
      <c r="B164" s="93" t="s">
        <v>13</v>
      </c>
      <c r="C164" s="93" t="s">
        <v>235</v>
      </c>
      <c r="D164" s="33">
        <v>1</v>
      </c>
    </row>
    <row r="165" spans="1:4" x14ac:dyDescent="0.25">
      <c r="A165" s="106">
        <v>44026</v>
      </c>
      <c r="B165" s="93" t="s">
        <v>13</v>
      </c>
      <c r="C165" s="93" t="s">
        <v>13</v>
      </c>
      <c r="D165" s="33">
        <v>1</v>
      </c>
    </row>
    <row r="166" spans="1:4" x14ac:dyDescent="0.25">
      <c r="A166" s="106">
        <v>44026</v>
      </c>
      <c r="B166" s="93" t="s">
        <v>9</v>
      </c>
      <c r="C166" s="93" t="s">
        <v>9</v>
      </c>
      <c r="D166" s="33">
        <v>5</v>
      </c>
    </row>
    <row r="167" spans="1:4" x14ac:dyDescent="0.25">
      <c r="A167" s="106">
        <v>44026</v>
      </c>
      <c r="B167" s="93" t="s">
        <v>8</v>
      </c>
      <c r="C167" s="93" t="s">
        <v>8</v>
      </c>
      <c r="D167" s="33">
        <v>6</v>
      </c>
    </row>
    <row r="168" spans="1:4" x14ac:dyDescent="0.25">
      <c r="A168" s="106">
        <v>44026</v>
      </c>
      <c r="B168" s="93" t="s">
        <v>27</v>
      </c>
      <c r="C168" s="93" t="s">
        <v>43</v>
      </c>
      <c r="D168" s="133">
        <v>5</v>
      </c>
    </row>
    <row r="169" spans="1:4" x14ac:dyDescent="0.25">
      <c r="A169" s="106">
        <v>44027</v>
      </c>
      <c r="B169" s="93" t="s">
        <v>13</v>
      </c>
      <c r="C169" s="93" t="s">
        <v>13</v>
      </c>
      <c r="D169" s="33">
        <v>1</v>
      </c>
    </row>
    <row r="170" spans="1:4" x14ac:dyDescent="0.25">
      <c r="A170" s="106">
        <v>44027</v>
      </c>
      <c r="B170" s="93" t="s">
        <v>9</v>
      </c>
      <c r="C170" s="93" t="s">
        <v>9</v>
      </c>
      <c r="D170" s="33">
        <v>4</v>
      </c>
    </row>
    <row r="171" spans="1:4" x14ac:dyDescent="0.25">
      <c r="A171" s="106">
        <v>44027</v>
      </c>
      <c r="B171" s="93" t="s">
        <v>8</v>
      </c>
      <c r="C171" s="93" t="s">
        <v>8</v>
      </c>
      <c r="D171" s="33">
        <v>5</v>
      </c>
    </row>
    <row r="172" spans="1:4" x14ac:dyDescent="0.25">
      <c r="A172" s="106">
        <v>44028</v>
      </c>
      <c r="B172" s="93" t="s">
        <v>13</v>
      </c>
      <c r="C172" s="93" t="s">
        <v>101</v>
      </c>
      <c r="D172" s="33">
        <v>1</v>
      </c>
    </row>
    <row r="173" spans="1:4" x14ac:dyDescent="0.25">
      <c r="A173" s="106">
        <v>44028</v>
      </c>
      <c r="B173" s="93" t="s">
        <v>24</v>
      </c>
      <c r="C173" s="93" t="s">
        <v>23</v>
      </c>
      <c r="D173" s="33">
        <v>3</v>
      </c>
    </row>
    <row r="174" spans="1:4" x14ac:dyDescent="0.25">
      <c r="A174" s="106">
        <v>44028</v>
      </c>
      <c r="B174" s="93" t="s">
        <v>24</v>
      </c>
      <c r="C174" s="93" t="s">
        <v>36</v>
      </c>
      <c r="D174" s="33">
        <v>1</v>
      </c>
    </row>
    <row r="175" spans="1:4" x14ac:dyDescent="0.25">
      <c r="A175" s="106">
        <v>44028</v>
      </c>
      <c r="B175" s="93" t="s">
        <v>9</v>
      </c>
      <c r="C175" s="93" t="s">
        <v>9</v>
      </c>
      <c r="D175" s="33">
        <v>4</v>
      </c>
    </row>
    <row r="176" spans="1:4" x14ac:dyDescent="0.25">
      <c r="A176" s="106">
        <v>44028</v>
      </c>
      <c r="B176" s="93" t="s">
        <v>8</v>
      </c>
      <c r="C176" s="93" t="s">
        <v>8</v>
      </c>
      <c r="D176" s="33">
        <v>3</v>
      </c>
    </row>
    <row r="177" spans="1:4" x14ac:dyDescent="0.25">
      <c r="A177" s="106">
        <v>44029</v>
      </c>
      <c r="B177" s="93" t="s">
        <v>24</v>
      </c>
      <c r="C177" s="93" t="s">
        <v>23</v>
      </c>
      <c r="D177" s="33">
        <v>1</v>
      </c>
    </row>
    <row r="178" spans="1:4" x14ac:dyDescent="0.25">
      <c r="A178" s="106">
        <v>44029</v>
      </c>
      <c r="B178" s="93" t="s">
        <v>9</v>
      </c>
      <c r="C178" s="93" t="s">
        <v>9</v>
      </c>
      <c r="D178" s="33">
        <v>16</v>
      </c>
    </row>
    <row r="179" spans="1:4" x14ac:dyDescent="0.25">
      <c r="A179" s="106">
        <v>44029</v>
      </c>
      <c r="B179" s="93" t="s">
        <v>8</v>
      </c>
      <c r="C179" s="93" t="s">
        <v>8</v>
      </c>
      <c r="D179" s="33">
        <v>6</v>
      </c>
    </row>
    <row r="180" spans="1:4" x14ac:dyDescent="0.25">
      <c r="A180" s="106">
        <v>44029</v>
      </c>
      <c r="B180" s="93" t="s">
        <v>8</v>
      </c>
      <c r="C180" s="93" t="s">
        <v>31</v>
      </c>
      <c r="D180" s="33">
        <v>1</v>
      </c>
    </row>
    <row r="181" spans="1:4" x14ac:dyDescent="0.25">
      <c r="A181" s="106">
        <v>44030</v>
      </c>
      <c r="B181" s="93" t="s">
        <v>13</v>
      </c>
      <c r="C181" s="93" t="s">
        <v>235</v>
      </c>
      <c r="D181" s="33">
        <v>1</v>
      </c>
    </row>
    <row r="182" spans="1:4" x14ac:dyDescent="0.25">
      <c r="A182" s="106">
        <v>44030</v>
      </c>
      <c r="B182" s="93" t="s">
        <v>9</v>
      </c>
      <c r="C182" s="93" t="s">
        <v>9</v>
      </c>
      <c r="D182" s="33">
        <v>8</v>
      </c>
    </row>
    <row r="183" spans="1:4" x14ac:dyDescent="0.25">
      <c r="A183" s="106">
        <v>44030</v>
      </c>
      <c r="B183" s="93" t="s">
        <v>8</v>
      </c>
      <c r="C183" s="93" t="s">
        <v>40</v>
      </c>
      <c r="D183" s="33">
        <v>1</v>
      </c>
    </row>
    <row r="184" spans="1:4" x14ac:dyDescent="0.25">
      <c r="A184" s="106">
        <v>44030</v>
      </c>
      <c r="B184" s="93" t="s">
        <v>8</v>
      </c>
      <c r="C184" s="93" t="s">
        <v>8</v>
      </c>
      <c r="D184" s="33">
        <v>4</v>
      </c>
    </row>
    <row r="185" spans="1:4" x14ac:dyDescent="0.25">
      <c r="A185" s="106">
        <v>44031</v>
      </c>
      <c r="B185" s="93" t="s">
        <v>13</v>
      </c>
      <c r="C185" s="93" t="s">
        <v>104</v>
      </c>
      <c r="D185" s="33">
        <v>1</v>
      </c>
    </row>
    <row r="186" spans="1:4" x14ac:dyDescent="0.25">
      <c r="A186" s="106">
        <v>44031</v>
      </c>
      <c r="B186" s="93" t="s">
        <v>13</v>
      </c>
      <c r="C186" s="93" t="s">
        <v>13</v>
      </c>
      <c r="D186" s="33">
        <v>1</v>
      </c>
    </row>
    <row r="187" spans="1:4" x14ac:dyDescent="0.25">
      <c r="A187" s="106">
        <v>44031</v>
      </c>
      <c r="B187" s="93" t="s">
        <v>24</v>
      </c>
      <c r="C187" s="93" t="s">
        <v>23</v>
      </c>
      <c r="D187" s="33">
        <v>1</v>
      </c>
    </row>
    <row r="188" spans="1:4" x14ac:dyDescent="0.25">
      <c r="A188" s="106">
        <v>44031</v>
      </c>
      <c r="B188" s="93" t="s">
        <v>9</v>
      </c>
      <c r="C188" s="93" t="s">
        <v>9</v>
      </c>
      <c r="D188" s="33">
        <v>1</v>
      </c>
    </row>
    <row r="189" spans="1:4" x14ac:dyDescent="0.25">
      <c r="A189" s="106">
        <v>44031</v>
      </c>
      <c r="B189" s="93" t="s">
        <v>8</v>
      </c>
      <c r="C189" s="93" t="s">
        <v>8</v>
      </c>
      <c r="D189" s="33">
        <v>9</v>
      </c>
    </row>
    <row r="190" spans="1:4" x14ac:dyDescent="0.25">
      <c r="A190" s="106">
        <v>44032</v>
      </c>
      <c r="B190" s="93" t="s">
        <v>24</v>
      </c>
      <c r="C190" s="93" t="s">
        <v>23</v>
      </c>
      <c r="D190" s="33">
        <v>1</v>
      </c>
    </row>
    <row r="191" spans="1:4" x14ac:dyDescent="0.25">
      <c r="A191" s="106">
        <v>44032</v>
      </c>
      <c r="B191" s="93" t="s">
        <v>24</v>
      </c>
      <c r="C191" s="93" t="s">
        <v>36</v>
      </c>
      <c r="D191" s="33">
        <v>1</v>
      </c>
    </row>
    <row r="192" spans="1:4" x14ac:dyDescent="0.25">
      <c r="A192" s="106">
        <v>44032</v>
      </c>
      <c r="B192" s="93" t="s">
        <v>9</v>
      </c>
      <c r="C192" s="93" t="s">
        <v>9</v>
      </c>
      <c r="D192" s="33">
        <v>2</v>
      </c>
    </row>
    <row r="193" spans="1:4" x14ac:dyDescent="0.25">
      <c r="A193" s="106">
        <v>44032</v>
      </c>
      <c r="B193" s="93" t="s">
        <v>8</v>
      </c>
      <c r="C193" s="93" t="s">
        <v>8</v>
      </c>
      <c r="D193" s="33">
        <v>14</v>
      </c>
    </row>
    <row r="194" spans="1:4" x14ac:dyDescent="0.25">
      <c r="A194" s="106">
        <v>44033</v>
      </c>
      <c r="B194" s="93" t="s">
        <v>20</v>
      </c>
      <c r="C194" s="93" t="s">
        <v>20</v>
      </c>
      <c r="D194" s="33">
        <v>1</v>
      </c>
    </row>
    <row r="195" spans="1:4" x14ac:dyDescent="0.25">
      <c r="A195" s="106">
        <v>44033</v>
      </c>
      <c r="B195" s="93" t="s">
        <v>13</v>
      </c>
      <c r="C195" s="93" t="s">
        <v>13</v>
      </c>
      <c r="D195" s="33">
        <v>3</v>
      </c>
    </row>
    <row r="196" spans="1:4" x14ac:dyDescent="0.25">
      <c r="A196" s="106">
        <v>44033</v>
      </c>
      <c r="B196" s="93" t="s">
        <v>24</v>
      </c>
      <c r="C196" s="93" t="s">
        <v>23</v>
      </c>
      <c r="D196" s="33">
        <v>1</v>
      </c>
    </row>
    <row r="197" spans="1:4" x14ac:dyDescent="0.25">
      <c r="A197" s="106">
        <v>44033</v>
      </c>
      <c r="B197" s="93" t="s">
        <v>24</v>
      </c>
      <c r="C197" s="93" t="s">
        <v>36</v>
      </c>
      <c r="D197" s="33">
        <v>1</v>
      </c>
    </row>
    <row r="198" spans="1:4" x14ac:dyDescent="0.25">
      <c r="A198" s="106">
        <v>44033</v>
      </c>
      <c r="B198" s="93" t="s">
        <v>9</v>
      </c>
      <c r="C198" s="93" t="s">
        <v>9</v>
      </c>
      <c r="D198" s="33">
        <v>4</v>
      </c>
    </row>
    <row r="199" spans="1:4" x14ac:dyDescent="0.25">
      <c r="A199" s="106">
        <v>44034</v>
      </c>
      <c r="B199" s="93" t="s">
        <v>13</v>
      </c>
      <c r="C199" s="93" t="s">
        <v>13</v>
      </c>
      <c r="D199" s="33">
        <v>1</v>
      </c>
    </row>
    <row r="200" spans="1:4" x14ac:dyDescent="0.25">
      <c r="A200" s="106">
        <v>44034</v>
      </c>
      <c r="B200" s="93" t="s">
        <v>9</v>
      </c>
      <c r="C200" s="93" t="s">
        <v>9</v>
      </c>
      <c r="D200" s="33">
        <v>10</v>
      </c>
    </row>
    <row r="201" spans="1:4" x14ac:dyDescent="0.25">
      <c r="A201" s="106">
        <v>44034</v>
      </c>
      <c r="B201" s="93" t="s">
        <v>9</v>
      </c>
      <c r="C201" s="93" t="s">
        <v>159</v>
      </c>
      <c r="D201" s="33">
        <v>1</v>
      </c>
    </row>
    <row r="202" spans="1:4" x14ac:dyDescent="0.25">
      <c r="A202" s="106">
        <v>44034</v>
      </c>
      <c r="B202" s="93" t="s">
        <v>8</v>
      </c>
      <c r="C202" s="93" t="s">
        <v>40</v>
      </c>
      <c r="D202" s="33">
        <v>2</v>
      </c>
    </row>
    <row r="203" spans="1:4" x14ac:dyDescent="0.25">
      <c r="A203" s="106">
        <v>44034</v>
      </c>
      <c r="B203" s="93" t="s">
        <v>8</v>
      </c>
      <c r="C203" s="93" t="s">
        <v>8</v>
      </c>
      <c r="D203" s="33">
        <v>10</v>
      </c>
    </row>
    <row r="204" spans="1:4" x14ac:dyDescent="0.25">
      <c r="A204" s="106">
        <v>44035</v>
      </c>
      <c r="B204" s="93" t="s">
        <v>20</v>
      </c>
      <c r="C204" s="93" t="s">
        <v>20</v>
      </c>
      <c r="D204" s="33">
        <v>1</v>
      </c>
    </row>
    <row r="205" spans="1:4" x14ac:dyDescent="0.25">
      <c r="A205" s="106">
        <v>44035</v>
      </c>
      <c r="B205" s="93" t="s">
        <v>13</v>
      </c>
      <c r="C205" s="93" t="s">
        <v>104</v>
      </c>
      <c r="D205" s="33">
        <v>1</v>
      </c>
    </row>
    <row r="206" spans="1:4" x14ac:dyDescent="0.25">
      <c r="A206" s="106">
        <v>44035</v>
      </c>
      <c r="B206" s="93" t="s">
        <v>13</v>
      </c>
      <c r="C206" s="93" t="s">
        <v>13</v>
      </c>
      <c r="D206" s="33">
        <v>3</v>
      </c>
    </row>
    <row r="207" spans="1:4" x14ac:dyDescent="0.25">
      <c r="A207" s="106">
        <v>44035</v>
      </c>
      <c r="B207" s="93" t="s">
        <v>24</v>
      </c>
      <c r="C207" s="93" t="s">
        <v>23</v>
      </c>
      <c r="D207" s="33">
        <v>1</v>
      </c>
    </row>
    <row r="208" spans="1:4" x14ac:dyDescent="0.25">
      <c r="A208" s="106">
        <v>44035</v>
      </c>
      <c r="B208" s="93" t="s">
        <v>24</v>
      </c>
      <c r="C208" s="93" t="s">
        <v>238</v>
      </c>
      <c r="D208" s="33">
        <v>1</v>
      </c>
    </row>
    <row r="209" spans="1:4" x14ac:dyDescent="0.25">
      <c r="A209" s="106">
        <v>44035</v>
      </c>
      <c r="B209" s="93" t="s">
        <v>24</v>
      </c>
      <c r="C209" s="93" t="s">
        <v>36</v>
      </c>
      <c r="D209" s="33">
        <v>1</v>
      </c>
    </row>
    <row r="210" spans="1:4" x14ac:dyDescent="0.25">
      <c r="A210" s="106">
        <v>44035</v>
      </c>
      <c r="B210" s="93" t="s">
        <v>9</v>
      </c>
      <c r="C210" s="93" t="s">
        <v>9</v>
      </c>
      <c r="D210" s="33">
        <v>5</v>
      </c>
    </row>
    <row r="211" spans="1:4" x14ac:dyDescent="0.25">
      <c r="A211" s="106">
        <v>44035</v>
      </c>
      <c r="B211" s="93" t="s">
        <v>8</v>
      </c>
      <c r="C211" s="93" t="s">
        <v>8</v>
      </c>
      <c r="D211" s="33">
        <v>5</v>
      </c>
    </row>
    <row r="212" spans="1:4" x14ac:dyDescent="0.25">
      <c r="A212" s="106">
        <v>44036</v>
      </c>
      <c r="B212" s="93" t="s">
        <v>14</v>
      </c>
      <c r="C212" s="93" t="s">
        <v>16</v>
      </c>
      <c r="D212" s="33">
        <v>1</v>
      </c>
    </row>
    <row r="213" spans="1:4" x14ac:dyDescent="0.25">
      <c r="A213" s="106">
        <v>44036</v>
      </c>
      <c r="B213" s="93" t="s">
        <v>13</v>
      </c>
      <c r="C213" s="93" t="s">
        <v>13</v>
      </c>
      <c r="D213" s="33">
        <v>1</v>
      </c>
    </row>
    <row r="214" spans="1:4" x14ac:dyDescent="0.25">
      <c r="A214" s="106">
        <v>44036</v>
      </c>
      <c r="B214" s="93" t="s">
        <v>13</v>
      </c>
      <c r="C214" s="93" t="s">
        <v>236</v>
      </c>
      <c r="D214" s="33">
        <v>1</v>
      </c>
    </row>
    <row r="215" spans="1:4" x14ac:dyDescent="0.25">
      <c r="A215" s="106">
        <v>44036</v>
      </c>
      <c r="B215" s="93" t="s">
        <v>24</v>
      </c>
      <c r="C215" s="93" t="s">
        <v>36</v>
      </c>
      <c r="D215" s="33">
        <v>2</v>
      </c>
    </row>
    <row r="216" spans="1:4" x14ac:dyDescent="0.25">
      <c r="A216" s="106">
        <v>44036</v>
      </c>
      <c r="B216" s="93" t="s">
        <v>9</v>
      </c>
      <c r="C216" s="93" t="s">
        <v>9</v>
      </c>
      <c r="D216" s="33">
        <v>11</v>
      </c>
    </row>
    <row r="217" spans="1:4" x14ac:dyDescent="0.25">
      <c r="A217" s="106">
        <v>44036</v>
      </c>
      <c r="B217" s="93" t="s">
        <v>8</v>
      </c>
      <c r="C217" s="93" t="s">
        <v>8</v>
      </c>
      <c r="D217" s="33">
        <v>5</v>
      </c>
    </row>
    <row r="218" spans="1:4" x14ac:dyDescent="0.25">
      <c r="A218" s="106">
        <v>44037</v>
      </c>
      <c r="B218" s="93" t="s">
        <v>13</v>
      </c>
      <c r="C218" s="93" t="s">
        <v>104</v>
      </c>
      <c r="D218" s="33">
        <v>1</v>
      </c>
    </row>
    <row r="219" spans="1:4" x14ac:dyDescent="0.25">
      <c r="A219" s="106">
        <v>44037</v>
      </c>
      <c r="B219" s="93" t="s">
        <v>13</v>
      </c>
      <c r="C219" s="93" t="s">
        <v>13</v>
      </c>
      <c r="D219" s="33">
        <v>1</v>
      </c>
    </row>
    <row r="220" spans="1:4" x14ac:dyDescent="0.25">
      <c r="A220" s="106">
        <v>44037</v>
      </c>
      <c r="B220" s="93" t="s">
        <v>13</v>
      </c>
      <c r="C220" s="93" t="s">
        <v>236</v>
      </c>
      <c r="D220" s="33">
        <v>2</v>
      </c>
    </row>
    <row r="221" spans="1:4" x14ac:dyDescent="0.25">
      <c r="A221" s="106">
        <v>44037</v>
      </c>
      <c r="B221" s="93" t="s">
        <v>24</v>
      </c>
      <c r="C221" s="93" t="s">
        <v>23</v>
      </c>
      <c r="D221" s="33">
        <v>1</v>
      </c>
    </row>
    <row r="222" spans="1:4" x14ac:dyDescent="0.25">
      <c r="A222" s="106">
        <v>44037</v>
      </c>
      <c r="B222" s="93" t="s">
        <v>24</v>
      </c>
      <c r="C222" s="93" t="s">
        <v>36</v>
      </c>
      <c r="D222" s="33">
        <v>2</v>
      </c>
    </row>
    <row r="223" spans="1:4" x14ac:dyDescent="0.25">
      <c r="A223" s="106">
        <v>44037</v>
      </c>
      <c r="B223" s="93" t="s">
        <v>9</v>
      </c>
      <c r="C223" s="93" t="s">
        <v>9</v>
      </c>
      <c r="D223" s="33">
        <v>5</v>
      </c>
    </row>
    <row r="224" spans="1:4" x14ac:dyDescent="0.25">
      <c r="A224" s="106">
        <v>44037</v>
      </c>
      <c r="B224" s="93" t="s">
        <v>9</v>
      </c>
      <c r="C224" s="93" t="s">
        <v>155</v>
      </c>
      <c r="D224" s="33">
        <v>1</v>
      </c>
    </row>
    <row r="225" spans="1:4" x14ac:dyDescent="0.25">
      <c r="A225" s="106">
        <v>44037</v>
      </c>
      <c r="B225" s="93" t="s">
        <v>8</v>
      </c>
      <c r="C225" s="93" t="s">
        <v>8</v>
      </c>
      <c r="D225" s="33">
        <v>4</v>
      </c>
    </row>
    <row r="226" spans="1:4" x14ac:dyDescent="0.25">
      <c r="A226" s="106">
        <v>44038</v>
      </c>
      <c r="B226" s="93" t="s">
        <v>14</v>
      </c>
      <c r="C226" s="93" t="s">
        <v>16</v>
      </c>
      <c r="D226" s="33">
        <v>1</v>
      </c>
    </row>
    <row r="227" spans="1:4" x14ac:dyDescent="0.25">
      <c r="A227" s="106">
        <v>44038</v>
      </c>
      <c r="B227" s="93" t="s">
        <v>13</v>
      </c>
      <c r="C227" s="93" t="s">
        <v>13</v>
      </c>
      <c r="D227" s="33">
        <v>3</v>
      </c>
    </row>
    <row r="228" spans="1:4" x14ac:dyDescent="0.25">
      <c r="A228" s="106">
        <v>44038</v>
      </c>
      <c r="B228" s="93" t="s">
        <v>24</v>
      </c>
      <c r="C228" s="93" t="s">
        <v>23</v>
      </c>
      <c r="D228" s="33">
        <v>1</v>
      </c>
    </row>
    <row r="229" spans="1:4" x14ac:dyDescent="0.25">
      <c r="A229" s="106">
        <v>44038</v>
      </c>
      <c r="B229" s="93" t="s">
        <v>9</v>
      </c>
      <c r="C229" s="93" t="s">
        <v>9</v>
      </c>
      <c r="D229" s="33">
        <v>3</v>
      </c>
    </row>
    <row r="230" spans="1:4" x14ac:dyDescent="0.25">
      <c r="A230" s="106">
        <v>44038</v>
      </c>
      <c r="B230" s="93" t="s">
        <v>8</v>
      </c>
      <c r="C230" s="93" t="s">
        <v>8</v>
      </c>
      <c r="D230" s="33">
        <v>10</v>
      </c>
    </row>
    <row r="231" spans="1:4" x14ac:dyDescent="0.25">
      <c r="A231" s="106">
        <v>44038</v>
      </c>
      <c r="B231" s="93" t="s">
        <v>8</v>
      </c>
      <c r="C231" s="93" t="s">
        <v>31</v>
      </c>
      <c r="D231" s="33">
        <v>1</v>
      </c>
    </row>
    <row r="232" spans="1:4" s="49" customFormat="1" x14ac:dyDescent="0.25">
      <c r="A232" s="106">
        <v>44039</v>
      </c>
      <c r="B232" s="93" t="s">
        <v>9</v>
      </c>
      <c r="C232" s="93" t="s">
        <v>9</v>
      </c>
      <c r="D232" s="33">
        <v>2</v>
      </c>
    </row>
    <row r="233" spans="1:4" x14ac:dyDescent="0.25">
      <c r="A233" s="106">
        <v>44039</v>
      </c>
      <c r="B233" s="93" t="s">
        <v>8</v>
      </c>
      <c r="C233" s="93" t="s">
        <v>8</v>
      </c>
      <c r="D233" s="33">
        <v>1</v>
      </c>
    </row>
    <row r="234" spans="1:4" x14ac:dyDescent="0.25">
      <c r="A234" s="106">
        <v>44040</v>
      </c>
      <c r="B234" s="93" t="s">
        <v>13</v>
      </c>
      <c r="C234" s="93" t="s">
        <v>236</v>
      </c>
      <c r="D234" s="33">
        <v>1</v>
      </c>
    </row>
    <row r="235" spans="1:4" x14ac:dyDescent="0.25">
      <c r="A235" s="106">
        <v>44040</v>
      </c>
      <c r="B235" s="93" t="s">
        <v>9</v>
      </c>
      <c r="C235" s="93" t="s">
        <v>9</v>
      </c>
      <c r="D235" s="33">
        <v>0</v>
      </c>
    </row>
    <row r="236" spans="1:4" x14ac:dyDescent="0.25">
      <c r="A236" s="106">
        <v>44040</v>
      </c>
      <c r="B236" s="93" t="s">
        <v>8</v>
      </c>
      <c r="C236" s="93" t="s">
        <v>8</v>
      </c>
      <c r="D236" s="33">
        <v>6</v>
      </c>
    </row>
    <row r="237" spans="1:4" x14ac:dyDescent="0.25">
      <c r="A237" s="106">
        <v>44041</v>
      </c>
      <c r="B237" s="93" t="s">
        <v>13</v>
      </c>
      <c r="C237" s="93" t="s">
        <v>13</v>
      </c>
      <c r="D237" s="33">
        <v>2</v>
      </c>
    </row>
    <row r="238" spans="1:4" x14ac:dyDescent="0.25">
      <c r="A238" s="106">
        <v>44041</v>
      </c>
      <c r="B238" s="93" t="s">
        <v>9</v>
      </c>
      <c r="C238" s="93" t="s">
        <v>9</v>
      </c>
      <c r="D238" s="33">
        <v>1</v>
      </c>
    </row>
    <row r="239" spans="1:4" x14ac:dyDescent="0.25">
      <c r="A239" s="106">
        <v>44041</v>
      </c>
      <c r="B239" s="93" t="s">
        <v>11</v>
      </c>
      <c r="C239" s="93" t="s">
        <v>11</v>
      </c>
      <c r="D239" s="33">
        <v>1</v>
      </c>
    </row>
    <row r="240" spans="1:4" x14ac:dyDescent="0.25">
      <c r="A240" s="106">
        <v>44041</v>
      </c>
      <c r="B240" s="93" t="s">
        <v>8</v>
      </c>
      <c r="C240" s="93" t="s">
        <v>8</v>
      </c>
      <c r="D240" s="33">
        <v>9</v>
      </c>
    </row>
    <row r="241" spans="1:4" x14ac:dyDescent="0.25">
      <c r="A241" s="106">
        <v>44042</v>
      </c>
      <c r="B241" s="93" t="s">
        <v>13</v>
      </c>
      <c r="C241" s="93" t="s">
        <v>13</v>
      </c>
      <c r="D241" s="33">
        <v>1</v>
      </c>
    </row>
    <row r="242" spans="1:4" x14ac:dyDescent="0.25">
      <c r="A242" s="106">
        <v>44042</v>
      </c>
      <c r="B242" s="93" t="s">
        <v>13</v>
      </c>
      <c r="C242" s="93" t="s">
        <v>236</v>
      </c>
      <c r="D242" s="33">
        <v>2</v>
      </c>
    </row>
    <row r="243" spans="1:4" x14ac:dyDescent="0.25">
      <c r="A243" s="106">
        <v>44042</v>
      </c>
      <c r="B243" s="93" t="s">
        <v>24</v>
      </c>
      <c r="C243" s="93" t="s">
        <v>23</v>
      </c>
      <c r="D243" s="33">
        <v>1</v>
      </c>
    </row>
    <row r="244" spans="1:4" x14ac:dyDescent="0.25">
      <c r="A244" s="106">
        <v>44042</v>
      </c>
      <c r="B244" s="93" t="s">
        <v>9</v>
      </c>
      <c r="C244" s="93" t="s">
        <v>9</v>
      </c>
      <c r="D244" s="33">
        <v>6</v>
      </c>
    </row>
    <row r="245" spans="1:4" x14ac:dyDescent="0.25">
      <c r="A245" s="106">
        <v>44042</v>
      </c>
      <c r="B245" s="93" t="s">
        <v>8</v>
      </c>
      <c r="C245" s="93" t="s">
        <v>241</v>
      </c>
      <c r="D245" s="33">
        <v>1</v>
      </c>
    </row>
    <row r="246" spans="1:4" x14ac:dyDescent="0.25">
      <c r="A246" s="106">
        <v>44042</v>
      </c>
      <c r="B246" s="93" t="s">
        <v>8</v>
      </c>
      <c r="C246" s="93" t="s">
        <v>8</v>
      </c>
      <c r="D246" s="33">
        <v>8</v>
      </c>
    </row>
    <row r="247" spans="1:4" x14ac:dyDescent="0.25">
      <c r="A247" s="106">
        <v>44042</v>
      </c>
      <c r="B247" s="93" t="s">
        <v>8</v>
      </c>
      <c r="C247" s="93" t="s">
        <v>31</v>
      </c>
      <c r="D247" s="33">
        <v>2</v>
      </c>
    </row>
    <row r="248" spans="1:4" x14ac:dyDescent="0.25">
      <c r="A248" s="106">
        <v>44043</v>
      </c>
      <c r="B248" s="93" t="s">
        <v>9</v>
      </c>
      <c r="C248" s="93" t="s">
        <v>9</v>
      </c>
      <c r="D248" s="33">
        <v>2</v>
      </c>
    </row>
    <row r="249" spans="1:4" x14ac:dyDescent="0.25">
      <c r="A249" s="106">
        <v>44043</v>
      </c>
      <c r="B249" s="93" t="s">
        <v>8</v>
      </c>
      <c r="C249" s="93" t="s">
        <v>8</v>
      </c>
      <c r="D249" s="33">
        <v>6</v>
      </c>
    </row>
    <row r="250" spans="1:4" x14ac:dyDescent="0.25">
      <c r="A250" s="106">
        <v>44043</v>
      </c>
      <c r="B250" s="93" t="s">
        <v>27</v>
      </c>
      <c r="C250" s="93" t="s">
        <v>43</v>
      </c>
      <c r="D250" s="33">
        <v>1</v>
      </c>
    </row>
    <row r="251" spans="1:4" x14ac:dyDescent="0.25">
      <c r="A251" s="106">
        <v>44044</v>
      </c>
      <c r="B251" s="93" t="s">
        <v>14</v>
      </c>
      <c r="C251" s="93" t="s">
        <v>14</v>
      </c>
      <c r="D251" s="33">
        <v>1</v>
      </c>
    </row>
    <row r="252" spans="1:4" x14ac:dyDescent="0.25">
      <c r="A252" s="106">
        <v>44044</v>
      </c>
      <c r="B252" s="93" t="s">
        <v>20</v>
      </c>
      <c r="C252" s="93" t="s">
        <v>20</v>
      </c>
      <c r="D252" s="33">
        <v>1</v>
      </c>
    </row>
    <row r="253" spans="1:4" x14ac:dyDescent="0.25">
      <c r="A253" s="106">
        <v>44044</v>
      </c>
      <c r="B253" s="93" t="s">
        <v>24</v>
      </c>
      <c r="C253" s="93" t="s">
        <v>23</v>
      </c>
      <c r="D253" s="33">
        <v>2</v>
      </c>
    </row>
    <row r="254" spans="1:4" x14ac:dyDescent="0.25">
      <c r="A254" s="106">
        <v>44044</v>
      </c>
      <c r="B254" s="93" t="s">
        <v>47</v>
      </c>
      <c r="C254" s="93" t="s">
        <v>47</v>
      </c>
      <c r="D254" s="33">
        <v>1</v>
      </c>
    </row>
    <row r="255" spans="1:4" x14ac:dyDescent="0.25">
      <c r="A255" s="106">
        <v>44044</v>
      </c>
      <c r="B255" s="93" t="s">
        <v>9</v>
      </c>
      <c r="C255" s="93" t="s">
        <v>9</v>
      </c>
      <c r="D255" s="33">
        <v>1</v>
      </c>
    </row>
    <row r="256" spans="1:4" x14ac:dyDescent="0.25">
      <c r="A256" s="106">
        <v>44044</v>
      </c>
      <c r="B256" s="93" t="s">
        <v>8</v>
      </c>
      <c r="C256" s="93" t="s">
        <v>8</v>
      </c>
      <c r="D256" s="33">
        <v>9</v>
      </c>
    </row>
    <row r="257" spans="1:4" x14ac:dyDescent="0.25">
      <c r="A257" s="106">
        <v>44045</v>
      </c>
      <c r="B257" s="93" t="s">
        <v>13</v>
      </c>
      <c r="C257" s="93" t="s">
        <v>236</v>
      </c>
      <c r="D257" s="33">
        <v>2</v>
      </c>
    </row>
    <row r="258" spans="1:4" x14ac:dyDescent="0.25">
      <c r="A258" s="106">
        <v>44045</v>
      </c>
      <c r="B258" s="93" t="s">
        <v>9</v>
      </c>
      <c r="C258" s="93" t="s">
        <v>9</v>
      </c>
      <c r="D258" s="33">
        <v>5</v>
      </c>
    </row>
    <row r="259" spans="1:4" x14ac:dyDescent="0.25">
      <c r="A259" s="106">
        <v>44045</v>
      </c>
      <c r="B259" s="93" t="s">
        <v>15</v>
      </c>
      <c r="C259" s="93" t="s">
        <v>118</v>
      </c>
      <c r="D259" s="33">
        <v>1</v>
      </c>
    </row>
    <row r="260" spans="1:4" x14ac:dyDescent="0.25">
      <c r="A260" s="106">
        <v>44045</v>
      </c>
      <c r="B260" s="93" t="s">
        <v>8</v>
      </c>
      <c r="C260" s="93" t="s">
        <v>82</v>
      </c>
      <c r="D260" s="33">
        <v>1</v>
      </c>
    </row>
    <row r="261" spans="1:4" x14ac:dyDescent="0.25">
      <c r="A261" s="106">
        <v>44045</v>
      </c>
      <c r="B261" s="93" t="s">
        <v>8</v>
      </c>
      <c r="C261" s="93" t="s">
        <v>8</v>
      </c>
      <c r="D261" s="33">
        <v>11</v>
      </c>
    </row>
    <row r="262" spans="1:4" x14ac:dyDescent="0.25">
      <c r="A262" s="106">
        <v>44045</v>
      </c>
      <c r="B262" s="93" t="s">
        <v>8</v>
      </c>
      <c r="C262" s="93" t="s">
        <v>31</v>
      </c>
      <c r="D262" s="33">
        <v>1</v>
      </c>
    </row>
    <row r="263" spans="1:4" x14ac:dyDescent="0.25">
      <c r="A263" s="106">
        <v>44046</v>
      </c>
      <c r="B263" s="93" t="s">
        <v>13</v>
      </c>
      <c r="C263" s="93" t="s">
        <v>236</v>
      </c>
      <c r="D263" s="33">
        <v>2</v>
      </c>
    </row>
    <row r="264" spans="1:4" x14ac:dyDescent="0.25">
      <c r="A264" s="106">
        <v>44046</v>
      </c>
      <c r="B264" s="93" t="s">
        <v>9</v>
      </c>
      <c r="C264" s="93" t="s">
        <v>9</v>
      </c>
      <c r="D264" s="33">
        <v>3</v>
      </c>
    </row>
    <row r="265" spans="1:4" x14ac:dyDescent="0.25">
      <c r="A265" s="106">
        <v>44046</v>
      </c>
      <c r="B265" s="93" t="s">
        <v>12</v>
      </c>
      <c r="C265" s="93" t="s">
        <v>239</v>
      </c>
      <c r="D265" s="33">
        <v>1</v>
      </c>
    </row>
    <row r="266" spans="1:4" x14ac:dyDescent="0.25">
      <c r="A266" s="106">
        <v>44046</v>
      </c>
      <c r="B266" s="93" t="s">
        <v>8</v>
      </c>
      <c r="C266" s="93" t="s">
        <v>40</v>
      </c>
      <c r="D266" s="33">
        <v>1</v>
      </c>
    </row>
    <row r="267" spans="1:4" x14ac:dyDescent="0.25">
      <c r="A267" s="106">
        <v>44046</v>
      </c>
      <c r="B267" s="93" t="s">
        <v>8</v>
      </c>
      <c r="C267" s="93" t="s">
        <v>8</v>
      </c>
      <c r="D267" s="33">
        <v>20</v>
      </c>
    </row>
    <row r="268" spans="1:4" x14ac:dyDescent="0.25">
      <c r="A268" s="106">
        <v>44047</v>
      </c>
      <c r="B268" s="93" t="s">
        <v>14</v>
      </c>
      <c r="C268" s="93" t="s">
        <v>14</v>
      </c>
      <c r="D268" s="33">
        <v>1</v>
      </c>
    </row>
    <row r="269" spans="1:4" x14ac:dyDescent="0.25">
      <c r="A269" s="106">
        <v>44047</v>
      </c>
      <c r="B269" s="93" t="s">
        <v>7</v>
      </c>
      <c r="C269" s="93" t="s">
        <v>7</v>
      </c>
      <c r="D269" s="33">
        <v>1</v>
      </c>
    </row>
    <row r="270" spans="1:4" x14ac:dyDescent="0.25">
      <c r="A270" s="106">
        <v>44047</v>
      </c>
      <c r="B270" s="93" t="s">
        <v>9</v>
      </c>
      <c r="C270" s="93" t="s">
        <v>9</v>
      </c>
      <c r="D270" s="33">
        <v>2</v>
      </c>
    </row>
    <row r="271" spans="1:4" x14ac:dyDescent="0.25">
      <c r="A271" s="106">
        <v>44047</v>
      </c>
      <c r="B271" s="93" t="s">
        <v>8</v>
      </c>
      <c r="C271" s="93" t="s">
        <v>241</v>
      </c>
      <c r="D271" s="33">
        <v>1</v>
      </c>
    </row>
    <row r="272" spans="1:4" x14ac:dyDescent="0.25">
      <c r="A272" s="106">
        <v>44047</v>
      </c>
      <c r="B272" s="93" t="s">
        <v>8</v>
      </c>
      <c r="C272" s="93" t="s">
        <v>8</v>
      </c>
      <c r="D272" s="33">
        <v>13</v>
      </c>
    </row>
    <row r="273" spans="1:4" x14ac:dyDescent="0.25">
      <c r="A273" s="106">
        <v>44047</v>
      </c>
      <c r="B273" s="93" t="s">
        <v>8</v>
      </c>
      <c r="C273" s="93" t="s">
        <v>31</v>
      </c>
      <c r="D273" s="33">
        <v>2</v>
      </c>
    </row>
    <row r="274" spans="1:4" x14ac:dyDescent="0.25">
      <c r="A274" s="106">
        <v>44048</v>
      </c>
      <c r="B274" s="93" t="s">
        <v>14</v>
      </c>
      <c r="C274" s="93" t="s">
        <v>14</v>
      </c>
      <c r="D274" s="33">
        <v>1</v>
      </c>
    </row>
    <row r="275" spans="1:4" x14ac:dyDescent="0.25">
      <c r="A275" s="106">
        <v>44048</v>
      </c>
      <c r="B275" s="93" t="s">
        <v>20</v>
      </c>
      <c r="C275" s="93" t="s">
        <v>20</v>
      </c>
      <c r="D275" s="33">
        <v>1</v>
      </c>
    </row>
    <row r="276" spans="1:4" x14ac:dyDescent="0.25">
      <c r="A276" s="106">
        <v>44048</v>
      </c>
      <c r="B276" s="93" t="s">
        <v>13</v>
      </c>
      <c r="C276" s="93" t="s">
        <v>104</v>
      </c>
      <c r="D276" s="33">
        <v>1</v>
      </c>
    </row>
    <row r="277" spans="1:4" x14ac:dyDescent="0.25">
      <c r="A277" s="106">
        <v>44048</v>
      </c>
      <c r="B277" s="93" t="s">
        <v>13</v>
      </c>
      <c r="C277" s="93" t="s">
        <v>13</v>
      </c>
      <c r="D277" s="33">
        <v>1</v>
      </c>
    </row>
    <row r="278" spans="1:4" x14ac:dyDescent="0.25">
      <c r="A278" s="106">
        <v>44048</v>
      </c>
      <c r="B278" s="93" t="s">
        <v>13</v>
      </c>
      <c r="C278" s="93" t="s">
        <v>236</v>
      </c>
      <c r="D278" s="33">
        <v>1</v>
      </c>
    </row>
    <row r="279" spans="1:4" x14ac:dyDescent="0.25">
      <c r="A279" s="106">
        <v>44048</v>
      </c>
      <c r="B279" s="93" t="s">
        <v>24</v>
      </c>
      <c r="C279" s="93" t="s">
        <v>23</v>
      </c>
      <c r="D279" s="33">
        <v>1</v>
      </c>
    </row>
    <row r="280" spans="1:4" x14ac:dyDescent="0.25">
      <c r="A280" s="106">
        <v>44048</v>
      </c>
      <c r="B280" s="93" t="s">
        <v>9</v>
      </c>
      <c r="C280" s="93" t="s">
        <v>9</v>
      </c>
      <c r="D280" s="33">
        <v>2</v>
      </c>
    </row>
    <row r="281" spans="1:4" x14ac:dyDescent="0.25">
      <c r="A281" s="106">
        <v>44048</v>
      </c>
      <c r="B281" s="93" t="s">
        <v>8</v>
      </c>
      <c r="C281" s="93" t="s">
        <v>8</v>
      </c>
      <c r="D281" s="33">
        <v>12</v>
      </c>
    </row>
    <row r="282" spans="1:4" x14ac:dyDescent="0.25">
      <c r="A282" s="106">
        <v>44049</v>
      </c>
      <c r="B282" s="93" t="s">
        <v>20</v>
      </c>
      <c r="C282" s="93" t="s">
        <v>20</v>
      </c>
      <c r="D282" s="33">
        <v>3</v>
      </c>
    </row>
    <row r="283" spans="1:4" x14ac:dyDescent="0.25">
      <c r="A283" s="106">
        <v>44049</v>
      </c>
      <c r="B283" s="93" t="s">
        <v>13</v>
      </c>
      <c r="C283" s="93" t="s">
        <v>233</v>
      </c>
      <c r="D283" s="33">
        <v>1</v>
      </c>
    </row>
    <row r="284" spans="1:4" x14ac:dyDescent="0.25">
      <c r="A284" s="106">
        <v>44049</v>
      </c>
      <c r="B284" s="93" t="s">
        <v>9</v>
      </c>
      <c r="C284" s="93" t="s">
        <v>9</v>
      </c>
      <c r="D284" s="33">
        <v>8</v>
      </c>
    </row>
    <row r="285" spans="1:4" x14ac:dyDescent="0.25">
      <c r="A285" s="106">
        <v>44049</v>
      </c>
      <c r="B285" s="93" t="s">
        <v>12</v>
      </c>
      <c r="C285" s="93" t="s">
        <v>12</v>
      </c>
      <c r="D285" s="33">
        <v>3</v>
      </c>
    </row>
    <row r="286" spans="1:4" x14ac:dyDescent="0.25">
      <c r="A286" s="106">
        <v>44049</v>
      </c>
      <c r="B286" s="93" t="s">
        <v>8</v>
      </c>
      <c r="C286" s="93" t="s">
        <v>241</v>
      </c>
      <c r="D286" s="33">
        <v>1</v>
      </c>
    </row>
    <row r="287" spans="1:4" x14ac:dyDescent="0.25">
      <c r="A287" s="106">
        <v>44049</v>
      </c>
      <c r="B287" s="93" t="s">
        <v>8</v>
      </c>
      <c r="C287" s="93" t="s">
        <v>8</v>
      </c>
      <c r="D287" s="33">
        <v>44</v>
      </c>
    </row>
    <row r="288" spans="1:4" x14ac:dyDescent="0.25">
      <c r="A288" s="106">
        <v>44049</v>
      </c>
      <c r="B288" s="93" t="s">
        <v>8</v>
      </c>
      <c r="C288" s="93" t="s">
        <v>31</v>
      </c>
      <c r="D288" s="33">
        <v>2</v>
      </c>
    </row>
    <row r="289" spans="1:4" x14ac:dyDescent="0.25">
      <c r="A289" s="106">
        <v>44049</v>
      </c>
      <c r="B289" s="93" t="s">
        <v>8</v>
      </c>
      <c r="C289" s="93" t="s">
        <v>121</v>
      </c>
      <c r="D289" s="33">
        <v>2</v>
      </c>
    </row>
    <row r="290" spans="1:4" x14ac:dyDescent="0.25">
      <c r="A290" s="106">
        <v>44050</v>
      </c>
      <c r="B290" s="93" t="s">
        <v>20</v>
      </c>
      <c r="C290" s="93" t="s">
        <v>20</v>
      </c>
      <c r="D290" s="33">
        <v>1</v>
      </c>
    </row>
    <row r="291" spans="1:4" x14ac:dyDescent="0.25">
      <c r="A291" s="106">
        <v>44050</v>
      </c>
      <c r="B291" s="93" t="s">
        <v>13</v>
      </c>
      <c r="C291" s="93" t="s">
        <v>236</v>
      </c>
      <c r="D291" s="33">
        <v>2</v>
      </c>
    </row>
    <row r="292" spans="1:4" x14ac:dyDescent="0.25">
      <c r="A292" s="106">
        <v>44050</v>
      </c>
      <c r="B292" s="93" t="s">
        <v>24</v>
      </c>
      <c r="C292" s="93" t="s">
        <v>23</v>
      </c>
      <c r="D292" s="33">
        <v>1</v>
      </c>
    </row>
    <row r="293" spans="1:4" x14ac:dyDescent="0.25">
      <c r="A293" s="106">
        <v>44050</v>
      </c>
      <c r="B293" s="93" t="s">
        <v>9</v>
      </c>
      <c r="C293" s="93" t="s">
        <v>9</v>
      </c>
      <c r="D293" s="33">
        <v>5</v>
      </c>
    </row>
    <row r="294" spans="1:4" x14ac:dyDescent="0.25">
      <c r="A294" s="106">
        <v>44050</v>
      </c>
      <c r="B294" s="93" t="s">
        <v>8</v>
      </c>
      <c r="C294" s="93" t="s">
        <v>240</v>
      </c>
      <c r="D294" s="33">
        <v>1</v>
      </c>
    </row>
    <row r="295" spans="1:4" x14ac:dyDescent="0.25">
      <c r="A295" s="106">
        <v>44050</v>
      </c>
      <c r="B295" s="93" t="s">
        <v>8</v>
      </c>
      <c r="C295" s="93" t="s">
        <v>241</v>
      </c>
      <c r="D295" s="33">
        <v>3</v>
      </c>
    </row>
    <row r="296" spans="1:4" x14ac:dyDescent="0.25">
      <c r="A296" s="106">
        <v>44050</v>
      </c>
      <c r="B296" s="93" t="s">
        <v>8</v>
      </c>
      <c r="C296" s="93" t="s">
        <v>8</v>
      </c>
      <c r="D296" s="33">
        <v>48</v>
      </c>
    </row>
    <row r="297" spans="1:4" x14ac:dyDescent="0.25">
      <c r="A297" s="106">
        <v>44050</v>
      </c>
      <c r="B297" s="93" t="s">
        <v>8</v>
      </c>
      <c r="C297" s="93" t="s">
        <v>31</v>
      </c>
      <c r="D297" s="33">
        <v>1</v>
      </c>
    </row>
    <row r="298" spans="1:4" x14ac:dyDescent="0.25">
      <c r="A298" s="106">
        <v>44050</v>
      </c>
      <c r="B298" s="93" t="s">
        <v>8</v>
      </c>
      <c r="C298" s="93" t="s">
        <v>121</v>
      </c>
      <c r="D298" s="33">
        <v>1</v>
      </c>
    </row>
    <row r="299" spans="1:4" x14ac:dyDescent="0.25">
      <c r="A299" s="106">
        <v>44051</v>
      </c>
      <c r="B299" s="93" t="s">
        <v>13</v>
      </c>
      <c r="C299" s="93" t="s">
        <v>13</v>
      </c>
      <c r="D299" s="33">
        <v>1</v>
      </c>
    </row>
    <row r="300" spans="1:4" x14ac:dyDescent="0.25">
      <c r="A300" s="106">
        <v>44051</v>
      </c>
      <c r="B300" s="93" t="s">
        <v>47</v>
      </c>
      <c r="C300" s="93" t="s">
        <v>47</v>
      </c>
      <c r="D300" s="33">
        <v>1</v>
      </c>
    </row>
    <row r="301" spans="1:4" x14ac:dyDescent="0.25">
      <c r="A301" s="106">
        <v>44051</v>
      </c>
      <c r="B301" s="93" t="s">
        <v>9</v>
      </c>
      <c r="C301" s="93" t="s">
        <v>9</v>
      </c>
      <c r="D301" s="33">
        <v>4</v>
      </c>
    </row>
    <row r="302" spans="1:4" x14ac:dyDescent="0.25">
      <c r="A302" s="106">
        <v>44051</v>
      </c>
      <c r="B302" s="93" t="s">
        <v>8</v>
      </c>
      <c r="C302" s="93" t="s">
        <v>8</v>
      </c>
      <c r="D302" s="33">
        <v>28</v>
      </c>
    </row>
    <row r="303" spans="1:4" x14ac:dyDescent="0.25">
      <c r="A303" s="106">
        <v>44051</v>
      </c>
      <c r="B303" s="93" t="s">
        <v>8</v>
      </c>
      <c r="C303" s="93" t="s">
        <v>31</v>
      </c>
      <c r="D303" s="33">
        <v>2</v>
      </c>
    </row>
    <row r="304" spans="1:4" x14ac:dyDescent="0.25">
      <c r="A304" s="106">
        <v>44052</v>
      </c>
      <c r="B304" s="93" t="s">
        <v>13</v>
      </c>
      <c r="C304" s="93" t="s">
        <v>236</v>
      </c>
      <c r="D304" s="33">
        <v>1</v>
      </c>
    </row>
    <row r="305" spans="1:4" x14ac:dyDescent="0.25">
      <c r="A305" s="106">
        <v>44052</v>
      </c>
      <c r="B305" s="93" t="s">
        <v>13</v>
      </c>
      <c r="C305" s="93" t="s">
        <v>233</v>
      </c>
      <c r="D305" s="33">
        <v>1</v>
      </c>
    </row>
    <row r="306" spans="1:4" x14ac:dyDescent="0.25">
      <c r="A306" s="106">
        <v>44052</v>
      </c>
      <c r="B306" s="93" t="s">
        <v>24</v>
      </c>
      <c r="C306" s="93" t="s">
        <v>23</v>
      </c>
      <c r="D306" s="33">
        <v>1</v>
      </c>
    </row>
    <row r="307" spans="1:4" x14ac:dyDescent="0.25">
      <c r="A307" s="106">
        <v>44052</v>
      </c>
      <c r="B307" s="93" t="s">
        <v>7</v>
      </c>
      <c r="C307" s="93" t="s">
        <v>7</v>
      </c>
      <c r="D307" s="33">
        <v>2</v>
      </c>
    </row>
    <row r="308" spans="1:4" x14ac:dyDescent="0.25">
      <c r="A308" s="106">
        <v>44052</v>
      </c>
      <c r="B308" s="93" t="s">
        <v>9</v>
      </c>
      <c r="C308" s="93" t="s">
        <v>9</v>
      </c>
      <c r="D308" s="33">
        <v>2</v>
      </c>
    </row>
    <row r="309" spans="1:4" x14ac:dyDescent="0.25">
      <c r="A309" s="106">
        <v>44052</v>
      </c>
      <c r="B309" s="93" t="s">
        <v>12</v>
      </c>
      <c r="C309" s="93" t="s">
        <v>12</v>
      </c>
      <c r="D309" s="33">
        <v>2</v>
      </c>
    </row>
    <row r="310" spans="1:4" x14ac:dyDescent="0.25">
      <c r="A310" s="106">
        <v>44052</v>
      </c>
      <c r="B310" s="93" t="s">
        <v>8</v>
      </c>
      <c r="C310" s="93" t="s">
        <v>241</v>
      </c>
      <c r="D310" s="33">
        <v>1</v>
      </c>
    </row>
    <row r="311" spans="1:4" x14ac:dyDescent="0.25">
      <c r="A311" s="106">
        <v>44052</v>
      </c>
      <c r="B311" s="93" t="s">
        <v>8</v>
      </c>
      <c r="C311" s="93" t="s">
        <v>8</v>
      </c>
      <c r="D311" s="33">
        <v>35</v>
      </c>
    </row>
    <row r="312" spans="1:4" x14ac:dyDescent="0.25">
      <c r="A312" s="106">
        <v>44052</v>
      </c>
      <c r="B312" s="93" t="s">
        <v>49</v>
      </c>
      <c r="C312" s="93" t="s">
        <v>49</v>
      </c>
      <c r="D312" s="33">
        <v>1</v>
      </c>
    </row>
    <row r="313" spans="1:4" x14ac:dyDescent="0.25">
      <c r="A313" s="106">
        <v>44052</v>
      </c>
      <c r="B313" s="93" t="s">
        <v>27</v>
      </c>
      <c r="C313" s="93" t="s">
        <v>43</v>
      </c>
      <c r="D313" s="33">
        <v>1</v>
      </c>
    </row>
    <row r="314" spans="1:4" x14ac:dyDescent="0.25">
      <c r="A314" s="106">
        <v>44052</v>
      </c>
      <c r="B314" s="93" t="s">
        <v>51</v>
      </c>
      <c r="C314" s="93" t="s">
        <v>51</v>
      </c>
      <c r="D314" s="33">
        <v>1</v>
      </c>
    </row>
    <row r="315" spans="1:4" x14ac:dyDescent="0.25">
      <c r="A315" s="106">
        <v>44053</v>
      </c>
      <c r="B315" s="93" t="s">
        <v>24</v>
      </c>
      <c r="C315" s="93" t="s">
        <v>23</v>
      </c>
      <c r="D315" s="33">
        <v>2</v>
      </c>
    </row>
    <row r="316" spans="1:4" x14ac:dyDescent="0.25">
      <c r="A316" s="106">
        <v>44053</v>
      </c>
      <c r="B316" s="93" t="s">
        <v>9</v>
      </c>
      <c r="C316" s="93" t="s">
        <v>9</v>
      </c>
      <c r="D316" s="33">
        <v>14</v>
      </c>
    </row>
    <row r="317" spans="1:4" x14ac:dyDescent="0.25">
      <c r="A317" s="106">
        <v>44053</v>
      </c>
      <c r="B317" s="93" t="s">
        <v>8</v>
      </c>
      <c r="C317" s="93" t="s">
        <v>242</v>
      </c>
      <c r="D317" s="33">
        <v>2</v>
      </c>
    </row>
    <row r="318" spans="1:4" x14ac:dyDescent="0.25">
      <c r="A318" s="106">
        <v>44053</v>
      </c>
      <c r="B318" s="93" t="s">
        <v>8</v>
      </c>
      <c r="C318" s="93" t="s">
        <v>124</v>
      </c>
      <c r="D318" s="33">
        <v>2</v>
      </c>
    </row>
    <row r="319" spans="1:4" x14ac:dyDescent="0.25">
      <c r="A319" s="106">
        <v>44053</v>
      </c>
      <c r="B319" s="93" t="s">
        <v>8</v>
      </c>
      <c r="C319" s="93" t="s">
        <v>8</v>
      </c>
      <c r="D319" s="33">
        <v>44</v>
      </c>
    </row>
    <row r="320" spans="1:4" x14ac:dyDescent="0.25">
      <c r="A320" s="106">
        <v>44053</v>
      </c>
      <c r="B320" s="93" t="s">
        <v>8</v>
      </c>
      <c r="C320" s="93" t="s">
        <v>31</v>
      </c>
      <c r="D320" s="33">
        <v>2</v>
      </c>
    </row>
    <row r="321" spans="1:4" x14ac:dyDescent="0.25">
      <c r="A321" s="106">
        <v>44053</v>
      </c>
      <c r="B321" s="93" t="s">
        <v>8</v>
      </c>
      <c r="C321" s="93" t="s">
        <v>121</v>
      </c>
      <c r="D321" s="33">
        <v>1</v>
      </c>
    </row>
    <row r="322" spans="1:4" x14ac:dyDescent="0.25">
      <c r="A322" s="106">
        <v>44054</v>
      </c>
      <c r="B322" s="93" t="s">
        <v>20</v>
      </c>
      <c r="C322" s="93" t="s">
        <v>20</v>
      </c>
      <c r="D322" s="33">
        <v>1</v>
      </c>
    </row>
    <row r="323" spans="1:4" x14ac:dyDescent="0.25">
      <c r="A323" s="106">
        <v>44054</v>
      </c>
      <c r="B323" s="93" t="s">
        <v>9</v>
      </c>
      <c r="C323" s="93" t="s">
        <v>9</v>
      </c>
      <c r="D323" s="33">
        <v>0</v>
      </c>
    </row>
    <row r="324" spans="1:4" x14ac:dyDescent="0.25">
      <c r="A324" s="106">
        <v>44054</v>
      </c>
      <c r="B324" s="93" t="s">
        <v>12</v>
      </c>
      <c r="C324" s="93" t="s">
        <v>12</v>
      </c>
      <c r="D324" s="33">
        <v>2</v>
      </c>
    </row>
    <row r="325" spans="1:4" x14ac:dyDescent="0.25">
      <c r="A325" s="106">
        <v>44054</v>
      </c>
      <c r="B325" s="93" t="s">
        <v>8</v>
      </c>
      <c r="C325" s="93" t="s">
        <v>8</v>
      </c>
      <c r="D325" s="33">
        <v>31</v>
      </c>
    </row>
    <row r="326" spans="1:4" x14ac:dyDescent="0.25">
      <c r="A326" s="106">
        <v>44054</v>
      </c>
      <c r="B326" s="93" t="s">
        <v>8</v>
      </c>
      <c r="C326" s="93" t="s">
        <v>121</v>
      </c>
      <c r="D326" s="33">
        <v>1</v>
      </c>
    </row>
    <row r="327" spans="1:4" x14ac:dyDescent="0.25">
      <c r="A327" s="106">
        <v>44055</v>
      </c>
      <c r="B327" s="93" t="s">
        <v>7</v>
      </c>
      <c r="C327" s="93" t="s">
        <v>125</v>
      </c>
      <c r="D327" s="33">
        <v>1</v>
      </c>
    </row>
    <row r="328" spans="1:4" s="49" customFormat="1" x14ac:dyDescent="0.25">
      <c r="A328" s="106">
        <v>44055</v>
      </c>
      <c r="B328" s="93" t="s">
        <v>7</v>
      </c>
      <c r="C328" s="93" t="s">
        <v>7</v>
      </c>
      <c r="D328" s="33">
        <v>1</v>
      </c>
    </row>
    <row r="329" spans="1:4" x14ac:dyDescent="0.25">
      <c r="A329" s="106">
        <v>44055</v>
      </c>
      <c r="B329" s="93" t="s">
        <v>9</v>
      </c>
      <c r="C329" s="93" t="s">
        <v>9</v>
      </c>
      <c r="D329" s="33">
        <v>6</v>
      </c>
    </row>
    <row r="330" spans="1:4" x14ac:dyDescent="0.25">
      <c r="A330" s="106">
        <v>44055</v>
      </c>
      <c r="B330" s="93" t="s">
        <v>8</v>
      </c>
      <c r="C330" s="93" t="s">
        <v>241</v>
      </c>
      <c r="D330" s="33">
        <v>6</v>
      </c>
    </row>
    <row r="331" spans="1:4" x14ac:dyDescent="0.25">
      <c r="A331" s="106">
        <v>44055</v>
      </c>
      <c r="B331" s="93" t="s">
        <v>8</v>
      </c>
      <c r="C331" s="93" t="s">
        <v>8</v>
      </c>
      <c r="D331" s="33">
        <v>40</v>
      </c>
    </row>
    <row r="332" spans="1:4" x14ac:dyDescent="0.25">
      <c r="A332" s="106">
        <v>44055</v>
      </c>
      <c r="B332" s="93" t="s">
        <v>8</v>
      </c>
      <c r="C332" s="93" t="s">
        <v>31</v>
      </c>
      <c r="D332" s="33">
        <v>1</v>
      </c>
    </row>
    <row r="333" spans="1:4" x14ac:dyDescent="0.25">
      <c r="A333" s="106">
        <v>44055</v>
      </c>
      <c r="B333" s="93" t="s">
        <v>8</v>
      </c>
      <c r="C333" s="93" t="s">
        <v>121</v>
      </c>
      <c r="D333" s="33">
        <v>1</v>
      </c>
    </row>
    <row r="334" spans="1:4" x14ac:dyDescent="0.25">
      <c r="A334" s="106">
        <v>44055</v>
      </c>
      <c r="B334" s="93" t="s">
        <v>51</v>
      </c>
      <c r="C334" s="93" t="s">
        <v>51</v>
      </c>
      <c r="D334" s="33">
        <v>4</v>
      </c>
    </row>
    <row r="335" spans="1:4" x14ac:dyDescent="0.25">
      <c r="A335" s="106">
        <v>44056</v>
      </c>
      <c r="B335" s="93" t="s">
        <v>14</v>
      </c>
      <c r="C335" s="93" t="s">
        <v>14</v>
      </c>
      <c r="D335" s="33">
        <v>3</v>
      </c>
    </row>
    <row r="336" spans="1:4" x14ac:dyDescent="0.25">
      <c r="A336" s="106">
        <v>44056</v>
      </c>
      <c r="B336" s="93" t="s">
        <v>20</v>
      </c>
      <c r="C336" s="93" t="s">
        <v>20</v>
      </c>
      <c r="D336" s="33">
        <v>2</v>
      </c>
    </row>
    <row r="337" spans="1:4" x14ac:dyDescent="0.25">
      <c r="A337" s="106">
        <v>44056</v>
      </c>
      <c r="B337" s="93" t="s">
        <v>24</v>
      </c>
      <c r="C337" s="93" t="s">
        <v>23</v>
      </c>
      <c r="D337" s="33">
        <v>2</v>
      </c>
    </row>
    <row r="338" spans="1:4" x14ac:dyDescent="0.25">
      <c r="A338" s="106">
        <v>44056</v>
      </c>
      <c r="B338" s="93" t="s">
        <v>9</v>
      </c>
      <c r="C338" s="93" t="s">
        <v>9</v>
      </c>
      <c r="D338" s="33">
        <v>1</v>
      </c>
    </row>
    <row r="339" spans="1:4" x14ac:dyDescent="0.25">
      <c r="A339" s="106">
        <v>44056</v>
      </c>
      <c r="B339" s="93" t="s">
        <v>12</v>
      </c>
      <c r="C339" s="93" t="s">
        <v>126</v>
      </c>
      <c r="D339" s="33">
        <v>1</v>
      </c>
    </row>
    <row r="340" spans="1:4" x14ac:dyDescent="0.25">
      <c r="A340" s="106">
        <v>44056</v>
      </c>
      <c r="B340" s="93" t="s">
        <v>8</v>
      </c>
      <c r="C340" s="93" t="s">
        <v>241</v>
      </c>
      <c r="D340" s="33">
        <v>2</v>
      </c>
    </row>
    <row r="341" spans="1:4" x14ac:dyDescent="0.25">
      <c r="A341" s="106">
        <v>44056</v>
      </c>
      <c r="B341" s="93" t="s">
        <v>8</v>
      </c>
      <c r="C341" s="93" t="s">
        <v>8</v>
      </c>
      <c r="D341" s="33">
        <v>32</v>
      </c>
    </row>
    <row r="342" spans="1:4" x14ac:dyDescent="0.25">
      <c r="A342" s="106">
        <v>44056</v>
      </c>
      <c r="B342" s="93" t="s">
        <v>8</v>
      </c>
      <c r="C342" s="93" t="s">
        <v>31</v>
      </c>
      <c r="D342" s="33">
        <v>2</v>
      </c>
    </row>
    <row r="343" spans="1:4" x14ac:dyDescent="0.25">
      <c r="A343" s="106">
        <v>44056</v>
      </c>
      <c r="B343" s="93" t="s">
        <v>10</v>
      </c>
      <c r="C343" s="93" t="s">
        <v>10</v>
      </c>
      <c r="D343" s="33">
        <v>1</v>
      </c>
    </row>
    <row r="344" spans="1:4" x14ac:dyDescent="0.25">
      <c r="A344" s="106">
        <v>44057</v>
      </c>
      <c r="B344" s="93" t="s">
        <v>20</v>
      </c>
      <c r="C344" s="93" t="s">
        <v>20</v>
      </c>
      <c r="D344" s="33">
        <v>2</v>
      </c>
    </row>
    <row r="345" spans="1:4" x14ac:dyDescent="0.25">
      <c r="A345" s="106">
        <v>44057</v>
      </c>
      <c r="B345" s="93" t="s">
        <v>24</v>
      </c>
      <c r="C345" s="93" t="s">
        <v>23</v>
      </c>
      <c r="D345" s="33">
        <v>2</v>
      </c>
    </row>
    <row r="346" spans="1:4" x14ac:dyDescent="0.25">
      <c r="A346" s="106">
        <v>44057</v>
      </c>
      <c r="B346" s="93" t="s">
        <v>9</v>
      </c>
      <c r="C346" s="93" t="s">
        <v>9</v>
      </c>
      <c r="D346" s="33">
        <v>22</v>
      </c>
    </row>
    <row r="347" spans="1:4" x14ac:dyDescent="0.25">
      <c r="A347" s="106">
        <v>44057</v>
      </c>
      <c r="B347" s="93" t="s">
        <v>9</v>
      </c>
      <c r="C347" s="93" t="s">
        <v>17</v>
      </c>
      <c r="D347" s="33">
        <v>1</v>
      </c>
    </row>
    <row r="348" spans="1:4" x14ac:dyDescent="0.25">
      <c r="A348" s="106">
        <v>44057</v>
      </c>
      <c r="B348" s="93" t="s">
        <v>8</v>
      </c>
      <c r="C348" s="93" t="s">
        <v>241</v>
      </c>
      <c r="D348" s="33">
        <v>1</v>
      </c>
    </row>
    <row r="349" spans="1:4" x14ac:dyDescent="0.25">
      <c r="A349" s="106">
        <v>44057</v>
      </c>
      <c r="B349" s="93" t="s">
        <v>8</v>
      </c>
      <c r="C349" s="93" t="s">
        <v>8</v>
      </c>
      <c r="D349" s="33">
        <v>68</v>
      </c>
    </row>
    <row r="350" spans="1:4" x14ac:dyDescent="0.25">
      <c r="A350" s="106">
        <v>44057</v>
      </c>
      <c r="B350" s="93" t="s">
        <v>8</v>
      </c>
      <c r="C350" s="93" t="s">
        <v>31</v>
      </c>
      <c r="D350" s="33">
        <v>3</v>
      </c>
    </row>
    <row r="351" spans="1:4" x14ac:dyDescent="0.25">
      <c r="A351" s="106">
        <v>44057</v>
      </c>
      <c r="B351" s="93" t="s">
        <v>8</v>
      </c>
      <c r="C351" s="93" t="s">
        <v>140</v>
      </c>
      <c r="D351" s="33">
        <v>1</v>
      </c>
    </row>
    <row r="352" spans="1:4" x14ac:dyDescent="0.25">
      <c r="A352" s="106">
        <v>44057</v>
      </c>
      <c r="B352" s="93" t="s">
        <v>49</v>
      </c>
      <c r="C352" s="93" t="s">
        <v>49</v>
      </c>
      <c r="D352" s="33">
        <v>1</v>
      </c>
    </row>
    <row r="353" spans="1:4" x14ac:dyDescent="0.25">
      <c r="A353" s="106">
        <v>44058</v>
      </c>
      <c r="B353" s="93" t="s">
        <v>20</v>
      </c>
      <c r="C353" s="93" t="s">
        <v>20</v>
      </c>
      <c r="D353" s="33">
        <v>11</v>
      </c>
    </row>
    <row r="354" spans="1:4" x14ac:dyDescent="0.25">
      <c r="A354" s="106">
        <v>44058</v>
      </c>
      <c r="B354" s="93" t="s">
        <v>13</v>
      </c>
      <c r="C354" s="93" t="s">
        <v>233</v>
      </c>
      <c r="D354" s="33">
        <v>1</v>
      </c>
    </row>
    <row r="355" spans="1:4" x14ac:dyDescent="0.25">
      <c r="A355" s="106">
        <v>44058</v>
      </c>
      <c r="B355" s="93" t="s">
        <v>24</v>
      </c>
      <c r="C355" s="93" t="s">
        <v>23</v>
      </c>
      <c r="D355" s="33">
        <v>2</v>
      </c>
    </row>
    <row r="356" spans="1:4" x14ac:dyDescent="0.25">
      <c r="A356" s="106">
        <v>44058</v>
      </c>
      <c r="B356" s="93" t="s">
        <v>9</v>
      </c>
      <c r="C356" s="93" t="s">
        <v>9</v>
      </c>
      <c r="D356" s="33">
        <v>14</v>
      </c>
    </row>
    <row r="357" spans="1:4" x14ac:dyDescent="0.25">
      <c r="A357" s="106">
        <v>44058</v>
      </c>
      <c r="B357" s="93" t="s">
        <v>11</v>
      </c>
      <c r="C357" s="93" t="s">
        <v>144</v>
      </c>
      <c r="D357" s="33">
        <v>1</v>
      </c>
    </row>
    <row r="358" spans="1:4" x14ac:dyDescent="0.25">
      <c r="A358" s="106">
        <v>44058</v>
      </c>
      <c r="B358" s="93" t="s">
        <v>12</v>
      </c>
      <c r="C358" s="93" t="s">
        <v>126</v>
      </c>
      <c r="D358" s="33">
        <v>1</v>
      </c>
    </row>
    <row r="359" spans="1:4" x14ac:dyDescent="0.25">
      <c r="A359" s="106">
        <v>44058</v>
      </c>
      <c r="B359" s="93" t="s">
        <v>12</v>
      </c>
      <c r="C359" s="93" t="s">
        <v>12</v>
      </c>
      <c r="D359" s="33">
        <v>2</v>
      </c>
    </row>
    <row r="360" spans="1:4" x14ac:dyDescent="0.25">
      <c r="A360" s="106">
        <v>44058</v>
      </c>
      <c r="B360" s="93" t="s">
        <v>8</v>
      </c>
      <c r="C360" s="93" t="s">
        <v>241</v>
      </c>
      <c r="D360" s="33">
        <v>2</v>
      </c>
    </row>
    <row r="361" spans="1:4" x14ac:dyDescent="0.25">
      <c r="A361" s="106">
        <v>44058</v>
      </c>
      <c r="B361" s="93" t="s">
        <v>8</v>
      </c>
      <c r="C361" s="93" t="s">
        <v>143</v>
      </c>
      <c r="D361" s="33">
        <v>1</v>
      </c>
    </row>
    <row r="362" spans="1:4" x14ac:dyDescent="0.25">
      <c r="A362" s="106">
        <v>44058</v>
      </c>
      <c r="B362" s="93" t="s">
        <v>8</v>
      </c>
      <c r="C362" s="93" t="s">
        <v>40</v>
      </c>
      <c r="D362" s="33">
        <v>2</v>
      </c>
    </row>
    <row r="363" spans="1:4" x14ac:dyDescent="0.25">
      <c r="A363" s="106">
        <v>44058</v>
      </c>
      <c r="B363" s="93" t="s">
        <v>8</v>
      </c>
      <c r="C363" s="93" t="s">
        <v>8</v>
      </c>
      <c r="D363" s="33">
        <v>63</v>
      </c>
    </row>
    <row r="364" spans="1:4" x14ac:dyDescent="0.25">
      <c r="A364" s="106">
        <v>44058</v>
      </c>
      <c r="B364" s="93" t="s">
        <v>8</v>
      </c>
      <c r="C364" s="93" t="s">
        <v>121</v>
      </c>
      <c r="D364" s="33">
        <v>1</v>
      </c>
    </row>
    <row r="365" spans="1:4" x14ac:dyDescent="0.25">
      <c r="A365" s="106">
        <v>44059</v>
      </c>
      <c r="B365" s="93" t="s">
        <v>20</v>
      </c>
      <c r="C365" s="93" t="s">
        <v>20</v>
      </c>
      <c r="D365" s="33">
        <v>1</v>
      </c>
    </row>
    <row r="366" spans="1:4" x14ac:dyDescent="0.25">
      <c r="A366" s="106">
        <v>44059</v>
      </c>
      <c r="B366" s="93" t="s">
        <v>13</v>
      </c>
      <c r="C366" s="93" t="s">
        <v>236</v>
      </c>
      <c r="D366" s="33">
        <v>1</v>
      </c>
    </row>
    <row r="367" spans="1:4" x14ac:dyDescent="0.25">
      <c r="A367" s="106">
        <v>44059</v>
      </c>
      <c r="B367" s="93" t="s">
        <v>13</v>
      </c>
      <c r="C367" s="93" t="s">
        <v>148</v>
      </c>
      <c r="D367" s="33">
        <v>3</v>
      </c>
    </row>
    <row r="368" spans="1:4" x14ac:dyDescent="0.25">
      <c r="A368" s="106">
        <v>44059</v>
      </c>
      <c r="B368" s="93" t="s">
        <v>24</v>
      </c>
      <c r="C368" s="93" t="s">
        <v>23</v>
      </c>
      <c r="D368" s="33">
        <v>3</v>
      </c>
    </row>
    <row r="369" spans="1:4" x14ac:dyDescent="0.25">
      <c r="A369" s="106">
        <v>44059</v>
      </c>
      <c r="B369" s="93" t="s">
        <v>24</v>
      </c>
      <c r="C369" s="93" t="s">
        <v>36</v>
      </c>
      <c r="D369" s="33">
        <v>1</v>
      </c>
    </row>
    <row r="370" spans="1:4" x14ac:dyDescent="0.25">
      <c r="A370" s="106">
        <v>44059</v>
      </c>
      <c r="B370" s="93" t="s">
        <v>9</v>
      </c>
      <c r="C370" s="93" t="s">
        <v>9</v>
      </c>
      <c r="D370" s="33">
        <v>20</v>
      </c>
    </row>
    <row r="371" spans="1:4" x14ac:dyDescent="0.25">
      <c r="A371" s="106">
        <v>44059</v>
      </c>
      <c r="B371" s="93" t="s">
        <v>12</v>
      </c>
      <c r="C371" s="93" t="s">
        <v>126</v>
      </c>
      <c r="D371" s="33">
        <v>1</v>
      </c>
    </row>
    <row r="372" spans="1:4" x14ac:dyDescent="0.25">
      <c r="A372" s="106">
        <v>44059</v>
      </c>
      <c r="B372" s="93" t="s">
        <v>12</v>
      </c>
      <c r="C372" s="93" t="s">
        <v>12</v>
      </c>
      <c r="D372" s="33">
        <v>1</v>
      </c>
    </row>
    <row r="373" spans="1:4" x14ac:dyDescent="0.25">
      <c r="A373" s="106">
        <v>44059</v>
      </c>
      <c r="B373" s="93" t="s">
        <v>8</v>
      </c>
      <c r="C373" s="93" t="s">
        <v>241</v>
      </c>
      <c r="D373" s="33">
        <v>6</v>
      </c>
    </row>
    <row r="374" spans="1:4" x14ac:dyDescent="0.25">
      <c r="A374" s="106">
        <v>44059</v>
      </c>
      <c r="B374" s="93" t="s">
        <v>8</v>
      </c>
      <c r="C374" s="93" t="s">
        <v>8</v>
      </c>
      <c r="D374" s="33">
        <v>36</v>
      </c>
    </row>
    <row r="375" spans="1:4" x14ac:dyDescent="0.25">
      <c r="A375" s="106">
        <v>44059</v>
      </c>
      <c r="B375" s="93" t="s">
        <v>8</v>
      </c>
      <c r="C375" s="93" t="s">
        <v>31</v>
      </c>
      <c r="D375" s="33">
        <v>3</v>
      </c>
    </row>
    <row r="376" spans="1:4" x14ac:dyDescent="0.25">
      <c r="A376" s="106">
        <v>44059</v>
      </c>
      <c r="B376" s="93" t="s">
        <v>8</v>
      </c>
      <c r="C376" s="93" t="s">
        <v>121</v>
      </c>
      <c r="D376" s="33">
        <v>1</v>
      </c>
    </row>
    <row r="377" spans="1:4" x14ac:dyDescent="0.25">
      <c r="A377" s="106">
        <v>44059</v>
      </c>
      <c r="B377" s="93" t="s">
        <v>51</v>
      </c>
      <c r="C377" s="93" t="s">
        <v>51</v>
      </c>
      <c r="D377" s="33">
        <v>6</v>
      </c>
    </row>
    <row r="378" spans="1:4" x14ac:dyDescent="0.25">
      <c r="A378" s="106">
        <v>44060</v>
      </c>
      <c r="B378" s="93" t="s">
        <v>20</v>
      </c>
      <c r="C378" s="93" t="s">
        <v>20</v>
      </c>
      <c r="D378" s="33">
        <v>1</v>
      </c>
    </row>
    <row r="379" spans="1:4" x14ac:dyDescent="0.25">
      <c r="A379" s="106">
        <v>44060</v>
      </c>
      <c r="B379" s="93" t="s">
        <v>7</v>
      </c>
      <c r="C379" s="93" t="s">
        <v>7</v>
      </c>
      <c r="D379" s="33">
        <v>1</v>
      </c>
    </row>
    <row r="380" spans="1:4" x14ac:dyDescent="0.25">
      <c r="A380" s="106">
        <v>44060</v>
      </c>
      <c r="B380" s="93" t="s">
        <v>9</v>
      </c>
      <c r="C380" s="93" t="s">
        <v>9</v>
      </c>
      <c r="D380" s="33">
        <v>3</v>
      </c>
    </row>
    <row r="381" spans="1:4" x14ac:dyDescent="0.25">
      <c r="A381" s="106">
        <v>44060</v>
      </c>
      <c r="B381" s="93" t="s">
        <v>9</v>
      </c>
      <c r="C381" s="93" t="s">
        <v>17</v>
      </c>
      <c r="D381" s="33">
        <v>3</v>
      </c>
    </row>
    <row r="382" spans="1:4" x14ac:dyDescent="0.25">
      <c r="A382" s="106">
        <v>44060</v>
      </c>
      <c r="B382" s="93" t="s">
        <v>8</v>
      </c>
      <c r="C382" s="93" t="s">
        <v>241</v>
      </c>
      <c r="D382" s="33">
        <v>1</v>
      </c>
    </row>
    <row r="383" spans="1:4" x14ac:dyDescent="0.25">
      <c r="A383" s="106">
        <v>44060</v>
      </c>
      <c r="B383" s="93" t="s">
        <v>8</v>
      </c>
      <c r="C383" s="93" t="s">
        <v>8</v>
      </c>
      <c r="D383" s="33">
        <v>41</v>
      </c>
    </row>
    <row r="384" spans="1:4" x14ac:dyDescent="0.25">
      <c r="A384" s="106">
        <v>44060</v>
      </c>
      <c r="B384" s="93" t="s">
        <v>8</v>
      </c>
      <c r="C384" s="93" t="s">
        <v>31</v>
      </c>
      <c r="D384" s="33">
        <v>1</v>
      </c>
    </row>
    <row r="385" spans="1:4" x14ac:dyDescent="0.25">
      <c r="A385" s="106">
        <v>44061</v>
      </c>
      <c r="B385" s="93" t="s">
        <v>9</v>
      </c>
      <c r="C385" s="93" t="s">
        <v>9</v>
      </c>
      <c r="D385" s="33">
        <v>23</v>
      </c>
    </row>
    <row r="386" spans="1:4" x14ac:dyDescent="0.25">
      <c r="A386" s="106">
        <v>44061</v>
      </c>
      <c r="B386" s="93" t="s">
        <v>8</v>
      </c>
      <c r="C386" s="93" t="s">
        <v>82</v>
      </c>
      <c r="D386" s="33">
        <v>1</v>
      </c>
    </row>
    <row r="387" spans="1:4" x14ac:dyDescent="0.25">
      <c r="A387" s="106">
        <v>44061</v>
      </c>
      <c r="B387" s="93" t="s">
        <v>8</v>
      </c>
      <c r="C387" s="93" t="s">
        <v>8</v>
      </c>
      <c r="D387" s="33">
        <v>36</v>
      </c>
    </row>
    <row r="388" spans="1:4" x14ac:dyDescent="0.25">
      <c r="A388" s="106">
        <v>44061</v>
      </c>
      <c r="B388" s="93" t="s">
        <v>8</v>
      </c>
      <c r="C388" s="93" t="s">
        <v>31</v>
      </c>
      <c r="D388" s="33">
        <v>2</v>
      </c>
    </row>
    <row r="389" spans="1:4" x14ac:dyDescent="0.25">
      <c r="A389" s="106">
        <v>44061</v>
      </c>
      <c r="B389" s="93" t="s">
        <v>8</v>
      </c>
      <c r="C389" s="93" t="s">
        <v>121</v>
      </c>
      <c r="D389" s="33">
        <v>1</v>
      </c>
    </row>
    <row r="390" spans="1:4" x14ac:dyDescent="0.25">
      <c r="A390" s="106">
        <v>44062</v>
      </c>
      <c r="B390" s="93" t="s">
        <v>14</v>
      </c>
      <c r="C390" s="93" t="s">
        <v>14</v>
      </c>
      <c r="D390" s="33">
        <v>1</v>
      </c>
    </row>
    <row r="391" spans="1:4" x14ac:dyDescent="0.25">
      <c r="A391" s="106">
        <v>44062</v>
      </c>
      <c r="B391" s="93" t="s">
        <v>20</v>
      </c>
      <c r="C391" s="93" t="s">
        <v>20</v>
      </c>
      <c r="D391" s="33">
        <v>-2</v>
      </c>
    </row>
    <row r="392" spans="1:4" x14ac:dyDescent="0.25">
      <c r="A392" s="106">
        <v>44062</v>
      </c>
      <c r="B392" s="93" t="s">
        <v>13</v>
      </c>
      <c r="C392" s="93" t="s">
        <v>13</v>
      </c>
      <c r="D392" s="33">
        <v>1</v>
      </c>
    </row>
    <row r="393" spans="1:4" x14ac:dyDescent="0.25">
      <c r="A393" s="106">
        <v>44062</v>
      </c>
      <c r="B393" s="93" t="s">
        <v>24</v>
      </c>
      <c r="C393" s="93" t="s">
        <v>23</v>
      </c>
      <c r="D393" s="33">
        <v>1</v>
      </c>
    </row>
    <row r="394" spans="1:4" x14ac:dyDescent="0.25">
      <c r="A394" s="106">
        <v>44062</v>
      </c>
      <c r="B394" s="93" t="s">
        <v>24</v>
      </c>
      <c r="C394" s="93" t="s">
        <v>36</v>
      </c>
      <c r="D394" s="33">
        <v>1</v>
      </c>
    </row>
    <row r="395" spans="1:4" x14ac:dyDescent="0.25">
      <c r="A395" s="106">
        <v>44062</v>
      </c>
      <c r="B395" s="93" t="s">
        <v>9</v>
      </c>
      <c r="C395" s="93" t="s">
        <v>9</v>
      </c>
      <c r="D395" s="33">
        <v>3</v>
      </c>
    </row>
    <row r="396" spans="1:4" x14ac:dyDescent="0.25">
      <c r="A396" s="106">
        <v>44062</v>
      </c>
      <c r="B396" s="93" t="s">
        <v>8</v>
      </c>
      <c r="C396" s="93" t="s">
        <v>241</v>
      </c>
      <c r="D396" s="33">
        <v>1</v>
      </c>
    </row>
    <row r="397" spans="1:4" x14ac:dyDescent="0.25">
      <c r="A397" s="106">
        <v>44062</v>
      </c>
      <c r="B397" s="93" t="s">
        <v>8</v>
      </c>
      <c r="C397" s="93" t="s">
        <v>8</v>
      </c>
      <c r="D397" s="33">
        <v>32</v>
      </c>
    </row>
    <row r="398" spans="1:4" x14ac:dyDescent="0.25">
      <c r="A398" s="106">
        <v>44062</v>
      </c>
      <c r="B398" s="93" t="s">
        <v>8</v>
      </c>
      <c r="C398" s="93" t="s">
        <v>31</v>
      </c>
      <c r="D398" s="33">
        <v>1</v>
      </c>
    </row>
    <row r="399" spans="1:4" x14ac:dyDescent="0.25">
      <c r="A399" s="106">
        <v>44062</v>
      </c>
      <c r="B399" s="93" t="s">
        <v>27</v>
      </c>
      <c r="C399" s="93" t="s">
        <v>150</v>
      </c>
      <c r="D399" s="33">
        <v>2</v>
      </c>
    </row>
    <row r="400" spans="1:4" x14ac:dyDescent="0.25">
      <c r="A400" s="106">
        <v>44062</v>
      </c>
      <c r="B400" s="93" t="s">
        <v>51</v>
      </c>
      <c r="C400" s="93" t="s">
        <v>51</v>
      </c>
      <c r="D400" s="33">
        <v>2</v>
      </c>
    </row>
    <row r="401" spans="1:4" x14ac:dyDescent="0.25">
      <c r="A401" s="106">
        <v>44063</v>
      </c>
      <c r="B401" s="93" t="s">
        <v>20</v>
      </c>
      <c r="C401" s="93" t="s">
        <v>20</v>
      </c>
      <c r="D401" s="33">
        <v>1</v>
      </c>
    </row>
    <row r="402" spans="1:4" x14ac:dyDescent="0.25">
      <c r="A402" s="106">
        <v>44063</v>
      </c>
      <c r="B402" s="93" t="s">
        <v>13</v>
      </c>
      <c r="C402" s="93" t="s">
        <v>148</v>
      </c>
      <c r="D402" s="33">
        <v>1</v>
      </c>
    </row>
    <row r="403" spans="1:4" x14ac:dyDescent="0.25">
      <c r="A403" s="106">
        <v>44063</v>
      </c>
      <c r="B403" s="93" t="s">
        <v>24</v>
      </c>
      <c r="C403" s="93" t="s">
        <v>23</v>
      </c>
      <c r="D403" s="33">
        <v>1</v>
      </c>
    </row>
    <row r="404" spans="1:4" x14ac:dyDescent="0.25">
      <c r="A404" s="106">
        <v>44063</v>
      </c>
      <c r="B404" s="93" t="s">
        <v>9</v>
      </c>
      <c r="C404" s="93" t="s">
        <v>9</v>
      </c>
      <c r="D404" s="33">
        <v>2</v>
      </c>
    </row>
    <row r="405" spans="1:4" x14ac:dyDescent="0.25">
      <c r="A405" s="106">
        <v>44063</v>
      </c>
      <c r="B405" s="93" t="s">
        <v>8</v>
      </c>
      <c r="C405" s="93" t="s">
        <v>8</v>
      </c>
      <c r="D405" s="33">
        <v>32</v>
      </c>
    </row>
    <row r="406" spans="1:4" x14ac:dyDescent="0.25">
      <c r="A406" s="106">
        <v>44063</v>
      </c>
      <c r="B406" s="93" t="s">
        <v>8</v>
      </c>
      <c r="C406" s="93" t="s">
        <v>31</v>
      </c>
      <c r="D406" s="33">
        <v>1</v>
      </c>
    </row>
    <row r="407" spans="1:4" x14ac:dyDescent="0.25">
      <c r="A407" s="106">
        <v>44063</v>
      </c>
      <c r="B407" s="93" t="s">
        <v>51</v>
      </c>
      <c r="C407" s="93" t="s">
        <v>51</v>
      </c>
      <c r="D407" s="33">
        <v>2</v>
      </c>
    </row>
    <row r="408" spans="1:4" x14ac:dyDescent="0.25">
      <c r="A408" s="106">
        <v>44063</v>
      </c>
      <c r="B408" s="93" t="s">
        <v>10</v>
      </c>
      <c r="C408" s="93" t="s">
        <v>10</v>
      </c>
      <c r="D408" s="33">
        <v>1</v>
      </c>
    </row>
    <row r="409" spans="1:4" x14ac:dyDescent="0.25">
      <c r="A409" s="106">
        <v>44064</v>
      </c>
      <c r="B409" s="93" t="s">
        <v>20</v>
      </c>
      <c r="C409" s="93" t="s">
        <v>20</v>
      </c>
      <c r="D409" s="33">
        <v>6</v>
      </c>
    </row>
    <row r="410" spans="1:4" x14ac:dyDescent="0.25">
      <c r="A410" s="106">
        <v>44064</v>
      </c>
      <c r="B410" s="93" t="s">
        <v>13</v>
      </c>
      <c r="C410" s="93" t="s">
        <v>236</v>
      </c>
      <c r="D410" s="33">
        <v>1</v>
      </c>
    </row>
    <row r="411" spans="1:4" x14ac:dyDescent="0.25">
      <c r="A411" s="106">
        <v>44064</v>
      </c>
      <c r="B411" s="93" t="s">
        <v>24</v>
      </c>
      <c r="C411" s="93" t="s">
        <v>23</v>
      </c>
      <c r="D411" s="33">
        <v>2</v>
      </c>
    </row>
    <row r="412" spans="1:4" x14ac:dyDescent="0.25">
      <c r="A412" s="106">
        <v>44064</v>
      </c>
      <c r="B412" s="93" t="s">
        <v>24</v>
      </c>
      <c r="C412" s="93" t="s">
        <v>36</v>
      </c>
      <c r="D412" s="33">
        <v>1</v>
      </c>
    </row>
    <row r="413" spans="1:4" x14ac:dyDescent="0.25">
      <c r="A413" s="106">
        <v>44064</v>
      </c>
      <c r="B413" s="93" t="s">
        <v>9</v>
      </c>
      <c r="C413" s="93" t="s">
        <v>9</v>
      </c>
      <c r="D413" s="33">
        <v>41</v>
      </c>
    </row>
    <row r="414" spans="1:4" x14ac:dyDescent="0.25">
      <c r="A414" s="106">
        <v>44064</v>
      </c>
      <c r="B414" s="93" t="s">
        <v>15</v>
      </c>
      <c r="C414" s="93" t="s">
        <v>118</v>
      </c>
      <c r="D414" s="33">
        <v>2</v>
      </c>
    </row>
    <row r="415" spans="1:4" x14ac:dyDescent="0.25">
      <c r="A415" s="106">
        <v>44064</v>
      </c>
      <c r="B415" s="93" t="s">
        <v>11</v>
      </c>
      <c r="C415" s="93" t="s">
        <v>153</v>
      </c>
      <c r="D415" s="33">
        <v>3</v>
      </c>
    </row>
    <row r="416" spans="1:4" x14ac:dyDescent="0.25">
      <c r="A416" s="106">
        <v>44064</v>
      </c>
      <c r="B416" s="93" t="s">
        <v>8</v>
      </c>
      <c r="C416" s="93" t="s">
        <v>241</v>
      </c>
      <c r="D416" s="33">
        <v>1</v>
      </c>
    </row>
    <row r="417" spans="1:4" x14ac:dyDescent="0.25">
      <c r="A417" s="106">
        <v>44064</v>
      </c>
      <c r="B417" s="93" t="s">
        <v>8</v>
      </c>
      <c r="C417" s="93" t="s">
        <v>67</v>
      </c>
      <c r="D417" s="33">
        <v>2</v>
      </c>
    </row>
    <row r="418" spans="1:4" x14ac:dyDescent="0.25">
      <c r="A418" s="106">
        <v>44064</v>
      </c>
      <c r="B418" s="93" t="s">
        <v>8</v>
      </c>
      <c r="C418" s="93" t="s">
        <v>151</v>
      </c>
      <c r="D418" s="33">
        <v>1</v>
      </c>
    </row>
    <row r="419" spans="1:4" x14ac:dyDescent="0.25">
      <c r="A419" s="106">
        <v>44064</v>
      </c>
      <c r="B419" s="93" t="s">
        <v>8</v>
      </c>
      <c r="C419" s="93" t="s">
        <v>8</v>
      </c>
      <c r="D419" s="33">
        <v>58</v>
      </c>
    </row>
    <row r="420" spans="1:4" x14ac:dyDescent="0.25">
      <c r="A420" s="106">
        <v>44064</v>
      </c>
      <c r="B420" s="93" t="s">
        <v>8</v>
      </c>
      <c r="C420" s="93" t="s">
        <v>31</v>
      </c>
      <c r="D420" s="33">
        <v>3</v>
      </c>
    </row>
    <row r="421" spans="1:4" x14ac:dyDescent="0.25">
      <c r="A421" s="106">
        <v>44064</v>
      </c>
      <c r="B421" s="93" t="s">
        <v>8</v>
      </c>
      <c r="C421" s="93" t="s">
        <v>121</v>
      </c>
      <c r="D421" s="33">
        <v>3</v>
      </c>
    </row>
    <row r="422" spans="1:4" x14ac:dyDescent="0.25">
      <c r="A422" s="106">
        <v>44064</v>
      </c>
      <c r="B422" s="93" t="s">
        <v>27</v>
      </c>
      <c r="C422" s="93" t="s">
        <v>150</v>
      </c>
      <c r="D422" s="33">
        <v>4</v>
      </c>
    </row>
    <row r="423" spans="1:4" x14ac:dyDescent="0.25">
      <c r="A423" s="106">
        <v>44065</v>
      </c>
      <c r="B423" s="93" t="s">
        <v>13</v>
      </c>
      <c r="C423" s="112" t="s">
        <v>626</v>
      </c>
      <c r="D423" s="33">
        <v>1</v>
      </c>
    </row>
    <row r="424" spans="1:4" x14ac:dyDescent="0.25">
      <c r="A424" s="106">
        <v>44065</v>
      </c>
      <c r="B424" s="93" t="s">
        <v>13</v>
      </c>
      <c r="C424" s="93" t="s">
        <v>13</v>
      </c>
      <c r="D424" s="33">
        <v>2</v>
      </c>
    </row>
    <row r="425" spans="1:4" x14ac:dyDescent="0.25">
      <c r="A425" s="106">
        <v>44065</v>
      </c>
      <c r="B425" s="93" t="s">
        <v>13</v>
      </c>
      <c r="C425" s="93" t="s">
        <v>233</v>
      </c>
      <c r="D425" s="33">
        <v>1</v>
      </c>
    </row>
    <row r="426" spans="1:4" x14ac:dyDescent="0.25">
      <c r="A426" s="106">
        <v>44065</v>
      </c>
      <c r="B426" s="93" t="s">
        <v>24</v>
      </c>
      <c r="C426" s="93" t="s">
        <v>23</v>
      </c>
      <c r="D426" s="33">
        <v>0</v>
      </c>
    </row>
    <row r="427" spans="1:4" x14ac:dyDescent="0.25">
      <c r="A427" s="106">
        <v>44065</v>
      </c>
      <c r="B427" s="93" t="s">
        <v>7</v>
      </c>
      <c r="C427" s="93" t="s">
        <v>7</v>
      </c>
      <c r="D427" s="33">
        <v>6</v>
      </c>
    </row>
    <row r="428" spans="1:4" x14ac:dyDescent="0.25">
      <c r="A428" s="106">
        <v>44065</v>
      </c>
      <c r="B428" s="93" t="s">
        <v>9</v>
      </c>
      <c r="C428" s="93" t="s">
        <v>9</v>
      </c>
      <c r="D428" s="33">
        <v>18</v>
      </c>
    </row>
    <row r="429" spans="1:4" x14ac:dyDescent="0.25">
      <c r="A429" s="106">
        <v>44065</v>
      </c>
      <c r="B429" s="93" t="s">
        <v>8</v>
      </c>
      <c r="C429" s="93" t="s">
        <v>241</v>
      </c>
      <c r="D429" s="33">
        <v>5</v>
      </c>
    </row>
    <row r="430" spans="1:4" x14ac:dyDescent="0.25">
      <c r="A430" s="106">
        <v>44065</v>
      </c>
      <c r="B430" s="93" t="s">
        <v>8</v>
      </c>
      <c r="C430" s="93" t="s">
        <v>67</v>
      </c>
      <c r="D430" s="33">
        <v>1</v>
      </c>
    </row>
    <row r="431" spans="1:4" x14ac:dyDescent="0.25">
      <c r="A431" s="106">
        <v>44065</v>
      </c>
      <c r="B431" s="93" t="s">
        <v>8</v>
      </c>
      <c r="C431" s="93" t="s">
        <v>143</v>
      </c>
      <c r="D431" s="33">
        <v>1</v>
      </c>
    </row>
    <row r="432" spans="1:4" x14ac:dyDescent="0.25">
      <c r="A432" s="106">
        <v>44065</v>
      </c>
      <c r="B432" s="93" t="s">
        <v>8</v>
      </c>
      <c r="C432" s="93" t="s">
        <v>8</v>
      </c>
      <c r="D432" s="33">
        <v>79</v>
      </c>
    </row>
    <row r="433" spans="1:4" x14ac:dyDescent="0.25">
      <c r="A433" s="106">
        <v>44065</v>
      </c>
      <c r="B433" s="93" t="s">
        <v>8</v>
      </c>
      <c r="C433" s="93" t="s">
        <v>31</v>
      </c>
      <c r="D433" s="33">
        <v>5</v>
      </c>
    </row>
    <row r="434" spans="1:4" x14ac:dyDescent="0.25">
      <c r="A434" s="106">
        <v>44065</v>
      </c>
      <c r="B434" s="93" t="s">
        <v>8</v>
      </c>
      <c r="C434" s="93" t="s">
        <v>121</v>
      </c>
      <c r="D434" s="33">
        <v>2</v>
      </c>
    </row>
    <row r="435" spans="1:4" x14ac:dyDescent="0.25">
      <c r="A435" s="106">
        <v>44065</v>
      </c>
      <c r="B435" s="93" t="s">
        <v>27</v>
      </c>
      <c r="C435" s="93" t="s">
        <v>150</v>
      </c>
      <c r="D435" s="33">
        <v>1</v>
      </c>
    </row>
    <row r="436" spans="1:4" x14ac:dyDescent="0.25">
      <c r="A436" s="106">
        <v>44065</v>
      </c>
      <c r="B436" s="93" t="s">
        <v>27</v>
      </c>
      <c r="C436" s="93" t="s">
        <v>43</v>
      </c>
      <c r="D436" s="33">
        <v>1</v>
      </c>
    </row>
    <row r="437" spans="1:4" x14ac:dyDescent="0.25">
      <c r="A437" s="106">
        <v>44065</v>
      </c>
      <c r="B437" s="93" t="s">
        <v>51</v>
      </c>
      <c r="C437" s="93" t="s">
        <v>51</v>
      </c>
      <c r="D437" s="33">
        <v>8</v>
      </c>
    </row>
    <row r="438" spans="1:4" x14ac:dyDescent="0.25">
      <c r="A438" s="106">
        <v>44066</v>
      </c>
      <c r="B438" s="93" t="s">
        <v>20</v>
      </c>
      <c r="C438" s="93" t="s">
        <v>20</v>
      </c>
      <c r="D438" s="33">
        <v>8</v>
      </c>
    </row>
    <row r="439" spans="1:4" x14ac:dyDescent="0.25">
      <c r="A439" s="106">
        <v>44066</v>
      </c>
      <c r="B439" s="93" t="s">
        <v>13</v>
      </c>
      <c r="C439" s="93" t="s">
        <v>13</v>
      </c>
      <c r="D439" s="33">
        <v>1</v>
      </c>
    </row>
    <row r="440" spans="1:4" x14ac:dyDescent="0.25">
      <c r="A440" s="106">
        <v>44066</v>
      </c>
      <c r="B440" s="93" t="s">
        <v>13</v>
      </c>
      <c r="C440" s="93" t="s">
        <v>236</v>
      </c>
      <c r="D440" s="33">
        <v>0</v>
      </c>
    </row>
    <row r="441" spans="1:4" x14ac:dyDescent="0.25">
      <c r="A441" s="106">
        <v>44066</v>
      </c>
      <c r="B441" s="93" t="s">
        <v>24</v>
      </c>
      <c r="C441" s="93" t="s">
        <v>23</v>
      </c>
      <c r="D441" s="33">
        <v>3</v>
      </c>
    </row>
    <row r="442" spans="1:4" x14ac:dyDescent="0.25">
      <c r="A442" s="106">
        <v>44066</v>
      </c>
      <c r="B442" s="93" t="s">
        <v>9</v>
      </c>
      <c r="C442" s="93" t="s">
        <v>9</v>
      </c>
      <c r="D442" s="33">
        <v>32</v>
      </c>
    </row>
    <row r="443" spans="1:4" x14ac:dyDescent="0.25">
      <c r="A443" s="106">
        <v>44066</v>
      </c>
      <c r="B443" s="93" t="s">
        <v>15</v>
      </c>
      <c r="C443" s="93" t="s">
        <v>118</v>
      </c>
      <c r="D443" s="33">
        <v>3</v>
      </c>
    </row>
    <row r="444" spans="1:4" x14ac:dyDescent="0.25">
      <c r="A444" s="106">
        <v>44066</v>
      </c>
      <c r="B444" s="93" t="s">
        <v>12</v>
      </c>
      <c r="C444" s="93" t="s">
        <v>12</v>
      </c>
      <c r="D444" s="33">
        <v>3</v>
      </c>
    </row>
    <row r="445" spans="1:4" x14ac:dyDescent="0.25">
      <c r="A445" s="106">
        <v>44066</v>
      </c>
      <c r="B445" s="93" t="s">
        <v>8</v>
      </c>
      <c r="C445" s="93" t="s">
        <v>82</v>
      </c>
      <c r="D445" s="33">
        <v>1</v>
      </c>
    </row>
    <row r="446" spans="1:4" x14ac:dyDescent="0.25">
      <c r="A446" s="106">
        <v>44066</v>
      </c>
      <c r="B446" s="93" t="s">
        <v>8</v>
      </c>
      <c r="C446" s="93" t="s">
        <v>241</v>
      </c>
      <c r="D446" s="33">
        <v>1</v>
      </c>
    </row>
    <row r="447" spans="1:4" x14ac:dyDescent="0.25">
      <c r="A447" s="106">
        <v>44066</v>
      </c>
      <c r="B447" s="93" t="s">
        <v>8</v>
      </c>
      <c r="C447" s="93" t="s">
        <v>151</v>
      </c>
      <c r="D447" s="33">
        <v>2</v>
      </c>
    </row>
    <row r="448" spans="1:4" x14ac:dyDescent="0.25">
      <c r="A448" s="106">
        <v>44066</v>
      </c>
      <c r="B448" s="93" t="s">
        <v>8</v>
      </c>
      <c r="C448" s="93" t="s">
        <v>8</v>
      </c>
      <c r="D448" s="33">
        <v>75</v>
      </c>
    </row>
    <row r="449" spans="1:6" x14ac:dyDescent="0.25">
      <c r="A449" s="106">
        <v>44066</v>
      </c>
      <c r="B449" s="93" t="s">
        <v>50</v>
      </c>
      <c r="C449" s="93" t="s">
        <v>243</v>
      </c>
      <c r="D449" s="33">
        <v>1</v>
      </c>
    </row>
    <row r="450" spans="1:6" x14ac:dyDescent="0.25">
      <c r="A450" s="106">
        <v>44066</v>
      </c>
      <c r="B450" s="93" t="s">
        <v>27</v>
      </c>
      <c r="C450" s="93" t="s">
        <v>150</v>
      </c>
      <c r="D450" s="33">
        <v>3</v>
      </c>
      <c r="F450" s="92"/>
    </row>
    <row r="451" spans="1:6" x14ac:dyDescent="0.25">
      <c r="A451" s="106">
        <v>44066</v>
      </c>
      <c r="B451" s="93" t="s">
        <v>10</v>
      </c>
      <c r="C451" s="93" t="s">
        <v>10</v>
      </c>
      <c r="D451" s="33">
        <v>3</v>
      </c>
    </row>
    <row r="452" spans="1:6" x14ac:dyDescent="0.25">
      <c r="A452" s="106">
        <v>44067</v>
      </c>
      <c r="B452" s="93" t="s">
        <v>20</v>
      </c>
      <c r="C452" s="93" t="s">
        <v>20</v>
      </c>
      <c r="D452" s="33">
        <v>5</v>
      </c>
    </row>
    <row r="453" spans="1:6" x14ac:dyDescent="0.25">
      <c r="A453" s="106">
        <v>44067</v>
      </c>
      <c r="B453" s="93" t="s">
        <v>13</v>
      </c>
      <c r="C453" s="93" t="s">
        <v>236</v>
      </c>
      <c r="D453" s="33">
        <v>2</v>
      </c>
    </row>
    <row r="454" spans="1:6" x14ac:dyDescent="0.25">
      <c r="A454" s="106">
        <v>44067</v>
      </c>
      <c r="B454" s="93" t="s">
        <v>24</v>
      </c>
      <c r="C454" s="93" t="s">
        <v>23</v>
      </c>
      <c r="D454" s="33">
        <v>1</v>
      </c>
    </row>
    <row r="455" spans="1:6" x14ac:dyDescent="0.25">
      <c r="A455" s="106">
        <v>44067</v>
      </c>
      <c r="B455" s="93" t="s">
        <v>47</v>
      </c>
      <c r="C455" s="93" t="s">
        <v>47</v>
      </c>
      <c r="D455" s="33">
        <v>0</v>
      </c>
    </row>
    <row r="456" spans="1:6" s="49" customFormat="1" x14ac:dyDescent="0.25">
      <c r="A456" s="106">
        <v>44067</v>
      </c>
      <c r="B456" s="93" t="s">
        <v>7</v>
      </c>
      <c r="C456" s="93" t="s">
        <v>7</v>
      </c>
      <c r="D456" s="33">
        <v>1</v>
      </c>
    </row>
    <row r="457" spans="1:6" x14ac:dyDescent="0.25">
      <c r="A457" s="106">
        <v>44067</v>
      </c>
      <c r="B457" s="93" t="s">
        <v>9</v>
      </c>
      <c r="C457" s="93" t="s">
        <v>9</v>
      </c>
      <c r="D457" s="33">
        <v>0</v>
      </c>
    </row>
    <row r="458" spans="1:6" x14ac:dyDescent="0.25">
      <c r="A458" s="106">
        <v>44067</v>
      </c>
      <c r="B458" s="93" t="s">
        <v>11</v>
      </c>
      <c r="C458" s="93" t="s">
        <v>153</v>
      </c>
      <c r="D458" s="33">
        <v>1</v>
      </c>
    </row>
    <row r="459" spans="1:6" x14ac:dyDescent="0.25">
      <c r="A459" s="106">
        <v>44067</v>
      </c>
      <c r="B459" s="93" t="s">
        <v>8</v>
      </c>
      <c r="C459" s="93" t="s">
        <v>241</v>
      </c>
      <c r="D459" s="33">
        <v>4</v>
      </c>
    </row>
    <row r="460" spans="1:6" x14ac:dyDescent="0.25">
      <c r="A460" s="106">
        <v>44067</v>
      </c>
      <c r="B460" s="93" t="s">
        <v>8</v>
      </c>
      <c r="C460" s="93" t="s">
        <v>67</v>
      </c>
      <c r="D460" s="33">
        <v>2</v>
      </c>
    </row>
    <row r="461" spans="1:6" x14ac:dyDescent="0.25">
      <c r="A461" s="106">
        <v>44067</v>
      </c>
      <c r="B461" s="93" t="s">
        <v>8</v>
      </c>
      <c r="C461" s="93" t="s">
        <v>154</v>
      </c>
      <c r="D461" s="33">
        <v>2</v>
      </c>
    </row>
    <row r="462" spans="1:6" x14ac:dyDescent="0.25">
      <c r="A462" s="106">
        <v>44067</v>
      </c>
      <c r="B462" s="93" t="s">
        <v>8</v>
      </c>
      <c r="C462" s="93" t="s">
        <v>151</v>
      </c>
      <c r="D462" s="33">
        <v>1</v>
      </c>
    </row>
    <row r="463" spans="1:6" x14ac:dyDescent="0.25">
      <c r="A463" s="106">
        <v>44067</v>
      </c>
      <c r="B463" s="93" t="s">
        <v>8</v>
      </c>
      <c r="C463" s="93" t="s">
        <v>40</v>
      </c>
      <c r="D463" s="33">
        <v>3</v>
      </c>
    </row>
    <row r="464" spans="1:6" x14ac:dyDescent="0.25">
      <c r="A464" s="106">
        <v>44067</v>
      </c>
      <c r="B464" s="93" t="s">
        <v>8</v>
      </c>
      <c r="C464" s="93" t="s">
        <v>8</v>
      </c>
      <c r="D464" s="33">
        <v>85</v>
      </c>
    </row>
    <row r="465" spans="1:4" x14ac:dyDescent="0.25">
      <c r="A465" s="106">
        <v>44067</v>
      </c>
      <c r="B465" s="93" t="s">
        <v>8</v>
      </c>
      <c r="C465" s="93" t="s">
        <v>121</v>
      </c>
      <c r="D465" s="33">
        <v>2</v>
      </c>
    </row>
    <row r="466" spans="1:4" x14ac:dyDescent="0.25">
      <c r="A466" s="106">
        <v>44067</v>
      </c>
      <c r="B466" s="93" t="s">
        <v>51</v>
      </c>
      <c r="C466" s="93" t="s">
        <v>51</v>
      </c>
      <c r="D466" s="33">
        <v>8</v>
      </c>
    </row>
    <row r="467" spans="1:4" x14ac:dyDescent="0.25">
      <c r="A467" s="106">
        <v>44067</v>
      </c>
      <c r="B467" s="93" t="s">
        <v>10</v>
      </c>
      <c r="C467" s="93" t="s">
        <v>10</v>
      </c>
      <c r="D467" s="33">
        <v>1</v>
      </c>
    </row>
    <row r="468" spans="1:4" x14ac:dyDescent="0.25">
      <c r="A468" s="106">
        <v>44068</v>
      </c>
      <c r="B468" s="93" t="s">
        <v>13</v>
      </c>
      <c r="C468" s="93" t="s">
        <v>104</v>
      </c>
      <c r="D468" s="33">
        <v>1</v>
      </c>
    </row>
    <row r="469" spans="1:4" x14ac:dyDescent="0.25">
      <c r="A469" s="106">
        <v>44068</v>
      </c>
      <c r="B469" s="93" t="s">
        <v>13</v>
      </c>
      <c r="C469" s="93" t="s">
        <v>13</v>
      </c>
      <c r="D469" s="33">
        <v>1</v>
      </c>
    </row>
    <row r="470" spans="1:4" x14ac:dyDescent="0.25">
      <c r="A470" s="106">
        <v>44068</v>
      </c>
      <c r="B470" s="93" t="s">
        <v>7</v>
      </c>
      <c r="C470" s="93" t="s">
        <v>7</v>
      </c>
      <c r="D470" s="33">
        <v>2</v>
      </c>
    </row>
    <row r="471" spans="1:4" x14ac:dyDescent="0.25">
      <c r="A471" s="106">
        <v>44068</v>
      </c>
      <c r="B471" s="93" t="s">
        <v>9</v>
      </c>
      <c r="C471" s="93" t="s">
        <v>9</v>
      </c>
      <c r="D471" s="33">
        <v>37</v>
      </c>
    </row>
    <row r="472" spans="1:4" x14ac:dyDescent="0.25">
      <c r="A472" s="106">
        <v>44068</v>
      </c>
      <c r="B472" s="93" t="s">
        <v>9</v>
      </c>
      <c r="C472" s="93" t="s">
        <v>17</v>
      </c>
      <c r="D472" s="33">
        <v>4</v>
      </c>
    </row>
    <row r="473" spans="1:4" x14ac:dyDescent="0.25">
      <c r="A473" s="106">
        <v>44068</v>
      </c>
      <c r="B473" s="93" t="s">
        <v>9</v>
      </c>
      <c r="C473" s="93" t="s">
        <v>159</v>
      </c>
      <c r="D473" s="33">
        <v>2</v>
      </c>
    </row>
    <row r="474" spans="1:4" x14ac:dyDescent="0.25">
      <c r="A474" s="106">
        <v>44068</v>
      </c>
      <c r="B474" s="93" t="s">
        <v>9</v>
      </c>
      <c r="C474" s="93" t="s">
        <v>155</v>
      </c>
      <c r="D474" s="33">
        <v>1</v>
      </c>
    </row>
    <row r="475" spans="1:4" x14ac:dyDescent="0.25">
      <c r="A475" s="106">
        <v>44068</v>
      </c>
      <c r="B475" s="93" t="s">
        <v>15</v>
      </c>
      <c r="C475" s="93" t="s">
        <v>118</v>
      </c>
      <c r="D475" s="33">
        <v>4</v>
      </c>
    </row>
    <row r="476" spans="1:4" x14ac:dyDescent="0.25">
      <c r="A476" s="106">
        <v>44068</v>
      </c>
      <c r="B476" s="93" t="s">
        <v>11</v>
      </c>
      <c r="C476" s="93" t="s">
        <v>153</v>
      </c>
      <c r="D476" s="33">
        <v>5</v>
      </c>
    </row>
    <row r="477" spans="1:4" x14ac:dyDescent="0.25">
      <c r="A477" s="106">
        <v>44068</v>
      </c>
      <c r="B477" s="93" t="s">
        <v>8</v>
      </c>
      <c r="C477" s="93" t="s">
        <v>241</v>
      </c>
      <c r="D477" s="33">
        <v>3</v>
      </c>
    </row>
    <row r="478" spans="1:4" x14ac:dyDescent="0.25">
      <c r="A478" s="106">
        <v>44068</v>
      </c>
      <c r="B478" s="93" t="s">
        <v>8</v>
      </c>
      <c r="C478" s="93" t="s">
        <v>8</v>
      </c>
      <c r="D478" s="33">
        <v>43</v>
      </c>
    </row>
    <row r="479" spans="1:4" x14ac:dyDescent="0.25">
      <c r="A479" s="106">
        <v>44068</v>
      </c>
      <c r="B479" s="93" t="s">
        <v>8</v>
      </c>
      <c r="C479" s="93" t="s">
        <v>31</v>
      </c>
      <c r="D479" s="33">
        <v>2</v>
      </c>
    </row>
    <row r="480" spans="1:4" x14ac:dyDescent="0.25">
      <c r="A480" s="106">
        <v>44068</v>
      </c>
      <c r="B480" s="93" t="s">
        <v>8</v>
      </c>
      <c r="C480" s="93" t="s">
        <v>140</v>
      </c>
      <c r="D480" s="33">
        <v>2</v>
      </c>
    </row>
    <row r="481" spans="1:4" x14ac:dyDescent="0.25">
      <c r="A481" s="106">
        <v>44068</v>
      </c>
      <c r="B481" s="93" t="s">
        <v>8</v>
      </c>
      <c r="C481" s="93" t="s">
        <v>89</v>
      </c>
      <c r="D481" s="33">
        <v>2</v>
      </c>
    </row>
    <row r="482" spans="1:4" x14ac:dyDescent="0.25">
      <c r="A482" s="106">
        <v>44068</v>
      </c>
      <c r="B482" s="93" t="s">
        <v>8</v>
      </c>
      <c r="C482" s="93" t="s">
        <v>121</v>
      </c>
      <c r="D482" s="33">
        <v>2</v>
      </c>
    </row>
    <row r="483" spans="1:4" x14ac:dyDescent="0.25">
      <c r="A483" s="106">
        <v>44068</v>
      </c>
      <c r="B483" s="93" t="s">
        <v>50</v>
      </c>
      <c r="C483" s="93" t="s">
        <v>243</v>
      </c>
      <c r="D483" s="33">
        <v>1</v>
      </c>
    </row>
    <row r="484" spans="1:4" x14ac:dyDescent="0.25">
      <c r="A484" s="106">
        <v>44068</v>
      </c>
      <c r="B484" s="93" t="s">
        <v>10</v>
      </c>
      <c r="C484" s="93" t="s">
        <v>10</v>
      </c>
      <c r="D484" s="33">
        <v>3</v>
      </c>
    </row>
    <row r="485" spans="1:4" x14ac:dyDescent="0.25">
      <c r="A485" s="106">
        <v>44069</v>
      </c>
      <c r="B485" s="93" t="s">
        <v>20</v>
      </c>
      <c r="C485" s="93" t="s">
        <v>20</v>
      </c>
      <c r="D485" s="33">
        <v>1</v>
      </c>
    </row>
    <row r="486" spans="1:4" x14ac:dyDescent="0.25">
      <c r="A486" s="106">
        <v>44069</v>
      </c>
      <c r="B486" s="93" t="s">
        <v>13</v>
      </c>
      <c r="C486" s="93" t="s">
        <v>13</v>
      </c>
      <c r="D486" s="33">
        <v>3</v>
      </c>
    </row>
    <row r="487" spans="1:4" x14ac:dyDescent="0.25">
      <c r="A487" s="106">
        <v>44069</v>
      </c>
      <c r="B487" s="93" t="s">
        <v>47</v>
      </c>
      <c r="C487" s="93" t="s">
        <v>47</v>
      </c>
      <c r="D487" s="33">
        <v>0</v>
      </c>
    </row>
    <row r="488" spans="1:4" x14ac:dyDescent="0.25">
      <c r="A488" s="106">
        <v>44069</v>
      </c>
      <c r="B488" s="93" t="s">
        <v>9</v>
      </c>
      <c r="C488" s="93" t="s">
        <v>9</v>
      </c>
      <c r="D488" s="33">
        <v>26</v>
      </c>
    </row>
    <row r="489" spans="1:4" x14ac:dyDescent="0.25">
      <c r="A489" s="106">
        <v>44069</v>
      </c>
      <c r="B489" s="93" t="s">
        <v>12</v>
      </c>
      <c r="C489" s="93" t="s">
        <v>160</v>
      </c>
      <c r="D489" s="33">
        <v>1</v>
      </c>
    </row>
    <row r="490" spans="1:4" x14ac:dyDescent="0.25">
      <c r="A490" s="106">
        <v>44069</v>
      </c>
      <c r="B490" s="93" t="s">
        <v>12</v>
      </c>
      <c r="C490" s="93" t="s">
        <v>12</v>
      </c>
      <c r="D490" s="33">
        <v>1</v>
      </c>
    </row>
    <row r="491" spans="1:4" x14ac:dyDescent="0.25">
      <c r="A491" s="106">
        <v>44069</v>
      </c>
      <c r="B491" s="93" t="s">
        <v>8</v>
      </c>
      <c r="C491" s="93" t="s">
        <v>241</v>
      </c>
      <c r="D491" s="33">
        <v>4</v>
      </c>
    </row>
    <row r="492" spans="1:4" x14ac:dyDescent="0.25">
      <c r="A492" s="106">
        <v>44069</v>
      </c>
      <c r="B492" s="93" t="s">
        <v>8</v>
      </c>
      <c r="C492" s="93" t="s">
        <v>67</v>
      </c>
      <c r="D492" s="33">
        <v>2</v>
      </c>
    </row>
    <row r="493" spans="1:4" x14ac:dyDescent="0.25">
      <c r="A493" s="106">
        <v>44069</v>
      </c>
      <c r="B493" s="93" t="s">
        <v>8</v>
      </c>
      <c r="C493" s="93" t="s">
        <v>151</v>
      </c>
      <c r="D493" s="33">
        <v>1</v>
      </c>
    </row>
    <row r="494" spans="1:4" x14ac:dyDescent="0.25">
      <c r="A494" s="106">
        <v>44069</v>
      </c>
      <c r="B494" s="93" t="s">
        <v>8</v>
      </c>
      <c r="C494" s="93" t="s">
        <v>143</v>
      </c>
      <c r="D494" s="33">
        <v>1</v>
      </c>
    </row>
    <row r="495" spans="1:4" x14ac:dyDescent="0.25">
      <c r="A495" s="106">
        <v>44069</v>
      </c>
      <c r="B495" s="93" t="s">
        <v>8</v>
      </c>
      <c r="C495" s="93" t="s">
        <v>40</v>
      </c>
      <c r="D495" s="33">
        <v>1</v>
      </c>
    </row>
    <row r="496" spans="1:4" x14ac:dyDescent="0.25">
      <c r="A496" s="106">
        <v>44069</v>
      </c>
      <c r="B496" s="93" t="s">
        <v>8</v>
      </c>
      <c r="C496" s="93" t="s">
        <v>8</v>
      </c>
      <c r="D496" s="33">
        <v>48</v>
      </c>
    </row>
    <row r="497" spans="1:4" x14ac:dyDescent="0.25">
      <c r="A497" s="106">
        <v>44069</v>
      </c>
      <c r="B497" s="93" t="s">
        <v>50</v>
      </c>
      <c r="C497" s="93" t="s">
        <v>243</v>
      </c>
      <c r="D497" s="33">
        <v>1</v>
      </c>
    </row>
    <row r="498" spans="1:4" x14ac:dyDescent="0.25">
      <c r="A498" s="106">
        <v>44069</v>
      </c>
      <c r="B498" s="93" t="s">
        <v>27</v>
      </c>
      <c r="C498" s="93" t="s">
        <v>150</v>
      </c>
      <c r="D498" s="33">
        <v>1</v>
      </c>
    </row>
    <row r="499" spans="1:4" x14ac:dyDescent="0.25">
      <c r="A499" s="106">
        <v>44069</v>
      </c>
      <c r="B499" s="93" t="s">
        <v>27</v>
      </c>
      <c r="C499" s="93" t="s">
        <v>43</v>
      </c>
      <c r="D499" s="33">
        <v>2</v>
      </c>
    </row>
    <row r="500" spans="1:4" x14ac:dyDescent="0.25">
      <c r="A500" s="106">
        <v>44069</v>
      </c>
      <c r="B500" s="93" t="s">
        <v>51</v>
      </c>
      <c r="C500" s="93" t="s">
        <v>51</v>
      </c>
      <c r="D500" s="33">
        <v>1</v>
      </c>
    </row>
    <row r="501" spans="1:4" x14ac:dyDescent="0.25">
      <c r="A501" s="106">
        <v>44069</v>
      </c>
      <c r="B501" s="93" t="s">
        <v>10</v>
      </c>
      <c r="C501" s="93" t="s">
        <v>10</v>
      </c>
      <c r="D501" s="33">
        <v>3</v>
      </c>
    </row>
    <row r="502" spans="1:4" x14ac:dyDescent="0.25">
      <c r="A502" s="106">
        <v>44070</v>
      </c>
      <c r="B502" s="93" t="s">
        <v>13</v>
      </c>
      <c r="C502" s="93" t="s">
        <v>104</v>
      </c>
      <c r="D502" s="33">
        <v>1</v>
      </c>
    </row>
    <row r="503" spans="1:4" x14ac:dyDescent="0.25">
      <c r="A503" s="106">
        <v>44070</v>
      </c>
      <c r="B503" s="93" t="s">
        <v>13</v>
      </c>
      <c r="C503" s="93" t="s">
        <v>13</v>
      </c>
      <c r="D503" s="33">
        <v>4</v>
      </c>
    </row>
    <row r="504" spans="1:4" x14ac:dyDescent="0.25">
      <c r="A504" s="106">
        <v>44070</v>
      </c>
      <c r="B504" s="93" t="s">
        <v>13</v>
      </c>
      <c r="C504" s="93" t="s">
        <v>236</v>
      </c>
      <c r="D504" s="33">
        <v>2</v>
      </c>
    </row>
    <row r="505" spans="1:4" x14ac:dyDescent="0.25">
      <c r="A505" s="106">
        <v>44070</v>
      </c>
      <c r="B505" s="93" t="s">
        <v>7</v>
      </c>
      <c r="C505" s="93" t="s">
        <v>7</v>
      </c>
      <c r="D505" s="33">
        <v>1</v>
      </c>
    </row>
    <row r="506" spans="1:4" x14ac:dyDescent="0.25">
      <c r="A506" s="106">
        <v>44070</v>
      </c>
      <c r="B506" s="93" t="s">
        <v>9</v>
      </c>
      <c r="C506" s="93" t="s">
        <v>9</v>
      </c>
      <c r="D506" s="33">
        <v>33</v>
      </c>
    </row>
    <row r="507" spans="1:4" x14ac:dyDescent="0.25">
      <c r="A507" s="106">
        <v>44070</v>
      </c>
      <c r="B507" s="93" t="s">
        <v>9</v>
      </c>
      <c r="C507" s="93" t="s">
        <v>17</v>
      </c>
      <c r="D507" s="33">
        <v>3</v>
      </c>
    </row>
    <row r="508" spans="1:4" x14ac:dyDescent="0.25">
      <c r="A508" s="106">
        <v>44070</v>
      </c>
      <c r="B508" s="93" t="s">
        <v>15</v>
      </c>
      <c r="C508" s="93" t="s">
        <v>118</v>
      </c>
      <c r="D508" s="33">
        <v>5</v>
      </c>
    </row>
    <row r="509" spans="1:4" x14ac:dyDescent="0.25">
      <c r="A509" s="106">
        <v>44070</v>
      </c>
      <c r="B509" s="93" t="s">
        <v>11</v>
      </c>
      <c r="C509" s="93" t="s">
        <v>11</v>
      </c>
      <c r="D509" s="33">
        <v>2</v>
      </c>
    </row>
    <row r="510" spans="1:4" x14ac:dyDescent="0.25">
      <c r="A510" s="106">
        <v>44070</v>
      </c>
      <c r="B510" s="93" t="s">
        <v>11</v>
      </c>
      <c r="C510" s="93" t="s">
        <v>144</v>
      </c>
      <c r="D510" s="33">
        <v>1</v>
      </c>
    </row>
    <row r="511" spans="1:4" x14ac:dyDescent="0.25">
      <c r="A511" s="106">
        <v>44070</v>
      </c>
      <c r="B511" s="93" t="s">
        <v>8</v>
      </c>
      <c r="C511" s="93" t="s">
        <v>67</v>
      </c>
      <c r="D511" s="33">
        <v>1</v>
      </c>
    </row>
    <row r="512" spans="1:4" x14ac:dyDescent="0.25">
      <c r="A512" s="106">
        <v>44070</v>
      </c>
      <c r="B512" s="93" t="s">
        <v>8</v>
      </c>
      <c r="C512" s="93" t="s">
        <v>151</v>
      </c>
      <c r="D512" s="33">
        <v>1</v>
      </c>
    </row>
    <row r="513" spans="1:6" x14ac:dyDescent="0.25">
      <c r="A513" s="106">
        <v>44070</v>
      </c>
      <c r="B513" s="93" t="s">
        <v>8</v>
      </c>
      <c r="C513" s="93" t="s">
        <v>40</v>
      </c>
      <c r="D513" s="33">
        <v>1</v>
      </c>
    </row>
    <row r="514" spans="1:6" x14ac:dyDescent="0.25">
      <c r="A514" s="106">
        <v>44070</v>
      </c>
      <c r="B514" s="93" t="s">
        <v>8</v>
      </c>
      <c r="C514" s="93" t="s">
        <v>8</v>
      </c>
      <c r="D514" s="33">
        <v>103</v>
      </c>
    </row>
    <row r="515" spans="1:6" x14ac:dyDescent="0.25">
      <c r="A515" s="106">
        <v>44070</v>
      </c>
      <c r="B515" s="93" t="s">
        <v>8</v>
      </c>
      <c r="C515" s="93" t="s">
        <v>31</v>
      </c>
      <c r="D515" s="33">
        <v>1</v>
      </c>
    </row>
    <row r="516" spans="1:6" x14ac:dyDescent="0.25">
      <c r="A516" s="106">
        <v>44070</v>
      </c>
      <c r="B516" s="93" t="s">
        <v>8</v>
      </c>
      <c r="C516" s="93" t="s">
        <v>121</v>
      </c>
      <c r="D516" s="33">
        <v>4</v>
      </c>
    </row>
    <row r="517" spans="1:6" x14ac:dyDescent="0.25">
      <c r="A517" s="106">
        <v>44070</v>
      </c>
      <c r="B517" s="93" t="s">
        <v>27</v>
      </c>
      <c r="C517" s="93" t="s">
        <v>43</v>
      </c>
      <c r="D517" s="33">
        <v>1</v>
      </c>
      <c r="F517" s="94"/>
    </row>
    <row r="518" spans="1:6" x14ac:dyDescent="0.25">
      <c r="A518" s="106">
        <v>44070</v>
      </c>
      <c r="B518" s="93" t="s">
        <v>51</v>
      </c>
      <c r="C518" s="93" t="s">
        <v>51</v>
      </c>
      <c r="D518" s="33">
        <v>1</v>
      </c>
    </row>
    <row r="519" spans="1:6" x14ac:dyDescent="0.25">
      <c r="A519" s="106">
        <v>44070</v>
      </c>
      <c r="B519" s="93" t="s">
        <v>10</v>
      </c>
      <c r="C519" s="93" t="s">
        <v>10</v>
      </c>
      <c r="D519" s="33">
        <v>2</v>
      </c>
    </row>
    <row r="520" spans="1:6" x14ac:dyDescent="0.25">
      <c r="A520" s="106">
        <v>44071</v>
      </c>
      <c r="B520" s="93" t="s">
        <v>20</v>
      </c>
      <c r="C520" s="93" t="s">
        <v>20</v>
      </c>
      <c r="D520" s="33">
        <v>0</v>
      </c>
    </row>
    <row r="521" spans="1:6" x14ac:dyDescent="0.25">
      <c r="A521" s="106">
        <v>44071</v>
      </c>
      <c r="B521" s="93" t="s">
        <v>24</v>
      </c>
      <c r="C521" s="93" t="s">
        <v>23</v>
      </c>
      <c r="D521" s="33">
        <v>1</v>
      </c>
    </row>
    <row r="522" spans="1:6" x14ac:dyDescent="0.25">
      <c r="A522" s="106">
        <v>44071</v>
      </c>
      <c r="B522" s="93" t="s">
        <v>7</v>
      </c>
      <c r="C522" s="93" t="s">
        <v>7</v>
      </c>
      <c r="D522" s="33">
        <v>1</v>
      </c>
    </row>
    <row r="523" spans="1:6" x14ac:dyDescent="0.25">
      <c r="A523" s="106">
        <v>44071</v>
      </c>
      <c r="B523" s="93" t="s">
        <v>9</v>
      </c>
      <c r="C523" s="93" t="s">
        <v>9</v>
      </c>
      <c r="D523" s="33">
        <v>26</v>
      </c>
    </row>
    <row r="524" spans="1:6" x14ac:dyDescent="0.25">
      <c r="A524" s="106">
        <v>44071</v>
      </c>
      <c r="B524" s="93" t="s">
        <v>15</v>
      </c>
      <c r="C524" s="93" t="s">
        <v>118</v>
      </c>
      <c r="D524" s="33">
        <v>2</v>
      </c>
    </row>
    <row r="525" spans="1:6" x14ac:dyDescent="0.25">
      <c r="A525" s="106">
        <v>44071</v>
      </c>
      <c r="B525" s="93" t="s">
        <v>12</v>
      </c>
      <c r="C525" s="93" t="s">
        <v>12</v>
      </c>
      <c r="D525" s="33">
        <v>1</v>
      </c>
    </row>
    <row r="526" spans="1:6" x14ac:dyDescent="0.25">
      <c r="A526" s="106">
        <v>44071</v>
      </c>
      <c r="B526" s="93" t="s">
        <v>8</v>
      </c>
      <c r="C526" s="93" t="s">
        <v>241</v>
      </c>
      <c r="D526" s="33">
        <v>2</v>
      </c>
    </row>
    <row r="527" spans="1:6" x14ac:dyDescent="0.25">
      <c r="A527" s="106">
        <v>44071</v>
      </c>
      <c r="B527" s="93" t="s">
        <v>8</v>
      </c>
      <c r="C527" s="93" t="s">
        <v>151</v>
      </c>
      <c r="D527" s="33">
        <v>2</v>
      </c>
    </row>
    <row r="528" spans="1:6" x14ac:dyDescent="0.25">
      <c r="A528" s="106">
        <v>44071</v>
      </c>
      <c r="B528" s="93" t="s">
        <v>8</v>
      </c>
      <c r="C528" s="93" t="s">
        <v>40</v>
      </c>
      <c r="D528" s="33">
        <v>2</v>
      </c>
    </row>
    <row r="529" spans="1:5" x14ac:dyDescent="0.25">
      <c r="A529" s="106">
        <v>44071</v>
      </c>
      <c r="B529" s="93" t="s">
        <v>8</v>
      </c>
      <c r="C529" s="93" t="s">
        <v>8</v>
      </c>
      <c r="D529" s="33">
        <v>70</v>
      </c>
      <c r="E529" s="48"/>
    </row>
    <row r="530" spans="1:5" x14ac:dyDescent="0.25">
      <c r="A530" s="106">
        <v>44071</v>
      </c>
      <c r="B530" s="93" t="s">
        <v>8</v>
      </c>
      <c r="C530" s="93" t="s">
        <v>197</v>
      </c>
      <c r="D530" s="33">
        <v>1</v>
      </c>
    </row>
    <row r="531" spans="1:5" x14ac:dyDescent="0.25">
      <c r="A531" s="106">
        <v>44071</v>
      </c>
      <c r="B531" s="93" t="s">
        <v>8</v>
      </c>
      <c r="C531" s="93" t="s">
        <v>121</v>
      </c>
      <c r="D531" s="33">
        <v>5</v>
      </c>
    </row>
    <row r="532" spans="1:5" x14ac:dyDescent="0.25">
      <c r="A532" s="106">
        <v>44071</v>
      </c>
      <c r="B532" s="93" t="s">
        <v>27</v>
      </c>
      <c r="C532" s="93" t="s">
        <v>43</v>
      </c>
      <c r="D532" s="33">
        <v>3</v>
      </c>
    </row>
    <row r="533" spans="1:5" x14ac:dyDescent="0.25">
      <c r="A533" s="106">
        <v>44071</v>
      </c>
      <c r="B533" s="93" t="s">
        <v>51</v>
      </c>
      <c r="C533" s="93" t="s">
        <v>51</v>
      </c>
      <c r="D533" s="33">
        <v>2</v>
      </c>
    </row>
    <row r="534" spans="1:5" x14ac:dyDescent="0.25">
      <c r="A534" s="106">
        <v>44072</v>
      </c>
      <c r="B534" s="93" t="s">
        <v>14</v>
      </c>
      <c r="C534" s="93" t="s">
        <v>16</v>
      </c>
      <c r="D534" s="33">
        <v>2</v>
      </c>
    </row>
    <row r="535" spans="1:5" x14ac:dyDescent="0.25">
      <c r="A535" s="106">
        <v>44072</v>
      </c>
      <c r="B535" s="93" t="s">
        <v>13</v>
      </c>
      <c r="C535" s="93" t="s">
        <v>104</v>
      </c>
      <c r="D535" s="33">
        <v>1</v>
      </c>
    </row>
    <row r="536" spans="1:5" x14ac:dyDescent="0.25">
      <c r="A536" s="106">
        <v>44072</v>
      </c>
      <c r="B536" s="93" t="s">
        <v>13</v>
      </c>
      <c r="C536" s="93" t="s">
        <v>13</v>
      </c>
      <c r="D536" s="33">
        <v>3</v>
      </c>
    </row>
    <row r="537" spans="1:5" x14ac:dyDescent="0.25">
      <c r="A537" s="106">
        <v>44072</v>
      </c>
      <c r="B537" s="93" t="s">
        <v>13</v>
      </c>
      <c r="C537" s="93" t="s">
        <v>148</v>
      </c>
      <c r="D537" s="33">
        <v>2</v>
      </c>
    </row>
    <row r="538" spans="1:5" x14ac:dyDescent="0.25">
      <c r="A538" s="106">
        <v>44072</v>
      </c>
      <c r="B538" s="93" t="s">
        <v>24</v>
      </c>
      <c r="C538" s="93" t="s">
        <v>204</v>
      </c>
      <c r="D538" s="33">
        <v>1</v>
      </c>
    </row>
    <row r="539" spans="1:5" x14ac:dyDescent="0.25">
      <c r="A539" s="106">
        <v>44072</v>
      </c>
      <c r="B539" s="93" t="s">
        <v>9</v>
      </c>
      <c r="C539" s="93" t="s">
        <v>9</v>
      </c>
      <c r="D539" s="33">
        <v>38</v>
      </c>
    </row>
    <row r="540" spans="1:5" x14ac:dyDescent="0.25">
      <c r="A540" s="106">
        <v>44072</v>
      </c>
      <c r="B540" s="93" t="s">
        <v>9</v>
      </c>
      <c r="C540" s="93" t="s">
        <v>159</v>
      </c>
      <c r="D540" s="33">
        <v>1</v>
      </c>
    </row>
    <row r="541" spans="1:5" x14ac:dyDescent="0.25">
      <c r="A541" s="106">
        <v>44072</v>
      </c>
      <c r="B541" s="93" t="s">
        <v>9</v>
      </c>
      <c r="C541" s="93" t="s">
        <v>155</v>
      </c>
      <c r="D541" s="33">
        <v>1</v>
      </c>
    </row>
    <row r="542" spans="1:5" x14ac:dyDescent="0.25">
      <c r="A542" s="106">
        <v>44072</v>
      </c>
      <c r="B542" s="93" t="s">
        <v>12</v>
      </c>
      <c r="C542" s="93" t="s">
        <v>12</v>
      </c>
      <c r="D542" s="33">
        <v>2</v>
      </c>
    </row>
    <row r="543" spans="1:5" x14ac:dyDescent="0.25">
      <c r="A543" s="106">
        <v>44072</v>
      </c>
      <c r="B543" s="93" t="s">
        <v>8</v>
      </c>
      <c r="C543" s="93" t="s">
        <v>241</v>
      </c>
      <c r="D543" s="33">
        <v>1</v>
      </c>
    </row>
    <row r="544" spans="1:5" x14ac:dyDescent="0.25">
      <c r="A544" s="106">
        <v>44072</v>
      </c>
      <c r="B544" s="93" t="s">
        <v>8</v>
      </c>
      <c r="C544" s="93" t="s">
        <v>8</v>
      </c>
      <c r="D544" s="33">
        <v>91</v>
      </c>
    </row>
    <row r="545" spans="1:4" x14ac:dyDescent="0.25">
      <c r="A545" s="106">
        <v>44072</v>
      </c>
      <c r="B545" s="93" t="s">
        <v>8</v>
      </c>
      <c r="C545" s="93" t="s">
        <v>31</v>
      </c>
      <c r="D545" s="33">
        <v>2</v>
      </c>
    </row>
    <row r="546" spans="1:4" x14ac:dyDescent="0.25">
      <c r="A546" s="106">
        <v>44072</v>
      </c>
      <c r="B546" s="93" t="s">
        <v>8</v>
      </c>
      <c r="C546" s="93" t="s">
        <v>89</v>
      </c>
      <c r="D546" s="33">
        <v>2</v>
      </c>
    </row>
    <row r="547" spans="1:4" x14ac:dyDescent="0.25">
      <c r="A547" s="106">
        <v>44072</v>
      </c>
      <c r="B547" s="93" t="s">
        <v>8</v>
      </c>
      <c r="C547" s="93" t="s">
        <v>121</v>
      </c>
      <c r="D547" s="33">
        <v>1</v>
      </c>
    </row>
    <row r="548" spans="1:4" x14ac:dyDescent="0.25">
      <c r="A548" s="106">
        <v>44072</v>
      </c>
      <c r="B548" s="93" t="s">
        <v>27</v>
      </c>
      <c r="C548" s="93" t="s">
        <v>150</v>
      </c>
      <c r="D548" s="33">
        <v>1</v>
      </c>
    </row>
    <row r="549" spans="1:4" x14ac:dyDescent="0.25">
      <c r="A549" s="106">
        <v>44072</v>
      </c>
      <c r="B549" s="93" t="s">
        <v>51</v>
      </c>
      <c r="C549" s="93" t="s">
        <v>51</v>
      </c>
      <c r="D549" s="33">
        <v>7</v>
      </c>
    </row>
    <row r="550" spans="1:4" x14ac:dyDescent="0.25">
      <c r="A550" s="106">
        <v>44072</v>
      </c>
      <c r="B550" s="93" t="s">
        <v>10</v>
      </c>
      <c r="C550" s="93" t="s">
        <v>10</v>
      </c>
      <c r="D550" s="33">
        <v>4</v>
      </c>
    </row>
    <row r="551" spans="1:4" x14ac:dyDescent="0.25">
      <c r="A551" s="106">
        <v>44073</v>
      </c>
      <c r="B551" s="93" t="s">
        <v>13</v>
      </c>
      <c r="C551" s="112" t="s">
        <v>626</v>
      </c>
      <c r="D551" s="33">
        <v>2</v>
      </c>
    </row>
    <row r="552" spans="1:4" x14ac:dyDescent="0.25">
      <c r="A552" s="106">
        <v>44073</v>
      </c>
      <c r="B552" s="93" t="s">
        <v>13</v>
      </c>
      <c r="C552" s="93" t="s">
        <v>235</v>
      </c>
      <c r="D552" s="33">
        <v>1</v>
      </c>
    </row>
    <row r="553" spans="1:4" x14ac:dyDescent="0.25">
      <c r="A553" s="106">
        <v>44073</v>
      </c>
      <c r="B553" s="93" t="s">
        <v>13</v>
      </c>
      <c r="C553" s="93" t="s">
        <v>13</v>
      </c>
      <c r="D553" s="33">
        <v>9</v>
      </c>
    </row>
    <row r="554" spans="1:4" x14ac:dyDescent="0.25">
      <c r="A554" s="106">
        <v>44073</v>
      </c>
      <c r="B554" s="93" t="s">
        <v>13</v>
      </c>
      <c r="C554" s="93" t="s">
        <v>148</v>
      </c>
      <c r="D554" s="33">
        <v>2</v>
      </c>
    </row>
    <row r="555" spans="1:4" x14ac:dyDescent="0.25">
      <c r="A555" s="106">
        <v>44073</v>
      </c>
      <c r="B555" s="93" t="s">
        <v>24</v>
      </c>
      <c r="C555" s="93" t="s">
        <v>23</v>
      </c>
      <c r="D555" s="33">
        <v>1</v>
      </c>
    </row>
    <row r="556" spans="1:4" x14ac:dyDescent="0.25">
      <c r="A556" s="106">
        <v>44073</v>
      </c>
      <c r="B556" s="93" t="s">
        <v>9</v>
      </c>
      <c r="C556" s="93" t="s">
        <v>9</v>
      </c>
      <c r="D556" s="33">
        <v>32</v>
      </c>
    </row>
    <row r="557" spans="1:4" x14ac:dyDescent="0.25">
      <c r="A557" s="106">
        <v>44073</v>
      </c>
      <c r="B557" s="93" t="s">
        <v>9</v>
      </c>
      <c r="C557" s="93" t="s">
        <v>159</v>
      </c>
      <c r="D557" s="33">
        <v>2</v>
      </c>
    </row>
    <row r="558" spans="1:4" x14ac:dyDescent="0.25">
      <c r="A558" s="106">
        <v>44073</v>
      </c>
      <c r="B558" s="93" t="s">
        <v>9</v>
      </c>
      <c r="C558" s="93" t="s">
        <v>155</v>
      </c>
      <c r="D558" s="33">
        <v>2</v>
      </c>
    </row>
    <row r="559" spans="1:4" x14ac:dyDescent="0.25">
      <c r="A559" s="106">
        <v>44073</v>
      </c>
      <c r="B559" s="93" t="s">
        <v>11</v>
      </c>
      <c r="C559" s="93" t="s">
        <v>11</v>
      </c>
      <c r="D559" s="33">
        <v>2</v>
      </c>
    </row>
    <row r="560" spans="1:4" x14ac:dyDescent="0.25">
      <c r="A560" s="106">
        <v>44073</v>
      </c>
      <c r="B560" s="93" t="s">
        <v>11</v>
      </c>
      <c r="C560" s="93" t="s">
        <v>144</v>
      </c>
      <c r="D560" s="33">
        <v>1</v>
      </c>
    </row>
    <row r="561" spans="1:4" x14ac:dyDescent="0.25">
      <c r="A561" s="106">
        <v>44073</v>
      </c>
      <c r="B561" s="93" t="s">
        <v>8</v>
      </c>
      <c r="C561" s="93" t="s">
        <v>241</v>
      </c>
      <c r="D561" s="33">
        <v>2</v>
      </c>
    </row>
    <row r="562" spans="1:4" x14ac:dyDescent="0.25">
      <c r="A562" s="106">
        <v>44073</v>
      </c>
      <c r="B562" s="93" t="s">
        <v>8</v>
      </c>
      <c r="C562" s="93" t="s">
        <v>215</v>
      </c>
      <c r="D562" s="33">
        <v>1</v>
      </c>
    </row>
    <row r="563" spans="1:4" x14ac:dyDescent="0.25">
      <c r="A563" s="106">
        <v>44073</v>
      </c>
      <c r="B563" s="93" t="s">
        <v>8</v>
      </c>
      <c r="C563" s="93" t="s">
        <v>40</v>
      </c>
      <c r="D563" s="33">
        <v>2</v>
      </c>
    </row>
    <row r="564" spans="1:4" x14ac:dyDescent="0.25">
      <c r="A564" s="106">
        <v>44073</v>
      </c>
      <c r="B564" s="93" t="s">
        <v>8</v>
      </c>
      <c r="C564" s="93" t="s">
        <v>8</v>
      </c>
      <c r="D564" s="33">
        <v>59</v>
      </c>
    </row>
    <row r="565" spans="1:4" x14ac:dyDescent="0.25">
      <c r="A565" s="106">
        <v>44073</v>
      </c>
      <c r="B565" s="93" t="s">
        <v>27</v>
      </c>
      <c r="C565" s="93" t="s">
        <v>43</v>
      </c>
      <c r="D565" s="33">
        <v>1</v>
      </c>
    </row>
    <row r="566" spans="1:4" x14ac:dyDescent="0.25">
      <c r="A566" s="106">
        <v>44074</v>
      </c>
      <c r="B566" s="93" t="s">
        <v>20</v>
      </c>
      <c r="C566" s="93" t="s">
        <v>20</v>
      </c>
      <c r="D566" s="33">
        <v>1</v>
      </c>
    </row>
    <row r="567" spans="1:4" x14ac:dyDescent="0.25">
      <c r="A567" s="106">
        <v>44074</v>
      </c>
      <c r="B567" s="93" t="s">
        <v>13</v>
      </c>
      <c r="C567" s="93" t="s">
        <v>104</v>
      </c>
      <c r="D567" s="33">
        <v>1</v>
      </c>
    </row>
    <row r="568" spans="1:4" x14ac:dyDescent="0.25">
      <c r="A568" s="106">
        <v>44074</v>
      </c>
      <c r="B568" s="93" t="s">
        <v>13</v>
      </c>
      <c r="C568" s="93" t="s">
        <v>13</v>
      </c>
      <c r="D568" s="33">
        <v>10</v>
      </c>
    </row>
    <row r="569" spans="1:4" x14ac:dyDescent="0.25">
      <c r="A569" s="106">
        <v>44074</v>
      </c>
      <c r="B569" s="93" t="s">
        <v>13</v>
      </c>
      <c r="C569" s="93" t="s">
        <v>236</v>
      </c>
      <c r="D569" s="33">
        <v>3</v>
      </c>
    </row>
    <row r="570" spans="1:4" x14ac:dyDescent="0.25">
      <c r="A570" s="106">
        <v>44074</v>
      </c>
      <c r="B570" s="93" t="s">
        <v>13</v>
      </c>
      <c r="C570" s="93" t="s">
        <v>233</v>
      </c>
      <c r="D570" s="33">
        <v>4</v>
      </c>
    </row>
    <row r="571" spans="1:4" x14ac:dyDescent="0.25">
      <c r="A571" s="106">
        <v>44074</v>
      </c>
      <c r="B571" s="93" t="s">
        <v>24</v>
      </c>
      <c r="C571" s="93" t="s">
        <v>23</v>
      </c>
      <c r="D571" s="33">
        <v>0</v>
      </c>
    </row>
    <row r="572" spans="1:4" x14ac:dyDescent="0.25">
      <c r="A572" s="106">
        <v>44074</v>
      </c>
      <c r="B572" s="93" t="s">
        <v>24</v>
      </c>
      <c r="C572" s="93" t="s">
        <v>220</v>
      </c>
      <c r="D572" s="33">
        <v>1</v>
      </c>
    </row>
    <row r="573" spans="1:4" x14ac:dyDescent="0.25">
      <c r="A573" s="106">
        <v>44074</v>
      </c>
      <c r="B573" s="93" t="s">
        <v>24</v>
      </c>
      <c r="C573" s="93" t="s">
        <v>24</v>
      </c>
      <c r="D573" s="33">
        <v>1</v>
      </c>
    </row>
    <row r="574" spans="1:4" x14ac:dyDescent="0.25">
      <c r="A574" s="106">
        <v>44074</v>
      </c>
      <c r="B574" s="93" t="s">
        <v>7</v>
      </c>
      <c r="C574" s="93" t="s">
        <v>7</v>
      </c>
      <c r="D574" s="33">
        <v>4</v>
      </c>
    </row>
    <row r="575" spans="1:4" x14ac:dyDescent="0.25">
      <c r="A575" s="106">
        <v>44074</v>
      </c>
      <c r="B575" s="93" t="s">
        <v>9</v>
      </c>
      <c r="C575" s="93" t="s">
        <v>9</v>
      </c>
      <c r="D575" s="33">
        <v>16</v>
      </c>
    </row>
    <row r="576" spans="1:4" x14ac:dyDescent="0.25">
      <c r="A576" s="106">
        <v>44074</v>
      </c>
      <c r="B576" s="93" t="s">
        <v>9</v>
      </c>
      <c r="C576" s="93" t="s">
        <v>17</v>
      </c>
      <c r="D576" s="33">
        <v>1</v>
      </c>
    </row>
    <row r="577" spans="1:4" x14ac:dyDescent="0.25">
      <c r="A577" s="106">
        <v>44074</v>
      </c>
      <c r="B577" s="93" t="s">
        <v>11</v>
      </c>
      <c r="C577" s="93" t="s">
        <v>144</v>
      </c>
      <c r="D577" s="33">
        <v>4</v>
      </c>
    </row>
    <row r="578" spans="1:4" x14ac:dyDescent="0.25">
      <c r="A578" s="106">
        <v>44074</v>
      </c>
      <c r="B578" s="93" t="s">
        <v>12</v>
      </c>
      <c r="C578" s="93" t="s">
        <v>12</v>
      </c>
      <c r="D578" s="33">
        <v>1</v>
      </c>
    </row>
    <row r="579" spans="1:4" x14ac:dyDescent="0.25">
      <c r="A579" s="106">
        <v>44074</v>
      </c>
      <c r="B579" s="93" t="s">
        <v>8</v>
      </c>
      <c r="C579" s="93" t="s">
        <v>241</v>
      </c>
      <c r="D579" s="33">
        <v>1</v>
      </c>
    </row>
    <row r="580" spans="1:4" x14ac:dyDescent="0.25">
      <c r="A580" s="106">
        <v>44074</v>
      </c>
      <c r="B580" s="93" t="s">
        <v>8</v>
      </c>
      <c r="C580" s="93" t="s">
        <v>67</v>
      </c>
      <c r="D580" s="33">
        <v>1</v>
      </c>
    </row>
    <row r="581" spans="1:4" x14ac:dyDescent="0.25">
      <c r="A581" s="106">
        <v>44074</v>
      </c>
      <c r="B581" s="93" t="s">
        <v>8</v>
      </c>
      <c r="C581" s="93" t="s">
        <v>40</v>
      </c>
      <c r="D581" s="33">
        <v>6</v>
      </c>
    </row>
    <row r="582" spans="1:4" x14ac:dyDescent="0.25">
      <c r="A582" s="106">
        <v>44074</v>
      </c>
      <c r="B582" s="93" t="s">
        <v>8</v>
      </c>
      <c r="C582" s="93" t="s">
        <v>8</v>
      </c>
      <c r="D582" s="33">
        <v>121</v>
      </c>
    </row>
    <row r="583" spans="1:4" x14ac:dyDescent="0.25">
      <c r="A583" s="106">
        <v>44074</v>
      </c>
      <c r="B583" s="93" t="s">
        <v>8</v>
      </c>
      <c r="C583" s="93" t="s">
        <v>31</v>
      </c>
      <c r="D583" s="33">
        <v>7</v>
      </c>
    </row>
    <row r="584" spans="1:4" x14ac:dyDescent="0.25">
      <c r="A584" s="106">
        <v>44074</v>
      </c>
      <c r="B584" s="93" t="s">
        <v>8</v>
      </c>
      <c r="C584" s="93" t="s">
        <v>89</v>
      </c>
      <c r="D584" s="33">
        <v>2</v>
      </c>
    </row>
    <row r="585" spans="1:4" x14ac:dyDescent="0.25">
      <c r="A585" s="106">
        <v>44074</v>
      </c>
      <c r="B585" s="93" t="s">
        <v>8</v>
      </c>
      <c r="C585" s="93" t="s">
        <v>121</v>
      </c>
      <c r="D585" s="33">
        <v>2</v>
      </c>
    </row>
    <row r="586" spans="1:4" x14ac:dyDescent="0.25">
      <c r="A586" s="106">
        <v>44074</v>
      </c>
      <c r="B586" s="93" t="s">
        <v>51</v>
      </c>
      <c r="C586" s="93" t="s">
        <v>51</v>
      </c>
      <c r="D586" s="33">
        <v>4</v>
      </c>
    </row>
    <row r="587" spans="1:4" x14ac:dyDescent="0.25">
      <c r="A587" s="106">
        <v>44074</v>
      </c>
      <c r="B587" s="93" t="s">
        <v>10</v>
      </c>
      <c r="C587" s="93" t="s">
        <v>10</v>
      </c>
      <c r="D587" s="33">
        <v>1</v>
      </c>
    </row>
    <row r="588" spans="1:4" x14ac:dyDescent="0.25">
      <c r="A588" s="106">
        <v>44075</v>
      </c>
      <c r="B588" s="93" t="s">
        <v>20</v>
      </c>
      <c r="C588" s="93" t="s">
        <v>20</v>
      </c>
      <c r="D588" s="33">
        <v>13</v>
      </c>
    </row>
    <row r="589" spans="1:4" x14ac:dyDescent="0.25">
      <c r="A589" s="106">
        <v>44075</v>
      </c>
      <c r="B589" s="93" t="s">
        <v>13</v>
      </c>
      <c r="C589" s="93" t="s">
        <v>104</v>
      </c>
      <c r="D589" s="33">
        <v>1</v>
      </c>
    </row>
    <row r="590" spans="1:4" x14ac:dyDescent="0.25">
      <c r="A590" s="106">
        <v>44075</v>
      </c>
      <c r="B590" s="93" t="s">
        <v>13</v>
      </c>
      <c r="C590" s="93" t="s">
        <v>236</v>
      </c>
      <c r="D590" s="33">
        <v>1</v>
      </c>
    </row>
    <row r="591" spans="1:4" x14ac:dyDescent="0.25">
      <c r="A591" s="106">
        <v>44075</v>
      </c>
      <c r="B591" s="93" t="s">
        <v>24</v>
      </c>
      <c r="C591" s="93" t="s">
        <v>23</v>
      </c>
      <c r="D591" s="33">
        <v>3</v>
      </c>
    </row>
    <row r="592" spans="1:4" x14ac:dyDescent="0.25">
      <c r="A592" s="106">
        <v>44075</v>
      </c>
      <c r="B592" s="93" t="s">
        <v>24</v>
      </c>
      <c r="C592" s="93" t="s">
        <v>24</v>
      </c>
      <c r="D592" s="33">
        <v>1</v>
      </c>
    </row>
    <row r="593" spans="1:4" x14ac:dyDescent="0.25">
      <c r="A593" s="106">
        <v>44075</v>
      </c>
      <c r="B593" s="93" t="s">
        <v>47</v>
      </c>
      <c r="C593" s="93" t="s">
        <v>47</v>
      </c>
      <c r="D593" s="33">
        <v>0</v>
      </c>
    </row>
    <row r="594" spans="1:4" x14ac:dyDescent="0.25">
      <c r="A594" s="106">
        <v>44075</v>
      </c>
      <c r="B594" s="93" t="s">
        <v>48</v>
      </c>
      <c r="C594" s="93" t="s">
        <v>48</v>
      </c>
      <c r="D594" s="33">
        <v>2</v>
      </c>
    </row>
    <row r="595" spans="1:4" x14ac:dyDescent="0.25">
      <c r="A595" s="106">
        <v>44075</v>
      </c>
      <c r="B595" s="93" t="s">
        <v>7</v>
      </c>
      <c r="C595" s="93" t="s">
        <v>125</v>
      </c>
      <c r="D595" s="33">
        <v>1</v>
      </c>
    </row>
    <row r="596" spans="1:4" x14ac:dyDescent="0.25">
      <c r="A596" s="106">
        <v>44075</v>
      </c>
      <c r="B596" s="93" t="s">
        <v>9</v>
      </c>
      <c r="C596" s="93" t="s">
        <v>9</v>
      </c>
      <c r="D596" s="33">
        <v>29</v>
      </c>
    </row>
    <row r="597" spans="1:4" x14ac:dyDescent="0.25">
      <c r="A597" s="106">
        <v>44075</v>
      </c>
      <c r="B597" s="93" t="s">
        <v>9</v>
      </c>
      <c r="C597" s="93" t="s">
        <v>17</v>
      </c>
      <c r="D597" s="33">
        <v>2</v>
      </c>
    </row>
    <row r="598" spans="1:4" x14ac:dyDescent="0.25">
      <c r="A598" s="106">
        <v>44075</v>
      </c>
      <c r="B598" s="93" t="s">
        <v>15</v>
      </c>
      <c r="C598" s="93" t="s">
        <v>118</v>
      </c>
      <c r="D598" s="33">
        <v>2</v>
      </c>
    </row>
    <row r="599" spans="1:4" x14ac:dyDescent="0.25">
      <c r="A599" s="106">
        <v>44075</v>
      </c>
      <c r="B599" s="93" t="s">
        <v>11</v>
      </c>
      <c r="C599" s="93" t="s">
        <v>73</v>
      </c>
      <c r="D599" s="33">
        <v>0</v>
      </c>
    </row>
    <row r="600" spans="1:4" x14ac:dyDescent="0.25">
      <c r="A600" s="106">
        <v>44075</v>
      </c>
      <c r="B600" s="93" t="s">
        <v>11</v>
      </c>
      <c r="C600" s="93" t="s">
        <v>144</v>
      </c>
      <c r="D600" s="33">
        <v>1</v>
      </c>
    </row>
    <row r="601" spans="1:4" x14ac:dyDescent="0.25">
      <c r="A601" s="106">
        <v>44075</v>
      </c>
      <c r="B601" s="93" t="s">
        <v>12</v>
      </c>
      <c r="C601" s="93" t="s">
        <v>160</v>
      </c>
      <c r="D601" s="33">
        <v>7</v>
      </c>
    </row>
    <row r="602" spans="1:4" x14ac:dyDescent="0.25">
      <c r="A602" s="106">
        <v>44075</v>
      </c>
      <c r="B602" s="93" t="s">
        <v>8</v>
      </c>
      <c r="C602" s="93" t="s">
        <v>241</v>
      </c>
      <c r="D602" s="33">
        <v>2</v>
      </c>
    </row>
    <row r="603" spans="1:4" x14ac:dyDescent="0.25">
      <c r="A603" s="106">
        <v>44075</v>
      </c>
      <c r="B603" s="93" t="s">
        <v>8</v>
      </c>
      <c r="C603" s="93" t="s">
        <v>67</v>
      </c>
      <c r="D603" s="33">
        <v>8</v>
      </c>
    </row>
    <row r="604" spans="1:4" x14ac:dyDescent="0.25">
      <c r="A604" s="106">
        <v>44075</v>
      </c>
      <c r="B604" s="93" t="s">
        <v>8</v>
      </c>
      <c r="C604" s="93" t="s">
        <v>143</v>
      </c>
      <c r="D604" s="33">
        <v>3</v>
      </c>
    </row>
    <row r="605" spans="1:4" x14ac:dyDescent="0.25">
      <c r="A605" s="106">
        <v>44075</v>
      </c>
      <c r="B605" s="93" t="s">
        <v>8</v>
      </c>
      <c r="C605" s="93" t="s">
        <v>40</v>
      </c>
      <c r="D605" s="33">
        <v>4</v>
      </c>
    </row>
    <row r="606" spans="1:4" x14ac:dyDescent="0.25">
      <c r="A606" s="106">
        <v>44075</v>
      </c>
      <c r="B606" s="93" t="s">
        <v>8</v>
      </c>
      <c r="C606" s="93" t="s">
        <v>8</v>
      </c>
      <c r="D606" s="33">
        <v>160</v>
      </c>
    </row>
    <row r="607" spans="1:4" x14ac:dyDescent="0.25">
      <c r="A607" s="106">
        <v>44075</v>
      </c>
      <c r="B607" s="93" t="s">
        <v>8</v>
      </c>
      <c r="C607" s="93" t="s">
        <v>197</v>
      </c>
      <c r="D607" s="33">
        <v>2</v>
      </c>
    </row>
    <row r="608" spans="1:4" x14ac:dyDescent="0.25">
      <c r="A608" s="106">
        <v>44075</v>
      </c>
      <c r="B608" s="93" t="s">
        <v>8</v>
      </c>
      <c r="C608" s="93" t="s">
        <v>31</v>
      </c>
      <c r="D608" s="33">
        <v>6</v>
      </c>
    </row>
    <row r="609" spans="1:4" x14ac:dyDescent="0.25">
      <c r="A609" s="106">
        <v>44075</v>
      </c>
      <c r="B609" s="93" t="s">
        <v>8</v>
      </c>
      <c r="C609" s="93" t="s">
        <v>89</v>
      </c>
      <c r="D609" s="33">
        <v>2</v>
      </c>
    </row>
    <row r="610" spans="1:4" x14ac:dyDescent="0.25">
      <c r="A610" s="106">
        <v>44075</v>
      </c>
      <c r="B610" s="93" t="s">
        <v>8</v>
      </c>
      <c r="C610" s="93" t="s">
        <v>121</v>
      </c>
      <c r="D610" s="33">
        <v>4</v>
      </c>
    </row>
    <row r="611" spans="1:4" x14ac:dyDescent="0.25">
      <c r="A611" s="106">
        <v>44075</v>
      </c>
      <c r="B611" s="93" t="s">
        <v>49</v>
      </c>
      <c r="C611" s="93" t="s">
        <v>225</v>
      </c>
      <c r="D611" s="33">
        <v>0</v>
      </c>
    </row>
    <row r="612" spans="1:4" x14ac:dyDescent="0.25">
      <c r="A612" s="106">
        <v>44075</v>
      </c>
      <c r="B612" s="93" t="s">
        <v>27</v>
      </c>
      <c r="C612" s="93" t="s">
        <v>43</v>
      </c>
      <c r="D612" s="33">
        <v>2</v>
      </c>
    </row>
    <row r="613" spans="1:4" x14ac:dyDescent="0.25">
      <c r="A613" s="106">
        <v>44075</v>
      </c>
      <c r="B613" s="93" t="s">
        <v>51</v>
      </c>
      <c r="C613" s="93" t="s">
        <v>51</v>
      </c>
      <c r="D613" s="33">
        <v>2</v>
      </c>
    </row>
    <row r="614" spans="1:4" x14ac:dyDescent="0.25">
      <c r="A614" s="106">
        <v>44075</v>
      </c>
      <c r="B614" s="93" t="s">
        <v>10</v>
      </c>
      <c r="C614" s="93" t="s">
        <v>10</v>
      </c>
      <c r="D614" s="33">
        <v>4</v>
      </c>
    </row>
    <row r="615" spans="1:4" x14ac:dyDescent="0.25">
      <c r="A615" s="106">
        <v>44076</v>
      </c>
      <c r="B615" s="93" t="s">
        <v>20</v>
      </c>
      <c r="C615" s="93" t="s">
        <v>20</v>
      </c>
      <c r="D615" s="33">
        <v>20</v>
      </c>
    </row>
    <row r="616" spans="1:4" x14ac:dyDescent="0.25">
      <c r="A616" s="106">
        <v>44076</v>
      </c>
      <c r="B616" s="107" t="s">
        <v>13</v>
      </c>
      <c r="C616" s="112" t="s">
        <v>626</v>
      </c>
      <c r="D616" s="33">
        <v>2</v>
      </c>
    </row>
    <row r="617" spans="1:4" x14ac:dyDescent="0.25">
      <c r="A617" s="106">
        <v>44076</v>
      </c>
      <c r="B617" s="107" t="s">
        <v>13</v>
      </c>
      <c r="C617" s="107" t="s">
        <v>104</v>
      </c>
      <c r="D617" s="33">
        <v>2</v>
      </c>
    </row>
    <row r="618" spans="1:4" x14ac:dyDescent="0.25">
      <c r="A618" s="106">
        <v>44076</v>
      </c>
      <c r="B618" s="93" t="s">
        <v>13</v>
      </c>
      <c r="C618" s="93" t="s">
        <v>13</v>
      </c>
      <c r="D618" s="33">
        <v>19</v>
      </c>
    </row>
    <row r="619" spans="1:4" x14ac:dyDescent="0.25">
      <c r="A619" s="106">
        <v>44076</v>
      </c>
      <c r="B619" s="93" t="s">
        <v>13</v>
      </c>
      <c r="C619" s="93" t="s">
        <v>148</v>
      </c>
      <c r="D619" s="33">
        <v>1</v>
      </c>
    </row>
    <row r="620" spans="1:4" s="49" customFormat="1" x14ac:dyDescent="0.25">
      <c r="A620" s="106">
        <v>44076</v>
      </c>
      <c r="B620" s="93" t="s">
        <v>13</v>
      </c>
      <c r="C620" s="93" t="s">
        <v>233</v>
      </c>
      <c r="D620" s="33">
        <v>1</v>
      </c>
    </row>
    <row r="621" spans="1:4" x14ac:dyDescent="0.25">
      <c r="A621" s="106">
        <v>44076</v>
      </c>
      <c r="B621" s="93" t="s">
        <v>24</v>
      </c>
      <c r="C621" s="93" t="s">
        <v>23</v>
      </c>
      <c r="D621" s="33">
        <v>1</v>
      </c>
    </row>
    <row r="622" spans="1:4" s="49" customFormat="1" x14ac:dyDescent="0.25">
      <c r="A622" s="106">
        <v>44076</v>
      </c>
      <c r="B622" s="93" t="s">
        <v>7</v>
      </c>
      <c r="C622" s="93" t="s">
        <v>7</v>
      </c>
      <c r="D622" s="33">
        <v>11</v>
      </c>
    </row>
    <row r="623" spans="1:4" s="49" customFormat="1" x14ac:dyDescent="0.25">
      <c r="A623" s="106">
        <v>44076</v>
      </c>
      <c r="B623" s="93" t="s">
        <v>9</v>
      </c>
      <c r="C623" s="93" t="s">
        <v>9</v>
      </c>
      <c r="D623" s="33">
        <v>74</v>
      </c>
    </row>
    <row r="624" spans="1:4" x14ac:dyDescent="0.25">
      <c r="A624" s="106">
        <v>44076</v>
      </c>
      <c r="B624" s="93" t="s">
        <v>9</v>
      </c>
      <c r="C624" s="93" t="s">
        <v>17</v>
      </c>
      <c r="D624" s="33">
        <v>2</v>
      </c>
    </row>
    <row r="625" spans="1:4" s="49" customFormat="1" x14ac:dyDescent="0.25">
      <c r="A625" s="106">
        <v>44076</v>
      </c>
      <c r="B625" s="93" t="s">
        <v>9</v>
      </c>
      <c r="C625" s="93" t="s">
        <v>155</v>
      </c>
      <c r="D625" s="33">
        <v>2</v>
      </c>
    </row>
    <row r="626" spans="1:4" s="49" customFormat="1" x14ac:dyDescent="0.25">
      <c r="A626" s="106">
        <v>44076</v>
      </c>
      <c r="B626" s="93" t="s">
        <v>15</v>
      </c>
      <c r="C626" s="93" t="s">
        <v>69</v>
      </c>
      <c r="D626" s="33">
        <v>2</v>
      </c>
    </row>
    <row r="627" spans="1:4" s="49" customFormat="1" x14ac:dyDescent="0.25">
      <c r="A627" s="106">
        <v>44076</v>
      </c>
      <c r="B627" s="93" t="s">
        <v>11</v>
      </c>
      <c r="C627" s="93" t="s">
        <v>153</v>
      </c>
      <c r="D627" s="33">
        <v>6</v>
      </c>
    </row>
    <row r="628" spans="1:4" s="49" customFormat="1" x14ac:dyDescent="0.25">
      <c r="A628" s="106">
        <v>44076</v>
      </c>
      <c r="B628" s="93" t="s">
        <v>11</v>
      </c>
      <c r="C628" s="93" t="s">
        <v>11</v>
      </c>
      <c r="D628" s="33">
        <v>2</v>
      </c>
    </row>
    <row r="629" spans="1:4" x14ac:dyDescent="0.25">
      <c r="A629" s="106">
        <v>44076</v>
      </c>
      <c r="B629" s="93" t="s">
        <v>11</v>
      </c>
      <c r="C629" s="93" t="s">
        <v>144</v>
      </c>
      <c r="D629" s="33">
        <v>6</v>
      </c>
    </row>
    <row r="630" spans="1:4" x14ac:dyDescent="0.25">
      <c r="A630" s="106">
        <v>44076</v>
      </c>
      <c r="B630" s="93" t="s">
        <v>8</v>
      </c>
      <c r="C630" s="93" t="s">
        <v>245</v>
      </c>
      <c r="D630" s="33">
        <v>1</v>
      </c>
    </row>
    <row r="631" spans="1:4" s="49" customFormat="1" x14ac:dyDescent="0.25">
      <c r="A631" s="106">
        <v>44076</v>
      </c>
      <c r="B631" s="93" t="s">
        <v>8</v>
      </c>
      <c r="C631" s="93" t="s">
        <v>215</v>
      </c>
      <c r="D631" s="33">
        <v>3</v>
      </c>
    </row>
    <row r="632" spans="1:4" s="49" customFormat="1" x14ac:dyDescent="0.25">
      <c r="A632" s="106">
        <v>44076</v>
      </c>
      <c r="B632" s="93" t="s">
        <v>8</v>
      </c>
      <c r="C632" s="93" t="s">
        <v>40</v>
      </c>
      <c r="D632" s="33">
        <v>3</v>
      </c>
    </row>
    <row r="633" spans="1:4" x14ac:dyDescent="0.25">
      <c r="A633" s="106">
        <v>44076</v>
      </c>
      <c r="B633" s="93" t="s">
        <v>8</v>
      </c>
      <c r="C633" s="93" t="s">
        <v>8</v>
      </c>
      <c r="D633" s="33">
        <v>51</v>
      </c>
    </row>
    <row r="634" spans="1:4" x14ac:dyDescent="0.25">
      <c r="A634" s="106">
        <v>44076</v>
      </c>
      <c r="B634" s="93" t="s">
        <v>8</v>
      </c>
      <c r="C634" s="93" t="s">
        <v>121</v>
      </c>
      <c r="D634" s="33">
        <v>4</v>
      </c>
    </row>
    <row r="635" spans="1:4" x14ac:dyDescent="0.25">
      <c r="A635" s="106">
        <v>44076</v>
      </c>
      <c r="B635" s="93" t="s">
        <v>27</v>
      </c>
      <c r="C635" s="93" t="s">
        <v>43</v>
      </c>
      <c r="D635" s="33">
        <v>2</v>
      </c>
    </row>
    <row r="636" spans="1:4" x14ac:dyDescent="0.25">
      <c r="A636" s="106">
        <v>44076</v>
      </c>
      <c r="B636" s="93" t="s">
        <v>51</v>
      </c>
      <c r="C636" s="93" t="s">
        <v>51</v>
      </c>
      <c r="D636" s="33">
        <v>1</v>
      </c>
    </row>
    <row r="637" spans="1:4" x14ac:dyDescent="0.25">
      <c r="A637" s="106">
        <v>44076</v>
      </c>
      <c r="B637" s="93" t="s">
        <v>10</v>
      </c>
      <c r="C637" s="93" t="s">
        <v>10</v>
      </c>
      <c r="D637" s="33">
        <v>7</v>
      </c>
    </row>
    <row r="638" spans="1:4" x14ac:dyDescent="0.25">
      <c r="A638" s="106">
        <v>44077</v>
      </c>
      <c r="B638" s="93" t="s">
        <v>14</v>
      </c>
      <c r="C638" s="93" t="s">
        <v>14</v>
      </c>
      <c r="D638" s="33">
        <v>1</v>
      </c>
    </row>
    <row r="639" spans="1:4" x14ac:dyDescent="0.25">
      <c r="A639" s="106">
        <v>44077</v>
      </c>
      <c r="B639" s="93" t="s">
        <v>13</v>
      </c>
      <c r="C639" s="93" t="s">
        <v>104</v>
      </c>
      <c r="D639" s="33">
        <v>1</v>
      </c>
    </row>
    <row r="640" spans="1:4" x14ac:dyDescent="0.25">
      <c r="A640" s="106">
        <v>44077</v>
      </c>
      <c r="B640" s="93" t="s">
        <v>13</v>
      </c>
      <c r="C640" s="93" t="s">
        <v>13</v>
      </c>
      <c r="D640" s="33">
        <v>5</v>
      </c>
    </row>
    <row r="641" spans="1:4" x14ac:dyDescent="0.25">
      <c r="A641" s="106">
        <v>44077</v>
      </c>
      <c r="B641" s="93" t="s">
        <v>13</v>
      </c>
      <c r="C641" s="93" t="s">
        <v>148</v>
      </c>
      <c r="D641" s="33">
        <v>1</v>
      </c>
    </row>
    <row r="642" spans="1:4" x14ac:dyDescent="0.25">
      <c r="A642" s="106">
        <v>44077</v>
      </c>
      <c r="B642" s="93" t="s">
        <v>24</v>
      </c>
      <c r="C642" s="93" t="s">
        <v>24</v>
      </c>
      <c r="D642" s="33">
        <v>1</v>
      </c>
    </row>
    <row r="643" spans="1:4" x14ac:dyDescent="0.25">
      <c r="A643" s="106">
        <v>44077</v>
      </c>
      <c r="B643" s="93" t="s">
        <v>9</v>
      </c>
      <c r="C643" s="93" t="s">
        <v>9</v>
      </c>
      <c r="D643" s="33">
        <v>19</v>
      </c>
    </row>
    <row r="644" spans="1:4" x14ac:dyDescent="0.25">
      <c r="A644" s="106">
        <v>44077</v>
      </c>
      <c r="B644" s="93" t="s">
        <v>9</v>
      </c>
      <c r="C644" s="93" t="s">
        <v>17</v>
      </c>
      <c r="D644" s="33">
        <v>4</v>
      </c>
    </row>
    <row r="645" spans="1:4" x14ac:dyDescent="0.25">
      <c r="A645" s="106">
        <v>44077</v>
      </c>
      <c r="B645" s="93" t="s">
        <v>9</v>
      </c>
      <c r="C645" s="93" t="s">
        <v>155</v>
      </c>
      <c r="D645" s="33">
        <v>3</v>
      </c>
    </row>
    <row r="646" spans="1:4" x14ac:dyDescent="0.25">
      <c r="A646" s="106">
        <v>44077</v>
      </c>
      <c r="B646" s="93" t="s">
        <v>11</v>
      </c>
      <c r="C646" s="93" t="s">
        <v>144</v>
      </c>
      <c r="D646" s="33">
        <v>3</v>
      </c>
    </row>
    <row r="647" spans="1:4" x14ac:dyDescent="0.25">
      <c r="A647" s="106">
        <v>44077</v>
      </c>
      <c r="B647" s="93" t="s">
        <v>12</v>
      </c>
      <c r="C647" s="93" t="s">
        <v>12</v>
      </c>
      <c r="D647" s="33">
        <v>2</v>
      </c>
    </row>
    <row r="648" spans="1:4" x14ac:dyDescent="0.25">
      <c r="A648" s="106">
        <v>44077</v>
      </c>
      <c r="B648" s="93" t="s">
        <v>8</v>
      </c>
      <c r="C648" s="93" t="s">
        <v>241</v>
      </c>
      <c r="D648" s="33">
        <v>2</v>
      </c>
    </row>
    <row r="649" spans="1:4" x14ac:dyDescent="0.25">
      <c r="A649" s="106">
        <v>44077</v>
      </c>
      <c r="B649" s="93" t="s">
        <v>8</v>
      </c>
      <c r="C649" s="93" t="s">
        <v>67</v>
      </c>
      <c r="D649" s="33">
        <v>1</v>
      </c>
    </row>
    <row r="650" spans="1:4" x14ac:dyDescent="0.25">
      <c r="A650" s="106">
        <v>44077</v>
      </c>
      <c r="B650" s="93" t="s">
        <v>8</v>
      </c>
      <c r="C650" s="93" t="s">
        <v>40</v>
      </c>
      <c r="D650" s="33">
        <v>8</v>
      </c>
    </row>
    <row r="651" spans="1:4" x14ac:dyDescent="0.25">
      <c r="A651" s="106">
        <v>44077</v>
      </c>
      <c r="B651" s="93" t="s">
        <v>8</v>
      </c>
      <c r="C651" s="93" t="s">
        <v>8</v>
      </c>
      <c r="D651" s="33">
        <v>63</v>
      </c>
    </row>
    <row r="652" spans="1:4" x14ac:dyDescent="0.25">
      <c r="A652" s="106">
        <v>44077</v>
      </c>
      <c r="B652" s="93" t="s">
        <v>8</v>
      </c>
      <c r="C652" s="93" t="s">
        <v>31</v>
      </c>
      <c r="D652" s="33">
        <v>2</v>
      </c>
    </row>
    <row r="653" spans="1:4" x14ac:dyDescent="0.25">
      <c r="A653" s="106">
        <v>44077</v>
      </c>
      <c r="B653" s="93" t="s">
        <v>27</v>
      </c>
      <c r="C653" s="93" t="s">
        <v>43</v>
      </c>
      <c r="D653" s="33">
        <v>5</v>
      </c>
    </row>
    <row r="654" spans="1:4" x14ac:dyDescent="0.25">
      <c r="A654" s="106">
        <v>44077</v>
      </c>
      <c r="B654" s="93" t="s">
        <v>51</v>
      </c>
      <c r="C654" s="93" t="s">
        <v>51</v>
      </c>
      <c r="D654" s="33">
        <v>1</v>
      </c>
    </row>
    <row r="655" spans="1:4" x14ac:dyDescent="0.25">
      <c r="A655" s="106">
        <v>44077</v>
      </c>
      <c r="B655" s="93" t="s">
        <v>10</v>
      </c>
      <c r="C655" s="93" t="s">
        <v>10</v>
      </c>
      <c r="D655" s="33">
        <v>3</v>
      </c>
    </row>
    <row r="656" spans="1:4" x14ac:dyDescent="0.25">
      <c r="A656" s="106">
        <v>44078</v>
      </c>
      <c r="B656" s="93" t="s">
        <v>7</v>
      </c>
      <c r="C656" s="93" t="s">
        <v>7</v>
      </c>
      <c r="D656" s="33">
        <v>1</v>
      </c>
    </row>
    <row r="657" spans="1:4" x14ac:dyDescent="0.25">
      <c r="A657" s="106">
        <v>44078</v>
      </c>
      <c r="B657" s="93" t="s">
        <v>9</v>
      </c>
      <c r="C657" s="93" t="s">
        <v>9</v>
      </c>
      <c r="D657" s="33">
        <f>15+9</f>
        <v>24</v>
      </c>
    </row>
    <row r="658" spans="1:4" x14ac:dyDescent="0.25">
      <c r="A658" s="106">
        <v>44078</v>
      </c>
      <c r="B658" s="93" t="s">
        <v>8</v>
      </c>
      <c r="C658" s="93" t="s">
        <v>240</v>
      </c>
      <c r="D658" s="33">
        <v>1</v>
      </c>
    </row>
    <row r="659" spans="1:4" x14ac:dyDescent="0.25">
      <c r="A659" s="106">
        <v>44078</v>
      </c>
      <c r="B659" s="93" t="s">
        <v>8</v>
      </c>
      <c r="C659" s="93" t="s">
        <v>241</v>
      </c>
      <c r="D659" s="33">
        <v>1</v>
      </c>
    </row>
    <row r="660" spans="1:4" x14ac:dyDescent="0.25">
      <c r="A660" s="106">
        <v>44078</v>
      </c>
      <c r="B660" s="93" t="s">
        <v>8</v>
      </c>
      <c r="C660" s="93" t="s">
        <v>40</v>
      </c>
      <c r="D660" s="33">
        <v>4</v>
      </c>
    </row>
    <row r="661" spans="1:4" x14ac:dyDescent="0.25">
      <c r="A661" s="106">
        <v>44078</v>
      </c>
      <c r="B661" s="93" t="s">
        <v>8</v>
      </c>
      <c r="C661" s="93" t="s">
        <v>8</v>
      </c>
      <c r="D661" s="33">
        <v>99</v>
      </c>
    </row>
    <row r="662" spans="1:4" x14ac:dyDescent="0.25">
      <c r="A662" s="106">
        <v>44078</v>
      </c>
      <c r="B662" s="93" t="s">
        <v>8</v>
      </c>
      <c r="C662" s="93" t="s">
        <v>31</v>
      </c>
      <c r="D662" s="33">
        <v>2</v>
      </c>
    </row>
    <row r="663" spans="1:4" x14ac:dyDescent="0.25">
      <c r="A663" s="106">
        <v>44078</v>
      </c>
      <c r="B663" s="93" t="s">
        <v>49</v>
      </c>
      <c r="C663" s="93" t="s">
        <v>49</v>
      </c>
      <c r="D663" s="33">
        <v>1</v>
      </c>
    </row>
    <row r="664" spans="1:4" x14ac:dyDescent="0.25">
      <c r="A664" s="106">
        <v>44078</v>
      </c>
      <c r="B664" s="93" t="s">
        <v>27</v>
      </c>
      <c r="C664" s="93" t="s">
        <v>247</v>
      </c>
      <c r="D664" s="33">
        <v>2</v>
      </c>
    </row>
    <row r="665" spans="1:4" x14ac:dyDescent="0.25">
      <c r="A665" s="106">
        <v>44079</v>
      </c>
      <c r="B665" s="93" t="s">
        <v>20</v>
      </c>
      <c r="C665" s="93" t="s">
        <v>20</v>
      </c>
      <c r="D665" s="33">
        <v>4</v>
      </c>
    </row>
    <row r="666" spans="1:4" s="49" customFormat="1" x14ac:dyDescent="0.25">
      <c r="A666" s="106">
        <v>44079</v>
      </c>
      <c r="B666" s="93" t="s">
        <v>13</v>
      </c>
      <c r="C666" s="112" t="s">
        <v>626</v>
      </c>
      <c r="D666" s="33">
        <v>3</v>
      </c>
    </row>
    <row r="667" spans="1:4" s="49" customFormat="1" x14ac:dyDescent="0.25">
      <c r="A667" s="106">
        <v>44079</v>
      </c>
      <c r="B667" s="93" t="s">
        <v>13</v>
      </c>
      <c r="C667" s="93" t="s">
        <v>104</v>
      </c>
      <c r="D667" s="33">
        <v>1</v>
      </c>
    </row>
    <row r="668" spans="1:4" s="49" customFormat="1" x14ac:dyDescent="0.25">
      <c r="A668" s="106">
        <v>44079</v>
      </c>
      <c r="B668" s="93" t="s">
        <v>13</v>
      </c>
      <c r="C668" s="93" t="s">
        <v>13</v>
      </c>
      <c r="D668" s="33">
        <v>11</v>
      </c>
    </row>
    <row r="669" spans="1:4" s="49" customFormat="1" x14ac:dyDescent="0.25">
      <c r="A669" s="106">
        <v>44079</v>
      </c>
      <c r="B669" s="93" t="s">
        <v>13</v>
      </c>
      <c r="C669" s="93" t="s">
        <v>233</v>
      </c>
      <c r="D669" s="33">
        <v>2</v>
      </c>
    </row>
    <row r="670" spans="1:4" s="49" customFormat="1" x14ac:dyDescent="0.25">
      <c r="A670" s="106">
        <v>44079</v>
      </c>
      <c r="B670" s="93" t="s">
        <v>24</v>
      </c>
      <c r="C670" s="93" t="s">
        <v>23</v>
      </c>
      <c r="D670" s="33">
        <v>2</v>
      </c>
    </row>
    <row r="671" spans="1:4" s="49" customFormat="1" x14ac:dyDescent="0.25">
      <c r="A671" s="106">
        <v>44079</v>
      </c>
      <c r="B671" s="93" t="s">
        <v>24</v>
      </c>
      <c r="C671" s="93" t="s">
        <v>204</v>
      </c>
      <c r="D671" s="33">
        <v>1</v>
      </c>
    </row>
    <row r="672" spans="1:4" x14ac:dyDescent="0.25">
      <c r="A672" s="106">
        <v>44079</v>
      </c>
      <c r="B672" s="93" t="s">
        <v>9</v>
      </c>
      <c r="C672" s="93" t="s">
        <v>9</v>
      </c>
      <c r="D672" s="33">
        <v>19</v>
      </c>
    </row>
    <row r="673" spans="1:4" s="49" customFormat="1" x14ac:dyDescent="0.25">
      <c r="A673" s="106">
        <v>44079</v>
      </c>
      <c r="B673" s="93" t="s">
        <v>9</v>
      </c>
      <c r="C673" s="93" t="s">
        <v>17</v>
      </c>
      <c r="D673" s="33">
        <v>1</v>
      </c>
    </row>
    <row r="674" spans="1:4" s="49" customFormat="1" x14ac:dyDescent="0.25">
      <c r="A674" s="106">
        <v>44079</v>
      </c>
      <c r="B674" s="93" t="s">
        <v>9</v>
      </c>
      <c r="C674" s="93" t="s">
        <v>155</v>
      </c>
      <c r="D674" s="33">
        <v>5</v>
      </c>
    </row>
    <row r="675" spans="1:4" x14ac:dyDescent="0.25">
      <c r="A675" s="106">
        <v>44079</v>
      </c>
      <c r="B675" s="93" t="s">
        <v>15</v>
      </c>
      <c r="C675" s="93" t="s">
        <v>297</v>
      </c>
      <c r="D675" s="33">
        <v>1</v>
      </c>
    </row>
    <row r="676" spans="1:4" s="49" customFormat="1" x14ac:dyDescent="0.25">
      <c r="A676" s="106">
        <v>44079</v>
      </c>
      <c r="B676" s="93" t="s">
        <v>11</v>
      </c>
      <c r="C676" s="93" t="s">
        <v>144</v>
      </c>
      <c r="D676" s="33">
        <v>2</v>
      </c>
    </row>
    <row r="677" spans="1:4" s="49" customFormat="1" x14ac:dyDescent="0.25">
      <c r="A677" s="106">
        <v>44079</v>
      </c>
      <c r="B677" s="93" t="s">
        <v>8</v>
      </c>
      <c r="C677" s="93" t="s">
        <v>240</v>
      </c>
      <c r="D677" s="33">
        <v>1</v>
      </c>
    </row>
    <row r="678" spans="1:4" s="49" customFormat="1" x14ac:dyDescent="0.25">
      <c r="A678" s="106">
        <v>44079</v>
      </c>
      <c r="B678" s="93" t="s">
        <v>8</v>
      </c>
      <c r="C678" s="93" t="s">
        <v>241</v>
      </c>
      <c r="D678" s="33">
        <v>1</v>
      </c>
    </row>
    <row r="679" spans="1:4" x14ac:dyDescent="0.25">
      <c r="A679" s="106">
        <v>44079</v>
      </c>
      <c r="B679" s="93" t="s">
        <v>8</v>
      </c>
      <c r="C679" s="93" t="s">
        <v>67</v>
      </c>
      <c r="D679" s="33">
        <v>4</v>
      </c>
    </row>
    <row r="680" spans="1:4" x14ac:dyDescent="0.25">
      <c r="A680" s="106">
        <v>44079</v>
      </c>
      <c r="B680" s="93" t="s">
        <v>8</v>
      </c>
      <c r="C680" s="93" t="s">
        <v>296</v>
      </c>
      <c r="D680" s="33">
        <v>1</v>
      </c>
    </row>
    <row r="681" spans="1:4" x14ac:dyDescent="0.25">
      <c r="A681" s="106">
        <v>44079</v>
      </c>
      <c r="B681" s="93" t="s">
        <v>8</v>
      </c>
      <c r="C681" s="93" t="s">
        <v>40</v>
      </c>
      <c r="D681" s="33">
        <v>15</v>
      </c>
    </row>
    <row r="682" spans="1:4" s="49" customFormat="1" x14ac:dyDescent="0.25">
      <c r="A682" s="106">
        <v>44079</v>
      </c>
      <c r="B682" s="93" t="s">
        <v>8</v>
      </c>
      <c r="C682" s="93" t="s">
        <v>8</v>
      </c>
      <c r="D682" s="33">
        <v>49</v>
      </c>
    </row>
    <row r="683" spans="1:4" x14ac:dyDescent="0.25">
      <c r="A683" s="106">
        <v>44079</v>
      </c>
      <c r="B683" s="93" t="s">
        <v>8</v>
      </c>
      <c r="C683" s="93" t="s">
        <v>121</v>
      </c>
      <c r="D683" s="33">
        <v>3</v>
      </c>
    </row>
    <row r="684" spans="1:4" x14ac:dyDescent="0.25">
      <c r="A684" s="106">
        <v>44079</v>
      </c>
      <c r="B684" s="93" t="s">
        <v>51</v>
      </c>
      <c r="C684" s="93" t="s">
        <v>51</v>
      </c>
      <c r="D684" s="33">
        <v>1</v>
      </c>
    </row>
    <row r="685" spans="1:4" x14ac:dyDescent="0.25">
      <c r="A685" s="106">
        <v>44079</v>
      </c>
      <c r="B685" s="93" t="s">
        <v>10</v>
      </c>
      <c r="C685" s="93" t="s">
        <v>10</v>
      </c>
      <c r="D685" s="33">
        <v>4</v>
      </c>
    </row>
    <row r="686" spans="1:4" x14ac:dyDescent="0.25">
      <c r="A686" s="106">
        <v>44080</v>
      </c>
      <c r="B686" s="93" t="s">
        <v>20</v>
      </c>
      <c r="C686" s="93" t="s">
        <v>20</v>
      </c>
      <c r="D686" s="33">
        <v>3</v>
      </c>
    </row>
    <row r="687" spans="1:4" s="49" customFormat="1" x14ac:dyDescent="0.25">
      <c r="A687" s="106">
        <v>44080</v>
      </c>
      <c r="B687" s="93" t="s">
        <v>13</v>
      </c>
      <c r="C687" s="112" t="s">
        <v>626</v>
      </c>
      <c r="D687" s="33">
        <v>1</v>
      </c>
    </row>
    <row r="688" spans="1:4" s="49" customFormat="1" x14ac:dyDescent="0.25">
      <c r="A688" s="106">
        <v>44080</v>
      </c>
      <c r="B688" s="93" t="s">
        <v>13</v>
      </c>
      <c r="C688" s="93" t="s">
        <v>104</v>
      </c>
      <c r="D688" s="33">
        <v>1</v>
      </c>
    </row>
    <row r="689" spans="1:4" s="49" customFormat="1" x14ac:dyDescent="0.25">
      <c r="A689" s="106">
        <v>44080</v>
      </c>
      <c r="B689" s="93" t="s">
        <v>13</v>
      </c>
      <c r="C689" s="93" t="s">
        <v>13</v>
      </c>
      <c r="D689" s="33">
        <v>9</v>
      </c>
    </row>
    <row r="690" spans="1:4" s="49" customFormat="1" x14ac:dyDescent="0.25">
      <c r="A690" s="106">
        <v>44080</v>
      </c>
      <c r="B690" s="93" t="s">
        <v>13</v>
      </c>
      <c r="C690" s="93" t="s">
        <v>13</v>
      </c>
      <c r="D690" s="33">
        <v>1</v>
      </c>
    </row>
    <row r="691" spans="1:4" s="49" customFormat="1" x14ac:dyDescent="0.25">
      <c r="A691" s="106">
        <v>44080</v>
      </c>
      <c r="B691" s="93" t="s">
        <v>13</v>
      </c>
      <c r="C691" s="93" t="s">
        <v>233</v>
      </c>
      <c r="D691" s="33">
        <v>1</v>
      </c>
    </row>
    <row r="692" spans="1:4" s="49" customFormat="1" x14ac:dyDescent="0.25">
      <c r="A692" s="106">
        <v>44080</v>
      </c>
      <c r="B692" s="93" t="s">
        <v>24</v>
      </c>
      <c r="C692" s="93" t="s">
        <v>23</v>
      </c>
      <c r="D692" s="33">
        <v>2</v>
      </c>
    </row>
    <row r="693" spans="1:4" x14ac:dyDescent="0.25">
      <c r="A693" s="106">
        <v>44080</v>
      </c>
      <c r="B693" s="93" t="s">
        <v>7</v>
      </c>
      <c r="C693" s="93" t="s">
        <v>125</v>
      </c>
      <c r="D693" s="33">
        <v>1</v>
      </c>
    </row>
    <row r="694" spans="1:4" s="49" customFormat="1" x14ac:dyDescent="0.25">
      <c r="A694" s="106">
        <v>44080</v>
      </c>
      <c r="B694" s="93" t="s">
        <v>9</v>
      </c>
      <c r="C694" s="93" t="s">
        <v>9</v>
      </c>
      <c r="D694" s="33">
        <v>15</v>
      </c>
    </row>
    <row r="695" spans="1:4" x14ac:dyDescent="0.25">
      <c r="A695" s="106">
        <v>44080</v>
      </c>
      <c r="B695" s="93" t="s">
        <v>9</v>
      </c>
      <c r="C695" s="93" t="s">
        <v>17</v>
      </c>
      <c r="D695" s="33">
        <v>1</v>
      </c>
    </row>
    <row r="696" spans="1:4" s="49" customFormat="1" x14ac:dyDescent="0.25">
      <c r="A696" s="106">
        <v>44080</v>
      </c>
      <c r="B696" s="93" t="s">
        <v>8</v>
      </c>
      <c r="C696" s="93" t="s">
        <v>82</v>
      </c>
      <c r="D696" s="33">
        <v>2</v>
      </c>
    </row>
    <row r="697" spans="1:4" s="49" customFormat="1" x14ac:dyDescent="0.25">
      <c r="A697" s="106">
        <v>44080</v>
      </c>
      <c r="B697" s="93" t="s">
        <v>8</v>
      </c>
      <c r="C697" s="93" t="s">
        <v>241</v>
      </c>
      <c r="D697" s="33">
        <v>1</v>
      </c>
    </row>
    <row r="698" spans="1:4" s="49" customFormat="1" x14ac:dyDescent="0.25">
      <c r="A698" s="106">
        <v>44080</v>
      </c>
      <c r="B698" s="93" t="s">
        <v>8</v>
      </c>
      <c r="C698" s="93" t="s">
        <v>67</v>
      </c>
      <c r="D698" s="33">
        <v>6</v>
      </c>
    </row>
    <row r="699" spans="1:4" s="49" customFormat="1" x14ac:dyDescent="0.25">
      <c r="A699" s="106">
        <v>44080</v>
      </c>
      <c r="B699" s="93" t="s">
        <v>8</v>
      </c>
      <c r="C699" s="93" t="s">
        <v>40</v>
      </c>
      <c r="D699" s="33">
        <v>3</v>
      </c>
    </row>
    <row r="700" spans="1:4" x14ac:dyDescent="0.25">
      <c r="A700" s="106">
        <v>44080</v>
      </c>
      <c r="B700" s="93" t="s">
        <v>8</v>
      </c>
      <c r="C700" s="93" t="s">
        <v>8</v>
      </c>
      <c r="D700" s="33">
        <v>35</v>
      </c>
    </row>
    <row r="701" spans="1:4" x14ac:dyDescent="0.25">
      <c r="A701" s="106">
        <v>44080</v>
      </c>
      <c r="B701" s="93" t="s">
        <v>8</v>
      </c>
      <c r="C701" s="93" t="s">
        <v>31</v>
      </c>
      <c r="D701" s="33">
        <v>1</v>
      </c>
    </row>
    <row r="702" spans="1:4" x14ac:dyDescent="0.25">
      <c r="A702" s="106">
        <v>44080</v>
      </c>
      <c r="B702" s="93" t="s">
        <v>8</v>
      </c>
      <c r="C702" s="93" t="s">
        <v>121</v>
      </c>
      <c r="D702" s="33">
        <v>3</v>
      </c>
    </row>
    <row r="703" spans="1:4" x14ac:dyDescent="0.25">
      <c r="A703" s="106">
        <v>44080</v>
      </c>
      <c r="B703" s="93" t="s">
        <v>51</v>
      </c>
      <c r="C703" s="93" t="s">
        <v>51</v>
      </c>
      <c r="D703" s="33">
        <v>5</v>
      </c>
    </row>
    <row r="704" spans="1:4" x14ac:dyDescent="0.25">
      <c r="A704" s="106">
        <v>44080</v>
      </c>
      <c r="B704" s="93" t="s">
        <v>10</v>
      </c>
      <c r="C704" s="93" t="s">
        <v>10</v>
      </c>
      <c r="D704" s="33">
        <v>4</v>
      </c>
    </row>
    <row r="705" spans="1:4" x14ac:dyDescent="0.25">
      <c r="A705" s="106">
        <v>44081</v>
      </c>
      <c r="B705" s="93" t="s">
        <v>13</v>
      </c>
      <c r="C705" s="93" t="s">
        <v>13</v>
      </c>
      <c r="D705" s="33">
        <v>5</v>
      </c>
    </row>
    <row r="706" spans="1:4" x14ac:dyDescent="0.25">
      <c r="A706" s="106">
        <v>44081</v>
      </c>
      <c r="B706" s="93" t="s">
        <v>7</v>
      </c>
      <c r="C706" s="93" t="s">
        <v>7</v>
      </c>
      <c r="D706" s="33">
        <v>3</v>
      </c>
    </row>
    <row r="707" spans="1:4" x14ac:dyDescent="0.25">
      <c r="A707" s="106">
        <v>44081</v>
      </c>
      <c r="B707" s="93" t="s">
        <v>9</v>
      </c>
      <c r="C707" s="93" t="s">
        <v>9</v>
      </c>
      <c r="D707" s="33">
        <v>23</v>
      </c>
    </row>
    <row r="708" spans="1:4" x14ac:dyDescent="0.25">
      <c r="A708" s="106">
        <v>44081</v>
      </c>
      <c r="B708" s="93" t="s">
        <v>11</v>
      </c>
      <c r="C708" s="93" t="s">
        <v>11</v>
      </c>
      <c r="D708" s="33">
        <v>1</v>
      </c>
    </row>
    <row r="709" spans="1:4" x14ac:dyDescent="0.25">
      <c r="A709" s="106">
        <v>44081</v>
      </c>
      <c r="B709" s="93" t="s">
        <v>12</v>
      </c>
      <c r="C709" s="93" t="s">
        <v>12</v>
      </c>
      <c r="D709" s="33">
        <v>2</v>
      </c>
    </row>
    <row r="710" spans="1:4" x14ac:dyDescent="0.25">
      <c r="A710" s="106">
        <v>44081</v>
      </c>
      <c r="B710" s="93" t="s">
        <v>8</v>
      </c>
      <c r="C710" s="93" t="s">
        <v>8</v>
      </c>
      <c r="D710" s="33">
        <v>45</v>
      </c>
    </row>
    <row r="711" spans="1:4" x14ac:dyDescent="0.25">
      <c r="A711" s="106">
        <v>44081</v>
      </c>
      <c r="B711" s="93" t="s">
        <v>49</v>
      </c>
      <c r="C711" s="93" t="s">
        <v>49</v>
      </c>
      <c r="D711" s="33">
        <v>0</v>
      </c>
    </row>
    <row r="712" spans="1:4" x14ac:dyDescent="0.25">
      <c r="A712" s="106">
        <v>44081</v>
      </c>
      <c r="B712" s="93" t="s">
        <v>10</v>
      </c>
      <c r="C712" s="93" t="s">
        <v>10</v>
      </c>
      <c r="D712" s="33">
        <v>2</v>
      </c>
    </row>
    <row r="713" spans="1:4" x14ac:dyDescent="0.25">
      <c r="A713" s="106">
        <v>44082</v>
      </c>
      <c r="B713" s="93" t="s">
        <v>14</v>
      </c>
      <c r="C713" s="93" t="s">
        <v>14</v>
      </c>
      <c r="D713" s="33">
        <v>1</v>
      </c>
    </row>
    <row r="714" spans="1:4" x14ac:dyDescent="0.25">
      <c r="A714" s="106">
        <v>44082</v>
      </c>
      <c r="B714" s="93" t="s">
        <v>20</v>
      </c>
      <c r="C714" s="93" t="s">
        <v>20</v>
      </c>
      <c r="D714" s="33">
        <v>1</v>
      </c>
    </row>
    <row r="715" spans="1:4" x14ac:dyDescent="0.25">
      <c r="A715" s="106">
        <v>44082</v>
      </c>
      <c r="B715" s="93" t="s">
        <v>13</v>
      </c>
      <c r="C715" s="93" t="s">
        <v>324</v>
      </c>
      <c r="D715" s="33">
        <v>1</v>
      </c>
    </row>
    <row r="716" spans="1:4" x14ac:dyDescent="0.25">
      <c r="A716" s="106">
        <v>44082</v>
      </c>
      <c r="B716" s="93" t="s">
        <v>13</v>
      </c>
      <c r="C716" s="112" t="s">
        <v>626</v>
      </c>
      <c r="D716" s="33">
        <v>1</v>
      </c>
    </row>
    <row r="717" spans="1:4" x14ac:dyDescent="0.25">
      <c r="A717" s="106">
        <v>44082</v>
      </c>
      <c r="B717" s="93" t="s">
        <v>13</v>
      </c>
      <c r="C717" s="93" t="s">
        <v>104</v>
      </c>
      <c r="D717" s="33">
        <v>1</v>
      </c>
    </row>
    <row r="718" spans="1:4" x14ac:dyDescent="0.25">
      <c r="A718" s="106">
        <v>44082</v>
      </c>
      <c r="B718" s="93" t="s">
        <v>13</v>
      </c>
      <c r="C718" s="93" t="s">
        <v>13</v>
      </c>
      <c r="D718" s="33">
        <v>17</v>
      </c>
    </row>
    <row r="719" spans="1:4" x14ac:dyDescent="0.25">
      <c r="A719" s="106">
        <v>44082</v>
      </c>
      <c r="B719" s="93" t="s">
        <v>13</v>
      </c>
      <c r="C719" s="93" t="s">
        <v>236</v>
      </c>
      <c r="D719" s="33">
        <v>1</v>
      </c>
    </row>
    <row r="720" spans="1:4" x14ac:dyDescent="0.25">
      <c r="A720" s="106">
        <v>44082</v>
      </c>
      <c r="B720" s="93" t="s">
        <v>24</v>
      </c>
      <c r="C720" s="93" t="s">
        <v>23</v>
      </c>
      <c r="D720" s="33">
        <v>1</v>
      </c>
    </row>
    <row r="721" spans="1:4" x14ac:dyDescent="0.25">
      <c r="A721" s="106">
        <v>44082</v>
      </c>
      <c r="B721" s="93" t="s">
        <v>9</v>
      </c>
      <c r="C721" s="93" t="s">
        <v>9</v>
      </c>
      <c r="D721" s="33">
        <v>23</v>
      </c>
    </row>
    <row r="722" spans="1:4" x14ac:dyDescent="0.25">
      <c r="A722" s="106">
        <v>44082</v>
      </c>
      <c r="B722" s="93" t="s">
        <v>9</v>
      </c>
      <c r="C722" s="93" t="s">
        <v>17</v>
      </c>
      <c r="D722" s="33">
        <v>3</v>
      </c>
    </row>
    <row r="723" spans="1:4" x14ac:dyDescent="0.25">
      <c r="A723" s="106">
        <v>44082</v>
      </c>
      <c r="B723" s="93" t="s">
        <v>9</v>
      </c>
      <c r="C723" s="93" t="s">
        <v>159</v>
      </c>
      <c r="D723" s="33">
        <v>1</v>
      </c>
    </row>
    <row r="724" spans="1:4" x14ac:dyDescent="0.25">
      <c r="A724" s="106">
        <v>44082</v>
      </c>
      <c r="B724" s="93" t="s">
        <v>9</v>
      </c>
      <c r="C724" s="93" t="s">
        <v>155</v>
      </c>
      <c r="D724" s="33">
        <v>4</v>
      </c>
    </row>
    <row r="725" spans="1:4" x14ac:dyDescent="0.25">
      <c r="A725" s="106">
        <v>44082</v>
      </c>
      <c r="B725" s="93" t="s">
        <v>12</v>
      </c>
      <c r="C725" s="93" t="s">
        <v>160</v>
      </c>
      <c r="D725" s="33">
        <v>3</v>
      </c>
    </row>
    <row r="726" spans="1:4" x14ac:dyDescent="0.25">
      <c r="A726" s="106">
        <v>44082</v>
      </c>
      <c r="B726" s="93" t="s">
        <v>8</v>
      </c>
      <c r="C726" s="93" t="s">
        <v>241</v>
      </c>
      <c r="D726" s="33">
        <v>8</v>
      </c>
    </row>
    <row r="727" spans="1:4" x14ac:dyDescent="0.25">
      <c r="A727" s="106">
        <v>44082</v>
      </c>
      <c r="B727" s="93" t="s">
        <v>8</v>
      </c>
      <c r="C727" s="93" t="s">
        <v>67</v>
      </c>
      <c r="D727" s="33">
        <v>6</v>
      </c>
    </row>
    <row r="728" spans="1:4" x14ac:dyDescent="0.25">
      <c r="A728" s="106">
        <v>44082</v>
      </c>
      <c r="B728" s="93" t="s">
        <v>8</v>
      </c>
      <c r="C728" s="93" t="s">
        <v>40</v>
      </c>
      <c r="D728" s="33">
        <v>7</v>
      </c>
    </row>
    <row r="729" spans="1:4" x14ac:dyDescent="0.25">
      <c r="A729" s="106">
        <v>44082</v>
      </c>
      <c r="B729" s="93" t="s">
        <v>8</v>
      </c>
      <c r="C729" s="93" t="s">
        <v>8</v>
      </c>
      <c r="D729" s="33">
        <v>56</v>
      </c>
    </row>
    <row r="730" spans="1:4" x14ac:dyDescent="0.25">
      <c r="A730" s="106">
        <v>44082</v>
      </c>
      <c r="B730" s="93" t="s">
        <v>8</v>
      </c>
      <c r="C730" s="93" t="s">
        <v>121</v>
      </c>
      <c r="D730" s="33">
        <v>7</v>
      </c>
    </row>
    <row r="731" spans="1:4" x14ac:dyDescent="0.25">
      <c r="A731" s="106">
        <v>44082</v>
      </c>
      <c r="B731" s="93" t="s">
        <v>27</v>
      </c>
      <c r="C731" s="93" t="s">
        <v>43</v>
      </c>
      <c r="D731" s="33">
        <v>1</v>
      </c>
    </row>
    <row r="732" spans="1:4" x14ac:dyDescent="0.25">
      <c r="A732" s="106">
        <v>44082</v>
      </c>
      <c r="B732" s="93" t="s">
        <v>10</v>
      </c>
      <c r="C732" s="93" t="s">
        <v>10</v>
      </c>
      <c r="D732" s="33">
        <v>6</v>
      </c>
    </row>
    <row r="733" spans="1:4" x14ac:dyDescent="0.25">
      <c r="A733" s="106">
        <v>44083</v>
      </c>
      <c r="B733" s="93" t="s">
        <v>20</v>
      </c>
      <c r="C733" s="93" t="s">
        <v>20</v>
      </c>
      <c r="D733" s="33">
        <v>1</v>
      </c>
    </row>
    <row r="734" spans="1:4" x14ac:dyDescent="0.25">
      <c r="A734" s="106">
        <v>44083</v>
      </c>
      <c r="B734" s="93" t="s">
        <v>13</v>
      </c>
      <c r="C734" s="93" t="s">
        <v>104</v>
      </c>
      <c r="D734" s="33">
        <v>1</v>
      </c>
    </row>
    <row r="735" spans="1:4" s="49" customFormat="1" x14ac:dyDescent="0.25">
      <c r="A735" s="106">
        <v>44083</v>
      </c>
      <c r="B735" s="93" t="s">
        <v>24</v>
      </c>
      <c r="C735" s="93" t="s">
        <v>23</v>
      </c>
      <c r="D735" s="33">
        <v>4</v>
      </c>
    </row>
    <row r="736" spans="1:4" s="49" customFormat="1" x14ac:dyDescent="0.25">
      <c r="A736" s="106">
        <v>44083</v>
      </c>
      <c r="B736" s="93" t="s">
        <v>7</v>
      </c>
      <c r="C736" s="93" t="s">
        <v>7</v>
      </c>
      <c r="D736" s="33">
        <v>1</v>
      </c>
    </row>
    <row r="737" spans="1:4" s="49" customFormat="1" x14ac:dyDescent="0.25">
      <c r="A737" s="106">
        <v>44083</v>
      </c>
      <c r="B737" s="93" t="s">
        <v>9</v>
      </c>
      <c r="C737" s="93" t="s">
        <v>9</v>
      </c>
      <c r="D737" s="33">
        <v>25</v>
      </c>
    </row>
    <row r="738" spans="1:4" s="49" customFormat="1" x14ac:dyDescent="0.25">
      <c r="A738" s="111">
        <v>44083</v>
      </c>
      <c r="B738" s="93" t="s">
        <v>9</v>
      </c>
      <c r="C738" s="93" t="s">
        <v>155</v>
      </c>
      <c r="D738" s="33">
        <v>4</v>
      </c>
    </row>
    <row r="739" spans="1:4" s="49" customFormat="1" x14ac:dyDescent="0.25">
      <c r="A739" s="106">
        <v>44083</v>
      </c>
      <c r="B739" s="93" t="s">
        <v>15</v>
      </c>
      <c r="C739" s="93" t="s">
        <v>297</v>
      </c>
      <c r="D739" s="33">
        <v>5</v>
      </c>
    </row>
    <row r="740" spans="1:4" x14ac:dyDescent="0.25">
      <c r="A740" s="106">
        <v>44083</v>
      </c>
      <c r="B740" s="93" t="s">
        <v>11</v>
      </c>
      <c r="C740" s="93" t="s">
        <v>144</v>
      </c>
      <c r="D740" s="33">
        <v>3</v>
      </c>
    </row>
    <row r="741" spans="1:4" x14ac:dyDescent="0.25">
      <c r="A741" s="111">
        <v>44083</v>
      </c>
      <c r="B741" s="108" t="s">
        <v>8</v>
      </c>
      <c r="C741" s="93" t="s">
        <v>240</v>
      </c>
      <c r="D741" s="33">
        <v>1</v>
      </c>
    </row>
    <row r="742" spans="1:4" s="49" customFormat="1" x14ac:dyDescent="0.25">
      <c r="A742" s="111">
        <v>44083</v>
      </c>
      <c r="B742" s="108" t="s">
        <v>8</v>
      </c>
      <c r="C742" s="93" t="s">
        <v>143</v>
      </c>
      <c r="D742" s="33">
        <v>1</v>
      </c>
    </row>
    <row r="743" spans="1:4" s="49" customFormat="1" x14ac:dyDescent="0.25">
      <c r="A743" s="111">
        <v>44083</v>
      </c>
      <c r="B743" s="108" t="s">
        <v>8</v>
      </c>
      <c r="C743" s="93" t="s">
        <v>40</v>
      </c>
      <c r="D743" s="33">
        <v>15</v>
      </c>
    </row>
    <row r="744" spans="1:4" x14ac:dyDescent="0.25">
      <c r="A744" s="111">
        <v>44083</v>
      </c>
      <c r="B744" s="108" t="s">
        <v>8</v>
      </c>
      <c r="C744" s="108" t="s">
        <v>8</v>
      </c>
      <c r="D744" s="63">
        <v>118</v>
      </c>
    </row>
    <row r="745" spans="1:4" x14ac:dyDescent="0.25">
      <c r="A745" s="111">
        <v>44083</v>
      </c>
      <c r="B745" s="108" t="s">
        <v>8</v>
      </c>
      <c r="C745" s="93" t="s">
        <v>31</v>
      </c>
      <c r="D745" s="33">
        <v>5</v>
      </c>
    </row>
    <row r="746" spans="1:4" x14ac:dyDescent="0.25">
      <c r="A746" s="106">
        <v>44083</v>
      </c>
      <c r="B746" s="93" t="s">
        <v>27</v>
      </c>
      <c r="C746" s="93" t="s">
        <v>150</v>
      </c>
      <c r="D746" s="33">
        <v>3</v>
      </c>
    </row>
    <row r="747" spans="1:4" x14ac:dyDescent="0.25">
      <c r="A747" s="106">
        <v>44083</v>
      </c>
      <c r="B747" s="93" t="s">
        <v>27</v>
      </c>
      <c r="C747" s="93" t="s">
        <v>247</v>
      </c>
      <c r="D747" s="33">
        <v>1</v>
      </c>
    </row>
    <row r="748" spans="1:4" x14ac:dyDescent="0.25">
      <c r="A748" s="106">
        <v>44083</v>
      </c>
      <c r="B748" s="93" t="s">
        <v>27</v>
      </c>
      <c r="C748" s="93" t="s">
        <v>28</v>
      </c>
      <c r="D748" s="33">
        <v>1</v>
      </c>
    </row>
    <row r="749" spans="1:4" x14ac:dyDescent="0.25">
      <c r="A749" s="106">
        <v>44083</v>
      </c>
      <c r="B749" s="93" t="s">
        <v>51</v>
      </c>
      <c r="C749" s="93" t="s">
        <v>51</v>
      </c>
      <c r="D749" s="33">
        <v>1</v>
      </c>
    </row>
    <row r="750" spans="1:4" x14ac:dyDescent="0.25">
      <c r="A750" s="106">
        <v>44084</v>
      </c>
      <c r="B750" s="93" t="s">
        <v>13</v>
      </c>
      <c r="C750" s="93" t="s">
        <v>333</v>
      </c>
      <c r="D750" s="33">
        <v>1</v>
      </c>
    </row>
    <row r="751" spans="1:4" x14ac:dyDescent="0.25">
      <c r="A751" s="106">
        <v>44084</v>
      </c>
      <c r="B751" s="93" t="s">
        <v>13</v>
      </c>
      <c r="C751" s="93" t="s">
        <v>13</v>
      </c>
      <c r="D751" s="33">
        <v>6</v>
      </c>
    </row>
    <row r="752" spans="1:4" x14ac:dyDescent="0.25">
      <c r="A752" s="106">
        <v>44084</v>
      </c>
      <c r="B752" s="93" t="s">
        <v>13</v>
      </c>
      <c r="C752" s="93" t="s">
        <v>233</v>
      </c>
      <c r="D752" s="33">
        <v>2</v>
      </c>
    </row>
    <row r="753" spans="1:4" x14ac:dyDescent="0.25">
      <c r="A753" s="106">
        <v>44084</v>
      </c>
      <c r="B753" s="93" t="s">
        <v>24</v>
      </c>
      <c r="C753" s="93" t="s">
        <v>23</v>
      </c>
      <c r="D753" s="33">
        <v>5</v>
      </c>
    </row>
    <row r="754" spans="1:4" x14ac:dyDescent="0.25">
      <c r="A754" s="106">
        <v>44084</v>
      </c>
      <c r="B754" s="93" t="s">
        <v>9</v>
      </c>
      <c r="C754" s="93" t="s">
        <v>9</v>
      </c>
      <c r="D754" s="33">
        <v>18</v>
      </c>
    </row>
    <row r="755" spans="1:4" x14ac:dyDescent="0.25">
      <c r="A755" s="106">
        <v>44084</v>
      </c>
      <c r="B755" s="93" t="s">
        <v>9</v>
      </c>
      <c r="C755" s="93" t="s">
        <v>17</v>
      </c>
      <c r="D755" s="33">
        <v>3</v>
      </c>
    </row>
    <row r="756" spans="1:4" x14ac:dyDescent="0.25">
      <c r="A756" s="106">
        <v>44084</v>
      </c>
      <c r="B756" s="93" t="s">
        <v>9</v>
      </c>
      <c r="C756" s="93" t="s">
        <v>159</v>
      </c>
      <c r="D756" s="33">
        <v>1</v>
      </c>
    </row>
    <row r="757" spans="1:4" x14ac:dyDescent="0.25">
      <c r="A757" s="106">
        <v>44084</v>
      </c>
      <c r="B757" s="93" t="s">
        <v>9</v>
      </c>
      <c r="C757" s="93" t="s">
        <v>155</v>
      </c>
      <c r="D757" s="33">
        <v>1</v>
      </c>
    </row>
    <row r="758" spans="1:4" x14ac:dyDescent="0.25">
      <c r="A758" s="106">
        <v>44084</v>
      </c>
      <c r="B758" s="93" t="s">
        <v>12</v>
      </c>
      <c r="C758" s="93" t="s">
        <v>160</v>
      </c>
      <c r="D758" s="33">
        <v>1</v>
      </c>
    </row>
    <row r="759" spans="1:4" x14ac:dyDescent="0.25">
      <c r="A759" s="106">
        <v>44084</v>
      </c>
      <c r="B759" s="93" t="s">
        <v>12</v>
      </c>
      <c r="C759" s="93" t="s">
        <v>12</v>
      </c>
      <c r="D759" s="33">
        <v>3</v>
      </c>
    </row>
    <row r="760" spans="1:4" x14ac:dyDescent="0.25">
      <c r="A760" s="106">
        <v>44084</v>
      </c>
      <c r="B760" s="93" t="s">
        <v>8</v>
      </c>
      <c r="C760" s="93" t="s">
        <v>241</v>
      </c>
      <c r="D760" s="33">
        <v>2</v>
      </c>
    </row>
    <row r="761" spans="1:4" x14ac:dyDescent="0.25">
      <c r="A761" s="106">
        <v>44084</v>
      </c>
      <c r="B761" s="93" t="s">
        <v>8</v>
      </c>
      <c r="C761" s="93" t="s">
        <v>67</v>
      </c>
      <c r="D761" s="33">
        <v>9</v>
      </c>
    </row>
    <row r="762" spans="1:4" x14ac:dyDescent="0.25">
      <c r="A762" s="106">
        <v>44084</v>
      </c>
      <c r="B762" s="93" t="s">
        <v>8</v>
      </c>
      <c r="C762" s="93" t="s">
        <v>40</v>
      </c>
      <c r="D762" s="33">
        <v>6</v>
      </c>
    </row>
    <row r="763" spans="1:4" x14ac:dyDescent="0.25">
      <c r="A763" s="106">
        <v>44084</v>
      </c>
      <c r="B763" s="93" t="s">
        <v>8</v>
      </c>
      <c r="C763" s="93" t="s">
        <v>8</v>
      </c>
      <c r="D763" s="33">
        <v>61</v>
      </c>
    </row>
    <row r="764" spans="1:4" x14ac:dyDescent="0.25">
      <c r="A764" s="106">
        <v>44084</v>
      </c>
      <c r="B764" s="93" t="s">
        <v>8</v>
      </c>
      <c r="C764" s="93" t="s">
        <v>31</v>
      </c>
      <c r="D764" s="33">
        <v>2</v>
      </c>
    </row>
    <row r="765" spans="1:4" x14ac:dyDescent="0.25">
      <c r="A765" s="106">
        <v>44084</v>
      </c>
      <c r="B765" s="93" t="s">
        <v>8</v>
      </c>
      <c r="C765" s="93" t="s">
        <v>121</v>
      </c>
      <c r="D765" s="33">
        <v>3</v>
      </c>
    </row>
    <row r="766" spans="1:4" x14ac:dyDescent="0.25">
      <c r="A766" s="106">
        <v>44084</v>
      </c>
      <c r="B766" s="93" t="s">
        <v>27</v>
      </c>
      <c r="C766" s="93" t="s">
        <v>150</v>
      </c>
      <c r="D766" s="33">
        <v>2</v>
      </c>
    </row>
    <row r="767" spans="1:4" x14ac:dyDescent="0.25">
      <c r="A767" s="106">
        <v>44084</v>
      </c>
      <c r="B767" s="93" t="s">
        <v>27</v>
      </c>
      <c r="C767" s="93" t="s">
        <v>43</v>
      </c>
      <c r="D767" s="33">
        <v>3</v>
      </c>
    </row>
    <row r="768" spans="1:4" x14ac:dyDescent="0.25">
      <c r="A768" s="106">
        <v>44084</v>
      </c>
      <c r="B768" s="93" t="s">
        <v>10</v>
      </c>
      <c r="C768" s="93" t="s">
        <v>10</v>
      </c>
      <c r="D768" s="33">
        <v>4</v>
      </c>
    </row>
    <row r="769" spans="1:4" x14ac:dyDescent="0.25">
      <c r="A769" s="106">
        <v>44085</v>
      </c>
      <c r="B769" s="93" t="s">
        <v>20</v>
      </c>
      <c r="C769" s="93" t="s">
        <v>20</v>
      </c>
      <c r="D769" s="33">
        <v>7</v>
      </c>
    </row>
    <row r="770" spans="1:4" s="49" customFormat="1" x14ac:dyDescent="0.25">
      <c r="A770" s="106">
        <v>44085</v>
      </c>
      <c r="B770" s="93" t="s">
        <v>13</v>
      </c>
      <c r="C770" s="112" t="s">
        <v>626</v>
      </c>
      <c r="D770" s="33">
        <v>1</v>
      </c>
    </row>
    <row r="771" spans="1:4" s="49" customFormat="1" x14ac:dyDescent="0.25">
      <c r="A771" s="106">
        <v>44085</v>
      </c>
      <c r="B771" s="93" t="s">
        <v>13</v>
      </c>
      <c r="C771" s="93" t="s">
        <v>13</v>
      </c>
      <c r="D771" s="33">
        <v>4</v>
      </c>
    </row>
    <row r="772" spans="1:4" s="49" customFormat="1" x14ac:dyDescent="0.25">
      <c r="A772" s="106">
        <v>44085</v>
      </c>
      <c r="B772" s="93" t="s">
        <v>13</v>
      </c>
      <c r="C772" s="93" t="s">
        <v>339</v>
      </c>
      <c r="D772" s="33">
        <v>1</v>
      </c>
    </row>
    <row r="773" spans="1:4" s="49" customFormat="1" x14ac:dyDescent="0.25">
      <c r="A773" s="106">
        <v>44085</v>
      </c>
      <c r="B773" s="93" t="s">
        <v>13</v>
      </c>
      <c r="C773" s="93" t="s">
        <v>233</v>
      </c>
      <c r="D773" s="33">
        <v>2</v>
      </c>
    </row>
    <row r="774" spans="1:4" s="49" customFormat="1" x14ac:dyDescent="0.25">
      <c r="A774" s="106">
        <v>44085</v>
      </c>
      <c r="B774" s="93" t="s">
        <v>24</v>
      </c>
      <c r="C774" s="93" t="s">
        <v>23</v>
      </c>
      <c r="D774" s="33">
        <v>1</v>
      </c>
    </row>
    <row r="775" spans="1:4" s="49" customFormat="1" x14ac:dyDescent="0.25">
      <c r="A775" s="106">
        <v>44085</v>
      </c>
      <c r="B775" s="93" t="s">
        <v>47</v>
      </c>
      <c r="C775" s="93" t="s">
        <v>47</v>
      </c>
      <c r="D775" s="33">
        <v>1</v>
      </c>
    </row>
    <row r="776" spans="1:4" s="49" customFormat="1" x14ac:dyDescent="0.25">
      <c r="A776" s="106">
        <v>44085</v>
      </c>
      <c r="B776" s="93" t="s">
        <v>9</v>
      </c>
      <c r="C776" s="93" t="s">
        <v>9</v>
      </c>
      <c r="D776" s="33">
        <v>26</v>
      </c>
    </row>
    <row r="777" spans="1:4" x14ac:dyDescent="0.25">
      <c r="A777" s="106">
        <v>44085</v>
      </c>
      <c r="B777" s="93" t="s">
        <v>9</v>
      </c>
      <c r="C777" s="93" t="s">
        <v>17</v>
      </c>
      <c r="D777" s="33">
        <v>4</v>
      </c>
    </row>
    <row r="778" spans="1:4" s="49" customFormat="1" x14ac:dyDescent="0.25">
      <c r="A778" s="106">
        <v>44085</v>
      </c>
      <c r="B778" s="93" t="s">
        <v>15</v>
      </c>
      <c r="C778" s="93" t="s">
        <v>297</v>
      </c>
      <c r="D778" s="33">
        <v>2</v>
      </c>
    </row>
    <row r="779" spans="1:4" x14ac:dyDescent="0.25">
      <c r="A779" s="106">
        <v>44085</v>
      </c>
      <c r="B779" s="93" t="s">
        <v>11</v>
      </c>
      <c r="C779" s="93" t="s">
        <v>153</v>
      </c>
      <c r="D779" s="33">
        <v>2</v>
      </c>
    </row>
    <row r="780" spans="1:4" s="49" customFormat="1" x14ac:dyDescent="0.25">
      <c r="A780" s="106">
        <v>44085</v>
      </c>
      <c r="B780" s="93" t="s">
        <v>11</v>
      </c>
      <c r="C780" s="93" t="s">
        <v>144</v>
      </c>
      <c r="D780" s="33">
        <v>2</v>
      </c>
    </row>
    <row r="781" spans="1:4" s="49" customFormat="1" x14ac:dyDescent="0.25">
      <c r="A781" s="106">
        <v>44085</v>
      </c>
      <c r="B781" s="93" t="s">
        <v>12</v>
      </c>
      <c r="C781" s="93" t="s">
        <v>160</v>
      </c>
      <c r="D781" s="33">
        <v>1</v>
      </c>
    </row>
    <row r="782" spans="1:4" s="49" customFormat="1" x14ac:dyDescent="0.25">
      <c r="A782" s="106">
        <v>44085</v>
      </c>
      <c r="B782" s="93" t="s">
        <v>8</v>
      </c>
      <c r="C782" s="182" t="s">
        <v>338</v>
      </c>
      <c r="D782" s="72">
        <v>1</v>
      </c>
    </row>
    <row r="783" spans="1:4" x14ac:dyDescent="0.25">
      <c r="A783" s="106">
        <v>44085</v>
      </c>
      <c r="B783" s="93" t="s">
        <v>8</v>
      </c>
      <c r="C783" s="93" t="s">
        <v>82</v>
      </c>
      <c r="D783" s="33">
        <v>1</v>
      </c>
    </row>
    <row r="784" spans="1:4" x14ac:dyDescent="0.25">
      <c r="A784" s="106">
        <v>44085</v>
      </c>
      <c r="B784" s="93" t="s">
        <v>8</v>
      </c>
      <c r="C784" s="184" t="s">
        <v>241</v>
      </c>
      <c r="D784" s="68">
        <v>2</v>
      </c>
    </row>
    <row r="785" spans="1:4" x14ac:dyDescent="0.25">
      <c r="A785" s="106">
        <v>44085</v>
      </c>
      <c r="B785" s="93" t="s">
        <v>8</v>
      </c>
      <c r="C785" s="93" t="s">
        <v>67</v>
      </c>
      <c r="D785" s="33">
        <v>4</v>
      </c>
    </row>
    <row r="786" spans="1:4" s="49" customFormat="1" x14ac:dyDescent="0.25">
      <c r="A786" s="106">
        <v>44085</v>
      </c>
      <c r="B786" s="93" t="s">
        <v>8</v>
      </c>
      <c r="C786" s="93" t="s">
        <v>40</v>
      </c>
      <c r="D786" s="33">
        <v>5</v>
      </c>
    </row>
    <row r="787" spans="1:4" s="49" customFormat="1" x14ac:dyDescent="0.25">
      <c r="A787" s="106">
        <v>44085</v>
      </c>
      <c r="B787" s="93" t="s">
        <v>8</v>
      </c>
      <c r="C787" s="93" t="s">
        <v>8</v>
      </c>
      <c r="D787" s="33">
        <v>127</v>
      </c>
    </row>
    <row r="788" spans="1:4" x14ac:dyDescent="0.25">
      <c r="A788" s="106">
        <v>44085</v>
      </c>
      <c r="B788" s="93" t="s">
        <v>8</v>
      </c>
      <c r="C788" s="93" t="s">
        <v>31</v>
      </c>
      <c r="D788" s="33">
        <v>4</v>
      </c>
    </row>
    <row r="789" spans="1:4" s="49" customFormat="1" x14ac:dyDescent="0.25">
      <c r="A789" s="106">
        <v>44085</v>
      </c>
      <c r="B789" s="93" t="s">
        <v>8</v>
      </c>
      <c r="C789" s="93" t="s">
        <v>121</v>
      </c>
      <c r="D789" s="33">
        <v>2</v>
      </c>
    </row>
    <row r="790" spans="1:4" x14ac:dyDescent="0.25">
      <c r="A790" s="106">
        <v>44085</v>
      </c>
      <c r="B790" s="93" t="s">
        <v>27</v>
      </c>
      <c r="C790" s="93" t="s">
        <v>150</v>
      </c>
      <c r="D790" s="33">
        <v>2</v>
      </c>
    </row>
    <row r="791" spans="1:4" x14ac:dyDescent="0.25">
      <c r="A791" s="106">
        <v>44085</v>
      </c>
      <c r="B791" s="93" t="s">
        <v>27</v>
      </c>
      <c r="C791" s="93" t="s">
        <v>247</v>
      </c>
      <c r="D791" s="33">
        <v>3</v>
      </c>
    </row>
    <row r="792" spans="1:4" x14ac:dyDescent="0.25">
      <c r="A792" s="106">
        <v>44085</v>
      </c>
      <c r="B792" s="93" t="s">
        <v>27</v>
      </c>
      <c r="C792" s="93" t="s">
        <v>43</v>
      </c>
      <c r="D792" s="33">
        <v>1</v>
      </c>
    </row>
    <row r="793" spans="1:4" x14ac:dyDescent="0.25">
      <c r="A793" s="106">
        <v>44085</v>
      </c>
      <c r="B793" s="93" t="s">
        <v>10</v>
      </c>
      <c r="C793" s="93" t="s">
        <v>10</v>
      </c>
      <c r="D793" s="33">
        <v>7</v>
      </c>
    </row>
    <row r="794" spans="1:4" x14ac:dyDescent="0.25">
      <c r="A794" s="106">
        <v>44086</v>
      </c>
      <c r="B794" s="93" t="s">
        <v>20</v>
      </c>
      <c r="C794" s="93" t="s">
        <v>20</v>
      </c>
      <c r="D794" s="33">
        <v>1</v>
      </c>
    </row>
    <row r="795" spans="1:4" s="49" customFormat="1" x14ac:dyDescent="0.25">
      <c r="A795" s="106">
        <v>44086</v>
      </c>
      <c r="B795" s="93" t="s">
        <v>13</v>
      </c>
      <c r="C795" s="93" t="s">
        <v>104</v>
      </c>
      <c r="D795" s="33">
        <v>2</v>
      </c>
    </row>
    <row r="796" spans="1:4" s="49" customFormat="1" x14ac:dyDescent="0.25">
      <c r="A796" s="106">
        <v>44086</v>
      </c>
      <c r="B796" s="93" t="s">
        <v>13</v>
      </c>
      <c r="C796" s="93" t="s">
        <v>13</v>
      </c>
      <c r="D796" s="33">
        <v>9</v>
      </c>
    </row>
    <row r="797" spans="1:4" s="49" customFormat="1" x14ac:dyDescent="0.25">
      <c r="A797" s="106">
        <v>44086</v>
      </c>
      <c r="B797" s="93" t="s">
        <v>13</v>
      </c>
      <c r="C797" s="93" t="s">
        <v>236</v>
      </c>
      <c r="D797" s="33">
        <v>1</v>
      </c>
    </row>
    <row r="798" spans="1:4" s="49" customFormat="1" x14ac:dyDescent="0.25">
      <c r="A798" s="106">
        <v>44086</v>
      </c>
      <c r="B798" s="93" t="s">
        <v>13</v>
      </c>
      <c r="C798" s="93" t="s">
        <v>317</v>
      </c>
      <c r="D798" s="33">
        <v>1</v>
      </c>
    </row>
    <row r="799" spans="1:4" s="49" customFormat="1" x14ac:dyDescent="0.25">
      <c r="A799" s="106">
        <v>44086</v>
      </c>
      <c r="B799" s="93" t="s">
        <v>13</v>
      </c>
      <c r="C799" s="93" t="s">
        <v>233</v>
      </c>
      <c r="D799" s="33">
        <v>2</v>
      </c>
    </row>
    <row r="800" spans="1:4" s="49" customFormat="1" x14ac:dyDescent="0.25">
      <c r="A800" s="106">
        <v>44086</v>
      </c>
      <c r="B800" s="93" t="s">
        <v>24</v>
      </c>
      <c r="C800" s="93" t="s">
        <v>23</v>
      </c>
      <c r="D800" s="33">
        <v>2</v>
      </c>
    </row>
    <row r="801" spans="1:4" x14ac:dyDescent="0.25">
      <c r="A801" s="106">
        <v>44086</v>
      </c>
      <c r="B801" s="93" t="s">
        <v>24</v>
      </c>
      <c r="C801" s="93" t="s">
        <v>24</v>
      </c>
      <c r="D801" s="33">
        <v>1</v>
      </c>
    </row>
    <row r="802" spans="1:4" s="49" customFormat="1" x14ac:dyDescent="0.25">
      <c r="A802" s="106">
        <v>44086</v>
      </c>
      <c r="B802" s="93" t="s">
        <v>7</v>
      </c>
      <c r="C802" s="93" t="s">
        <v>7</v>
      </c>
      <c r="D802" s="33">
        <v>2</v>
      </c>
    </row>
    <row r="803" spans="1:4" s="49" customFormat="1" x14ac:dyDescent="0.25">
      <c r="A803" s="106">
        <v>44086</v>
      </c>
      <c r="B803" s="93" t="s">
        <v>9</v>
      </c>
      <c r="C803" s="93" t="s">
        <v>9</v>
      </c>
      <c r="D803" s="33">
        <v>29</v>
      </c>
    </row>
    <row r="804" spans="1:4" s="49" customFormat="1" x14ac:dyDescent="0.25">
      <c r="A804" s="106">
        <v>44086</v>
      </c>
      <c r="B804" s="93" t="s">
        <v>9</v>
      </c>
      <c r="C804" s="93" t="s">
        <v>159</v>
      </c>
      <c r="D804" s="33">
        <v>1</v>
      </c>
    </row>
    <row r="805" spans="1:4" x14ac:dyDescent="0.25">
      <c r="A805" s="106">
        <v>44086</v>
      </c>
      <c r="B805" s="93" t="s">
        <v>9</v>
      </c>
      <c r="C805" s="93" t="s">
        <v>155</v>
      </c>
      <c r="D805" s="33">
        <v>5</v>
      </c>
    </row>
    <row r="806" spans="1:4" s="49" customFormat="1" x14ac:dyDescent="0.25">
      <c r="A806" s="106">
        <v>44086</v>
      </c>
      <c r="B806" s="93" t="s">
        <v>15</v>
      </c>
      <c r="C806" s="93" t="s">
        <v>297</v>
      </c>
      <c r="D806" s="33">
        <v>5</v>
      </c>
    </row>
    <row r="807" spans="1:4" s="49" customFormat="1" x14ac:dyDescent="0.25">
      <c r="A807" s="106">
        <v>44086</v>
      </c>
      <c r="B807" s="93" t="s">
        <v>11</v>
      </c>
      <c r="C807" s="93" t="s">
        <v>348</v>
      </c>
      <c r="D807" s="33">
        <v>1</v>
      </c>
    </row>
    <row r="808" spans="1:4" s="49" customFormat="1" x14ac:dyDescent="0.25">
      <c r="A808" s="106">
        <v>44086</v>
      </c>
      <c r="B808" s="93" t="s">
        <v>11</v>
      </c>
      <c r="C808" s="182" t="s">
        <v>144</v>
      </c>
      <c r="D808" s="72">
        <v>1</v>
      </c>
    </row>
    <row r="809" spans="1:4" x14ac:dyDescent="0.25">
      <c r="A809" s="106">
        <v>44086</v>
      </c>
      <c r="B809" s="93" t="s">
        <v>8</v>
      </c>
      <c r="C809" s="93" t="s">
        <v>82</v>
      </c>
      <c r="D809" s="33">
        <v>3</v>
      </c>
    </row>
    <row r="810" spans="1:4" x14ac:dyDescent="0.25">
      <c r="A810" s="106">
        <v>44086</v>
      </c>
      <c r="B810" s="93" t="s">
        <v>8</v>
      </c>
      <c r="C810" s="184" t="s">
        <v>241</v>
      </c>
      <c r="D810" s="68">
        <v>5</v>
      </c>
    </row>
    <row r="811" spans="1:4" s="49" customFormat="1" x14ac:dyDescent="0.25">
      <c r="A811" s="106">
        <v>44086</v>
      </c>
      <c r="B811" s="93" t="s">
        <v>8</v>
      </c>
      <c r="C811" s="93" t="s">
        <v>67</v>
      </c>
      <c r="D811" s="33">
        <v>2</v>
      </c>
    </row>
    <row r="812" spans="1:4" x14ac:dyDescent="0.25">
      <c r="A812" s="106">
        <v>44086</v>
      </c>
      <c r="B812" s="93" t="s">
        <v>8</v>
      </c>
      <c r="C812" s="93" t="s">
        <v>40</v>
      </c>
      <c r="D812" s="33">
        <v>4</v>
      </c>
    </row>
    <row r="813" spans="1:4" x14ac:dyDescent="0.25">
      <c r="A813" s="106">
        <v>44086</v>
      </c>
      <c r="B813" s="93" t="s">
        <v>8</v>
      </c>
      <c r="C813" s="93" t="s">
        <v>8</v>
      </c>
      <c r="D813" s="33">
        <v>111</v>
      </c>
    </row>
    <row r="814" spans="1:4" s="49" customFormat="1" x14ac:dyDescent="0.25">
      <c r="A814" s="106">
        <v>44086</v>
      </c>
      <c r="B814" s="93" t="s">
        <v>8</v>
      </c>
      <c r="C814" s="93" t="s">
        <v>140</v>
      </c>
      <c r="D814" s="33">
        <v>2</v>
      </c>
    </row>
    <row r="815" spans="1:4" x14ac:dyDescent="0.25">
      <c r="A815" s="106">
        <v>44086</v>
      </c>
      <c r="B815" s="93" t="s">
        <v>8</v>
      </c>
      <c r="C815" s="93" t="s">
        <v>121</v>
      </c>
      <c r="D815" s="33">
        <v>2</v>
      </c>
    </row>
    <row r="816" spans="1:4" x14ac:dyDescent="0.25">
      <c r="A816" s="106">
        <v>44086</v>
      </c>
      <c r="B816" s="93" t="s">
        <v>51</v>
      </c>
      <c r="C816" s="93" t="s">
        <v>51</v>
      </c>
      <c r="D816" s="33">
        <v>1</v>
      </c>
    </row>
    <row r="817" spans="1:4" x14ac:dyDescent="0.25">
      <c r="A817" s="106">
        <v>44086</v>
      </c>
      <c r="B817" s="93" t="s">
        <v>10</v>
      </c>
      <c r="C817" s="93" t="s">
        <v>10</v>
      </c>
      <c r="D817" s="33">
        <v>1</v>
      </c>
    </row>
    <row r="818" spans="1:4" x14ac:dyDescent="0.25">
      <c r="A818" s="106">
        <v>44087</v>
      </c>
      <c r="B818" s="93" t="s">
        <v>14</v>
      </c>
      <c r="C818" s="93" t="s">
        <v>14</v>
      </c>
      <c r="D818" s="33">
        <v>1</v>
      </c>
    </row>
    <row r="819" spans="1:4" x14ac:dyDescent="0.25">
      <c r="A819" s="106">
        <v>44087</v>
      </c>
      <c r="B819" s="93" t="s">
        <v>20</v>
      </c>
      <c r="C819" s="93" t="s">
        <v>20</v>
      </c>
      <c r="D819" s="33">
        <v>3</v>
      </c>
    </row>
    <row r="820" spans="1:4" x14ac:dyDescent="0.25">
      <c r="A820" s="106">
        <v>44087</v>
      </c>
      <c r="B820" s="93" t="s">
        <v>13</v>
      </c>
      <c r="C820" s="112" t="s">
        <v>626</v>
      </c>
      <c r="D820" s="33">
        <v>2</v>
      </c>
    </row>
    <row r="821" spans="1:4" x14ac:dyDescent="0.25">
      <c r="A821" s="106">
        <v>44087</v>
      </c>
      <c r="B821" s="93" t="s">
        <v>13</v>
      </c>
      <c r="C821" s="93" t="s">
        <v>13</v>
      </c>
      <c r="D821" s="33">
        <v>4</v>
      </c>
    </row>
    <row r="822" spans="1:4" x14ac:dyDescent="0.25">
      <c r="A822" s="106">
        <v>44087</v>
      </c>
      <c r="B822" s="93" t="s">
        <v>13</v>
      </c>
      <c r="C822" s="93" t="s">
        <v>233</v>
      </c>
      <c r="D822" s="33">
        <v>7</v>
      </c>
    </row>
    <row r="823" spans="1:4" x14ac:dyDescent="0.25">
      <c r="A823" s="106">
        <v>44087</v>
      </c>
      <c r="B823" s="93" t="s">
        <v>9</v>
      </c>
      <c r="C823" s="93" t="s">
        <v>9</v>
      </c>
      <c r="D823" s="33">
        <v>27</v>
      </c>
    </row>
    <row r="824" spans="1:4" x14ac:dyDescent="0.25">
      <c r="A824" s="106">
        <v>44087</v>
      </c>
      <c r="B824" s="93" t="s">
        <v>9</v>
      </c>
      <c r="C824" s="93" t="s">
        <v>17</v>
      </c>
      <c r="D824" s="33">
        <v>3</v>
      </c>
    </row>
    <row r="825" spans="1:4" x14ac:dyDescent="0.25">
      <c r="A825" s="106">
        <v>44087</v>
      </c>
      <c r="B825" s="93" t="s">
        <v>9</v>
      </c>
      <c r="C825" s="93" t="s">
        <v>155</v>
      </c>
      <c r="D825" s="33">
        <v>1</v>
      </c>
    </row>
    <row r="826" spans="1:4" x14ac:dyDescent="0.25">
      <c r="A826" s="106">
        <v>44087</v>
      </c>
      <c r="B826" s="93" t="s">
        <v>15</v>
      </c>
      <c r="C826" s="93" t="s">
        <v>297</v>
      </c>
      <c r="D826" s="33">
        <v>2</v>
      </c>
    </row>
    <row r="827" spans="1:4" x14ac:dyDescent="0.25">
      <c r="A827" s="106">
        <v>44087</v>
      </c>
      <c r="B827" s="93" t="s">
        <v>11</v>
      </c>
      <c r="C827" s="93" t="s">
        <v>348</v>
      </c>
      <c r="D827" s="33">
        <v>1</v>
      </c>
    </row>
    <row r="828" spans="1:4" x14ac:dyDescent="0.25">
      <c r="A828" s="106">
        <v>44087</v>
      </c>
      <c r="B828" s="93" t="s">
        <v>11</v>
      </c>
      <c r="C828" s="93" t="s">
        <v>11</v>
      </c>
      <c r="D828" s="33">
        <v>3</v>
      </c>
    </row>
    <row r="829" spans="1:4" x14ac:dyDescent="0.25">
      <c r="A829" s="106">
        <v>44087</v>
      </c>
      <c r="B829" s="93" t="s">
        <v>8</v>
      </c>
      <c r="C829" s="93" t="s">
        <v>241</v>
      </c>
      <c r="D829" s="33">
        <v>1</v>
      </c>
    </row>
    <row r="830" spans="1:4" x14ac:dyDescent="0.25">
      <c r="A830" s="106">
        <v>44087</v>
      </c>
      <c r="B830" s="93" t="s">
        <v>8</v>
      </c>
      <c r="C830" s="93" t="s">
        <v>67</v>
      </c>
      <c r="D830" s="33">
        <v>9</v>
      </c>
    </row>
    <row r="831" spans="1:4" x14ac:dyDescent="0.25">
      <c r="A831" s="106">
        <v>44087</v>
      </c>
      <c r="B831" s="93" t="s">
        <v>8</v>
      </c>
      <c r="C831" s="93" t="s">
        <v>40</v>
      </c>
      <c r="D831" s="33">
        <v>2</v>
      </c>
    </row>
    <row r="832" spans="1:4" x14ac:dyDescent="0.25">
      <c r="A832" s="106">
        <v>44087</v>
      </c>
      <c r="B832" s="93" t="s">
        <v>8</v>
      </c>
      <c r="C832" s="93" t="s">
        <v>8</v>
      </c>
      <c r="D832" s="33">
        <v>83</v>
      </c>
    </row>
    <row r="833" spans="1:4" x14ac:dyDescent="0.25">
      <c r="A833" s="106">
        <v>44087</v>
      </c>
      <c r="B833" s="93" t="s">
        <v>8</v>
      </c>
      <c r="C833" s="93" t="s">
        <v>31</v>
      </c>
      <c r="D833" s="33">
        <v>3</v>
      </c>
    </row>
    <row r="834" spans="1:4" x14ac:dyDescent="0.25">
      <c r="A834" s="106">
        <v>44087</v>
      </c>
      <c r="B834" s="93" t="s">
        <v>27</v>
      </c>
      <c r="C834" s="93" t="s">
        <v>150</v>
      </c>
      <c r="D834" s="33">
        <v>1</v>
      </c>
    </row>
    <row r="835" spans="1:4" x14ac:dyDescent="0.25">
      <c r="A835" s="106">
        <v>44087</v>
      </c>
      <c r="B835" s="93" t="s">
        <v>27</v>
      </c>
      <c r="C835" s="93" t="s">
        <v>247</v>
      </c>
      <c r="D835" s="33">
        <v>1</v>
      </c>
    </row>
    <row r="836" spans="1:4" x14ac:dyDescent="0.25">
      <c r="A836" s="106">
        <v>44087</v>
      </c>
      <c r="B836" s="93" t="s">
        <v>10</v>
      </c>
      <c r="C836" s="93" t="s">
        <v>355</v>
      </c>
      <c r="D836" s="33">
        <v>1</v>
      </c>
    </row>
    <row r="837" spans="1:4" x14ac:dyDescent="0.25">
      <c r="A837" s="106">
        <v>44087</v>
      </c>
      <c r="B837" s="93" t="s">
        <v>10</v>
      </c>
      <c r="C837" s="93" t="s">
        <v>10</v>
      </c>
      <c r="D837" s="33">
        <v>6</v>
      </c>
    </row>
    <row r="838" spans="1:4" x14ac:dyDescent="0.25">
      <c r="A838" s="106">
        <v>44088</v>
      </c>
      <c r="B838" s="93" t="s">
        <v>13</v>
      </c>
      <c r="C838" s="93" t="s">
        <v>236</v>
      </c>
      <c r="D838" s="33">
        <v>1</v>
      </c>
    </row>
    <row r="839" spans="1:4" s="49" customFormat="1" x14ac:dyDescent="0.25">
      <c r="A839" s="106">
        <v>44088</v>
      </c>
      <c r="B839" s="93" t="s">
        <v>24</v>
      </c>
      <c r="C839" s="93" t="s">
        <v>23</v>
      </c>
      <c r="D839" s="33">
        <v>1</v>
      </c>
    </row>
    <row r="840" spans="1:4" s="49" customFormat="1" x14ac:dyDescent="0.25">
      <c r="A840" s="106">
        <v>44088</v>
      </c>
      <c r="B840" s="93" t="s">
        <v>24</v>
      </c>
      <c r="C840" s="93" t="s">
        <v>238</v>
      </c>
      <c r="D840" s="33">
        <v>1</v>
      </c>
    </row>
    <row r="841" spans="1:4" s="49" customFormat="1" x14ac:dyDescent="0.25">
      <c r="A841" s="106">
        <v>44088</v>
      </c>
      <c r="B841" s="93" t="s">
        <v>9</v>
      </c>
      <c r="C841" s="182" t="s">
        <v>9</v>
      </c>
      <c r="D841" s="72">
        <v>4</v>
      </c>
    </row>
    <row r="842" spans="1:4" s="49" customFormat="1" x14ac:dyDescent="0.25">
      <c r="A842" s="106">
        <v>44088</v>
      </c>
      <c r="B842" s="93" t="s">
        <v>8</v>
      </c>
      <c r="C842" s="93" t="s">
        <v>82</v>
      </c>
      <c r="D842" s="33">
        <v>2</v>
      </c>
    </row>
    <row r="843" spans="1:4" s="49" customFormat="1" x14ac:dyDescent="0.25">
      <c r="A843" s="106">
        <v>44088</v>
      </c>
      <c r="B843" s="93" t="s">
        <v>8</v>
      </c>
      <c r="C843" s="184" t="s">
        <v>241</v>
      </c>
      <c r="D843" s="68">
        <v>2</v>
      </c>
    </row>
    <row r="844" spans="1:4" s="49" customFormat="1" x14ac:dyDescent="0.25">
      <c r="A844" s="106">
        <v>44088</v>
      </c>
      <c r="B844" s="93" t="s">
        <v>8</v>
      </c>
      <c r="C844" s="93" t="s">
        <v>67</v>
      </c>
      <c r="D844" s="33">
        <v>4</v>
      </c>
    </row>
    <row r="845" spans="1:4" x14ac:dyDescent="0.25">
      <c r="A845" s="106">
        <v>44088</v>
      </c>
      <c r="B845" s="93" t="s">
        <v>8</v>
      </c>
      <c r="C845" s="93" t="s">
        <v>40</v>
      </c>
      <c r="D845" s="33">
        <v>2</v>
      </c>
    </row>
    <row r="846" spans="1:4" x14ac:dyDescent="0.25">
      <c r="A846" s="106">
        <v>44088</v>
      </c>
      <c r="B846" s="93" t="s">
        <v>8</v>
      </c>
      <c r="C846" s="93" t="s">
        <v>8</v>
      </c>
      <c r="D846" s="33">
        <v>41</v>
      </c>
    </row>
    <row r="847" spans="1:4" s="49" customFormat="1" x14ac:dyDescent="0.25">
      <c r="A847" s="106">
        <v>44088</v>
      </c>
      <c r="B847" s="93" t="s">
        <v>8</v>
      </c>
      <c r="C847" s="93" t="s">
        <v>121</v>
      </c>
      <c r="D847" s="33">
        <v>4</v>
      </c>
    </row>
    <row r="848" spans="1:4" x14ac:dyDescent="0.25">
      <c r="A848" s="106">
        <v>44088</v>
      </c>
      <c r="B848" s="93" t="s">
        <v>8</v>
      </c>
      <c r="C848" s="93" t="s">
        <v>360</v>
      </c>
      <c r="D848" s="33">
        <v>1</v>
      </c>
    </row>
    <row r="849" spans="1:4" x14ac:dyDescent="0.25">
      <c r="A849" s="106">
        <v>44088</v>
      </c>
      <c r="B849" s="93" t="s">
        <v>10</v>
      </c>
      <c r="C849" s="93" t="s">
        <v>10</v>
      </c>
      <c r="D849" s="33">
        <v>2</v>
      </c>
    </row>
    <row r="850" spans="1:4" x14ac:dyDescent="0.25">
      <c r="A850" s="106">
        <v>44089</v>
      </c>
      <c r="B850" s="93" t="s">
        <v>14</v>
      </c>
      <c r="C850" s="93" t="s">
        <v>14</v>
      </c>
      <c r="D850" s="33">
        <v>1</v>
      </c>
    </row>
    <row r="851" spans="1:4" x14ac:dyDescent="0.25">
      <c r="A851" s="106">
        <v>44089</v>
      </c>
      <c r="B851" s="93" t="s">
        <v>20</v>
      </c>
      <c r="C851" s="93" t="s">
        <v>20</v>
      </c>
      <c r="D851" s="33">
        <v>1</v>
      </c>
    </row>
    <row r="852" spans="1:4" x14ac:dyDescent="0.25">
      <c r="A852" s="106">
        <v>44089</v>
      </c>
      <c r="B852" s="93" t="s">
        <v>13</v>
      </c>
      <c r="C852" s="93" t="s">
        <v>365</v>
      </c>
      <c r="D852" s="33">
        <v>1</v>
      </c>
    </row>
    <row r="853" spans="1:4" s="49" customFormat="1" x14ac:dyDescent="0.25">
      <c r="A853" s="106">
        <v>44089</v>
      </c>
      <c r="B853" s="93" t="s">
        <v>13</v>
      </c>
      <c r="C853" s="112" t="s">
        <v>626</v>
      </c>
      <c r="D853" s="33">
        <v>4</v>
      </c>
    </row>
    <row r="854" spans="1:4" s="49" customFormat="1" x14ac:dyDescent="0.25">
      <c r="A854" s="106">
        <v>44089</v>
      </c>
      <c r="B854" s="93" t="s">
        <v>13</v>
      </c>
      <c r="C854" s="93" t="s">
        <v>13</v>
      </c>
      <c r="D854" s="33">
        <v>15</v>
      </c>
    </row>
    <row r="855" spans="1:4" s="49" customFormat="1" x14ac:dyDescent="0.25">
      <c r="A855" s="106">
        <v>44089</v>
      </c>
      <c r="B855" s="93" t="s">
        <v>13</v>
      </c>
      <c r="C855" s="93" t="s">
        <v>236</v>
      </c>
      <c r="D855" s="33">
        <v>2</v>
      </c>
    </row>
    <row r="856" spans="1:4" s="49" customFormat="1" x14ac:dyDescent="0.25">
      <c r="A856" s="106">
        <v>44089</v>
      </c>
      <c r="B856" s="93" t="s">
        <v>13</v>
      </c>
      <c r="C856" s="93" t="s">
        <v>317</v>
      </c>
      <c r="D856" s="33">
        <v>2</v>
      </c>
    </row>
    <row r="857" spans="1:4" s="49" customFormat="1" x14ac:dyDescent="0.25">
      <c r="A857" s="106">
        <v>44089</v>
      </c>
      <c r="B857" s="93" t="s">
        <v>13</v>
      </c>
      <c r="C857" s="93" t="s">
        <v>233</v>
      </c>
      <c r="D857" s="33">
        <v>3</v>
      </c>
    </row>
    <row r="858" spans="1:4" x14ac:dyDescent="0.25">
      <c r="A858" s="106">
        <v>44089</v>
      </c>
      <c r="B858" s="93" t="s">
        <v>24</v>
      </c>
      <c r="C858" s="93" t="s">
        <v>23</v>
      </c>
      <c r="D858" s="33">
        <v>2</v>
      </c>
    </row>
    <row r="859" spans="1:4" x14ac:dyDescent="0.25">
      <c r="A859" s="106">
        <v>44089</v>
      </c>
      <c r="B859" s="93" t="s">
        <v>7</v>
      </c>
      <c r="C859" s="93" t="s">
        <v>7</v>
      </c>
      <c r="D859" s="33">
        <v>3</v>
      </c>
    </row>
    <row r="860" spans="1:4" x14ac:dyDescent="0.25">
      <c r="A860" s="106">
        <v>44089</v>
      </c>
      <c r="B860" s="93" t="s">
        <v>9</v>
      </c>
      <c r="C860" s="93" t="s">
        <v>9</v>
      </c>
      <c r="D860" s="33">
        <v>23</v>
      </c>
    </row>
    <row r="861" spans="1:4" s="49" customFormat="1" x14ac:dyDescent="0.25">
      <c r="A861" s="106">
        <v>44089</v>
      </c>
      <c r="B861" s="93" t="s">
        <v>9</v>
      </c>
      <c r="C861" s="93" t="s">
        <v>155</v>
      </c>
      <c r="D861" s="33">
        <v>3</v>
      </c>
    </row>
    <row r="862" spans="1:4" x14ac:dyDescent="0.25">
      <c r="A862" s="106">
        <v>44089</v>
      </c>
      <c r="B862" s="93" t="s">
        <v>15</v>
      </c>
      <c r="C862" s="93" t="s">
        <v>297</v>
      </c>
      <c r="D862" s="33">
        <v>3</v>
      </c>
    </row>
    <row r="863" spans="1:4" x14ac:dyDescent="0.25">
      <c r="A863" s="106">
        <v>44089</v>
      </c>
      <c r="B863" s="93" t="s">
        <v>11</v>
      </c>
      <c r="C863" s="182" t="s">
        <v>144</v>
      </c>
      <c r="D863" s="72">
        <v>2</v>
      </c>
    </row>
    <row r="864" spans="1:4" x14ac:dyDescent="0.25">
      <c r="A864" s="106">
        <v>44089</v>
      </c>
      <c r="B864" s="93" t="s">
        <v>8</v>
      </c>
      <c r="C864" s="93" t="s">
        <v>82</v>
      </c>
      <c r="D864" s="33">
        <v>2</v>
      </c>
    </row>
    <row r="865" spans="1:4" s="49" customFormat="1" x14ac:dyDescent="0.25">
      <c r="A865" s="106">
        <v>44089</v>
      </c>
      <c r="B865" s="93" t="s">
        <v>8</v>
      </c>
      <c r="C865" s="184" t="s">
        <v>241</v>
      </c>
      <c r="D865" s="68">
        <v>3</v>
      </c>
    </row>
    <row r="866" spans="1:4" s="49" customFormat="1" x14ac:dyDescent="0.25">
      <c r="A866" s="106">
        <v>44089</v>
      </c>
      <c r="B866" s="93" t="s">
        <v>8</v>
      </c>
      <c r="C866" s="93" t="s">
        <v>67</v>
      </c>
      <c r="D866" s="33">
        <v>6</v>
      </c>
    </row>
    <row r="867" spans="1:4" s="49" customFormat="1" x14ac:dyDescent="0.25">
      <c r="A867" s="106">
        <v>44089</v>
      </c>
      <c r="B867" s="93" t="s">
        <v>8</v>
      </c>
      <c r="C867" s="93" t="s">
        <v>40</v>
      </c>
      <c r="D867" s="33">
        <v>2</v>
      </c>
    </row>
    <row r="868" spans="1:4" s="49" customFormat="1" x14ac:dyDescent="0.25">
      <c r="A868" s="106">
        <v>44089</v>
      </c>
      <c r="B868" s="93" t="s">
        <v>8</v>
      </c>
      <c r="C868" s="93" t="s">
        <v>8</v>
      </c>
      <c r="D868" s="33">
        <v>82</v>
      </c>
    </row>
    <row r="869" spans="1:4" s="49" customFormat="1" x14ac:dyDescent="0.25">
      <c r="A869" s="106">
        <v>44089</v>
      </c>
      <c r="B869" s="93" t="s">
        <v>8</v>
      </c>
      <c r="C869" s="93" t="s">
        <v>197</v>
      </c>
      <c r="D869" s="33">
        <v>1</v>
      </c>
    </row>
    <row r="870" spans="1:4" s="49" customFormat="1" x14ac:dyDescent="0.25">
      <c r="A870" s="106">
        <v>44089</v>
      </c>
      <c r="B870" s="93" t="s">
        <v>8</v>
      </c>
      <c r="C870" s="93" t="s">
        <v>31</v>
      </c>
      <c r="D870" s="33">
        <v>2</v>
      </c>
    </row>
    <row r="871" spans="1:4" s="49" customFormat="1" x14ac:dyDescent="0.25">
      <c r="A871" s="106">
        <v>44089</v>
      </c>
      <c r="B871" s="93" t="s">
        <v>8</v>
      </c>
      <c r="C871" s="93" t="s">
        <v>121</v>
      </c>
      <c r="D871" s="33">
        <v>2</v>
      </c>
    </row>
    <row r="872" spans="1:4" x14ac:dyDescent="0.25">
      <c r="A872" s="106">
        <v>44089</v>
      </c>
      <c r="B872" s="93" t="s">
        <v>27</v>
      </c>
      <c r="C872" s="93" t="s">
        <v>150</v>
      </c>
      <c r="D872" s="33">
        <v>5</v>
      </c>
    </row>
    <row r="873" spans="1:4" s="49" customFormat="1" x14ac:dyDescent="0.25">
      <c r="A873" s="106">
        <v>44089</v>
      </c>
      <c r="B873" s="93" t="s">
        <v>27</v>
      </c>
      <c r="C873" s="107" t="s">
        <v>244</v>
      </c>
      <c r="D873" s="33">
        <v>1</v>
      </c>
    </row>
    <row r="874" spans="1:4" s="49" customFormat="1" x14ac:dyDescent="0.25">
      <c r="A874" s="106">
        <v>44089</v>
      </c>
      <c r="B874" s="93" t="s">
        <v>27</v>
      </c>
      <c r="C874" s="93" t="s">
        <v>43</v>
      </c>
      <c r="D874" s="33">
        <v>5</v>
      </c>
    </row>
    <row r="875" spans="1:4" s="49" customFormat="1" x14ac:dyDescent="0.25">
      <c r="A875" s="106">
        <v>44089</v>
      </c>
      <c r="B875" s="93" t="s">
        <v>27</v>
      </c>
      <c r="C875" s="93" t="s">
        <v>366</v>
      </c>
      <c r="D875" s="33">
        <v>1</v>
      </c>
    </row>
    <row r="876" spans="1:4" s="49" customFormat="1" x14ac:dyDescent="0.25">
      <c r="A876" s="106">
        <v>44089</v>
      </c>
      <c r="B876" s="93" t="s">
        <v>27</v>
      </c>
      <c r="C876" s="93" t="s">
        <v>624</v>
      </c>
      <c r="D876" s="33">
        <v>1</v>
      </c>
    </row>
    <row r="877" spans="1:4" x14ac:dyDescent="0.25">
      <c r="A877" s="106">
        <v>44089</v>
      </c>
      <c r="B877" s="93" t="s">
        <v>51</v>
      </c>
      <c r="C877" s="93" t="s">
        <v>51</v>
      </c>
      <c r="D877" s="33">
        <v>3</v>
      </c>
    </row>
    <row r="878" spans="1:4" x14ac:dyDescent="0.25">
      <c r="A878" s="106">
        <v>44089</v>
      </c>
      <c r="B878" s="93" t="s">
        <v>10</v>
      </c>
      <c r="C878" s="93" t="s">
        <v>10</v>
      </c>
      <c r="D878" s="33">
        <v>1</v>
      </c>
    </row>
    <row r="879" spans="1:4" x14ac:dyDescent="0.25">
      <c r="A879" s="106">
        <v>44090</v>
      </c>
      <c r="B879" s="112" t="s">
        <v>20</v>
      </c>
      <c r="C879" s="93" t="s">
        <v>20</v>
      </c>
      <c r="D879" s="33">
        <v>4</v>
      </c>
    </row>
    <row r="880" spans="1:4" s="49" customFormat="1" x14ac:dyDescent="0.25">
      <c r="A880" s="106">
        <v>44090</v>
      </c>
      <c r="B880" s="112" t="s">
        <v>20</v>
      </c>
      <c r="C880" s="93" t="s">
        <v>379</v>
      </c>
      <c r="D880" s="33">
        <v>1</v>
      </c>
    </row>
    <row r="881" spans="1:4" s="49" customFormat="1" x14ac:dyDescent="0.25">
      <c r="A881" s="106">
        <v>44090</v>
      </c>
      <c r="B881" s="112" t="s">
        <v>13</v>
      </c>
      <c r="C881" s="112" t="s">
        <v>626</v>
      </c>
      <c r="D881" s="33">
        <v>1</v>
      </c>
    </row>
    <row r="882" spans="1:4" s="49" customFormat="1" x14ac:dyDescent="0.25">
      <c r="A882" s="106">
        <v>44090</v>
      </c>
      <c r="B882" s="112" t="s">
        <v>13</v>
      </c>
      <c r="C882" s="93" t="s">
        <v>104</v>
      </c>
      <c r="D882" s="33">
        <v>1</v>
      </c>
    </row>
    <row r="883" spans="1:4" s="49" customFormat="1" x14ac:dyDescent="0.25">
      <c r="A883" s="106">
        <v>44090</v>
      </c>
      <c r="B883" s="112" t="s">
        <v>13</v>
      </c>
      <c r="C883" s="93" t="s">
        <v>13</v>
      </c>
      <c r="D883" s="33">
        <v>5</v>
      </c>
    </row>
    <row r="884" spans="1:4" s="49" customFormat="1" x14ac:dyDescent="0.25">
      <c r="A884" s="106">
        <v>44090</v>
      </c>
      <c r="B884" s="112" t="s">
        <v>13</v>
      </c>
      <c r="C884" s="93" t="s">
        <v>317</v>
      </c>
      <c r="D884" s="33">
        <v>2</v>
      </c>
    </row>
    <row r="885" spans="1:4" s="49" customFormat="1" x14ac:dyDescent="0.25">
      <c r="A885" s="106">
        <v>44090</v>
      </c>
      <c r="B885" s="112" t="s">
        <v>13</v>
      </c>
      <c r="C885" s="93" t="s">
        <v>233</v>
      </c>
      <c r="D885" s="33">
        <v>1</v>
      </c>
    </row>
    <row r="886" spans="1:4" x14ac:dyDescent="0.25">
      <c r="A886" s="106">
        <v>44090</v>
      </c>
      <c r="B886" s="112" t="s">
        <v>24</v>
      </c>
      <c r="C886" s="112" t="s">
        <v>24</v>
      </c>
      <c r="D886" s="33">
        <v>1</v>
      </c>
    </row>
    <row r="887" spans="1:4" s="49" customFormat="1" x14ac:dyDescent="0.25">
      <c r="A887" s="106">
        <v>44090</v>
      </c>
      <c r="B887" s="112" t="s">
        <v>47</v>
      </c>
      <c r="C887" s="112" t="s">
        <v>47</v>
      </c>
      <c r="D887" s="33">
        <v>7</v>
      </c>
    </row>
    <row r="888" spans="1:4" s="49" customFormat="1" x14ac:dyDescent="0.25">
      <c r="A888" s="106">
        <v>44090</v>
      </c>
      <c r="B888" s="112" t="s">
        <v>9</v>
      </c>
      <c r="C888" s="93" t="s">
        <v>378</v>
      </c>
      <c r="D888" s="33">
        <v>1</v>
      </c>
    </row>
    <row r="889" spans="1:4" s="49" customFormat="1" x14ac:dyDescent="0.25">
      <c r="A889" s="106">
        <v>44090</v>
      </c>
      <c r="B889" s="112" t="s">
        <v>9</v>
      </c>
      <c r="C889" s="93" t="s">
        <v>9</v>
      </c>
      <c r="D889" s="33">
        <v>18</v>
      </c>
    </row>
    <row r="890" spans="1:4" x14ac:dyDescent="0.25">
      <c r="A890" s="106">
        <v>44090</v>
      </c>
      <c r="B890" s="112" t="s">
        <v>9</v>
      </c>
      <c r="C890" s="93" t="s">
        <v>159</v>
      </c>
      <c r="D890" s="33">
        <v>1</v>
      </c>
    </row>
    <row r="891" spans="1:4" s="49" customFormat="1" x14ac:dyDescent="0.25">
      <c r="A891" s="106">
        <v>44090</v>
      </c>
      <c r="B891" s="112" t="s">
        <v>9</v>
      </c>
      <c r="C891" s="93" t="s">
        <v>155</v>
      </c>
      <c r="D891" s="33">
        <v>2</v>
      </c>
    </row>
    <row r="892" spans="1:4" s="49" customFormat="1" x14ac:dyDescent="0.25">
      <c r="A892" s="106">
        <v>44090</v>
      </c>
      <c r="B892" s="112" t="s">
        <v>15</v>
      </c>
      <c r="C892" s="93" t="s">
        <v>297</v>
      </c>
      <c r="D892" s="33">
        <v>1</v>
      </c>
    </row>
    <row r="893" spans="1:4" s="49" customFormat="1" x14ac:dyDescent="0.25">
      <c r="A893" s="106">
        <v>44090</v>
      </c>
      <c r="B893" s="112" t="s">
        <v>11</v>
      </c>
      <c r="C893" s="93" t="s">
        <v>144</v>
      </c>
      <c r="D893" s="33">
        <v>2</v>
      </c>
    </row>
    <row r="894" spans="1:4" s="49" customFormat="1" x14ac:dyDescent="0.25">
      <c r="A894" s="106">
        <v>44090</v>
      </c>
      <c r="B894" s="112" t="s">
        <v>8</v>
      </c>
      <c r="C894" s="93" t="s">
        <v>240</v>
      </c>
      <c r="D894" s="33">
        <v>1</v>
      </c>
    </row>
    <row r="895" spans="1:4" x14ac:dyDescent="0.25">
      <c r="A895" s="106">
        <v>44090</v>
      </c>
      <c r="B895" s="112" t="s">
        <v>8</v>
      </c>
      <c r="C895" s="93" t="s">
        <v>241</v>
      </c>
      <c r="D895" s="33">
        <v>1</v>
      </c>
    </row>
    <row r="896" spans="1:4" x14ac:dyDescent="0.25">
      <c r="A896" s="106">
        <v>44090</v>
      </c>
      <c r="B896" s="112" t="s">
        <v>8</v>
      </c>
      <c r="C896" s="93" t="s">
        <v>67</v>
      </c>
      <c r="D896" s="33">
        <v>10</v>
      </c>
    </row>
    <row r="897" spans="1:4" s="49" customFormat="1" x14ac:dyDescent="0.25">
      <c r="A897" s="106">
        <v>44090</v>
      </c>
      <c r="B897" s="112" t="s">
        <v>8</v>
      </c>
      <c r="C897" s="93" t="s">
        <v>8</v>
      </c>
      <c r="D897" s="33">
        <v>68</v>
      </c>
    </row>
    <row r="898" spans="1:4" x14ac:dyDescent="0.25">
      <c r="A898" s="106">
        <v>44090</v>
      </c>
      <c r="B898" s="112" t="s">
        <v>8</v>
      </c>
      <c r="C898" s="93" t="s">
        <v>31</v>
      </c>
      <c r="D898" s="33">
        <v>2</v>
      </c>
    </row>
    <row r="899" spans="1:4" s="49" customFormat="1" x14ac:dyDescent="0.25">
      <c r="A899" s="106">
        <v>44090</v>
      </c>
      <c r="B899" s="112" t="s">
        <v>8</v>
      </c>
      <c r="C899" s="93" t="s">
        <v>140</v>
      </c>
      <c r="D899" s="33">
        <v>1</v>
      </c>
    </row>
    <row r="900" spans="1:4" x14ac:dyDescent="0.25">
      <c r="A900" s="106">
        <v>44090</v>
      </c>
      <c r="B900" s="112" t="s">
        <v>8</v>
      </c>
      <c r="C900" s="93" t="s">
        <v>121</v>
      </c>
      <c r="D900" s="33">
        <v>2</v>
      </c>
    </row>
    <row r="901" spans="1:4" s="49" customFormat="1" x14ac:dyDescent="0.25">
      <c r="A901" s="106">
        <v>44090</v>
      </c>
      <c r="B901" s="112" t="s">
        <v>50</v>
      </c>
      <c r="C901" s="93" t="s">
        <v>381</v>
      </c>
      <c r="D901" s="33">
        <v>1</v>
      </c>
    </row>
    <row r="902" spans="1:4" x14ac:dyDescent="0.25">
      <c r="A902" s="106">
        <v>44090</v>
      </c>
      <c r="B902" s="112" t="s">
        <v>27</v>
      </c>
      <c r="C902" s="93" t="s">
        <v>150</v>
      </c>
      <c r="D902" s="33">
        <v>1</v>
      </c>
    </row>
    <row r="903" spans="1:4" x14ac:dyDescent="0.25">
      <c r="A903" s="106">
        <v>44090</v>
      </c>
      <c r="B903" s="112" t="s">
        <v>27</v>
      </c>
      <c r="C903" s="93" t="s">
        <v>43</v>
      </c>
      <c r="D903" s="33">
        <v>3</v>
      </c>
    </row>
    <row r="904" spans="1:4" x14ac:dyDescent="0.25">
      <c r="A904" s="106">
        <v>44090</v>
      </c>
      <c r="B904" s="112" t="s">
        <v>10</v>
      </c>
      <c r="C904" s="93" t="s">
        <v>380</v>
      </c>
      <c r="D904" s="33">
        <v>1</v>
      </c>
    </row>
    <row r="905" spans="1:4" x14ac:dyDescent="0.25">
      <c r="A905" s="106">
        <v>44090</v>
      </c>
      <c r="B905" s="112" t="s">
        <v>10</v>
      </c>
      <c r="C905" s="93" t="s">
        <v>10</v>
      </c>
      <c r="D905" s="33">
        <v>1</v>
      </c>
    </row>
    <row r="906" spans="1:4" x14ac:dyDescent="0.25">
      <c r="A906" s="106">
        <v>44091</v>
      </c>
      <c r="B906" s="112" t="s">
        <v>14</v>
      </c>
      <c r="C906" s="112" t="s">
        <v>14</v>
      </c>
      <c r="D906" s="33">
        <v>1</v>
      </c>
    </row>
    <row r="907" spans="1:4" x14ac:dyDescent="0.25">
      <c r="A907" s="106">
        <v>44091</v>
      </c>
      <c r="B907" s="112" t="s">
        <v>13</v>
      </c>
      <c r="C907" s="112" t="s">
        <v>626</v>
      </c>
      <c r="D907" s="33">
        <v>1</v>
      </c>
    </row>
    <row r="908" spans="1:4" x14ac:dyDescent="0.25">
      <c r="A908" s="106">
        <v>44091</v>
      </c>
      <c r="B908" s="112" t="s">
        <v>13</v>
      </c>
      <c r="C908" s="112" t="s">
        <v>13</v>
      </c>
      <c r="D908" s="33">
        <v>6</v>
      </c>
    </row>
    <row r="909" spans="1:4" x14ac:dyDescent="0.25">
      <c r="A909" s="106">
        <v>44091</v>
      </c>
      <c r="B909" s="112" t="s">
        <v>13</v>
      </c>
      <c r="C909" s="112" t="s">
        <v>317</v>
      </c>
      <c r="D909" s="33">
        <v>1</v>
      </c>
    </row>
    <row r="910" spans="1:4" x14ac:dyDescent="0.25">
      <c r="A910" s="106">
        <v>44091</v>
      </c>
      <c r="B910" s="112" t="s">
        <v>13</v>
      </c>
      <c r="C910" s="112" t="s">
        <v>233</v>
      </c>
      <c r="D910" s="33">
        <v>3</v>
      </c>
    </row>
    <row r="911" spans="1:4" x14ac:dyDescent="0.25">
      <c r="A911" s="106">
        <v>44091</v>
      </c>
      <c r="B911" s="112" t="s">
        <v>24</v>
      </c>
      <c r="C911" s="112" t="s">
        <v>23</v>
      </c>
      <c r="D911" s="33">
        <v>5</v>
      </c>
    </row>
    <row r="912" spans="1:4" x14ac:dyDescent="0.25">
      <c r="A912" s="106">
        <v>44091</v>
      </c>
      <c r="B912" s="112" t="s">
        <v>7</v>
      </c>
      <c r="C912" s="112" t="s">
        <v>7</v>
      </c>
      <c r="D912" s="33">
        <v>3</v>
      </c>
    </row>
    <row r="913" spans="1:4" x14ac:dyDescent="0.25">
      <c r="A913" s="106">
        <v>44091</v>
      </c>
      <c r="B913" s="112" t="s">
        <v>9</v>
      </c>
      <c r="C913" s="112" t="s">
        <v>9</v>
      </c>
      <c r="D913" s="33">
        <v>7</v>
      </c>
    </row>
    <row r="914" spans="1:4" x14ac:dyDescent="0.25">
      <c r="A914" s="106">
        <v>44091</v>
      </c>
      <c r="B914" s="112" t="s">
        <v>9</v>
      </c>
      <c r="C914" s="107" t="s">
        <v>109</v>
      </c>
      <c r="D914" s="33">
        <v>1</v>
      </c>
    </row>
    <row r="915" spans="1:4" x14ac:dyDescent="0.25">
      <c r="A915" s="106">
        <v>44091</v>
      </c>
      <c r="B915" s="112" t="s">
        <v>9</v>
      </c>
      <c r="C915" s="112" t="s">
        <v>159</v>
      </c>
      <c r="D915" s="33">
        <v>1</v>
      </c>
    </row>
    <row r="916" spans="1:4" x14ac:dyDescent="0.25">
      <c r="A916" s="106">
        <v>44091</v>
      </c>
      <c r="B916" s="112" t="s">
        <v>15</v>
      </c>
      <c r="C916" s="112" t="s">
        <v>297</v>
      </c>
      <c r="D916" s="33">
        <v>1</v>
      </c>
    </row>
    <row r="917" spans="1:4" x14ac:dyDescent="0.25">
      <c r="A917" s="106">
        <v>44091</v>
      </c>
      <c r="B917" s="112" t="s">
        <v>12</v>
      </c>
      <c r="C917" s="112" t="s">
        <v>12</v>
      </c>
      <c r="D917" s="33">
        <v>1</v>
      </c>
    </row>
    <row r="918" spans="1:4" x14ac:dyDescent="0.25">
      <c r="A918" s="106">
        <v>44091</v>
      </c>
      <c r="B918" s="112" t="s">
        <v>8</v>
      </c>
      <c r="C918" s="112" t="s">
        <v>40</v>
      </c>
      <c r="D918" s="33">
        <v>3</v>
      </c>
    </row>
    <row r="919" spans="1:4" x14ac:dyDescent="0.25">
      <c r="A919" s="106">
        <v>44091</v>
      </c>
      <c r="B919" s="112" t="s">
        <v>8</v>
      </c>
      <c r="C919" s="112" t="s">
        <v>8</v>
      </c>
      <c r="D919" s="33">
        <v>82</v>
      </c>
    </row>
    <row r="920" spans="1:4" x14ac:dyDescent="0.25">
      <c r="A920" s="106">
        <v>44091</v>
      </c>
      <c r="B920" s="112" t="s">
        <v>8</v>
      </c>
      <c r="C920" s="112" t="s">
        <v>31</v>
      </c>
      <c r="D920" s="33">
        <v>1</v>
      </c>
    </row>
    <row r="921" spans="1:4" x14ac:dyDescent="0.25">
      <c r="A921" s="106">
        <v>44091</v>
      </c>
      <c r="B921" s="112" t="s">
        <v>8</v>
      </c>
      <c r="C921" s="112" t="s">
        <v>140</v>
      </c>
      <c r="D921" s="33">
        <v>1</v>
      </c>
    </row>
    <row r="922" spans="1:4" x14ac:dyDescent="0.25">
      <c r="A922" s="106">
        <v>44091</v>
      </c>
      <c r="B922" s="112" t="s">
        <v>50</v>
      </c>
      <c r="C922" s="112" t="s">
        <v>381</v>
      </c>
      <c r="D922" s="33">
        <v>2</v>
      </c>
    </row>
    <row r="923" spans="1:4" x14ac:dyDescent="0.25">
      <c r="A923" s="106">
        <v>44091</v>
      </c>
      <c r="B923" s="112" t="s">
        <v>27</v>
      </c>
      <c r="C923" s="107" t="s">
        <v>244</v>
      </c>
      <c r="D923" s="33">
        <v>2</v>
      </c>
    </row>
    <row r="924" spans="1:4" x14ac:dyDescent="0.25">
      <c r="A924" s="106">
        <v>44091</v>
      </c>
      <c r="B924" s="112" t="s">
        <v>27</v>
      </c>
      <c r="C924" s="112" t="s">
        <v>43</v>
      </c>
      <c r="D924" s="33">
        <v>5</v>
      </c>
    </row>
    <row r="925" spans="1:4" x14ac:dyDescent="0.25">
      <c r="A925" s="106">
        <v>44091</v>
      </c>
      <c r="B925" s="112" t="s">
        <v>27</v>
      </c>
      <c r="C925" s="93" t="s">
        <v>624</v>
      </c>
      <c r="D925" s="33">
        <v>1</v>
      </c>
    </row>
    <row r="926" spans="1:4" x14ac:dyDescent="0.25">
      <c r="A926" s="106">
        <v>44091</v>
      </c>
      <c r="B926" s="112" t="s">
        <v>51</v>
      </c>
      <c r="C926" s="112" t="s">
        <v>51</v>
      </c>
      <c r="D926" s="33">
        <v>1</v>
      </c>
    </row>
    <row r="927" spans="1:4" x14ac:dyDescent="0.25">
      <c r="A927" s="106">
        <v>44091</v>
      </c>
      <c r="B927" s="112" t="s">
        <v>10</v>
      </c>
      <c r="C927" s="112" t="s">
        <v>10</v>
      </c>
      <c r="D927" s="33">
        <v>3</v>
      </c>
    </row>
    <row r="928" spans="1:4" x14ac:dyDescent="0.25">
      <c r="A928" s="106">
        <v>44092</v>
      </c>
      <c r="B928" s="112" t="s">
        <v>13</v>
      </c>
      <c r="C928" s="112" t="s">
        <v>626</v>
      </c>
      <c r="D928" s="33">
        <v>3</v>
      </c>
    </row>
    <row r="929" spans="1:4" x14ac:dyDescent="0.25">
      <c r="A929" s="106">
        <v>44092</v>
      </c>
      <c r="B929" s="112" t="s">
        <v>13</v>
      </c>
      <c r="C929" s="112" t="s">
        <v>13</v>
      </c>
      <c r="D929" s="33">
        <v>14</v>
      </c>
    </row>
    <row r="930" spans="1:4" x14ac:dyDescent="0.25">
      <c r="A930" s="106">
        <v>44092</v>
      </c>
      <c r="B930" s="112" t="s">
        <v>13</v>
      </c>
      <c r="C930" s="112" t="s">
        <v>236</v>
      </c>
      <c r="D930" s="33">
        <v>6</v>
      </c>
    </row>
    <row r="931" spans="1:4" x14ac:dyDescent="0.25">
      <c r="A931" s="106">
        <v>44092</v>
      </c>
      <c r="B931" s="112" t="s">
        <v>13</v>
      </c>
      <c r="C931" s="112" t="s">
        <v>233</v>
      </c>
      <c r="D931" s="33">
        <v>3</v>
      </c>
    </row>
    <row r="932" spans="1:4" x14ac:dyDescent="0.25">
      <c r="A932" s="106">
        <v>44092</v>
      </c>
      <c r="B932" s="112" t="s">
        <v>24</v>
      </c>
      <c r="C932" s="112" t="s">
        <v>23</v>
      </c>
      <c r="D932" s="33">
        <v>1</v>
      </c>
    </row>
    <row r="933" spans="1:4" x14ac:dyDescent="0.25">
      <c r="A933" s="106">
        <v>44092</v>
      </c>
      <c r="B933" s="112" t="s">
        <v>7</v>
      </c>
      <c r="C933" s="112" t="s">
        <v>7</v>
      </c>
      <c r="D933" s="33">
        <v>2</v>
      </c>
    </row>
    <row r="934" spans="1:4" x14ac:dyDescent="0.25">
      <c r="A934" s="106">
        <v>44092</v>
      </c>
      <c r="B934" s="112" t="s">
        <v>9</v>
      </c>
      <c r="C934" s="112" t="s">
        <v>9</v>
      </c>
      <c r="D934" s="33">
        <v>26</v>
      </c>
    </row>
    <row r="935" spans="1:4" x14ac:dyDescent="0.25">
      <c r="A935" s="106">
        <v>44092</v>
      </c>
      <c r="B935" s="112" t="s">
        <v>11</v>
      </c>
      <c r="C935" s="112" t="s">
        <v>11</v>
      </c>
      <c r="D935" s="33">
        <v>4</v>
      </c>
    </row>
    <row r="936" spans="1:4" x14ac:dyDescent="0.25">
      <c r="A936" s="106">
        <v>44092</v>
      </c>
      <c r="B936" s="112" t="s">
        <v>12</v>
      </c>
      <c r="C936" s="112" t="s">
        <v>603</v>
      </c>
      <c r="D936" s="33">
        <v>1</v>
      </c>
    </row>
    <row r="937" spans="1:4" x14ac:dyDescent="0.25">
      <c r="A937" s="106">
        <v>44092</v>
      </c>
      <c r="B937" s="112" t="s">
        <v>12</v>
      </c>
      <c r="C937" s="183" t="s">
        <v>12</v>
      </c>
      <c r="D937" s="72">
        <v>1</v>
      </c>
    </row>
    <row r="938" spans="1:4" x14ac:dyDescent="0.25">
      <c r="A938" s="106">
        <v>44092</v>
      </c>
      <c r="B938" s="112" t="s">
        <v>8</v>
      </c>
      <c r="C938" s="112" t="s">
        <v>82</v>
      </c>
      <c r="D938" s="33">
        <v>3</v>
      </c>
    </row>
    <row r="939" spans="1:4" x14ac:dyDescent="0.25">
      <c r="A939" s="106">
        <v>44092</v>
      </c>
      <c r="B939" s="112" t="s">
        <v>8</v>
      </c>
      <c r="C939" s="185" t="s">
        <v>241</v>
      </c>
      <c r="D939" s="68">
        <v>2</v>
      </c>
    </row>
    <row r="940" spans="1:4" x14ac:dyDescent="0.25">
      <c r="A940" s="106">
        <v>44092</v>
      </c>
      <c r="B940" s="112" t="s">
        <v>8</v>
      </c>
      <c r="C940" s="112" t="s">
        <v>67</v>
      </c>
      <c r="D940" s="33">
        <v>3</v>
      </c>
    </row>
    <row r="941" spans="1:4" x14ac:dyDescent="0.25">
      <c r="A941" s="106">
        <v>44092</v>
      </c>
      <c r="B941" s="112" t="s">
        <v>8</v>
      </c>
      <c r="C941" s="112" t="s">
        <v>215</v>
      </c>
      <c r="D941" s="33">
        <v>1</v>
      </c>
    </row>
    <row r="942" spans="1:4" x14ac:dyDescent="0.25">
      <c r="A942" s="106">
        <v>44092</v>
      </c>
      <c r="B942" s="112" t="s">
        <v>8</v>
      </c>
      <c r="C942" s="112" t="s">
        <v>40</v>
      </c>
      <c r="D942" s="33">
        <v>2</v>
      </c>
    </row>
    <row r="943" spans="1:4" x14ac:dyDescent="0.25">
      <c r="A943" s="106">
        <v>44092</v>
      </c>
      <c r="B943" s="112" t="s">
        <v>8</v>
      </c>
      <c r="C943" s="112" t="s">
        <v>8</v>
      </c>
      <c r="D943" s="33">
        <v>85</v>
      </c>
    </row>
    <row r="944" spans="1:4" x14ac:dyDescent="0.25">
      <c r="A944" s="106">
        <v>44092</v>
      </c>
      <c r="B944" s="112" t="s">
        <v>8</v>
      </c>
      <c r="C944" s="112" t="s">
        <v>31</v>
      </c>
      <c r="D944" s="33">
        <v>1</v>
      </c>
    </row>
    <row r="945" spans="1:4" x14ac:dyDescent="0.25">
      <c r="A945" s="106">
        <v>44092</v>
      </c>
      <c r="B945" s="112" t="s">
        <v>8</v>
      </c>
      <c r="C945" s="112" t="s">
        <v>121</v>
      </c>
      <c r="D945" s="33">
        <v>2</v>
      </c>
    </row>
    <row r="946" spans="1:4" x14ac:dyDescent="0.25">
      <c r="A946" s="106">
        <v>44092</v>
      </c>
      <c r="B946" s="112" t="s">
        <v>50</v>
      </c>
      <c r="C946" s="112" t="s">
        <v>381</v>
      </c>
      <c r="D946" s="33">
        <v>1</v>
      </c>
    </row>
    <row r="947" spans="1:4" x14ac:dyDescent="0.25">
      <c r="A947" s="106">
        <v>44092</v>
      </c>
      <c r="B947" s="112" t="s">
        <v>27</v>
      </c>
      <c r="C947" s="112" t="s">
        <v>150</v>
      </c>
      <c r="D947" s="33">
        <v>2</v>
      </c>
    </row>
    <row r="948" spans="1:4" x14ac:dyDescent="0.25">
      <c r="A948" s="106">
        <v>44092</v>
      </c>
      <c r="B948" s="112" t="s">
        <v>27</v>
      </c>
      <c r="C948" s="112" t="s">
        <v>43</v>
      </c>
      <c r="D948" s="33">
        <v>3</v>
      </c>
    </row>
    <row r="949" spans="1:4" x14ac:dyDescent="0.25">
      <c r="A949" s="106">
        <v>44092</v>
      </c>
      <c r="B949" s="112" t="s">
        <v>51</v>
      </c>
      <c r="C949" s="112" t="s">
        <v>51</v>
      </c>
      <c r="D949" s="33">
        <v>1</v>
      </c>
    </row>
    <row r="950" spans="1:4" x14ac:dyDescent="0.25">
      <c r="A950" s="106">
        <v>44092</v>
      </c>
      <c r="B950" s="112" t="s">
        <v>10</v>
      </c>
      <c r="C950" s="112" t="s">
        <v>10</v>
      </c>
      <c r="D950" s="33">
        <v>6</v>
      </c>
    </row>
    <row r="951" spans="1:4" x14ac:dyDescent="0.25">
      <c r="A951" s="106">
        <v>44093</v>
      </c>
      <c r="B951" s="112" t="s">
        <v>20</v>
      </c>
      <c r="C951" s="112" t="s">
        <v>20</v>
      </c>
      <c r="D951" s="33">
        <v>1</v>
      </c>
    </row>
    <row r="952" spans="1:4" x14ac:dyDescent="0.25">
      <c r="A952" s="106">
        <v>44093</v>
      </c>
      <c r="B952" s="112" t="s">
        <v>13</v>
      </c>
      <c r="C952" s="112" t="s">
        <v>235</v>
      </c>
      <c r="D952" s="33">
        <v>1</v>
      </c>
    </row>
    <row r="953" spans="1:4" x14ac:dyDescent="0.25">
      <c r="A953" s="106">
        <v>44093</v>
      </c>
      <c r="B953" s="112" t="s">
        <v>13</v>
      </c>
      <c r="C953" s="112" t="s">
        <v>13</v>
      </c>
      <c r="D953" s="33">
        <v>1</v>
      </c>
    </row>
    <row r="954" spans="1:4" x14ac:dyDescent="0.25">
      <c r="A954" s="106">
        <v>44093</v>
      </c>
      <c r="B954" s="112" t="s">
        <v>13</v>
      </c>
      <c r="C954" s="112" t="s">
        <v>236</v>
      </c>
      <c r="D954" s="33">
        <v>3</v>
      </c>
    </row>
    <row r="955" spans="1:4" x14ac:dyDescent="0.25">
      <c r="A955" s="106">
        <v>44093</v>
      </c>
      <c r="B955" s="112" t="s">
        <v>13</v>
      </c>
      <c r="C955" s="112" t="s">
        <v>233</v>
      </c>
      <c r="D955" s="33">
        <v>1</v>
      </c>
    </row>
    <row r="956" spans="1:4" x14ac:dyDescent="0.25">
      <c r="A956" s="106">
        <v>44093</v>
      </c>
      <c r="B956" s="112" t="s">
        <v>24</v>
      </c>
      <c r="C956" s="112" t="s">
        <v>23</v>
      </c>
      <c r="D956" s="33">
        <v>1</v>
      </c>
    </row>
    <row r="957" spans="1:4" x14ac:dyDescent="0.25">
      <c r="A957" s="106">
        <v>44093</v>
      </c>
      <c r="B957" s="112" t="s">
        <v>7</v>
      </c>
      <c r="C957" s="112" t="s">
        <v>7</v>
      </c>
      <c r="D957" s="33">
        <v>6</v>
      </c>
    </row>
    <row r="958" spans="1:4" x14ac:dyDescent="0.25">
      <c r="A958" s="106">
        <v>44093</v>
      </c>
      <c r="B958" s="112" t="s">
        <v>9</v>
      </c>
      <c r="C958" s="112" t="s">
        <v>378</v>
      </c>
      <c r="D958" s="33">
        <v>1</v>
      </c>
    </row>
    <row r="959" spans="1:4" x14ac:dyDescent="0.25">
      <c r="A959" s="106">
        <v>44093</v>
      </c>
      <c r="B959" s="112" t="s">
        <v>9</v>
      </c>
      <c r="C959" s="112" t="s">
        <v>9</v>
      </c>
      <c r="D959" s="33">
        <v>20</v>
      </c>
    </row>
    <row r="960" spans="1:4" x14ac:dyDescent="0.25">
      <c r="A960" s="106">
        <v>44093</v>
      </c>
      <c r="B960" s="112" t="s">
        <v>15</v>
      </c>
      <c r="C960" s="112" t="s">
        <v>297</v>
      </c>
      <c r="D960" s="33">
        <v>1</v>
      </c>
    </row>
    <row r="961" spans="1:4" x14ac:dyDescent="0.25">
      <c r="A961" s="106">
        <v>44093</v>
      </c>
      <c r="B961" s="112" t="s">
        <v>11</v>
      </c>
      <c r="C961" s="112" t="s">
        <v>11</v>
      </c>
      <c r="D961" s="33">
        <v>3</v>
      </c>
    </row>
    <row r="962" spans="1:4" x14ac:dyDescent="0.25">
      <c r="A962" s="106">
        <v>44093</v>
      </c>
      <c r="B962" s="112" t="s">
        <v>11</v>
      </c>
      <c r="C962" s="112" t="s">
        <v>144</v>
      </c>
      <c r="D962" s="33">
        <v>5</v>
      </c>
    </row>
    <row r="963" spans="1:4" x14ac:dyDescent="0.25">
      <c r="A963" s="106">
        <v>44093</v>
      </c>
      <c r="B963" s="112" t="s">
        <v>12</v>
      </c>
      <c r="C963" s="112" t="s">
        <v>603</v>
      </c>
      <c r="D963" s="33">
        <v>3</v>
      </c>
    </row>
    <row r="964" spans="1:4" x14ac:dyDescent="0.25">
      <c r="A964" s="106">
        <v>44093</v>
      </c>
      <c r="B964" s="112" t="s">
        <v>12</v>
      </c>
      <c r="C964" s="112" t="s">
        <v>12</v>
      </c>
      <c r="D964" s="33">
        <v>2</v>
      </c>
    </row>
    <row r="965" spans="1:4" x14ac:dyDescent="0.25">
      <c r="A965" s="106">
        <v>44093</v>
      </c>
      <c r="B965" s="112" t="s">
        <v>8</v>
      </c>
      <c r="C965" s="112" t="s">
        <v>338</v>
      </c>
      <c r="D965" s="33">
        <v>0</v>
      </c>
    </row>
    <row r="966" spans="1:4" x14ac:dyDescent="0.25">
      <c r="A966" s="106">
        <v>44093</v>
      </c>
      <c r="B966" s="112" t="s">
        <v>8</v>
      </c>
      <c r="C966" s="112" t="s">
        <v>241</v>
      </c>
      <c r="D966" s="33">
        <v>1</v>
      </c>
    </row>
    <row r="967" spans="1:4" x14ac:dyDescent="0.25">
      <c r="A967" s="106">
        <v>44093</v>
      </c>
      <c r="B967" s="112" t="s">
        <v>8</v>
      </c>
      <c r="C967" s="112" t="s">
        <v>67</v>
      </c>
      <c r="D967" s="33">
        <v>4</v>
      </c>
    </row>
    <row r="968" spans="1:4" x14ac:dyDescent="0.25">
      <c r="A968" s="106">
        <v>44093</v>
      </c>
      <c r="B968" s="112" t="s">
        <v>8</v>
      </c>
      <c r="C968" s="112" t="s">
        <v>8</v>
      </c>
      <c r="D968" s="33">
        <v>76</v>
      </c>
    </row>
    <row r="969" spans="1:4" x14ac:dyDescent="0.25">
      <c r="A969" s="106">
        <v>44093</v>
      </c>
      <c r="B969" s="112" t="s">
        <v>8</v>
      </c>
      <c r="C969" s="112" t="s">
        <v>31</v>
      </c>
      <c r="D969" s="33">
        <v>1</v>
      </c>
    </row>
    <row r="970" spans="1:4" x14ac:dyDescent="0.25">
      <c r="A970" s="106">
        <v>44093</v>
      </c>
      <c r="B970" s="112" t="s">
        <v>8</v>
      </c>
      <c r="C970" s="112" t="s">
        <v>608</v>
      </c>
      <c r="D970" s="33">
        <v>1</v>
      </c>
    </row>
    <row r="971" spans="1:4" x14ac:dyDescent="0.25">
      <c r="A971" s="106">
        <v>44093</v>
      </c>
      <c r="B971" s="112" t="s">
        <v>8</v>
      </c>
      <c r="C971" s="112" t="s">
        <v>121</v>
      </c>
      <c r="D971" s="33">
        <v>3</v>
      </c>
    </row>
    <row r="972" spans="1:4" x14ac:dyDescent="0.25">
      <c r="A972" s="106">
        <v>44093</v>
      </c>
      <c r="B972" s="112" t="s">
        <v>50</v>
      </c>
      <c r="C972" s="112" t="s">
        <v>381</v>
      </c>
      <c r="D972" s="33">
        <v>1</v>
      </c>
    </row>
    <row r="973" spans="1:4" x14ac:dyDescent="0.25">
      <c r="A973" s="106">
        <v>44093</v>
      </c>
      <c r="B973" s="112" t="s">
        <v>27</v>
      </c>
      <c r="C973" s="112" t="s">
        <v>150</v>
      </c>
      <c r="D973" s="33">
        <v>1</v>
      </c>
    </row>
    <row r="974" spans="1:4" x14ac:dyDescent="0.25">
      <c r="A974" s="106">
        <v>44093</v>
      </c>
      <c r="B974" s="112" t="s">
        <v>27</v>
      </c>
      <c r="C974" s="112" t="s">
        <v>244</v>
      </c>
      <c r="D974" s="33">
        <v>3</v>
      </c>
    </row>
    <row r="975" spans="1:4" x14ac:dyDescent="0.25">
      <c r="A975" s="106">
        <v>44093</v>
      </c>
      <c r="B975" s="112" t="s">
        <v>27</v>
      </c>
      <c r="C975" s="112" t="s">
        <v>43</v>
      </c>
      <c r="D975" s="33">
        <v>4</v>
      </c>
    </row>
    <row r="976" spans="1:4" x14ac:dyDescent="0.25">
      <c r="A976" s="106">
        <v>44093</v>
      </c>
      <c r="B976" s="112" t="s">
        <v>27</v>
      </c>
      <c r="C976" s="93" t="s">
        <v>624</v>
      </c>
      <c r="D976" s="33">
        <v>1</v>
      </c>
    </row>
    <row r="977" spans="1:4" x14ac:dyDescent="0.25">
      <c r="A977" s="106">
        <v>44094</v>
      </c>
      <c r="B977" s="112" t="s">
        <v>20</v>
      </c>
      <c r="C977" s="112" t="s">
        <v>20</v>
      </c>
      <c r="D977" s="33">
        <v>1</v>
      </c>
    </row>
    <row r="978" spans="1:4" x14ac:dyDescent="0.25">
      <c r="A978" s="106">
        <v>44094</v>
      </c>
      <c r="B978" s="112" t="s">
        <v>13</v>
      </c>
      <c r="C978" s="112" t="s">
        <v>626</v>
      </c>
      <c r="D978" s="33">
        <v>1</v>
      </c>
    </row>
    <row r="979" spans="1:4" x14ac:dyDescent="0.25">
      <c r="A979" s="106">
        <v>44094</v>
      </c>
      <c r="B979" s="112" t="s">
        <v>13</v>
      </c>
      <c r="C979" s="112" t="s">
        <v>13</v>
      </c>
      <c r="D979" s="33">
        <v>6</v>
      </c>
    </row>
    <row r="980" spans="1:4" x14ac:dyDescent="0.25">
      <c r="A980" s="106">
        <v>44094</v>
      </c>
      <c r="B980" s="112" t="s">
        <v>13</v>
      </c>
      <c r="C980" s="112" t="s">
        <v>233</v>
      </c>
      <c r="D980" s="33">
        <v>4</v>
      </c>
    </row>
    <row r="981" spans="1:4" x14ac:dyDescent="0.25">
      <c r="A981" s="106">
        <v>44094</v>
      </c>
      <c r="B981" s="112" t="s">
        <v>24</v>
      </c>
      <c r="C981" s="112" t="s">
        <v>23</v>
      </c>
      <c r="D981" s="33">
        <v>6</v>
      </c>
    </row>
    <row r="982" spans="1:4" x14ac:dyDescent="0.25">
      <c r="A982" s="106">
        <v>44094</v>
      </c>
      <c r="B982" s="112" t="s">
        <v>9</v>
      </c>
      <c r="C982" s="112" t="s">
        <v>9</v>
      </c>
      <c r="D982" s="33">
        <v>18</v>
      </c>
    </row>
    <row r="983" spans="1:4" x14ac:dyDescent="0.25">
      <c r="A983" s="106">
        <v>44094</v>
      </c>
      <c r="B983" s="112" t="s">
        <v>9</v>
      </c>
      <c r="C983" s="112" t="s">
        <v>17</v>
      </c>
      <c r="D983" s="33">
        <v>1</v>
      </c>
    </row>
    <row r="984" spans="1:4" x14ac:dyDescent="0.25">
      <c r="A984" s="106">
        <v>44094</v>
      </c>
      <c r="B984" s="112" t="s">
        <v>9</v>
      </c>
      <c r="C984" s="112" t="s">
        <v>155</v>
      </c>
      <c r="D984" s="33">
        <v>1</v>
      </c>
    </row>
    <row r="985" spans="1:4" x14ac:dyDescent="0.25">
      <c r="A985" s="106">
        <v>44094</v>
      </c>
      <c r="B985" s="112" t="s">
        <v>8</v>
      </c>
      <c r="C985" s="112" t="s">
        <v>67</v>
      </c>
      <c r="D985" s="33">
        <v>12</v>
      </c>
    </row>
    <row r="986" spans="1:4" x14ac:dyDescent="0.25">
      <c r="A986" s="106">
        <v>44094</v>
      </c>
      <c r="B986" s="112" t="s">
        <v>8</v>
      </c>
      <c r="C986" s="112" t="s">
        <v>143</v>
      </c>
      <c r="D986" s="33">
        <v>1</v>
      </c>
    </row>
    <row r="987" spans="1:4" x14ac:dyDescent="0.25">
      <c r="A987" s="106">
        <v>44094</v>
      </c>
      <c r="B987" s="112" t="s">
        <v>8</v>
      </c>
      <c r="C987" s="112" t="s">
        <v>8</v>
      </c>
      <c r="D987" s="33">
        <v>67</v>
      </c>
    </row>
    <row r="988" spans="1:4" x14ac:dyDescent="0.25">
      <c r="A988" s="106">
        <v>44094</v>
      </c>
      <c r="B988" s="112" t="s">
        <v>8</v>
      </c>
      <c r="C988" s="112" t="s">
        <v>31</v>
      </c>
      <c r="D988" s="33">
        <v>4</v>
      </c>
    </row>
    <row r="989" spans="1:4" x14ac:dyDescent="0.25">
      <c r="A989" s="106">
        <v>44094</v>
      </c>
      <c r="B989" s="112" t="s">
        <v>8</v>
      </c>
      <c r="C989" s="112" t="s">
        <v>121</v>
      </c>
      <c r="D989" s="33">
        <v>2</v>
      </c>
    </row>
    <row r="990" spans="1:4" x14ac:dyDescent="0.25">
      <c r="A990" s="106">
        <v>44094</v>
      </c>
      <c r="B990" s="112" t="s">
        <v>50</v>
      </c>
      <c r="C990" s="112" t="s">
        <v>381</v>
      </c>
      <c r="D990" s="33">
        <v>3</v>
      </c>
    </row>
    <row r="991" spans="1:4" x14ac:dyDescent="0.25">
      <c r="A991" s="106">
        <v>44094</v>
      </c>
      <c r="B991" s="112" t="s">
        <v>27</v>
      </c>
      <c r="C991" s="112" t="s">
        <v>247</v>
      </c>
      <c r="D991" s="33">
        <v>1</v>
      </c>
    </row>
    <row r="992" spans="1:4" x14ac:dyDescent="0.25">
      <c r="A992" s="106">
        <v>44094</v>
      </c>
      <c r="B992" s="112" t="s">
        <v>27</v>
      </c>
      <c r="C992" s="112" t="s">
        <v>43</v>
      </c>
      <c r="D992" s="33">
        <v>2</v>
      </c>
    </row>
    <row r="993" spans="1:4" x14ac:dyDescent="0.25">
      <c r="A993" s="106">
        <v>44094</v>
      </c>
      <c r="B993" s="112" t="s">
        <v>10</v>
      </c>
      <c r="C993" s="112" t="s">
        <v>10</v>
      </c>
      <c r="D993" s="33">
        <v>2</v>
      </c>
    </row>
    <row r="994" spans="1:4" x14ac:dyDescent="0.25">
      <c r="A994" s="106">
        <v>44095</v>
      </c>
      <c r="B994" s="93" t="s">
        <v>20</v>
      </c>
      <c r="C994" s="112" t="s">
        <v>20</v>
      </c>
      <c r="D994" s="33">
        <v>1</v>
      </c>
    </row>
    <row r="995" spans="1:4" x14ac:dyDescent="0.25">
      <c r="A995" s="106">
        <v>44095</v>
      </c>
      <c r="B995" s="93" t="s">
        <v>13</v>
      </c>
      <c r="C995" s="112" t="s">
        <v>104</v>
      </c>
      <c r="D995" s="33">
        <v>1</v>
      </c>
    </row>
    <row r="996" spans="1:4" x14ac:dyDescent="0.25">
      <c r="A996" s="106">
        <v>44095</v>
      </c>
      <c r="B996" s="93" t="s">
        <v>13</v>
      </c>
      <c r="C996" s="112" t="s">
        <v>236</v>
      </c>
      <c r="D996" s="33">
        <v>6</v>
      </c>
    </row>
    <row r="997" spans="1:4" x14ac:dyDescent="0.25">
      <c r="A997" s="106">
        <v>44095</v>
      </c>
      <c r="B997" s="93" t="s">
        <v>24</v>
      </c>
      <c r="C997" s="112" t="s">
        <v>23</v>
      </c>
      <c r="D997" s="33">
        <v>1</v>
      </c>
    </row>
    <row r="998" spans="1:4" x14ac:dyDescent="0.25">
      <c r="A998" s="106">
        <v>44095</v>
      </c>
      <c r="B998" s="93" t="s">
        <v>47</v>
      </c>
      <c r="C998" s="112" t="s">
        <v>47</v>
      </c>
      <c r="D998" s="33">
        <v>3</v>
      </c>
    </row>
    <row r="999" spans="1:4" x14ac:dyDescent="0.25">
      <c r="A999" s="106">
        <v>44095</v>
      </c>
      <c r="B999" s="93" t="s">
        <v>7</v>
      </c>
      <c r="C999" s="112" t="s">
        <v>7</v>
      </c>
      <c r="D999" s="33">
        <v>3</v>
      </c>
    </row>
    <row r="1000" spans="1:4" x14ac:dyDescent="0.25">
      <c r="A1000" s="106">
        <v>44095</v>
      </c>
      <c r="B1000" s="93" t="s">
        <v>9</v>
      </c>
      <c r="C1000" s="93" t="s">
        <v>9</v>
      </c>
      <c r="D1000" s="33">
        <v>13</v>
      </c>
    </row>
    <row r="1001" spans="1:4" x14ac:dyDescent="0.25">
      <c r="A1001" s="106">
        <v>44095</v>
      </c>
      <c r="B1001" s="93" t="s">
        <v>11</v>
      </c>
      <c r="C1001" s="112" t="s">
        <v>73</v>
      </c>
      <c r="D1001" s="33">
        <v>1</v>
      </c>
    </row>
    <row r="1002" spans="1:4" x14ac:dyDescent="0.25">
      <c r="A1002" s="106">
        <v>44095</v>
      </c>
      <c r="B1002" s="93" t="s">
        <v>11</v>
      </c>
      <c r="C1002" s="112" t="s">
        <v>144</v>
      </c>
      <c r="D1002" s="33">
        <v>3</v>
      </c>
    </row>
    <row r="1003" spans="1:4" x14ac:dyDescent="0.25">
      <c r="A1003" s="106">
        <v>44095</v>
      </c>
      <c r="B1003" s="112" t="s">
        <v>8</v>
      </c>
      <c r="C1003" s="112" t="s">
        <v>241</v>
      </c>
      <c r="D1003" s="33">
        <v>1</v>
      </c>
    </row>
    <row r="1004" spans="1:4" x14ac:dyDescent="0.25">
      <c r="A1004" s="106">
        <v>44095</v>
      </c>
      <c r="B1004" s="112" t="s">
        <v>8</v>
      </c>
      <c r="C1004" s="112" t="s">
        <v>67</v>
      </c>
      <c r="D1004" s="33">
        <v>4</v>
      </c>
    </row>
    <row r="1005" spans="1:4" x14ac:dyDescent="0.25">
      <c r="A1005" s="106">
        <v>44095</v>
      </c>
      <c r="B1005" s="112" t="s">
        <v>8</v>
      </c>
      <c r="C1005" s="112" t="s">
        <v>40</v>
      </c>
      <c r="D1005" s="33">
        <v>2</v>
      </c>
    </row>
    <row r="1006" spans="1:4" x14ac:dyDescent="0.25">
      <c r="A1006" s="106">
        <v>44095</v>
      </c>
      <c r="B1006" s="112" t="s">
        <v>8</v>
      </c>
      <c r="C1006" s="112" t="s">
        <v>8</v>
      </c>
      <c r="D1006" s="33">
        <v>34</v>
      </c>
    </row>
    <row r="1007" spans="1:4" x14ac:dyDescent="0.25">
      <c r="A1007" s="106">
        <v>44095</v>
      </c>
      <c r="B1007" s="112" t="s">
        <v>8</v>
      </c>
      <c r="C1007" s="93" t="s">
        <v>89</v>
      </c>
      <c r="D1007" s="33">
        <v>2</v>
      </c>
    </row>
    <row r="1008" spans="1:4" x14ac:dyDescent="0.25">
      <c r="A1008" s="106">
        <v>44095</v>
      </c>
      <c r="B1008" s="112" t="s">
        <v>8</v>
      </c>
      <c r="C1008" s="112" t="s">
        <v>121</v>
      </c>
      <c r="D1008" s="33">
        <v>1</v>
      </c>
    </row>
    <row r="1009" spans="1:4" x14ac:dyDescent="0.25">
      <c r="A1009" s="106">
        <v>44095</v>
      </c>
      <c r="B1009" s="93" t="s">
        <v>10</v>
      </c>
      <c r="C1009" s="112" t="s">
        <v>10</v>
      </c>
      <c r="D1009" s="33">
        <v>2</v>
      </c>
    </row>
    <row r="1010" spans="1:4" x14ac:dyDescent="0.25">
      <c r="A1010" s="106">
        <v>44096</v>
      </c>
      <c r="B1010" s="112" t="s">
        <v>14</v>
      </c>
      <c r="C1010" s="112" t="s">
        <v>14</v>
      </c>
      <c r="D1010" s="33">
        <v>2</v>
      </c>
    </row>
    <row r="1011" spans="1:4" x14ac:dyDescent="0.25">
      <c r="A1011" s="106">
        <v>44096</v>
      </c>
      <c r="B1011" s="112" t="s">
        <v>20</v>
      </c>
      <c r="C1011" s="112" t="s">
        <v>20</v>
      </c>
      <c r="D1011" s="33">
        <v>4</v>
      </c>
    </row>
    <row r="1012" spans="1:4" x14ac:dyDescent="0.25">
      <c r="A1012" s="106">
        <v>44096</v>
      </c>
      <c r="B1012" s="112" t="s">
        <v>13</v>
      </c>
      <c r="C1012" s="112" t="s">
        <v>333</v>
      </c>
      <c r="D1012" s="33">
        <v>1</v>
      </c>
    </row>
    <row r="1013" spans="1:4" x14ac:dyDescent="0.25">
      <c r="A1013" s="106">
        <v>44096</v>
      </c>
      <c r="B1013" s="112" t="s">
        <v>13</v>
      </c>
      <c r="C1013" s="112" t="s">
        <v>13</v>
      </c>
      <c r="D1013" s="33">
        <v>4</v>
      </c>
    </row>
    <row r="1014" spans="1:4" x14ac:dyDescent="0.25">
      <c r="A1014" s="106">
        <v>44096</v>
      </c>
      <c r="B1014" s="112" t="s">
        <v>13</v>
      </c>
      <c r="C1014" s="112" t="s">
        <v>236</v>
      </c>
      <c r="D1014" s="33">
        <v>4</v>
      </c>
    </row>
    <row r="1015" spans="1:4" x14ac:dyDescent="0.25">
      <c r="A1015" s="106">
        <v>44096</v>
      </c>
      <c r="B1015" s="112" t="s">
        <v>13</v>
      </c>
      <c r="C1015" s="112" t="s">
        <v>233</v>
      </c>
      <c r="D1015" s="33">
        <v>3</v>
      </c>
    </row>
    <row r="1016" spans="1:4" x14ac:dyDescent="0.25">
      <c r="A1016" s="106">
        <v>44096</v>
      </c>
      <c r="B1016" s="112" t="s">
        <v>47</v>
      </c>
      <c r="C1016" s="112" t="s">
        <v>47</v>
      </c>
      <c r="D1016" s="33">
        <v>1</v>
      </c>
    </row>
    <row r="1017" spans="1:4" x14ac:dyDescent="0.25">
      <c r="A1017" s="106">
        <v>44096</v>
      </c>
      <c r="B1017" s="112" t="s">
        <v>48</v>
      </c>
      <c r="C1017" s="112" t="s">
        <v>48</v>
      </c>
      <c r="D1017" s="33">
        <v>1</v>
      </c>
    </row>
    <row r="1018" spans="1:4" x14ac:dyDescent="0.25">
      <c r="A1018" s="106">
        <v>44096</v>
      </c>
      <c r="B1018" s="112" t="s">
        <v>7</v>
      </c>
      <c r="C1018" s="112" t="s">
        <v>7</v>
      </c>
      <c r="D1018" s="33">
        <v>5</v>
      </c>
    </row>
    <row r="1019" spans="1:4" x14ac:dyDescent="0.25">
      <c r="A1019" s="106">
        <v>44096</v>
      </c>
      <c r="B1019" s="112" t="s">
        <v>9</v>
      </c>
      <c r="C1019" s="112" t="s">
        <v>9</v>
      </c>
      <c r="D1019" s="33">
        <v>16</v>
      </c>
    </row>
    <row r="1020" spans="1:4" x14ac:dyDescent="0.25">
      <c r="A1020" s="106">
        <v>44096</v>
      </c>
      <c r="B1020" s="112" t="s">
        <v>9</v>
      </c>
      <c r="C1020" s="112" t="s">
        <v>155</v>
      </c>
      <c r="D1020" s="33">
        <v>2</v>
      </c>
    </row>
    <row r="1021" spans="1:4" x14ac:dyDescent="0.25">
      <c r="A1021" s="106">
        <v>44096</v>
      </c>
      <c r="B1021" s="112" t="s">
        <v>15</v>
      </c>
      <c r="C1021" s="112" t="s">
        <v>297</v>
      </c>
      <c r="D1021" s="33">
        <v>2</v>
      </c>
    </row>
    <row r="1022" spans="1:4" x14ac:dyDescent="0.25">
      <c r="A1022" s="106">
        <v>44096</v>
      </c>
      <c r="B1022" s="112" t="s">
        <v>8</v>
      </c>
      <c r="C1022" s="183" t="s">
        <v>240</v>
      </c>
      <c r="D1022" s="72">
        <v>1</v>
      </c>
    </row>
    <row r="1023" spans="1:4" x14ac:dyDescent="0.25">
      <c r="A1023" s="106">
        <v>44096</v>
      </c>
      <c r="B1023" s="112" t="s">
        <v>8</v>
      </c>
      <c r="C1023" s="112" t="s">
        <v>82</v>
      </c>
      <c r="D1023" s="33">
        <v>2</v>
      </c>
    </row>
    <row r="1024" spans="1:4" x14ac:dyDescent="0.25">
      <c r="A1024" s="106">
        <v>44096</v>
      </c>
      <c r="B1024" s="112" t="s">
        <v>8</v>
      </c>
      <c r="C1024" s="185" t="s">
        <v>241</v>
      </c>
      <c r="D1024" s="68">
        <v>1</v>
      </c>
    </row>
    <row r="1025" spans="1:4" x14ac:dyDescent="0.25">
      <c r="A1025" s="106">
        <v>44096</v>
      </c>
      <c r="B1025" s="112" t="s">
        <v>8</v>
      </c>
      <c r="C1025" s="112" t="s">
        <v>67</v>
      </c>
      <c r="D1025" s="33">
        <v>2</v>
      </c>
    </row>
    <row r="1026" spans="1:4" x14ac:dyDescent="0.25">
      <c r="A1026" s="106">
        <v>44096</v>
      </c>
      <c r="B1026" s="112" t="s">
        <v>8</v>
      </c>
      <c r="C1026" s="112" t="s">
        <v>610</v>
      </c>
      <c r="D1026" s="33">
        <v>1</v>
      </c>
    </row>
    <row r="1027" spans="1:4" x14ac:dyDescent="0.25">
      <c r="A1027" s="106">
        <v>44096</v>
      </c>
      <c r="B1027" s="112" t="s">
        <v>8</v>
      </c>
      <c r="C1027" s="112" t="s">
        <v>8</v>
      </c>
      <c r="D1027" s="33">
        <v>59</v>
      </c>
    </row>
    <row r="1028" spans="1:4" x14ac:dyDescent="0.25">
      <c r="A1028" s="106">
        <v>44096</v>
      </c>
      <c r="B1028" s="112" t="s">
        <v>8</v>
      </c>
      <c r="C1028" s="112" t="s">
        <v>31</v>
      </c>
      <c r="D1028" s="33">
        <v>1</v>
      </c>
    </row>
    <row r="1029" spans="1:4" x14ac:dyDescent="0.25">
      <c r="A1029" s="106">
        <v>44096</v>
      </c>
      <c r="B1029" s="112" t="s">
        <v>8</v>
      </c>
      <c r="C1029" s="93" t="s">
        <v>89</v>
      </c>
      <c r="D1029" s="33">
        <v>3</v>
      </c>
    </row>
    <row r="1030" spans="1:4" x14ac:dyDescent="0.25">
      <c r="A1030" s="106">
        <v>44096</v>
      </c>
      <c r="B1030" s="112" t="s">
        <v>50</v>
      </c>
      <c r="C1030" s="112" t="s">
        <v>381</v>
      </c>
      <c r="D1030" s="33">
        <v>3</v>
      </c>
    </row>
    <row r="1031" spans="1:4" x14ac:dyDescent="0.25">
      <c r="A1031" s="106">
        <v>44096</v>
      </c>
      <c r="B1031" s="112" t="s">
        <v>27</v>
      </c>
      <c r="C1031" s="112" t="s">
        <v>43</v>
      </c>
      <c r="D1031" s="33">
        <v>2</v>
      </c>
    </row>
    <row r="1032" spans="1:4" x14ac:dyDescent="0.25">
      <c r="A1032" s="106">
        <v>44096</v>
      </c>
      <c r="B1032" s="112" t="s">
        <v>10</v>
      </c>
      <c r="C1032" s="112" t="s">
        <v>10</v>
      </c>
      <c r="D1032" s="33">
        <v>2</v>
      </c>
    </row>
    <row r="1033" spans="1:4" x14ac:dyDescent="0.25">
      <c r="A1033" s="106">
        <v>44097</v>
      </c>
      <c r="B1033" s="112" t="s">
        <v>20</v>
      </c>
      <c r="C1033" s="112" t="s">
        <v>20</v>
      </c>
      <c r="D1033" s="33">
        <v>4</v>
      </c>
    </row>
    <row r="1034" spans="1:4" x14ac:dyDescent="0.25">
      <c r="A1034" s="106">
        <v>44097</v>
      </c>
      <c r="B1034" s="112" t="s">
        <v>13</v>
      </c>
      <c r="C1034" s="112" t="s">
        <v>235</v>
      </c>
      <c r="D1034" s="33">
        <v>1</v>
      </c>
    </row>
    <row r="1035" spans="1:4" x14ac:dyDescent="0.25">
      <c r="A1035" s="106">
        <v>44097</v>
      </c>
      <c r="B1035" s="112" t="s">
        <v>13</v>
      </c>
      <c r="C1035" s="112" t="s">
        <v>13</v>
      </c>
      <c r="D1035" s="33">
        <v>1</v>
      </c>
    </row>
    <row r="1036" spans="1:4" x14ac:dyDescent="0.25">
      <c r="A1036" s="106">
        <v>44097</v>
      </c>
      <c r="B1036" s="112" t="s">
        <v>13</v>
      </c>
      <c r="C1036" s="112" t="s">
        <v>236</v>
      </c>
      <c r="D1036" s="33">
        <v>2</v>
      </c>
    </row>
    <row r="1037" spans="1:4" x14ac:dyDescent="0.25">
      <c r="A1037" s="106">
        <v>44097</v>
      </c>
      <c r="B1037" s="112" t="s">
        <v>13</v>
      </c>
      <c r="C1037" s="112" t="s">
        <v>233</v>
      </c>
      <c r="D1037" s="33">
        <v>2</v>
      </c>
    </row>
    <row r="1038" spans="1:4" x14ac:dyDescent="0.25">
      <c r="A1038" s="106">
        <v>44097</v>
      </c>
      <c r="B1038" s="112" t="s">
        <v>24</v>
      </c>
      <c r="C1038" s="112" t="s">
        <v>23</v>
      </c>
      <c r="D1038" s="33">
        <v>1</v>
      </c>
    </row>
    <row r="1039" spans="1:4" x14ac:dyDescent="0.25">
      <c r="A1039" s="106">
        <v>44097</v>
      </c>
      <c r="B1039" s="112" t="s">
        <v>7</v>
      </c>
      <c r="C1039" s="112" t="s">
        <v>7</v>
      </c>
      <c r="D1039" s="33">
        <v>1</v>
      </c>
    </row>
    <row r="1040" spans="1:4" x14ac:dyDescent="0.25">
      <c r="A1040" s="106">
        <v>44097</v>
      </c>
      <c r="B1040" s="112" t="s">
        <v>9</v>
      </c>
      <c r="C1040" s="112" t="s">
        <v>9</v>
      </c>
      <c r="D1040" s="33">
        <v>8</v>
      </c>
    </row>
    <row r="1041" spans="1:4" x14ac:dyDescent="0.25">
      <c r="A1041" s="106">
        <v>44097</v>
      </c>
      <c r="B1041" s="112" t="s">
        <v>11</v>
      </c>
      <c r="C1041" s="112" t="s">
        <v>11</v>
      </c>
      <c r="D1041" s="33">
        <v>2</v>
      </c>
    </row>
    <row r="1042" spans="1:4" x14ac:dyDescent="0.25">
      <c r="A1042" s="106">
        <v>44097</v>
      </c>
      <c r="B1042" s="112" t="s">
        <v>11</v>
      </c>
      <c r="C1042" s="112" t="s">
        <v>144</v>
      </c>
      <c r="D1042" s="33">
        <v>1</v>
      </c>
    </row>
    <row r="1043" spans="1:4" x14ac:dyDescent="0.25">
      <c r="A1043" s="106">
        <v>44097</v>
      </c>
      <c r="B1043" s="112" t="s">
        <v>8</v>
      </c>
      <c r="C1043" s="112" t="s">
        <v>240</v>
      </c>
      <c r="D1043" s="33">
        <v>2</v>
      </c>
    </row>
    <row r="1044" spans="1:4" x14ac:dyDescent="0.25">
      <c r="A1044" s="106">
        <v>44097</v>
      </c>
      <c r="B1044" s="112" t="s">
        <v>8</v>
      </c>
      <c r="C1044" s="112" t="s">
        <v>241</v>
      </c>
      <c r="D1044" s="33">
        <v>1</v>
      </c>
    </row>
    <row r="1045" spans="1:4" x14ac:dyDescent="0.25">
      <c r="A1045" s="106">
        <v>44097</v>
      </c>
      <c r="B1045" s="112" t="s">
        <v>8</v>
      </c>
      <c r="C1045" s="112" t="s">
        <v>67</v>
      </c>
      <c r="D1045" s="33">
        <v>8</v>
      </c>
    </row>
    <row r="1046" spans="1:4" x14ac:dyDescent="0.25">
      <c r="A1046" s="106">
        <v>44097</v>
      </c>
      <c r="B1046" s="112" t="s">
        <v>8</v>
      </c>
      <c r="C1046" s="112" t="s">
        <v>143</v>
      </c>
      <c r="D1046" s="33">
        <v>1</v>
      </c>
    </row>
    <row r="1047" spans="1:4" x14ac:dyDescent="0.25">
      <c r="A1047" s="106">
        <v>44097</v>
      </c>
      <c r="B1047" s="112" t="s">
        <v>8</v>
      </c>
      <c r="C1047" s="112" t="s">
        <v>215</v>
      </c>
      <c r="D1047" s="33">
        <v>1</v>
      </c>
    </row>
    <row r="1048" spans="1:4" x14ac:dyDescent="0.25">
      <c r="A1048" s="106">
        <v>44097</v>
      </c>
      <c r="B1048" s="112" t="s">
        <v>8</v>
      </c>
      <c r="C1048" s="112" t="s">
        <v>8</v>
      </c>
      <c r="D1048" s="33">
        <v>68</v>
      </c>
    </row>
    <row r="1049" spans="1:4" x14ac:dyDescent="0.25">
      <c r="A1049" s="106">
        <v>44097</v>
      </c>
      <c r="B1049" s="112" t="s">
        <v>8</v>
      </c>
      <c r="C1049" s="112" t="s">
        <v>619</v>
      </c>
      <c r="D1049" s="33">
        <v>1</v>
      </c>
    </row>
    <row r="1050" spans="1:4" x14ac:dyDescent="0.25">
      <c r="A1050" s="106">
        <v>44097</v>
      </c>
      <c r="B1050" s="112" t="s">
        <v>8</v>
      </c>
      <c r="C1050" s="112" t="s">
        <v>121</v>
      </c>
      <c r="D1050" s="33">
        <v>4</v>
      </c>
    </row>
    <row r="1051" spans="1:4" x14ac:dyDescent="0.25">
      <c r="A1051" s="106">
        <v>44097</v>
      </c>
      <c r="B1051" s="112" t="s">
        <v>27</v>
      </c>
      <c r="C1051" s="112" t="s">
        <v>150</v>
      </c>
      <c r="D1051" s="33">
        <v>1</v>
      </c>
    </row>
    <row r="1052" spans="1:4" x14ac:dyDescent="0.25">
      <c r="A1052" s="106">
        <v>44097</v>
      </c>
      <c r="B1052" s="112" t="s">
        <v>27</v>
      </c>
      <c r="C1052" s="112" t="s">
        <v>247</v>
      </c>
      <c r="D1052" s="33">
        <v>1</v>
      </c>
    </row>
    <row r="1053" spans="1:4" x14ac:dyDescent="0.25">
      <c r="A1053" s="106">
        <v>44097</v>
      </c>
      <c r="B1053" s="112" t="s">
        <v>27</v>
      </c>
      <c r="C1053" s="117" t="s">
        <v>43</v>
      </c>
      <c r="D1053" s="33">
        <v>2</v>
      </c>
    </row>
    <row r="1054" spans="1:4" x14ac:dyDescent="0.25">
      <c r="A1054" s="106">
        <v>44097</v>
      </c>
      <c r="B1054" s="112" t="s">
        <v>51</v>
      </c>
      <c r="C1054" s="112" t="s">
        <v>51</v>
      </c>
      <c r="D1054" s="33">
        <v>3</v>
      </c>
    </row>
    <row r="1055" spans="1:4" x14ac:dyDescent="0.25">
      <c r="A1055" s="106">
        <v>44097</v>
      </c>
      <c r="B1055" s="112" t="s">
        <v>10</v>
      </c>
      <c r="C1055" s="112" t="s">
        <v>10</v>
      </c>
      <c r="D1055" s="33">
        <v>2</v>
      </c>
    </row>
    <row r="1056" spans="1:4" x14ac:dyDescent="0.25">
      <c r="A1056" s="106">
        <v>44098</v>
      </c>
      <c r="B1056" s="117" t="s">
        <v>13</v>
      </c>
      <c r="C1056" s="117" t="s">
        <v>626</v>
      </c>
      <c r="D1056" s="2">
        <v>1</v>
      </c>
    </row>
    <row r="1057" spans="1:4" x14ac:dyDescent="0.25">
      <c r="A1057" s="106">
        <v>44098</v>
      </c>
      <c r="B1057" s="117" t="s">
        <v>13</v>
      </c>
      <c r="C1057" s="112" t="s">
        <v>236</v>
      </c>
      <c r="D1057" s="2">
        <v>2</v>
      </c>
    </row>
    <row r="1058" spans="1:4" x14ac:dyDescent="0.25">
      <c r="A1058" s="106">
        <v>44098</v>
      </c>
      <c r="B1058" s="117" t="s">
        <v>24</v>
      </c>
      <c r="C1058" s="117" t="s">
        <v>23</v>
      </c>
      <c r="D1058" s="2">
        <v>2</v>
      </c>
    </row>
    <row r="1059" spans="1:4" x14ac:dyDescent="0.25">
      <c r="A1059" s="106">
        <v>44098</v>
      </c>
      <c r="B1059" s="117" t="s">
        <v>7</v>
      </c>
      <c r="C1059" s="117" t="s">
        <v>7</v>
      </c>
      <c r="D1059" s="2">
        <v>4</v>
      </c>
    </row>
    <row r="1060" spans="1:4" x14ac:dyDescent="0.25">
      <c r="A1060" s="106">
        <v>44098</v>
      </c>
      <c r="B1060" s="117" t="s">
        <v>9</v>
      </c>
      <c r="C1060" s="117" t="s">
        <v>9</v>
      </c>
      <c r="D1060" s="2">
        <v>12</v>
      </c>
    </row>
    <row r="1061" spans="1:4" x14ac:dyDescent="0.25">
      <c r="A1061" s="106">
        <v>44098</v>
      </c>
      <c r="B1061" s="117" t="s">
        <v>9</v>
      </c>
      <c r="C1061" s="117" t="s">
        <v>155</v>
      </c>
      <c r="D1061" s="2">
        <v>2</v>
      </c>
    </row>
    <row r="1062" spans="1:4" x14ac:dyDescent="0.25">
      <c r="A1062" s="106">
        <v>44098</v>
      </c>
      <c r="B1062" s="117" t="s">
        <v>11</v>
      </c>
      <c r="C1062" s="117" t="s">
        <v>11</v>
      </c>
      <c r="D1062" s="2">
        <v>1</v>
      </c>
    </row>
    <row r="1063" spans="1:4" x14ac:dyDescent="0.25">
      <c r="A1063" s="106">
        <v>44098</v>
      </c>
      <c r="B1063" s="117" t="s">
        <v>8</v>
      </c>
      <c r="C1063" s="112" t="s">
        <v>82</v>
      </c>
      <c r="D1063" s="33">
        <v>2</v>
      </c>
    </row>
    <row r="1064" spans="1:4" x14ac:dyDescent="0.25">
      <c r="A1064" s="106">
        <v>44098</v>
      </c>
      <c r="B1064" s="117" t="s">
        <v>8</v>
      </c>
      <c r="C1064" s="117" t="s">
        <v>67</v>
      </c>
      <c r="D1064" s="2">
        <v>5</v>
      </c>
    </row>
    <row r="1065" spans="1:4" x14ac:dyDescent="0.25">
      <c r="A1065" s="106">
        <v>44098</v>
      </c>
      <c r="B1065" s="117" t="s">
        <v>8</v>
      </c>
      <c r="C1065" s="117" t="s">
        <v>8</v>
      </c>
      <c r="D1065" s="2">
        <v>62</v>
      </c>
    </row>
    <row r="1066" spans="1:4" x14ac:dyDescent="0.25">
      <c r="A1066" s="106">
        <v>44098</v>
      </c>
      <c r="B1066" s="117" t="s">
        <v>8</v>
      </c>
      <c r="C1066" s="117" t="s">
        <v>31</v>
      </c>
      <c r="D1066" s="2">
        <v>2</v>
      </c>
    </row>
    <row r="1067" spans="1:4" x14ac:dyDescent="0.25">
      <c r="A1067" s="106">
        <v>44098</v>
      </c>
      <c r="B1067" s="117" t="s">
        <v>50</v>
      </c>
      <c r="C1067" s="117" t="s">
        <v>381</v>
      </c>
      <c r="D1067" s="2">
        <v>2</v>
      </c>
    </row>
    <row r="1068" spans="1:4" x14ac:dyDescent="0.25">
      <c r="A1068" s="106">
        <v>44098</v>
      </c>
      <c r="B1068" s="117" t="s">
        <v>27</v>
      </c>
      <c r="C1068" s="117" t="s">
        <v>150</v>
      </c>
      <c r="D1068" s="131">
        <v>2</v>
      </c>
    </row>
    <row r="1069" spans="1:4" x14ac:dyDescent="0.25">
      <c r="A1069" s="106">
        <v>44098</v>
      </c>
      <c r="B1069" s="117" t="s">
        <v>27</v>
      </c>
      <c r="C1069" s="117" t="s">
        <v>43</v>
      </c>
      <c r="D1069" s="131">
        <v>1</v>
      </c>
    </row>
    <row r="1070" spans="1:4" x14ac:dyDescent="0.25">
      <c r="A1070" s="132">
        <v>44099</v>
      </c>
      <c r="B1070" s="117" t="s">
        <v>20</v>
      </c>
      <c r="C1070" s="130" t="s">
        <v>20</v>
      </c>
      <c r="D1070" s="131">
        <v>2</v>
      </c>
    </row>
    <row r="1071" spans="1:4" x14ac:dyDescent="0.25">
      <c r="A1071" s="106">
        <v>44099</v>
      </c>
      <c r="B1071" s="112" t="s">
        <v>13</v>
      </c>
      <c r="C1071" s="112" t="s">
        <v>13</v>
      </c>
      <c r="D1071" s="33">
        <v>2</v>
      </c>
    </row>
    <row r="1072" spans="1:4" x14ac:dyDescent="0.25">
      <c r="A1072" s="106">
        <v>44099</v>
      </c>
      <c r="B1072" s="112" t="s">
        <v>13</v>
      </c>
      <c r="C1072" s="112" t="s">
        <v>233</v>
      </c>
      <c r="D1072" s="33">
        <v>1</v>
      </c>
    </row>
    <row r="1073" spans="1:4" x14ac:dyDescent="0.25">
      <c r="A1073" s="106">
        <v>44099</v>
      </c>
      <c r="B1073" s="112" t="s">
        <v>24</v>
      </c>
      <c r="C1073" s="93" t="s">
        <v>23</v>
      </c>
      <c r="D1073" s="33">
        <v>2</v>
      </c>
    </row>
    <row r="1074" spans="1:4" x14ac:dyDescent="0.25">
      <c r="A1074" s="106">
        <v>44099</v>
      </c>
      <c r="B1074" s="112" t="s">
        <v>47</v>
      </c>
      <c r="C1074" s="93" t="s">
        <v>47</v>
      </c>
      <c r="D1074" s="33">
        <v>1</v>
      </c>
    </row>
    <row r="1075" spans="1:4" x14ac:dyDescent="0.25">
      <c r="A1075" s="106">
        <v>44099</v>
      </c>
      <c r="B1075" s="112" t="s">
        <v>7</v>
      </c>
      <c r="C1075" s="112" t="s">
        <v>7</v>
      </c>
      <c r="D1075" s="33">
        <v>4</v>
      </c>
    </row>
    <row r="1076" spans="1:4" x14ac:dyDescent="0.25">
      <c r="A1076" s="106">
        <v>44099</v>
      </c>
      <c r="B1076" s="112" t="s">
        <v>9</v>
      </c>
      <c r="C1076" s="112" t="s">
        <v>9</v>
      </c>
      <c r="D1076" s="33">
        <v>21</v>
      </c>
    </row>
    <row r="1077" spans="1:4" x14ac:dyDescent="0.25">
      <c r="A1077" s="106">
        <v>44099</v>
      </c>
      <c r="B1077" s="112" t="s">
        <v>9</v>
      </c>
      <c r="C1077" s="112" t="s">
        <v>155</v>
      </c>
      <c r="D1077" s="33">
        <v>2</v>
      </c>
    </row>
    <row r="1078" spans="1:4" x14ac:dyDescent="0.25">
      <c r="A1078" s="106">
        <v>44099</v>
      </c>
      <c r="B1078" s="112" t="s">
        <v>11</v>
      </c>
      <c r="C1078" s="112" t="s">
        <v>73</v>
      </c>
      <c r="D1078" s="33">
        <v>1</v>
      </c>
    </row>
    <row r="1079" spans="1:4" x14ac:dyDescent="0.25">
      <c r="A1079" s="106">
        <v>44099</v>
      </c>
      <c r="B1079" s="112" t="s">
        <v>11</v>
      </c>
      <c r="C1079" s="112" t="s">
        <v>348</v>
      </c>
      <c r="D1079" s="33">
        <v>1</v>
      </c>
    </row>
    <row r="1080" spans="1:4" x14ac:dyDescent="0.25">
      <c r="A1080" s="106">
        <v>44099</v>
      </c>
      <c r="B1080" s="112" t="s">
        <v>11</v>
      </c>
      <c r="C1080" s="112" t="s">
        <v>11</v>
      </c>
      <c r="D1080" s="33">
        <v>3</v>
      </c>
    </row>
    <row r="1081" spans="1:4" x14ac:dyDescent="0.25">
      <c r="A1081" s="106">
        <v>44099</v>
      </c>
      <c r="B1081" s="112" t="s">
        <v>12</v>
      </c>
      <c r="C1081" s="112" t="s">
        <v>603</v>
      </c>
      <c r="D1081" s="33">
        <v>3</v>
      </c>
    </row>
    <row r="1082" spans="1:4" x14ac:dyDescent="0.25">
      <c r="A1082" s="106">
        <v>44099</v>
      </c>
      <c r="B1082" s="112" t="s">
        <v>12</v>
      </c>
      <c r="C1082" s="112" t="s">
        <v>12</v>
      </c>
      <c r="D1082" s="33">
        <v>2</v>
      </c>
    </row>
    <row r="1083" spans="1:4" x14ac:dyDescent="0.25">
      <c r="A1083" s="106">
        <v>44099</v>
      </c>
      <c r="B1083" s="112" t="s">
        <v>8</v>
      </c>
      <c r="C1083" s="183" t="s">
        <v>240</v>
      </c>
      <c r="D1083" s="72">
        <v>5</v>
      </c>
    </row>
    <row r="1084" spans="1:4" x14ac:dyDescent="0.25">
      <c r="A1084" s="106">
        <v>44099</v>
      </c>
      <c r="B1084" s="112" t="s">
        <v>8</v>
      </c>
      <c r="C1084" s="112" t="s">
        <v>82</v>
      </c>
      <c r="D1084" s="33">
        <v>1</v>
      </c>
    </row>
    <row r="1085" spans="1:4" x14ac:dyDescent="0.25">
      <c r="A1085" s="106">
        <v>44099</v>
      </c>
      <c r="B1085" s="112" t="s">
        <v>8</v>
      </c>
      <c r="C1085" s="185" t="s">
        <v>241</v>
      </c>
      <c r="D1085" s="68">
        <v>1</v>
      </c>
    </row>
    <row r="1086" spans="1:4" x14ac:dyDescent="0.25">
      <c r="A1086" s="106">
        <v>44099</v>
      </c>
      <c r="B1086" s="112" t="s">
        <v>8</v>
      </c>
      <c r="C1086" s="112" t="s">
        <v>67</v>
      </c>
      <c r="D1086" s="33">
        <v>12</v>
      </c>
    </row>
    <row r="1087" spans="1:4" x14ac:dyDescent="0.25">
      <c r="A1087" s="106">
        <v>44099</v>
      </c>
      <c r="B1087" s="112" t="s">
        <v>8</v>
      </c>
      <c r="C1087" s="112" t="s">
        <v>215</v>
      </c>
      <c r="D1087" s="33">
        <v>2</v>
      </c>
    </row>
    <row r="1088" spans="1:4" x14ac:dyDescent="0.25">
      <c r="A1088" s="106">
        <v>44099</v>
      </c>
      <c r="B1088" s="112" t="s">
        <v>8</v>
      </c>
      <c r="C1088" s="112" t="s">
        <v>8</v>
      </c>
      <c r="D1088" s="33">
        <v>97</v>
      </c>
    </row>
    <row r="1089" spans="1:4" x14ac:dyDescent="0.25">
      <c r="A1089" s="106">
        <v>44099</v>
      </c>
      <c r="B1089" s="112" t="s">
        <v>8</v>
      </c>
      <c r="C1089" s="112" t="s">
        <v>31</v>
      </c>
      <c r="D1089" s="33">
        <v>5</v>
      </c>
    </row>
    <row r="1090" spans="1:4" x14ac:dyDescent="0.25">
      <c r="A1090" s="106">
        <v>44099</v>
      </c>
      <c r="B1090" s="112" t="s">
        <v>8</v>
      </c>
      <c r="C1090" s="93" t="s">
        <v>89</v>
      </c>
      <c r="D1090" s="33">
        <v>2</v>
      </c>
    </row>
    <row r="1091" spans="1:4" x14ac:dyDescent="0.25">
      <c r="A1091" s="106">
        <v>44099</v>
      </c>
      <c r="B1091" s="112" t="s">
        <v>8</v>
      </c>
      <c r="C1091" s="112" t="s">
        <v>121</v>
      </c>
      <c r="D1091" s="33">
        <v>1</v>
      </c>
    </row>
    <row r="1092" spans="1:4" x14ac:dyDescent="0.25">
      <c r="A1092" s="106">
        <v>44099</v>
      </c>
      <c r="B1092" s="112" t="s">
        <v>50</v>
      </c>
      <c r="C1092" s="112" t="s">
        <v>381</v>
      </c>
      <c r="D1092" s="33">
        <v>3</v>
      </c>
    </row>
    <row r="1093" spans="1:4" x14ac:dyDescent="0.25">
      <c r="A1093" s="106">
        <v>44099</v>
      </c>
      <c r="B1093" s="112" t="s">
        <v>27</v>
      </c>
      <c r="C1093" s="93" t="s">
        <v>43</v>
      </c>
      <c r="D1093" s="33">
        <v>2</v>
      </c>
    </row>
    <row r="1094" spans="1:4" x14ac:dyDescent="0.25">
      <c r="A1094" s="106">
        <v>44099</v>
      </c>
      <c r="B1094" s="112" t="s">
        <v>51</v>
      </c>
      <c r="C1094" s="112" t="s">
        <v>51</v>
      </c>
      <c r="D1094" s="33">
        <v>4</v>
      </c>
    </row>
    <row r="1095" spans="1:4" x14ac:dyDescent="0.25">
      <c r="A1095" s="106">
        <v>44099</v>
      </c>
      <c r="B1095" s="112" t="s">
        <v>10</v>
      </c>
      <c r="C1095" s="112" t="s">
        <v>10</v>
      </c>
      <c r="D1095" s="33">
        <v>6</v>
      </c>
    </row>
    <row r="1096" spans="1:4" x14ac:dyDescent="0.25">
      <c r="A1096" s="106">
        <v>44100</v>
      </c>
      <c r="B1096" s="112" t="s">
        <v>14</v>
      </c>
      <c r="C1096" s="112" t="s">
        <v>14</v>
      </c>
      <c r="D1096" s="33">
        <v>1</v>
      </c>
    </row>
    <row r="1097" spans="1:4" x14ac:dyDescent="0.25">
      <c r="A1097" s="106">
        <v>44100</v>
      </c>
      <c r="B1097" s="112" t="s">
        <v>20</v>
      </c>
      <c r="C1097" s="112" t="s">
        <v>20</v>
      </c>
      <c r="D1097" s="33">
        <v>5</v>
      </c>
    </row>
    <row r="1098" spans="1:4" x14ac:dyDescent="0.25">
      <c r="A1098" s="106">
        <v>44100</v>
      </c>
      <c r="B1098" s="112" t="s">
        <v>13</v>
      </c>
      <c r="C1098" s="112" t="s">
        <v>104</v>
      </c>
      <c r="D1098" s="33">
        <v>2</v>
      </c>
    </row>
    <row r="1099" spans="1:4" x14ac:dyDescent="0.25">
      <c r="A1099" s="106">
        <v>44100</v>
      </c>
      <c r="B1099" s="112" t="s">
        <v>13</v>
      </c>
      <c r="C1099" s="112" t="s">
        <v>13</v>
      </c>
      <c r="D1099" s="33">
        <v>6</v>
      </c>
    </row>
    <row r="1100" spans="1:4" x14ac:dyDescent="0.25">
      <c r="A1100" s="106">
        <v>44100</v>
      </c>
      <c r="B1100" s="112" t="s">
        <v>13</v>
      </c>
      <c r="C1100" s="112" t="s">
        <v>236</v>
      </c>
      <c r="D1100" s="33">
        <v>3</v>
      </c>
    </row>
    <row r="1101" spans="1:4" x14ac:dyDescent="0.25">
      <c r="A1101" s="106">
        <v>44100</v>
      </c>
      <c r="B1101" s="112" t="s">
        <v>24</v>
      </c>
      <c r="C1101" s="112" t="s">
        <v>23</v>
      </c>
      <c r="D1101" s="33">
        <v>4</v>
      </c>
    </row>
    <row r="1102" spans="1:4" x14ac:dyDescent="0.25">
      <c r="A1102" s="106">
        <v>44100</v>
      </c>
      <c r="B1102" s="112" t="s">
        <v>7</v>
      </c>
      <c r="C1102" s="112" t="s">
        <v>7</v>
      </c>
      <c r="D1102" s="33">
        <v>2</v>
      </c>
    </row>
    <row r="1103" spans="1:4" x14ac:dyDescent="0.25">
      <c r="A1103" s="106">
        <v>44100</v>
      </c>
      <c r="B1103" s="112" t="s">
        <v>9</v>
      </c>
      <c r="C1103" s="112" t="s">
        <v>9</v>
      </c>
      <c r="D1103" s="33">
        <v>12</v>
      </c>
    </row>
    <row r="1104" spans="1:4" x14ac:dyDescent="0.25">
      <c r="A1104" s="106">
        <v>44100</v>
      </c>
      <c r="B1104" s="112" t="s">
        <v>11</v>
      </c>
      <c r="C1104" s="112" t="s">
        <v>144</v>
      </c>
      <c r="D1104" s="33">
        <v>7</v>
      </c>
    </row>
    <row r="1105" spans="1:4" x14ac:dyDescent="0.25">
      <c r="A1105" s="106">
        <v>44100</v>
      </c>
      <c r="B1105" s="112" t="s">
        <v>8</v>
      </c>
      <c r="C1105" s="112" t="s">
        <v>67</v>
      </c>
      <c r="D1105" s="33">
        <v>3</v>
      </c>
    </row>
    <row r="1106" spans="1:4" x14ac:dyDescent="0.25">
      <c r="A1106" s="106">
        <v>44100</v>
      </c>
      <c r="B1106" s="112" t="s">
        <v>8</v>
      </c>
      <c r="C1106" s="112" t="s">
        <v>8</v>
      </c>
      <c r="D1106" s="33">
        <v>33</v>
      </c>
    </row>
    <row r="1107" spans="1:4" x14ac:dyDescent="0.25">
      <c r="A1107" s="106">
        <v>44100</v>
      </c>
      <c r="B1107" s="112" t="s">
        <v>8</v>
      </c>
      <c r="C1107" s="112" t="s">
        <v>140</v>
      </c>
      <c r="D1107" s="33">
        <v>1</v>
      </c>
    </row>
    <row r="1108" spans="1:4" x14ac:dyDescent="0.25">
      <c r="A1108" s="106">
        <v>44100</v>
      </c>
      <c r="B1108" s="112" t="s">
        <v>27</v>
      </c>
      <c r="C1108" s="112" t="s">
        <v>43</v>
      </c>
      <c r="D1108" s="33">
        <v>1</v>
      </c>
    </row>
    <row r="1109" spans="1:4" x14ac:dyDescent="0.25">
      <c r="A1109" s="106">
        <v>44100</v>
      </c>
      <c r="B1109" s="112" t="s">
        <v>10</v>
      </c>
      <c r="C1109" s="112" t="s">
        <v>10</v>
      </c>
      <c r="D1109" s="33">
        <v>1</v>
      </c>
    </row>
    <row r="1110" spans="1:4" x14ac:dyDescent="0.25">
      <c r="A1110" s="106">
        <v>44101</v>
      </c>
      <c r="B1110" s="112" t="s">
        <v>20</v>
      </c>
      <c r="C1110" s="112" t="s">
        <v>20</v>
      </c>
      <c r="D1110" s="33">
        <v>5</v>
      </c>
    </row>
    <row r="1111" spans="1:4" x14ac:dyDescent="0.25">
      <c r="A1111" s="106">
        <v>44101</v>
      </c>
      <c r="B1111" s="112" t="s">
        <v>13</v>
      </c>
      <c r="C1111" s="112" t="s">
        <v>235</v>
      </c>
      <c r="D1111" s="33">
        <v>3</v>
      </c>
    </row>
    <row r="1112" spans="1:4" x14ac:dyDescent="0.25">
      <c r="A1112" s="106">
        <v>44101</v>
      </c>
      <c r="B1112" s="112" t="s">
        <v>13</v>
      </c>
      <c r="C1112" s="112" t="s">
        <v>13</v>
      </c>
      <c r="D1112" s="33">
        <v>1</v>
      </c>
    </row>
    <row r="1113" spans="1:4" x14ac:dyDescent="0.25">
      <c r="A1113" s="106">
        <v>44101</v>
      </c>
      <c r="B1113" s="112" t="s">
        <v>13</v>
      </c>
      <c r="C1113" s="112" t="s">
        <v>236</v>
      </c>
      <c r="D1113" s="33">
        <v>4</v>
      </c>
    </row>
    <row r="1114" spans="1:4" x14ac:dyDescent="0.25">
      <c r="A1114" s="106">
        <v>44101</v>
      </c>
      <c r="B1114" s="112" t="s">
        <v>13</v>
      </c>
      <c r="C1114" s="112" t="s">
        <v>233</v>
      </c>
      <c r="D1114" s="33">
        <v>2</v>
      </c>
    </row>
    <row r="1115" spans="1:4" x14ac:dyDescent="0.25">
      <c r="A1115" s="106">
        <v>44101</v>
      </c>
      <c r="B1115" s="112" t="s">
        <v>24</v>
      </c>
      <c r="C1115" s="112" t="s">
        <v>23</v>
      </c>
      <c r="D1115" s="33">
        <v>2</v>
      </c>
    </row>
    <row r="1116" spans="1:4" x14ac:dyDescent="0.25">
      <c r="A1116" s="106">
        <v>44101</v>
      </c>
      <c r="B1116" s="112" t="s">
        <v>7</v>
      </c>
      <c r="C1116" s="112" t="s">
        <v>7</v>
      </c>
      <c r="D1116" s="33">
        <v>5</v>
      </c>
    </row>
    <row r="1117" spans="1:4" x14ac:dyDescent="0.25">
      <c r="A1117" s="106">
        <v>44101</v>
      </c>
      <c r="B1117" s="112" t="s">
        <v>9</v>
      </c>
      <c r="C1117" s="112" t="s">
        <v>9</v>
      </c>
      <c r="D1117" s="33">
        <v>25</v>
      </c>
    </row>
    <row r="1118" spans="1:4" x14ac:dyDescent="0.25">
      <c r="A1118" s="106">
        <v>44101</v>
      </c>
      <c r="B1118" s="112" t="s">
        <v>15</v>
      </c>
      <c r="C1118" s="112" t="s">
        <v>69</v>
      </c>
      <c r="D1118" s="33">
        <v>1</v>
      </c>
    </row>
    <row r="1119" spans="1:4" x14ac:dyDescent="0.25">
      <c r="A1119" s="106">
        <v>44101</v>
      </c>
      <c r="B1119" s="112" t="s">
        <v>11</v>
      </c>
      <c r="C1119" s="112" t="s">
        <v>11</v>
      </c>
      <c r="D1119" s="33">
        <v>1</v>
      </c>
    </row>
    <row r="1120" spans="1:4" x14ac:dyDescent="0.25">
      <c r="A1120" s="106">
        <v>44101</v>
      </c>
      <c r="B1120" s="112" t="s">
        <v>12</v>
      </c>
      <c r="C1120" s="112" t="s">
        <v>603</v>
      </c>
      <c r="D1120" s="33">
        <v>1</v>
      </c>
    </row>
    <row r="1121" spans="1:4" x14ac:dyDescent="0.25">
      <c r="A1121" s="106">
        <v>44101</v>
      </c>
      <c r="B1121" s="112" t="s">
        <v>8</v>
      </c>
      <c r="C1121" s="183" t="s">
        <v>338</v>
      </c>
      <c r="D1121" s="72">
        <v>1</v>
      </c>
    </row>
    <row r="1122" spans="1:4" x14ac:dyDescent="0.25">
      <c r="A1122" s="106">
        <v>44101</v>
      </c>
      <c r="B1122" s="112" t="s">
        <v>8</v>
      </c>
      <c r="C1122" s="112" t="s">
        <v>82</v>
      </c>
      <c r="D1122" s="33">
        <v>1</v>
      </c>
    </row>
    <row r="1123" spans="1:4" x14ac:dyDescent="0.25">
      <c r="A1123" s="106">
        <v>44101</v>
      </c>
      <c r="B1123" s="112" t="s">
        <v>8</v>
      </c>
      <c r="C1123" s="185" t="s">
        <v>67</v>
      </c>
      <c r="D1123" s="68">
        <v>10</v>
      </c>
    </row>
    <row r="1124" spans="1:4" x14ac:dyDescent="0.25">
      <c r="A1124" s="106">
        <v>44101</v>
      </c>
      <c r="B1124" s="112" t="s">
        <v>8</v>
      </c>
      <c r="C1124" s="112" t="s">
        <v>143</v>
      </c>
      <c r="D1124" s="33">
        <v>1</v>
      </c>
    </row>
    <row r="1125" spans="1:4" x14ac:dyDescent="0.25">
      <c r="A1125" s="106">
        <v>44101</v>
      </c>
      <c r="B1125" s="112" t="s">
        <v>8</v>
      </c>
      <c r="C1125" s="112" t="s">
        <v>40</v>
      </c>
      <c r="D1125" s="33">
        <v>3</v>
      </c>
    </row>
    <row r="1126" spans="1:4" x14ac:dyDescent="0.25">
      <c r="A1126" s="106">
        <v>44101</v>
      </c>
      <c r="B1126" s="112" t="s">
        <v>8</v>
      </c>
      <c r="C1126" s="112" t="s">
        <v>8</v>
      </c>
      <c r="D1126" s="33">
        <v>88</v>
      </c>
    </row>
    <row r="1127" spans="1:4" x14ac:dyDescent="0.25">
      <c r="A1127" s="106">
        <v>44101</v>
      </c>
      <c r="B1127" s="112" t="s">
        <v>8</v>
      </c>
      <c r="C1127" s="112" t="s">
        <v>31</v>
      </c>
      <c r="D1127" s="33">
        <v>2</v>
      </c>
    </row>
    <row r="1128" spans="1:4" x14ac:dyDescent="0.25">
      <c r="A1128" s="106">
        <v>44101</v>
      </c>
      <c r="B1128" s="112" t="s">
        <v>8</v>
      </c>
      <c r="C1128" s="93" t="s">
        <v>89</v>
      </c>
      <c r="D1128" s="33">
        <v>2</v>
      </c>
    </row>
    <row r="1129" spans="1:4" x14ac:dyDescent="0.25">
      <c r="A1129" s="106">
        <v>44101</v>
      </c>
      <c r="B1129" s="112" t="s">
        <v>8</v>
      </c>
      <c r="C1129" s="112" t="s">
        <v>608</v>
      </c>
      <c r="D1129" s="33">
        <v>1</v>
      </c>
    </row>
    <row r="1130" spans="1:4" x14ac:dyDescent="0.25">
      <c r="A1130" s="106">
        <v>44101</v>
      </c>
      <c r="B1130" s="112" t="s">
        <v>8</v>
      </c>
      <c r="C1130" s="112" t="s">
        <v>121</v>
      </c>
      <c r="D1130" s="33">
        <v>1</v>
      </c>
    </row>
    <row r="1131" spans="1:4" x14ac:dyDescent="0.25">
      <c r="A1131" s="106">
        <v>44101</v>
      </c>
      <c r="B1131" s="112" t="s">
        <v>50</v>
      </c>
      <c r="C1131" s="112" t="s">
        <v>381</v>
      </c>
      <c r="D1131" s="33">
        <v>3</v>
      </c>
    </row>
    <row r="1132" spans="1:4" x14ac:dyDescent="0.25">
      <c r="A1132" s="106">
        <v>44101</v>
      </c>
      <c r="B1132" s="112" t="s">
        <v>27</v>
      </c>
      <c r="C1132" s="112" t="s">
        <v>150</v>
      </c>
      <c r="D1132" s="33">
        <v>2</v>
      </c>
    </row>
    <row r="1133" spans="1:4" x14ac:dyDescent="0.25">
      <c r="A1133" s="106">
        <v>44102</v>
      </c>
      <c r="B1133" s="112" t="s">
        <v>20</v>
      </c>
      <c r="C1133" s="112" t="s">
        <v>20</v>
      </c>
      <c r="D1133" s="33">
        <v>2</v>
      </c>
    </row>
    <row r="1134" spans="1:4" x14ac:dyDescent="0.25">
      <c r="A1134" s="106">
        <v>44102</v>
      </c>
      <c r="B1134" s="112" t="s">
        <v>13</v>
      </c>
      <c r="C1134" s="112" t="s">
        <v>626</v>
      </c>
      <c r="D1134" s="33">
        <v>5</v>
      </c>
    </row>
    <row r="1135" spans="1:4" x14ac:dyDescent="0.25">
      <c r="A1135" s="106">
        <v>44102</v>
      </c>
      <c r="B1135" s="112" t="s">
        <v>13</v>
      </c>
      <c r="C1135" s="112" t="s">
        <v>104</v>
      </c>
      <c r="D1135" s="33">
        <v>1</v>
      </c>
    </row>
    <row r="1136" spans="1:4" x14ac:dyDescent="0.25">
      <c r="A1136" s="106">
        <v>44102</v>
      </c>
      <c r="B1136" s="112" t="s">
        <v>13</v>
      </c>
      <c r="C1136" s="112" t="s">
        <v>235</v>
      </c>
      <c r="D1136" s="33">
        <v>9</v>
      </c>
    </row>
    <row r="1137" spans="1:4" x14ac:dyDescent="0.25">
      <c r="A1137" s="106">
        <v>44102</v>
      </c>
      <c r="B1137" s="112" t="s">
        <v>13</v>
      </c>
      <c r="C1137" s="112" t="s">
        <v>13</v>
      </c>
      <c r="D1137" s="33">
        <v>8</v>
      </c>
    </row>
    <row r="1138" spans="1:4" x14ac:dyDescent="0.25">
      <c r="A1138" s="106">
        <v>44102</v>
      </c>
      <c r="B1138" s="112" t="s">
        <v>13</v>
      </c>
      <c r="C1138" s="112" t="s">
        <v>236</v>
      </c>
      <c r="D1138" s="33">
        <v>3</v>
      </c>
    </row>
    <row r="1139" spans="1:4" x14ac:dyDescent="0.25">
      <c r="A1139" s="106">
        <v>44102</v>
      </c>
      <c r="B1139" s="112" t="s">
        <v>13</v>
      </c>
      <c r="C1139" s="112" t="s">
        <v>233</v>
      </c>
      <c r="D1139" s="33">
        <v>1</v>
      </c>
    </row>
    <row r="1140" spans="1:4" x14ac:dyDescent="0.25">
      <c r="A1140" s="106">
        <v>44102</v>
      </c>
      <c r="B1140" s="112" t="s">
        <v>24</v>
      </c>
      <c r="C1140" s="112" t="s">
        <v>23</v>
      </c>
      <c r="D1140" s="33">
        <v>3</v>
      </c>
    </row>
    <row r="1141" spans="1:4" x14ac:dyDescent="0.25">
      <c r="A1141" s="106">
        <v>44102</v>
      </c>
      <c r="B1141" s="112" t="s">
        <v>7</v>
      </c>
      <c r="C1141" s="112" t="s">
        <v>7</v>
      </c>
      <c r="D1141" s="33">
        <v>1</v>
      </c>
    </row>
    <row r="1142" spans="1:4" x14ac:dyDescent="0.25">
      <c r="A1142" s="106">
        <v>44102</v>
      </c>
      <c r="B1142" s="112" t="s">
        <v>9</v>
      </c>
      <c r="C1142" s="112" t="s">
        <v>9</v>
      </c>
      <c r="D1142" s="33">
        <v>2</v>
      </c>
    </row>
    <row r="1143" spans="1:4" x14ac:dyDescent="0.25">
      <c r="A1143" s="106">
        <v>44102</v>
      </c>
      <c r="B1143" s="112" t="s">
        <v>11</v>
      </c>
      <c r="C1143" s="112" t="s">
        <v>11</v>
      </c>
      <c r="D1143" s="33">
        <v>1</v>
      </c>
    </row>
    <row r="1144" spans="1:4" x14ac:dyDescent="0.25">
      <c r="A1144" s="106">
        <v>44102</v>
      </c>
      <c r="B1144" s="112" t="s">
        <v>8</v>
      </c>
      <c r="C1144" s="112" t="s">
        <v>67</v>
      </c>
      <c r="D1144" s="33">
        <v>6</v>
      </c>
    </row>
    <row r="1145" spans="1:4" x14ac:dyDescent="0.25">
      <c r="A1145" s="106">
        <v>44102</v>
      </c>
      <c r="B1145" s="112" t="s">
        <v>8</v>
      </c>
      <c r="C1145" s="112" t="s">
        <v>215</v>
      </c>
      <c r="D1145" s="33">
        <v>1</v>
      </c>
    </row>
    <row r="1146" spans="1:4" x14ac:dyDescent="0.25">
      <c r="A1146" s="106">
        <v>44102</v>
      </c>
      <c r="B1146" s="112" t="s">
        <v>8</v>
      </c>
      <c r="C1146" s="112" t="s">
        <v>8</v>
      </c>
      <c r="D1146" s="33">
        <v>48</v>
      </c>
    </row>
    <row r="1147" spans="1:4" x14ac:dyDescent="0.25">
      <c r="A1147" s="106">
        <v>44102</v>
      </c>
      <c r="B1147" s="112" t="s">
        <v>8</v>
      </c>
      <c r="C1147" s="112" t="s">
        <v>31</v>
      </c>
      <c r="D1147" s="33">
        <v>2</v>
      </c>
    </row>
    <row r="1148" spans="1:4" x14ac:dyDescent="0.25">
      <c r="A1148" s="106">
        <v>44102</v>
      </c>
      <c r="B1148" s="112" t="s">
        <v>8</v>
      </c>
      <c r="C1148" s="93" t="s">
        <v>89</v>
      </c>
      <c r="D1148" s="33">
        <v>2</v>
      </c>
    </row>
    <row r="1149" spans="1:4" x14ac:dyDescent="0.25">
      <c r="A1149" s="106">
        <v>44102</v>
      </c>
      <c r="B1149" s="112" t="s">
        <v>8</v>
      </c>
      <c r="C1149" s="112" t="s">
        <v>625</v>
      </c>
      <c r="D1149" s="33">
        <v>1</v>
      </c>
    </row>
    <row r="1150" spans="1:4" x14ac:dyDescent="0.25">
      <c r="A1150" s="106">
        <v>44102</v>
      </c>
      <c r="B1150" s="112" t="s">
        <v>27</v>
      </c>
      <c r="C1150" s="112" t="s">
        <v>43</v>
      </c>
      <c r="D1150" s="33">
        <v>1</v>
      </c>
    </row>
    <row r="1151" spans="1:4" x14ac:dyDescent="0.25">
      <c r="A1151" s="106">
        <v>44102</v>
      </c>
      <c r="B1151" s="112" t="s">
        <v>10</v>
      </c>
      <c r="C1151" s="112" t="s">
        <v>10</v>
      </c>
      <c r="D1151" s="33">
        <v>10</v>
      </c>
    </row>
    <row r="1152" spans="1:4" x14ac:dyDescent="0.25">
      <c r="A1152" s="106">
        <v>44103</v>
      </c>
      <c r="B1152" s="112" t="s">
        <v>13</v>
      </c>
      <c r="C1152" s="112" t="s">
        <v>236</v>
      </c>
      <c r="D1152" s="33">
        <v>1</v>
      </c>
    </row>
    <row r="1153" spans="1:4" x14ac:dyDescent="0.25">
      <c r="A1153" s="106">
        <v>44103</v>
      </c>
      <c r="B1153" s="112" t="s">
        <v>24</v>
      </c>
      <c r="C1153" s="112" t="s">
        <v>23</v>
      </c>
      <c r="D1153" s="33">
        <v>5</v>
      </c>
    </row>
    <row r="1154" spans="1:4" x14ac:dyDescent="0.25">
      <c r="A1154" s="106">
        <v>44103</v>
      </c>
      <c r="B1154" s="112" t="s">
        <v>7</v>
      </c>
      <c r="C1154" s="112" t="s">
        <v>7</v>
      </c>
      <c r="D1154" s="33">
        <v>1</v>
      </c>
    </row>
    <row r="1155" spans="1:4" x14ac:dyDescent="0.25">
      <c r="A1155" s="106">
        <v>44103</v>
      </c>
      <c r="B1155" s="112" t="s">
        <v>9</v>
      </c>
      <c r="C1155" s="112" t="s">
        <v>627</v>
      </c>
      <c r="D1155" s="33">
        <v>1</v>
      </c>
    </row>
    <row r="1156" spans="1:4" x14ac:dyDescent="0.25">
      <c r="A1156" s="106">
        <v>44103</v>
      </c>
      <c r="B1156" s="112" t="s">
        <v>9</v>
      </c>
      <c r="C1156" s="112" t="s">
        <v>9</v>
      </c>
      <c r="D1156" s="33">
        <v>19</v>
      </c>
    </row>
    <row r="1157" spans="1:4" x14ac:dyDescent="0.25">
      <c r="A1157" s="106">
        <v>44103</v>
      </c>
      <c r="B1157" s="112" t="s">
        <v>9</v>
      </c>
      <c r="C1157" s="112" t="s">
        <v>17</v>
      </c>
      <c r="D1157" s="33">
        <v>1</v>
      </c>
    </row>
    <row r="1158" spans="1:4" x14ac:dyDescent="0.25">
      <c r="A1158" s="106">
        <v>44103</v>
      </c>
      <c r="B1158" s="112" t="s">
        <v>15</v>
      </c>
      <c r="C1158" s="112" t="s">
        <v>637</v>
      </c>
      <c r="D1158" s="33">
        <v>1</v>
      </c>
    </row>
    <row r="1159" spans="1:4" x14ac:dyDescent="0.25">
      <c r="A1159" s="106">
        <v>44103</v>
      </c>
      <c r="B1159" s="112" t="s">
        <v>11</v>
      </c>
      <c r="C1159" s="112" t="s">
        <v>144</v>
      </c>
      <c r="D1159" s="33">
        <v>2</v>
      </c>
    </row>
    <row r="1160" spans="1:4" x14ac:dyDescent="0.25">
      <c r="A1160" s="106">
        <v>44103</v>
      </c>
      <c r="B1160" s="112" t="s">
        <v>12</v>
      </c>
      <c r="C1160" s="112" t="s">
        <v>83</v>
      </c>
      <c r="D1160" s="33">
        <v>1</v>
      </c>
    </row>
    <row r="1161" spans="1:4" x14ac:dyDescent="0.25">
      <c r="A1161" s="106">
        <v>44103</v>
      </c>
      <c r="B1161" s="112" t="s">
        <v>8</v>
      </c>
      <c r="C1161" s="112" t="s">
        <v>240</v>
      </c>
      <c r="D1161" s="33">
        <v>2</v>
      </c>
    </row>
    <row r="1162" spans="1:4" x14ac:dyDescent="0.25">
      <c r="A1162" s="106">
        <v>44103</v>
      </c>
      <c r="B1162" s="112" t="s">
        <v>8</v>
      </c>
      <c r="C1162" s="112" t="s">
        <v>241</v>
      </c>
      <c r="D1162" s="33">
        <v>1</v>
      </c>
    </row>
    <row r="1163" spans="1:4" x14ac:dyDescent="0.25">
      <c r="A1163" s="106">
        <v>44103</v>
      </c>
      <c r="B1163" s="112" t="s">
        <v>8</v>
      </c>
      <c r="C1163" s="112" t="s">
        <v>67</v>
      </c>
      <c r="D1163" s="33">
        <v>5</v>
      </c>
    </row>
    <row r="1164" spans="1:4" x14ac:dyDescent="0.25">
      <c r="A1164" s="106">
        <v>44103</v>
      </c>
      <c r="B1164" s="112" t="s">
        <v>8</v>
      </c>
      <c r="C1164" s="112" t="s">
        <v>40</v>
      </c>
      <c r="D1164" s="33">
        <v>2</v>
      </c>
    </row>
    <row r="1165" spans="1:4" x14ac:dyDescent="0.25">
      <c r="A1165" s="106">
        <v>44103</v>
      </c>
      <c r="B1165" s="112" t="s">
        <v>8</v>
      </c>
      <c r="C1165" s="112" t="s">
        <v>8</v>
      </c>
      <c r="D1165" s="33">
        <v>58</v>
      </c>
    </row>
    <row r="1166" spans="1:4" x14ac:dyDescent="0.25">
      <c r="A1166" s="106">
        <v>44103</v>
      </c>
      <c r="B1166" s="112" t="s">
        <v>8</v>
      </c>
      <c r="C1166" s="112" t="s">
        <v>31</v>
      </c>
      <c r="D1166" s="33">
        <v>2</v>
      </c>
    </row>
    <row r="1167" spans="1:4" x14ac:dyDescent="0.25">
      <c r="A1167" s="106">
        <v>44103</v>
      </c>
      <c r="B1167" s="112" t="s">
        <v>8</v>
      </c>
      <c r="C1167" s="93" t="s">
        <v>89</v>
      </c>
      <c r="D1167" s="33">
        <v>3</v>
      </c>
    </row>
    <row r="1168" spans="1:4" x14ac:dyDescent="0.25">
      <c r="A1168" s="106">
        <v>44103</v>
      </c>
      <c r="B1168" s="112" t="s">
        <v>8</v>
      </c>
      <c r="C1168" s="112" t="s">
        <v>121</v>
      </c>
      <c r="D1168" s="33">
        <v>5</v>
      </c>
    </row>
    <row r="1169" spans="1:4" x14ac:dyDescent="0.25">
      <c r="A1169" s="106">
        <v>44103</v>
      </c>
      <c r="B1169" s="112" t="s">
        <v>49</v>
      </c>
      <c r="C1169" s="112" t="s">
        <v>49</v>
      </c>
      <c r="D1169" s="33">
        <v>2</v>
      </c>
    </row>
    <row r="1170" spans="1:4" x14ac:dyDescent="0.25">
      <c r="A1170" s="106">
        <v>44103</v>
      </c>
      <c r="B1170" s="112" t="s">
        <v>50</v>
      </c>
      <c r="C1170" s="112" t="s">
        <v>628</v>
      </c>
      <c r="D1170" s="33">
        <v>1</v>
      </c>
    </row>
    <row r="1171" spans="1:4" x14ac:dyDescent="0.25">
      <c r="A1171" s="106">
        <v>44103</v>
      </c>
      <c r="B1171" s="112" t="s">
        <v>50</v>
      </c>
      <c r="C1171" s="112" t="s">
        <v>381</v>
      </c>
      <c r="D1171" s="33">
        <v>6</v>
      </c>
    </row>
    <row r="1172" spans="1:4" x14ac:dyDescent="0.25">
      <c r="A1172" s="106">
        <v>44103</v>
      </c>
      <c r="B1172" s="112" t="s">
        <v>27</v>
      </c>
      <c r="C1172" s="112" t="s">
        <v>43</v>
      </c>
      <c r="D1172" s="33">
        <v>3</v>
      </c>
    </row>
    <row r="1173" spans="1:4" x14ac:dyDescent="0.25">
      <c r="A1173" s="106">
        <v>44103</v>
      </c>
      <c r="B1173" s="112" t="s">
        <v>27</v>
      </c>
      <c r="C1173" s="112" t="s">
        <v>636</v>
      </c>
      <c r="D1173" s="33">
        <v>1</v>
      </c>
    </row>
    <row r="1174" spans="1:4" x14ac:dyDescent="0.25">
      <c r="A1174" s="106">
        <v>44103</v>
      </c>
      <c r="B1174" s="112" t="s">
        <v>51</v>
      </c>
      <c r="C1174" s="112" t="s">
        <v>51</v>
      </c>
      <c r="D1174" s="33">
        <v>4</v>
      </c>
    </row>
    <row r="1175" spans="1:4" x14ac:dyDescent="0.25">
      <c r="A1175" s="106">
        <v>44104</v>
      </c>
      <c r="B1175" s="112" t="s">
        <v>20</v>
      </c>
      <c r="C1175" s="112" t="s">
        <v>20</v>
      </c>
      <c r="D1175" s="33">
        <v>5</v>
      </c>
    </row>
    <row r="1176" spans="1:4" x14ac:dyDescent="0.25">
      <c r="A1176" s="106">
        <v>44104</v>
      </c>
      <c r="B1176" s="93" t="s">
        <v>13</v>
      </c>
      <c r="C1176" s="93" t="s">
        <v>235</v>
      </c>
      <c r="D1176" s="33">
        <v>1</v>
      </c>
    </row>
    <row r="1177" spans="1:4" x14ac:dyDescent="0.25">
      <c r="A1177" s="106">
        <v>44104</v>
      </c>
      <c r="B1177" s="93" t="s">
        <v>13</v>
      </c>
      <c r="C1177" s="93" t="s">
        <v>13</v>
      </c>
      <c r="D1177" s="33">
        <v>4</v>
      </c>
    </row>
    <row r="1178" spans="1:4" x14ac:dyDescent="0.25">
      <c r="A1178" s="106">
        <v>44104</v>
      </c>
      <c r="B1178" s="93" t="s">
        <v>13</v>
      </c>
      <c r="C1178" s="112" t="s">
        <v>233</v>
      </c>
      <c r="D1178" s="33">
        <v>6</v>
      </c>
    </row>
    <row r="1179" spans="1:4" x14ac:dyDescent="0.25">
      <c r="A1179" s="106">
        <v>44104</v>
      </c>
      <c r="B1179" s="112" t="s">
        <v>24</v>
      </c>
      <c r="C1179" s="112" t="s">
        <v>23</v>
      </c>
      <c r="D1179" s="33">
        <v>7</v>
      </c>
    </row>
    <row r="1180" spans="1:4" x14ac:dyDescent="0.25">
      <c r="A1180" s="106">
        <v>44104</v>
      </c>
      <c r="B1180" s="112" t="s">
        <v>7</v>
      </c>
      <c r="C1180" s="112" t="s">
        <v>7</v>
      </c>
      <c r="D1180" s="33">
        <v>6</v>
      </c>
    </row>
    <row r="1181" spans="1:4" x14ac:dyDescent="0.25">
      <c r="A1181" s="106">
        <v>44104</v>
      </c>
      <c r="B1181" s="112" t="s">
        <v>9</v>
      </c>
      <c r="C1181" s="112" t="s">
        <v>9</v>
      </c>
      <c r="D1181" s="33">
        <v>27</v>
      </c>
    </row>
    <row r="1182" spans="1:4" x14ac:dyDescent="0.25">
      <c r="A1182" s="106">
        <v>44104</v>
      </c>
      <c r="B1182" s="112" t="s">
        <v>9</v>
      </c>
      <c r="C1182" s="112" t="s">
        <v>155</v>
      </c>
      <c r="D1182" s="33">
        <v>2</v>
      </c>
    </row>
    <row r="1183" spans="1:4" x14ac:dyDescent="0.25">
      <c r="A1183" s="106">
        <v>44104</v>
      </c>
      <c r="B1183" s="112" t="s">
        <v>11</v>
      </c>
      <c r="C1183" s="112" t="s">
        <v>73</v>
      </c>
      <c r="D1183" s="33">
        <v>1</v>
      </c>
    </row>
    <row r="1184" spans="1:4" x14ac:dyDescent="0.25">
      <c r="A1184" s="106">
        <v>44104</v>
      </c>
      <c r="B1184" s="112" t="s">
        <v>12</v>
      </c>
      <c r="C1184" s="112" t="s">
        <v>603</v>
      </c>
      <c r="D1184" s="33">
        <v>2</v>
      </c>
    </row>
    <row r="1185" spans="1:4" x14ac:dyDescent="0.25">
      <c r="A1185" s="106">
        <v>44104</v>
      </c>
      <c r="B1185" s="112" t="s">
        <v>12</v>
      </c>
      <c r="C1185" s="112" t="s">
        <v>12</v>
      </c>
      <c r="D1185" s="33">
        <v>1</v>
      </c>
    </row>
    <row r="1186" spans="1:4" x14ac:dyDescent="0.25">
      <c r="A1186" s="106">
        <v>44104</v>
      </c>
      <c r="B1186" s="112" t="s">
        <v>8</v>
      </c>
      <c r="C1186" s="112" t="s">
        <v>240</v>
      </c>
      <c r="D1186" s="33">
        <v>2</v>
      </c>
    </row>
    <row r="1187" spans="1:4" x14ac:dyDescent="0.25">
      <c r="A1187" s="106">
        <v>44104</v>
      </c>
      <c r="B1187" s="112" t="s">
        <v>8</v>
      </c>
      <c r="C1187" s="112" t="s">
        <v>241</v>
      </c>
      <c r="D1187" s="33">
        <v>3</v>
      </c>
    </row>
    <row r="1188" spans="1:4" x14ac:dyDescent="0.25">
      <c r="A1188" s="106">
        <v>44104</v>
      </c>
      <c r="B1188" s="112" t="s">
        <v>8</v>
      </c>
      <c r="C1188" s="112" t="s">
        <v>67</v>
      </c>
      <c r="D1188" s="33">
        <v>3</v>
      </c>
    </row>
    <row r="1189" spans="1:4" x14ac:dyDescent="0.25">
      <c r="A1189" s="106">
        <v>44104</v>
      </c>
      <c r="B1189" s="112" t="s">
        <v>8</v>
      </c>
      <c r="C1189" s="112" t="s">
        <v>215</v>
      </c>
      <c r="D1189" s="33">
        <v>1</v>
      </c>
    </row>
    <row r="1190" spans="1:4" x14ac:dyDescent="0.25">
      <c r="A1190" s="106">
        <v>44104</v>
      </c>
      <c r="B1190" s="112" t="s">
        <v>8</v>
      </c>
      <c r="C1190" s="112" t="s">
        <v>40</v>
      </c>
      <c r="D1190" s="33">
        <v>2</v>
      </c>
    </row>
    <row r="1191" spans="1:4" x14ac:dyDescent="0.25">
      <c r="A1191" s="106">
        <v>44104</v>
      </c>
      <c r="B1191" s="112" t="s">
        <v>8</v>
      </c>
      <c r="C1191" s="112" t="s">
        <v>8</v>
      </c>
      <c r="D1191" s="33">
        <v>64</v>
      </c>
    </row>
    <row r="1192" spans="1:4" x14ac:dyDescent="0.25">
      <c r="A1192" s="106">
        <v>44104</v>
      </c>
      <c r="B1192" s="112" t="s">
        <v>8</v>
      </c>
      <c r="C1192" s="112" t="s">
        <v>31</v>
      </c>
      <c r="D1192" s="33">
        <v>1</v>
      </c>
    </row>
    <row r="1193" spans="1:4" x14ac:dyDescent="0.25">
      <c r="A1193" s="106">
        <v>44104</v>
      </c>
      <c r="B1193" s="112" t="s">
        <v>8</v>
      </c>
      <c r="C1193" s="112" t="s">
        <v>121</v>
      </c>
      <c r="D1193" s="33">
        <v>3</v>
      </c>
    </row>
    <row r="1194" spans="1:4" x14ac:dyDescent="0.25">
      <c r="A1194" s="106">
        <v>44104</v>
      </c>
      <c r="B1194" s="112" t="s">
        <v>27</v>
      </c>
      <c r="C1194" s="112" t="s">
        <v>150</v>
      </c>
      <c r="D1194" s="33">
        <v>1</v>
      </c>
    </row>
    <row r="1195" spans="1:4" x14ac:dyDescent="0.25">
      <c r="A1195" s="106">
        <v>44104</v>
      </c>
      <c r="B1195" s="112" t="s">
        <v>27</v>
      </c>
      <c r="C1195" s="112" t="s">
        <v>43</v>
      </c>
      <c r="D1195" s="33">
        <v>3</v>
      </c>
    </row>
    <row r="1196" spans="1:4" x14ac:dyDescent="0.25">
      <c r="A1196" s="106">
        <v>44104</v>
      </c>
      <c r="B1196" s="112" t="s">
        <v>51</v>
      </c>
      <c r="C1196" s="112" t="s">
        <v>51</v>
      </c>
      <c r="D1196" s="33">
        <v>2</v>
      </c>
    </row>
    <row r="1197" spans="1:4" x14ac:dyDescent="0.25">
      <c r="A1197" s="106">
        <v>44105</v>
      </c>
      <c r="B1197" s="112" t="s">
        <v>13</v>
      </c>
      <c r="C1197" s="112" t="s">
        <v>626</v>
      </c>
      <c r="D1197" s="33">
        <v>1</v>
      </c>
    </row>
    <row r="1198" spans="1:4" x14ac:dyDescent="0.25">
      <c r="A1198" s="106">
        <v>44105</v>
      </c>
      <c r="B1198" s="112" t="s">
        <v>13</v>
      </c>
      <c r="C1198" s="112" t="s">
        <v>13</v>
      </c>
      <c r="D1198" s="33">
        <v>4</v>
      </c>
    </row>
    <row r="1199" spans="1:4" x14ac:dyDescent="0.25">
      <c r="A1199" s="106">
        <v>44105</v>
      </c>
      <c r="B1199" s="112" t="s">
        <v>13</v>
      </c>
      <c r="C1199" s="112" t="s">
        <v>236</v>
      </c>
      <c r="D1199" s="33">
        <v>4</v>
      </c>
    </row>
    <row r="1200" spans="1:4" x14ac:dyDescent="0.25">
      <c r="A1200" s="106">
        <v>44105</v>
      </c>
      <c r="B1200" s="112" t="s">
        <v>13</v>
      </c>
      <c r="C1200" s="112" t="s">
        <v>233</v>
      </c>
      <c r="D1200" s="33">
        <v>2</v>
      </c>
    </row>
    <row r="1201" spans="1:4" x14ac:dyDescent="0.25">
      <c r="A1201" s="106">
        <v>44105</v>
      </c>
      <c r="B1201" s="93" t="s">
        <v>24</v>
      </c>
      <c r="C1201" s="112" t="s">
        <v>23</v>
      </c>
      <c r="D1201" s="33">
        <v>8</v>
      </c>
    </row>
    <row r="1202" spans="1:4" x14ac:dyDescent="0.25">
      <c r="A1202" s="106">
        <v>44105</v>
      </c>
      <c r="B1202" s="93" t="s">
        <v>7</v>
      </c>
      <c r="C1202" s="112" t="s">
        <v>7</v>
      </c>
      <c r="D1202" s="33">
        <v>9</v>
      </c>
    </row>
    <row r="1203" spans="1:4" x14ac:dyDescent="0.25">
      <c r="A1203" s="106">
        <v>44105</v>
      </c>
      <c r="B1203" s="107" t="s">
        <v>9</v>
      </c>
      <c r="C1203" s="107" t="s">
        <v>646</v>
      </c>
      <c r="D1203" s="33">
        <v>1</v>
      </c>
    </row>
    <row r="1204" spans="1:4" x14ac:dyDescent="0.25">
      <c r="A1204" s="106">
        <v>44105</v>
      </c>
      <c r="B1204" s="112" t="s">
        <v>9</v>
      </c>
      <c r="C1204" s="112" t="s">
        <v>9</v>
      </c>
      <c r="D1204" s="33">
        <v>16</v>
      </c>
    </row>
    <row r="1205" spans="1:4" x14ac:dyDescent="0.25">
      <c r="A1205" s="106">
        <v>44105</v>
      </c>
      <c r="B1205" s="112" t="s">
        <v>9</v>
      </c>
      <c r="C1205" s="112" t="s">
        <v>17</v>
      </c>
      <c r="D1205" s="33">
        <v>4</v>
      </c>
    </row>
    <row r="1206" spans="1:4" x14ac:dyDescent="0.25">
      <c r="A1206" s="106">
        <v>44105</v>
      </c>
      <c r="B1206" s="93" t="s">
        <v>15</v>
      </c>
      <c r="C1206" s="112" t="s">
        <v>637</v>
      </c>
      <c r="D1206" s="33">
        <v>4</v>
      </c>
    </row>
    <row r="1207" spans="1:4" x14ac:dyDescent="0.25">
      <c r="A1207" s="106">
        <v>44105</v>
      </c>
      <c r="B1207" s="93" t="s">
        <v>11</v>
      </c>
      <c r="C1207" s="112" t="s">
        <v>144</v>
      </c>
      <c r="D1207" s="33">
        <v>4</v>
      </c>
    </row>
    <row r="1208" spans="1:4" x14ac:dyDescent="0.25">
      <c r="A1208" s="106">
        <v>44105</v>
      </c>
      <c r="B1208" s="112" t="s">
        <v>8</v>
      </c>
      <c r="C1208" s="112" t="s">
        <v>240</v>
      </c>
      <c r="D1208" s="33">
        <v>2</v>
      </c>
    </row>
    <row r="1209" spans="1:4" x14ac:dyDescent="0.25">
      <c r="A1209" s="106">
        <v>44105</v>
      </c>
      <c r="B1209" s="112" t="s">
        <v>8</v>
      </c>
      <c r="C1209" s="112" t="s">
        <v>241</v>
      </c>
      <c r="D1209" s="33">
        <v>2</v>
      </c>
    </row>
    <row r="1210" spans="1:4" x14ac:dyDescent="0.25">
      <c r="A1210" s="106">
        <v>44105</v>
      </c>
      <c r="B1210" s="112" t="s">
        <v>8</v>
      </c>
      <c r="C1210" s="112" t="s">
        <v>67</v>
      </c>
      <c r="D1210" s="33">
        <v>4</v>
      </c>
    </row>
    <row r="1211" spans="1:4" x14ac:dyDescent="0.25">
      <c r="A1211" s="106">
        <v>44105</v>
      </c>
      <c r="B1211" s="112" t="s">
        <v>8</v>
      </c>
      <c r="C1211" s="112" t="s">
        <v>151</v>
      </c>
      <c r="D1211" s="33">
        <v>1</v>
      </c>
    </row>
    <row r="1212" spans="1:4" x14ac:dyDescent="0.25">
      <c r="A1212" s="106">
        <v>44105</v>
      </c>
      <c r="B1212" s="112" t="s">
        <v>8</v>
      </c>
      <c r="C1212" s="112" t="s">
        <v>40</v>
      </c>
      <c r="D1212" s="33">
        <v>3</v>
      </c>
    </row>
    <row r="1213" spans="1:4" x14ac:dyDescent="0.25">
      <c r="A1213" s="106">
        <v>44105</v>
      </c>
      <c r="B1213" s="112" t="s">
        <v>8</v>
      </c>
      <c r="C1213" s="112" t="s">
        <v>8</v>
      </c>
      <c r="D1213" s="33">
        <v>108</v>
      </c>
    </row>
    <row r="1214" spans="1:4" x14ac:dyDescent="0.25">
      <c r="A1214" s="106">
        <v>44105</v>
      </c>
      <c r="B1214" s="112" t="s">
        <v>8</v>
      </c>
      <c r="C1214" s="112" t="s">
        <v>197</v>
      </c>
      <c r="D1214" s="33">
        <v>1</v>
      </c>
    </row>
    <row r="1215" spans="1:4" x14ac:dyDescent="0.25">
      <c r="A1215" s="106">
        <v>44105</v>
      </c>
      <c r="B1215" s="112" t="s">
        <v>8</v>
      </c>
      <c r="C1215" s="112" t="s">
        <v>31</v>
      </c>
      <c r="D1215" s="33">
        <v>2</v>
      </c>
    </row>
    <row r="1216" spans="1:4" x14ac:dyDescent="0.25">
      <c r="A1216" s="106">
        <v>44105</v>
      </c>
      <c r="B1216" s="93" t="s">
        <v>50</v>
      </c>
      <c r="C1216" s="112" t="s">
        <v>628</v>
      </c>
      <c r="D1216" s="33">
        <v>1</v>
      </c>
    </row>
    <row r="1217" spans="1:4" x14ac:dyDescent="0.25">
      <c r="A1217" s="106">
        <v>44105</v>
      </c>
      <c r="B1217" s="93" t="s">
        <v>50</v>
      </c>
      <c r="C1217" s="112" t="s">
        <v>381</v>
      </c>
      <c r="D1217" s="33">
        <v>4</v>
      </c>
    </row>
    <row r="1218" spans="1:4" x14ac:dyDescent="0.25">
      <c r="A1218" s="106">
        <v>44105</v>
      </c>
      <c r="B1218" s="93" t="s">
        <v>27</v>
      </c>
      <c r="C1218" s="112" t="s">
        <v>150</v>
      </c>
      <c r="D1218" s="33">
        <v>3</v>
      </c>
    </row>
    <row r="1219" spans="1:4" x14ac:dyDescent="0.25">
      <c r="A1219" s="106">
        <v>44105</v>
      </c>
      <c r="B1219" s="93" t="s">
        <v>27</v>
      </c>
      <c r="C1219" s="112" t="s">
        <v>247</v>
      </c>
      <c r="D1219" s="33">
        <v>1</v>
      </c>
    </row>
    <row r="1220" spans="1:4" x14ac:dyDescent="0.25">
      <c r="A1220" s="106">
        <v>44105</v>
      </c>
      <c r="B1220" s="93" t="s">
        <v>27</v>
      </c>
      <c r="C1220" s="112" t="s">
        <v>43</v>
      </c>
      <c r="D1220" s="33">
        <v>5</v>
      </c>
    </row>
    <row r="1221" spans="1:4" x14ac:dyDescent="0.25">
      <c r="A1221" s="106">
        <v>44105</v>
      </c>
      <c r="B1221" s="93" t="s">
        <v>27</v>
      </c>
      <c r="C1221" s="112" t="s">
        <v>636</v>
      </c>
      <c r="D1221" s="33">
        <v>2</v>
      </c>
    </row>
    <row r="1222" spans="1:4" x14ac:dyDescent="0.25">
      <c r="A1222" s="106">
        <v>44106</v>
      </c>
      <c r="B1222" s="93" t="s">
        <v>20</v>
      </c>
      <c r="C1222" s="112" t="s">
        <v>20</v>
      </c>
      <c r="D1222" s="33">
        <v>3</v>
      </c>
    </row>
    <row r="1223" spans="1:4" x14ac:dyDescent="0.25">
      <c r="A1223" s="106">
        <v>44106</v>
      </c>
      <c r="B1223" s="93" t="s">
        <v>13</v>
      </c>
      <c r="C1223" s="112" t="s">
        <v>236</v>
      </c>
      <c r="D1223" s="33">
        <v>4</v>
      </c>
    </row>
    <row r="1224" spans="1:4" x14ac:dyDescent="0.25">
      <c r="A1224" s="106">
        <v>44106</v>
      </c>
      <c r="B1224" s="93" t="s">
        <v>13</v>
      </c>
      <c r="C1224" s="112" t="s">
        <v>651</v>
      </c>
      <c r="D1224" s="33">
        <v>1</v>
      </c>
    </row>
    <row r="1225" spans="1:4" x14ac:dyDescent="0.25">
      <c r="A1225" s="106">
        <v>44106</v>
      </c>
      <c r="B1225" s="93" t="s">
        <v>24</v>
      </c>
      <c r="C1225" s="183" t="s">
        <v>23</v>
      </c>
      <c r="D1225" s="72">
        <v>2</v>
      </c>
    </row>
    <row r="1226" spans="1:4" x14ac:dyDescent="0.25">
      <c r="A1226" s="106">
        <v>44106</v>
      </c>
      <c r="B1226" s="93" t="s">
        <v>24</v>
      </c>
      <c r="C1226" s="112" t="s">
        <v>652</v>
      </c>
      <c r="D1226" s="33">
        <v>1</v>
      </c>
    </row>
    <row r="1227" spans="1:4" x14ac:dyDescent="0.25">
      <c r="A1227" s="106">
        <v>44106</v>
      </c>
      <c r="B1227" s="93" t="s">
        <v>48</v>
      </c>
      <c r="C1227" s="185" t="s">
        <v>48</v>
      </c>
      <c r="D1227" s="68">
        <v>1</v>
      </c>
    </row>
    <row r="1228" spans="1:4" x14ac:dyDescent="0.25">
      <c r="A1228" s="106">
        <v>44106</v>
      </c>
      <c r="B1228" s="112" t="s">
        <v>7</v>
      </c>
      <c r="C1228" s="112" t="s">
        <v>7</v>
      </c>
      <c r="D1228" s="33">
        <v>10</v>
      </c>
    </row>
    <row r="1229" spans="1:4" x14ac:dyDescent="0.25">
      <c r="A1229" s="106">
        <v>44106</v>
      </c>
      <c r="B1229" s="112" t="s">
        <v>9</v>
      </c>
      <c r="C1229" s="112" t="s">
        <v>646</v>
      </c>
      <c r="D1229" s="33">
        <v>1</v>
      </c>
    </row>
    <row r="1230" spans="1:4" x14ac:dyDescent="0.25">
      <c r="A1230" s="106">
        <v>44106</v>
      </c>
      <c r="B1230" s="112" t="s">
        <v>9</v>
      </c>
      <c r="C1230" s="112" t="s">
        <v>9</v>
      </c>
      <c r="D1230" s="33">
        <v>23</v>
      </c>
    </row>
    <row r="1231" spans="1:4" x14ac:dyDescent="0.25">
      <c r="A1231" s="106">
        <v>44106</v>
      </c>
      <c r="B1231" s="112" t="s">
        <v>9</v>
      </c>
      <c r="C1231" s="112" t="s">
        <v>17</v>
      </c>
      <c r="D1231" s="33">
        <v>2</v>
      </c>
    </row>
    <row r="1232" spans="1:4" x14ac:dyDescent="0.25">
      <c r="A1232" s="106">
        <v>44106</v>
      </c>
      <c r="B1232" s="93" t="s">
        <v>11</v>
      </c>
      <c r="C1232" s="112" t="s">
        <v>11</v>
      </c>
      <c r="D1232" s="33">
        <v>1</v>
      </c>
    </row>
    <row r="1233" spans="1:4" x14ac:dyDescent="0.25">
      <c r="A1233" s="106">
        <v>44106</v>
      </c>
      <c r="B1233" s="93" t="s">
        <v>11</v>
      </c>
      <c r="C1233" s="112" t="s">
        <v>144</v>
      </c>
      <c r="D1233" s="33">
        <v>1</v>
      </c>
    </row>
    <row r="1234" spans="1:4" x14ac:dyDescent="0.25">
      <c r="A1234" s="106">
        <v>44106</v>
      </c>
      <c r="B1234" s="93" t="s">
        <v>12</v>
      </c>
      <c r="C1234" s="112" t="s">
        <v>603</v>
      </c>
      <c r="D1234" s="33">
        <v>3</v>
      </c>
    </row>
    <row r="1235" spans="1:4" x14ac:dyDescent="0.25">
      <c r="A1235" s="106">
        <v>44106</v>
      </c>
      <c r="B1235" s="93" t="s">
        <v>12</v>
      </c>
      <c r="C1235" s="112" t="s">
        <v>12</v>
      </c>
      <c r="D1235" s="33">
        <v>2</v>
      </c>
    </row>
    <row r="1236" spans="1:4" x14ac:dyDescent="0.25">
      <c r="A1236" s="106">
        <v>44106</v>
      </c>
      <c r="B1236" s="93" t="s">
        <v>8</v>
      </c>
      <c r="C1236" s="112" t="s">
        <v>82</v>
      </c>
      <c r="D1236" s="33">
        <v>2</v>
      </c>
    </row>
    <row r="1237" spans="1:4" x14ac:dyDescent="0.25">
      <c r="A1237" s="106">
        <v>44106</v>
      </c>
      <c r="B1237" s="93" t="s">
        <v>8</v>
      </c>
      <c r="C1237" s="112" t="s">
        <v>67</v>
      </c>
      <c r="D1237" s="33">
        <v>6</v>
      </c>
    </row>
    <row r="1238" spans="1:4" x14ac:dyDescent="0.25">
      <c r="A1238" s="106">
        <v>44106</v>
      </c>
      <c r="B1238" s="93" t="s">
        <v>8</v>
      </c>
      <c r="C1238" s="112" t="s">
        <v>215</v>
      </c>
      <c r="D1238" s="33">
        <v>1</v>
      </c>
    </row>
    <row r="1239" spans="1:4" x14ac:dyDescent="0.25">
      <c r="A1239" s="106">
        <v>44106</v>
      </c>
      <c r="B1239" s="93" t="s">
        <v>8</v>
      </c>
      <c r="C1239" s="112" t="s">
        <v>8</v>
      </c>
      <c r="D1239" s="33">
        <v>74</v>
      </c>
    </row>
    <row r="1240" spans="1:4" x14ac:dyDescent="0.25">
      <c r="A1240" s="106">
        <v>44106</v>
      </c>
      <c r="B1240" s="93" t="s">
        <v>8</v>
      </c>
      <c r="C1240" s="112" t="s">
        <v>31</v>
      </c>
      <c r="D1240" s="33">
        <v>2</v>
      </c>
    </row>
    <row r="1241" spans="1:4" x14ac:dyDescent="0.25">
      <c r="A1241" s="106">
        <v>44106</v>
      </c>
      <c r="B1241" s="93" t="s">
        <v>8</v>
      </c>
      <c r="C1241" s="112" t="s">
        <v>121</v>
      </c>
      <c r="D1241" s="33">
        <v>4</v>
      </c>
    </row>
    <row r="1242" spans="1:4" x14ac:dyDescent="0.25">
      <c r="A1242" s="106">
        <v>44106</v>
      </c>
      <c r="B1242" s="112" t="s">
        <v>27</v>
      </c>
      <c r="C1242" s="112" t="s">
        <v>150</v>
      </c>
      <c r="D1242" s="33">
        <v>2</v>
      </c>
    </row>
    <row r="1243" spans="1:4" x14ac:dyDescent="0.25">
      <c r="A1243" s="106">
        <v>44106</v>
      </c>
      <c r="B1243" s="112" t="s">
        <v>27</v>
      </c>
      <c r="C1243" s="112" t="s">
        <v>43</v>
      </c>
      <c r="D1243" s="33">
        <v>5</v>
      </c>
    </row>
    <row r="1244" spans="1:4" x14ac:dyDescent="0.25">
      <c r="A1244" s="106">
        <v>44106</v>
      </c>
      <c r="B1244" s="112" t="s">
        <v>27</v>
      </c>
      <c r="C1244" s="112" t="s">
        <v>636</v>
      </c>
      <c r="D1244" s="33">
        <v>1</v>
      </c>
    </row>
    <row r="1245" spans="1:4" x14ac:dyDescent="0.25">
      <c r="A1245" s="106">
        <v>44106</v>
      </c>
      <c r="B1245" s="93" t="s">
        <v>51</v>
      </c>
      <c r="C1245" s="112" t="s">
        <v>51</v>
      </c>
      <c r="D1245" s="33">
        <v>4</v>
      </c>
    </row>
    <row r="1246" spans="1:4" x14ac:dyDescent="0.25">
      <c r="A1246" s="106">
        <v>44107</v>
      </c>
      <c r="B1246" s="93" t="s">
        <v>14</v>
      </c>
      <c r="C1246" s="93" t="s">
        <v>14</v>
      </c>
      <c r="D1246" s="33">
        <v>4</v>
      </c>
    </row>
    <row r="1247" spans="1:4" x14ac:dyDescent="0.25">
      <c r="A1247" s="106">
        <v>44107</v>
      </c>
      <c r="B1247" s="93" t="s">
        <v>20</v>
      </c>
      <c r="C1247" s="93" t="s">
        <v>20</v>
      </c>
      <c r="D1247" s="33">
        <v>1</v>
      </c>
    </row>
    <row r="1248" spans="1:4" x14ac:dyDescent="0.25">
      <c r="A1248" s="106">
        <v>44107</v>
      </c>
      <c r="B1248" s="93" t="s">
        <v>13</v>
      </c>
      <c r="C1248" s="93" t="s">
        <v>236</v>
      </c>
      <c r="D1248" s="33">
        <v>5</v>
      </c>
    </row>
    <row r="1249" spans="1:4" x14ac:dyDescent="0.25">
      <c r="A1249" s="106">
        <v>44107</v>
      </c>
      <c r="B1249" s="93" t="s">
        <v>24</v>
      </c>
      <c r="C1249" s="93" t="s">
        <v>23</v>
      </c>
      <c r="D1249" s="33">
        <v>10</v>
      </c>
    </row>
    <row r="1250" spans="1:4" x14ac:dyDescent="0.25">
      <c r="A1250" s="106">
        <v>44107</v>
      </c>
      <c r="B1250" s="112" t="s">
        <v>7</v>
      </c>
      <c r="C1250" s="112" t="s">
        <v>7</v>
      </c>
      <c r="D1250" s="33">
        <v>5</v>
      </c>
    </row>
    <row r="1251" spans="1:4" x14ac:dyDescent="0.25">
      <c r="A1251" s="106">
        <v>44107</v>
      </c>
      <c r="B1251" s="93" t="s">
        <v>9</v>
      </c>
      <c r="C1251" s="93" t="s">
        <v>9</v>
      </c>
      <c r="D1251" s="33">
        <v>14</v>
      </c>
    </row>
    <row r="1252" spans="1:4" x14ac:dyDescent="0.25">
      <c r="A1252" s="106">
        <v>44107</v>
      </c>
      <c r="B1252" s="93" t="s">
        <v>15</v>
      </c>
      <c r="C1252" s="93" t="s">
        <v>637</v>
      </c>
      <c r="D1252" s="33">
        <v>5</v>
      </c>
    </row>
    <row r="1253" spans="1:4" x14ac:dyDescent="0.25">
      <c r="A1253" s="106">
        <v>44107</v>
      </c>
      <c r="B1253" s="93" t="s">
        <v>11</v>
      </c>
      <c r="C1253" s="93" t="s">
        <v>348</v>
      </c>
      <c r="D1253" s="33">
        <v>1</v>
      </c>
    </row>
    <row r="1254" spans="1:4" x14ac:dyDescent="0.25">
      <c r="A1254" s="106">
        <v>44107</v>
      </c>
      <c r="B1254" s="93" t="s">
        <v>11</v>
      </c>
      <c r="C1254" s="93" t="s">
        <v>144</v>
      </c>
      <c r="D1254" s="33">
        <v>2</v>
      </c>
    </row>
    <row r="1255" spans="1:4" x14ac:dyDescent="0.25">
      <c r="A1255" s="106">
        <v>44107</v>
      </c>
      <c r="B1255" s="93" t="s">
        <v>12</v>
      </c>
      <c r="C1255" s="93" t="s">
        <v>83</v>
      </c>
      <c r="D1255" s="33">
        <v>1</v>
      </c>
    </row>
    <row r="1256" spans="1:4" x14ac:dyDescent="0.25">
      <c r="A1256" s="106">
        <v>44107</v>
      </c>
      <c r="B1256" s="93" t="s">
        <v>8</v>
      </c>
      <c r="C1256" s="112" t="s">
        <v>240</v>
      </c>
      <c r="D1256" s="33">
        <v>4</v>
      </c>
    </row>
    <row r="1257" spans="1:4" x14ac:dyDescent="0.25">
      <c r="A1257" s="106">
        <v>44107</v>
      </c>
      <c r="B1257" s="93" t="s">
        <v>8</v>
      </c>
      <c r="C1257" s="112" t="s">
        <v>67</v>
      </c>
      <c r="D1257" s="33">
        <v>4</v>
      </c>
    </row>
    <row r="1258" spans="1:4" x14ac:dyDescent="0.25">
      <c r="A1258" s="106">
        <v>44107</v>
      </c>
      <c r="B1258" s="93" t="s">
        <v>8</v>
      </c>
      <c r="C1258" s="93" t="s">
        <v>296</v>
      </c>
      <c r="D1258" s="33">
        <v>2</v>
      </c>
    </row>
    <row r="1259" spans="1:4" x14ac:dyDescent="0.25">
      <c r="A1259" s="106">
        <v>44107</v>
      </c>
      <c r="B1259" s="93" t="s">
        <v>8</v>
      </c>
      <c r="C1259" s="112" t="s">
        <v>143</v>
      </c>
      <c r="D1259" s="33">
        <v>1</v>
      </c>
    </row>
    <row r="1260" spans="1:4" x14ac:dyDescent="0.25">
      <c r="A1260" s="106">
        <v>44107</v>
      </c>
      <c r="B1260" s="93" t="s">
        <v>8</v>
      </c>
      <c r="C1260" s="112" t="s">
        <v>215</v>
      </c>
      <c r="D1260" s="33">
        <v>2</v>
      </c>
    </row>
    <row r="1261" spans="1:4" x14ac:dyDescent="0.25">
      <c r="A1261" s="106">
        <v>44107</v>
      </c>
      <c r="B1261" s="93" t="s">
        <v>8</v>
      </c>
      <c r="C1261" s="112" t="s">
        <v>8</v>
      </c>
      <c r="D1261" s="33">
        <v>99</v>
      </c>
    </row>
    <row r="1262" spans="1:4" x14ac:dyDescent="0.25">
      <c r="A1262" s="106">
        <v>44107</v>
      </c>
      <c r="B1262" s="93" t="s">
        <v>8</v>
      </c>
      <c r="C1262" s="112" t="s">
        <v>31</v>
      </c>
      <c r="D1262" s="33">
        <v>3</v>
      </c>
    </row>
    <row r="1263" spans="1:4" x14ac:dyDescent="0.25">
      <c r="A1263" s="106">
        <v>44107</v>
      </c>
      <c r="B1263" s="93" t="s">
        <v>8</v>
      </c>
      <c r="C1263" s="93" t="s">
        <v>89</v>
      </c>
      <c r="D1263" s="33">
        <v>1</v>
      </c>
    </row>
    <row r="1264" spans="1:4" x14ac:dyDescent="0.25">
      <c r="A1264" s="106">
        <v>44107</v>
      </c>
      <c r="B1264" s="93" t="s">
        <v>8</v>
      </c>
      <c r="C1264" s="112" t="s">
        <v>121</v>
      </c>
      <c r="D1264" s="33">
        <v>3</v>
      </c>
    </row>
    <row r="1265" spans="1:4" x14ac:dyDescent="0.25">
      <c r="A1265" s="106">
        <v>44107</v>
      </c>
      <c r="B1265" s="93" t="s">
        <v>50</v>
      </c>
      <c r="C1265" s="93" t="s">
        <v>243</v>
      </c>
      <c r="D1265" s="33">
        <v>3</v>
      </c>
    </row>
    <row r="1266" spans="1:4" x14ac:dyDescent="0.25">
      <c r="A1266" s="106">
        <v>44107</v>
      </c>
      <c r="B1266" s="93" t="s">
        <v>50</v>
      </c>
      <c r="C1266" s="93" t="s">
        <v>381</v>
      </c>
      <c r="D1266" s="33">
        <v>3</v>
      </c>
    </row>
    <row r="1267" spans="1:4" x14ac:dyDescent="0.25">
      <c r="A1267" s="106">
        <v>44107</v>
      </c>
      <c r="B1267" s="93" t="s">
        <v>27</v>
      </c>
      <c r="C1267" s="93" t="s">
        <v>150</v>
      </c>
      <c r="D1267" s="33">
        <v>3</v>
      </c>
    </row>
    <row r="1268" spans="1:4" x14ac:dyDescent="0.25">
      <c r="A1268" s="106">
        <v>44107</v>
      </c>
      <c r="B1268" s="93" t="s">
        <v>27</v>
      </c>
      <c r="C1268" s="93" t="s">
        <v>43</v>
      </c>
      <c r="D1268" s="33">
        <v>1</v>
      </c>
    </row>
    <row r="1269" spans="1:4" x14ac:dyDescent="0.25">
      <c r="A1269" s="106">
        <v>44107</v>
      </c>
      <c r="B1269" s="93" t="s">
        <v>27</v>
      </c>
      <c r="C1269" s="93" t="s">
        <v>624</v>
      </c>
      <c r="D1269" s="33">
        <v>1</v>
      </c>
    </row>
    <row r="1270" spans="1:4" x14ac:dyDescent="0.25">
      <c r="A1270" s="106">
        <v>44107</v>
      </c>
      <c r="B1270" s="93" t="s">
        <v>10</v>
      </c>
      <c r="C1270" s="93" t="s">
        <v>661</v>
      </c>
      <c r="D1270" s="33">
        <v>1</v>
      </c>
    </row>
    <row r="1271" spans="1:4" x14ac:dyDescent="0.25">
      <c r="A1271" s="106">
        <v>44107</v>
      </c>
      <c r="B1271" s="93" t="s">
        <v>10</v>
      </c>
      <c r="C1271" s="93" t="s">
        <v>10</v>
      </c>
      <c r="D1271" s="33">
        <v>3</v>
      </c>
    </row>
    <row r="1272" spans="1:4" x14ac:dyDescent="0.25">
      <c r="A1272" s="106">
        <v>44108</v>
      </c>
      <c r="B1272" s="93" t="s">
        <v>14</v>
      </c>
      <c r="C1272" s="93" t="s">
        <v>14</v>
      </c>
      <c r="D1272" s="33">
        <v>4</v>
      </c>
    </row>
    <row r="1273" spans="1:4" x14ac:dyDescent="0.25">
      <c r="A1273" s="106">
        <v>44108</v>
      </c>
      <c r="B1273" s="93" t="s">
        <v>20</v>
      </c>
      <c r="C1273" s="93" t="s">
        <v>20</v>
      </c>
      <c r="D1273" s="33">
        <v>2</v>
      </c>
    </row>
    <row r="1274" spans="1:4" x14ac:dyDescent="0.25">
      <c r="A1274" s="106">
        <v>44108</v>
      </c>
      <c r="B1274" s="93" t="s">
        <v>13</v>
      </c>
      <c r="C1274" s="93" t="s">
        <v>13</v>
      </c>
      <c r="D1274" s="33">
        <v>2</v>
      </c>
    </row>
    <row r="1275" spans="1:4" x14ac:dyDescent="0.25">
      <c r="A1275" s="106">
        <v>44108</v>
      </c>
      <c r="B1275" s="93" t="s">
        <v>13</v>
      </c>
      <c r="C1275" s="93" t="s">
        <v>236</v>
      </c>
      <c r="D1275" s="33">
        <v>2</v>
      </c>
    </row>
    <row r="1276" spans="1:4" x14ac:dyDescent="0.25">
      <c r="A1276" s="106">
        <v>44108</v>
      </c>
      <c r="B1276" s="93" t="s">
        <v>13</v>
      </c>
      <c r="C1276" s="93" t="s">
        <v>233</v>
      </c>
      <c r="D1276" s="33">
        <v>2</v>
      </c>
    </row>
    <row r="1277" spans="1:4" x14ac:dyDescent="0.25">
      <c r="A1277" s="106">
        <v>44108</v>
      </c>
      <c r="B1277" s="93" t="s">
        <v>24</v>
      </c>
      <c r="C1277" s="93" t="s">
        <v>23</v>
      </c>
      <c r="D1277" s="33">
        <v>1</v>
      </c>
    </row>
    <row r="1278" spans="1:4" x14ac:dyDescent="0.25">
      <c r="A1278" s="106">
        <v>44108</v>
      </c>
      <c r="B1278" s="93" t="s">
        <v>24</v>
      </c>
      <c r="C1278" s="93" t="s">
        <v>37</v>
      </c>
      <c r="D1278" s="33">
        <v>2</v>
      </c>
    </row>
    <row r="1279" spans="1:4" x14ac:dyDescent="0.25">
      <c r="A1279" s="106">
        <v>44108</v>
      </c>
      <c r="B1279" s="93" t="s">
        <v>7</v>
      </c>
      <c r="C1279" s="93" t="s">
        <v>7</v>
      </c>
      <c r="D1279" s="33">
        <v>5</v>
      </c>
    </row>
    <row r="1280" spans="1:4" x14ac:dyDescent="0.25">
      <c r="A1280" s="106">
        <v>44108</v>
      </c>
      <c r="B1280" s="93" t="s">
        <v>9</v>
      </c>
      <c r="C1280" s="93" t="s">
        <v>9</v>
      </c>
      <c r="D1280" s="33">
        <v>16</v>
      </c>
    </row>
    <row r="1281" spans="1:4" x14ac:dyDescent="0.25">
      <c r="A1281" s="106">
        <v>44108</v>
      </c>
      <c r="B1281" s="93" t="s">
        <v>9</v>
      </c>
      <c r="C1281" s="93" t="s">
        <v>17</v>
      </c>
      <c r="D1281" s="33">
        <v>8</v>
      </c>
    </row>
    <row r="1282" spans="1:4" x14ac:dyDescent="0.25">
      <c r="A1282" s="106">
        <v>44108</v>
      </c>
      <c r="B1282" s="93" t="s">
        <v>15</v>
      </c>
      <c r="C1282" s="93" t="s">
        <v>637</v>
      </c>
      <c r="D1282" s="33">
        <v>2</v>
      </c>
    </row>
    <row r="1283" spans="1:4" x14ac:dyDescent="0.25">
      <c r="A1283" s="106">
        <v>44108</v>
      </c>
      <c r="B1283" s="93" t="s">
        <v>11</v>
      </c>
      <c r="C1283" s="93" t="s">
        <v>348</v>
      </c>
      <c r="D1283" s="33">
        <v>2</v>
      </c>
    </row>
    <row r="1284" spans="1:4" x14ac:dyDescent="0.25">
      <c r="A1284" s="106">
        <v>44108</v>
      </c>
      <c r="B1284" s="93" t="s">
        <v>12</v>
      </c>
      <c r="C1284" s="93" t="s">
        <v>603</v>
      </c>
      <c r="D1284" s="33">
        <v>1</v>
      </c>
    </row>
    <row r="1285" spans="1:4" x14ac:dyDescent="0.25">
      <c r="A1285" s="106">
        <v>44108</v>
      </c>
      <c r="B1285" s="93" t="s">
        <v>12</v>
      </c>
      <c r="C1285" s="93" t="s">
        <v>12</v>
      </c>
      <c r="D1285" s="33">
        <v>2</v>
      </c>
    </row>
    <row r="1286" spans="1:4" x14ac:dyDescent="0.25">
      <c r="A1286" s="106">
        <v>44108</v>
      </c>
      <c r="B1286" s="93" t="s">
        <v>8</v>
      </c>
      <c r="C1286" s="93" t="s">
        <v>241</v>
      </c>
      <c r="D1286" s="33">
        <v>2</v>
      </c>
    </row>
    <row r="1287" spans="1:4" x14ac:dyDescent="0.25">
      <c r="A1287" s="106">
        <v>44108</v>
      </c>
      <c r="B1287" s="93" t="s">
        <v>8</v>
      </c>
      <c r="C1287" s="93" t="s">
        <v>67</v>
      </c>
      <c r="D1287" s="33">
        <v>11</v>
      </c>
    </row>
    <row r="1288" spans="1:4" x14ac:dyDescent="0.25">
      <c r="A1288" s="106">
        <v>44108</v>
      </c>
      <c r="B1288" s="93" t="s">
        <v>8</v>
      </c>
      <c r="C1288" s="93" t="s">
        <v>151</v>
      </c>
      <c r="D1288" s="33">
        <v>1</v>
      </c>
    </row>
    <row r="1289" spans="1:4" x14ac:dyDescent="0.25">
      <c r="A1289" s="106">
        <v>44108</v>
      </c>
      <c r="B1289" s="93" t="s">
        <v>8</v>
      </c>
      <c r="C1289" s="93" t="s">
        <v>215</v>
      </c>
      <c r="D1289" s="33">
        <v>2</v>
      </c>
    </row>
    <row r="1290" spans="1:4" x14ac:dyDescent="0.25">
      <c r="A1290" s="106">
        <v>44108</v>
      </c>
      <c r="B1290" s="93" t="s">
        <v>8</v>
      </c>
      <c r="C1290" s="93" t="s">
        <v>40</v>
      </c>
      <c r="D1290" s="33">
        <v>2</v>
      </c>
    </row>
    <row r="1291" spans="1:4" x14ac:dyDescent="0.25">
      <c r="A1291" s="106">
        <v>44108</v>
      </c>
      <c r="B1291" s="93" t="s">
        <v>8</v>
      </c>
      <c r="C1291" s="93" t="s">
        <v>8</v>
      </c>
      <c r="D1291" s="33">
        <v>71</v>
      </c>
    </row>
    <row r="1292" spans="1:4" x14ac:dyDescent="0.25">
      <c r="A1292" s="106">
        <v>44108</v>
      </c>
      <c r="B1292" s="93" t="s">
        <v>50</v>
      </c>
      <c r="C1292" s="93" t="s">
        <v>381</v>
      </c>
      <c r="D1292" s="33">
        <v>1</v>
      </c>
    </row>
    <row r="1293" spans="1:4" x14ac:dyDescent="0.25">
      <c r="A1293" s="106">
        <v>44108</v>
      </c>
      <c r="B1293" s="93" t="s">
        <v>27</v>
      </c>
      <c r="C1293" s="93" t="s">
        <v>150</v>
      </c>
      <c r="D1293" s="33">
        <v>2</v>
      </c>
    </row>
    <row r="1294" spans="1:4" x14ac:dyDescent="0.25">
      <c r="A1294" s="106">
        <v>44108</v>
      </c>
      <c r="B1294" s="93" t="s">
        <v>27</v>
      </c>
      <c r="C1294" s="93" t="s">
        <v>43</v>
      </c>
      <c r="D1294" s="33">
        <v>3</v>
      </c>
    </row>
    <row r="1295" spans="1:4" x14ac:dyDescent="0.25">
      <c r="A1295" s="106">
        <v>44108</v>
      </c>
      <c r="B1295" s="93" t="s">
        <v>51</v>
      </c>
      <c r="C1295" s="93" t="s">
        <v>51</v>
      </c>
      <c r="D1295" s="33">
        <v>3</v>
      </c>
    </row>
    <row r="1296" spans="1:4" x14ac:dyDescent="0.25">
      <c r="A1296" s="106">
        <v>44109</v>
      </c>
      <c r="B1296" s="93" t="s">
        <v>20</v>
      </c>
      <c r="C1296" s="93" t="s">
        <v>20</v>
      </c>
      <c r="D1296" s="33">
        <v>2</v>
      </c>
    </row>
    <row r="1297" spans="1:4" x14ac:dyDescent="0.25">
      <c r="A1297" s="106">
        <v>44109</v>
      </c>
      <c r="B1297" s="93" t="s">
        <v>20</v>
      </c>
      <c r="C1297" s="93" t="s">
        <v>666</v>
      </c>
      <c r="D1297" s="33">
        <v>1</v>
      </c>
    </row>
    <row r="1298" spans="1:4" x14ac:dyDescent="0.25">
      <c r="A1298" s="106">
        <v>44109</v>
      </c>
      <c r="B1298" s="93" t="s">
        <v>13</v>
      </c>
      <c r="C1298" s="112" t="s">
        <v>626</v>
      </c>
      <c r="D1298" s="33">
        <v>2</v>
      </c>
    </row>
    <row r="1299" spans="1:4" x14ac:dyDescent="0.25">
      <c r="A1299" s="106">
        <v>44109</v>
      </c>
      <c r="B1299" s="93" t="s">
        <v>13</v>
      </c>
      <c r="C1299" s="93" t="s">
        <v>13</v>
      </c>
      <c r="D1299" s="33">
        <v>9</v>
      </c>
    </row>
    <row r="1300" spans="1:4" x14ac:dyDescent="0.25">
      <c r="A1300" s="106">
        <v>44109</v>
      </c>
      <c r="B1300" s="93" t="s">
        <v>13</v>
      </c>
      <c r="C1300" s="93" t="s">
        <v>233</v>
      </c>
      <c r="D1300" s="33">
        <v>2</v>
      </c>
    </row>
    <row r="1301" spans="1:4" x14ac:dyDescent="0.25">
      <c r="A1301" s="106">
        <v>44109</v>
      </c>
      <c r="B1301" s="93" t="s">
        <v>9</v>
      </c>
      <c r="C1301" s="93" t="s">
        <v>9</v>
      </c>
      <c r="D1301" s="33">
        <v>3</v>
      </c>
    </row>
    <row r="1302" spans="1:4" x14ac:dyDescent="0.25">
      <c r="A1302" s="106">
        <v>44109</v>
      </c>
      <c r="B1302" s="93" t="s">
        <v>8</v>
      </c>
      <c r="C1302" s="93" t="s">
        <v>67</v>
      </c>
      <c r="D1302" s="33">
        <v>1</v>
      </c>
    </row>
    <row r="1303" spans="1:4" x14ac:dyDescent="0.25">
      <c r="A1303" s="106">
        <v>44109</v>
      </c>
      <c r="B1303" s="93" t="s">
        <v>8</v>
      </c>
      <c r="C1303" s="93" t="s">
        <v>151</v>
      </c>
      <c r="D1303" s="33">
        <v>1</v>
      </c>
    </row>
    <row r="1304" spans="1:4" x14ac:dyDescent="0.25">
      <c r="A1304" s="106">
        <v>44109</v>
      </c>
      <c r="B1304" s="93" t="s">
        <v>8</v>
      </c>
      <c r="C1304" s="93" t="s">
        <v>215</v>
      </c>
      <c r="D1304" s="33">
        <v>2</v>
      </c>
    </row>
    <row r="1305" spans="1:4" x14ac:dyDescent="0.25">
      <c r="A1305" s="106">
        <v>44109</v>
      </c>
      <c r="B1305" s="93" t="s">
        <v>8</v>
      </c>
      <c r="C1305" s="93" t="s">
        <v>8</v>
      </c>
      <c r="D1305" s="33">
        <v>75</v>
      </c>
    </row>
    <row r="1306" spans="1:4" x14ac:dyDescent="0.25">
      <c r="A1306" s="106">
        <v>44109</v>
      </c>
      <c r="B1306" s="93" t="s">
        <v>8</v>
      </c>
      <c r="C1306" s="93" t="s">
        <v>31</v>
      </c>
      <c r="D1306" s="33">
        <v>3</v>
      </c>
    </row>
    <row r="1307" spans="1:4" x14ac:dyDescent="0.25">
      <c r="A1307" s="106">
        <v>44109</v>
      </c>
      <c r="B1307" s="93" t="s">
        <v>8</v>
      </c>
      <c r="C1307" s="93" t="s">
        <v>121</v>
      </c>
      <c r="D1307" s="33">
        <v>1</v>
      </c>
    </row>
    <row r="1308" spans="1:4" x14ac:dyDescent="0.25">
      <c r="A1308" s="106">
        <v>44109</v>
      </c>
      <c r="B1308" s="93" t="s">
        <v>10</v>
      </c>
      <c r="C1308" s="93" t="s">
        <v>10</v>
      </c>
      <c r="D1308" s="33">
        <v>5</v>
      </c>
    </row>
    <row r="1309" spans="1:4" x14ac:dyDescent="0.25">
      <c r="A1309" s="106">
        <v>44110</v>
      </c>
      <c r="B1309" s="112" t="s">
        <v>14</v>
      </c>
      <c r="C1309" s="112" t="s">
        <v>14</v>
      </c>
      <c r="D1309" s="33">
        <v>1</v>
      </c>
    </row>
    <row r="1310" spans="1:4" x14ac:dyDescent="0.25">
      <c r="A1310" s="106">
        <v>44110</v>
      </c>
      <c r="B1310" s="112" t="s">
        <v>20</v>
      </c>
      <c r="C1310" s="112" t="s">
        <v>20</v>
      </c>
      <c r="D1310" s="33">
        <v>7</v>
      </c>
    </row>
    <row r="1311" spans="1:4" x14ac:dyDescent="0.25">
      <c r="A1311" s="106">
        <v>44110</v>
      </c>
      <c r="B1311" s="112" t="s">
        <v>13</v>
      </c>
      <c r="C1311" s="112" t="s">
        <v>236</v>
      </c>
      <c r="D1311" s="33">
        <v>6</v>
      </c>
    </row>
    <row r="1312" spans="1:4" x14ac:dyDescent="0.25">
      <c r="A1312" s="106">
        <v>44110</v>
      </c>
      <c r="B1312" s="112" t="s">
        <v>24</v>
      </c>
      <c r="C1312" s="112" t="s">
        <v>23</v>
      </c>
      <c r="D1312" s="33">
        <v>14</v>
      </c>
    </row>
    <row r="1313" spans="1:4" x14ac:dyDescent="0.25">
      <c r="A1313" s="106">
        <v>44110</v>
      </c>
      <c r="B1313" s="112" t="s">
        <v>24</v>
      </c>
      <c r="C1313" s="112" t="s">
        <v>672</v>
      </c>
      <c r="D1313" s="33">
        <v>2</v>
      </c>
    </row>
    <row r="1314" spans="1:4" x14ac:dyDescent="0.25">
      <c r="A1314" s="106">
        <v>44110</v>
      </c>
      <c r="B1314" s="112" t="s">
        <v>24</v>
      </c>
      <c r="C1314" s="112" t="s">
        <v>671</v>
      </c>
      <c r="D1314" s="33">
        <v>1</v>
      </c>
    </row>
    <row r="1315" spans="1:4" x14ac:dyDescent="0.25">
      <c r="A1315" s="106">
        <v>44110</v>
      </c>
      <c r="B1315" s="112" t="s">
        <v>24</v>
      </c>
      <c r="C1315" s="112" t="s">
        <v>36</v>
      </c>
      <c r="D1315" s="33">
        <v>1</v>
      </c>
    </row>
    <row r="1316" spans="1:4" x14ac:dyDescent="0.25">
      <c r="A1316" s="106">
        <v>44110</v>
      </c>
      <c r="B1316" s="112" t="s">
        <v>7</v>
      </c>
      <c r="C1316" s="112" t="s">
        <v>7</v>
      </c>
      <c r="D1316" s="33">
        <v>10</v>
      </c>
    </row>
    <row r="1317" spans="1:4" x14ac:dyDescent="0.25">
      <c r="A1317" s="106">
        <v>44110</v>
      </c>
      <c r="B1317" s="93" t="s">
        <v>9</v>
      </c>
      <c r="C1317" s="93" t="s">
        <v>9</v>
      </c>
      <c r="D1317" s="33">
        <v>12</v>
      </c>
    </row>
    <row r="1318" spans="1:4" x14ac:dyDescent="0.25">
      <c r="A1318" s="106">
        <v>44110</v>
      </c>
      <c r="B1318" s="93" t="s">
        <v>9</v>
      </c>
      <c r="C1318" s="112" t="s">
        <v>17</v>
      </c>
      <c r="D1318" s="33">
        <v>15</v>
      </c>
    </row>
    <row r="1319" spans="1:4" x14ac:dyDescent="0.25">
      <c r="A1319" s="106">
        <v>44110</v>
      </c>
      <c r="B1319" s="112" t="s">
        <v>15</v>
      </c>
      <c r="C1319" s="112" t="s">
        <v>637</v>
      </c>
      <c r="D1319" s="33">
        <v>1</v>
      </c>
    </row>
    <row r="1320" spans="1:4" x14ac:dyDescent="0.25">
      <c r="A1320" s="106">
        <v>44110</v>
      </c>
      <c r="B1320" s="112" t="s">
        <v>11</v>
      </c>
      <c r="C1320" s="112" t="s">
        <v>348</v>
      </c>
      <c r="D1320" s="33">
        <v>1</v>
      </c>
    </row>
    <row r="1321" spans="1:4" x14ac:dyDescent="0.25">
      <c r="A1321" s="106">
        <v>44110</v>
      </c>
      <c r="B1321" s="112" t="s">
        <v>11</v>
      </c>
      <c r="C1321" s="112" t="s">
        <v>144</v>
      </c>
      <c r="D1321" s="33">
        <v>2</v>
      </c>
    </row>
    <row r="1322" spans="1:4" x14ac:dyDescent="0.25">
      <c r="A1322" s="106">
        <v>44110</v>
      </c>
      <c r="B1322" s="112" t="s">
        <v>12</v>
      </c>
      <c r="C1322" s="112" t="s">
        <v>12</v>
      </c>
      <c r="D1322" s="33">
        <v>3</v>
      </c>
    </row>
    <row r="1323" spans="1:4" x14ac:dyDescent="0.25">
      <c r="A1323" s="106">
        <v>44110</v>
      </c>
      <c r="B1323" s="112" t="s">
        <v>8</v>
      </c>
      <c r="C1323" s="112" t="s">
        <v>240</v>
      </c>
      <c r="D1323" s="33">
        <v>5</v>
      </c>
    </row>
    <row r="1324" spans="1:4" x14ac:dyDescent="0.25">
      <c r="A1324" s="106">
        <v>44110</v>
      </c>
      <c r="B1324" s="112" t="s">
        <v>8</v>
      </c>
      <c r="C1324" s="112" t="s">
        <v>241</v>
      </c>
      <c r="D1324" s="33">
        <v>1</v>
      </c>
    </row>
    <row r="1325" spans="1:4" x14ac:dyDescent="0.25">
      <c r="A1325" s="106">
        <v>44110</v>
      </c>
      <c r="B1325" s="112" t="s">
        <v>8</v>
      </c>
      <c r="C1325" s="112" t="s">
        <v>67</v>
      </c>
      <c r="D1325" s="33">
        <v>3</v>
      </c>
    </row>
    <row r="1326" spans="1:4" x14ac:dyDescent="0.25">
      <c r="A1326" s="106">
        <v>44110</v>
      </c>
      <c r="B1326" s="112" t="s">
        <v>8</v>
      </c>
      <c r="C1326" s="112" t="s">
        <v>215</v>
      </c>
      <c r="D1326" s="33">
        <v>3</v>
      </c>
    </row>
    <row r="1327" spans="1:4" x14ac:dyDescent="0.25">
      <c r="A1327" s="106">
        <v>44110</v>
      </c>
      <c r="B1327" s="112" t="s">
        <v>8</v>
      </c>
      <c r="C1327" s="112" t="s">
        <v>40</v>
      </c>
      <c r="D1327" s="33">
        <v>1</v>
      </c>
    </row>
    <row r="1328" spans="1:4" x14ac:dyDescent="0.25">
      <c r="A1328" s="106">
        <v>44110</v>
      </c>
      <c r="B1328" s="112" t="s">
        <v>8</v>
      </c>
      <c r="C1328" s="112" t="s">
        <v>8</v>
      </c>
      <c r="D1328" s="33">
        <v>74</v>
      </c>
    </row>
    <row r="1329" spans="1:4" x14ac:dyDescent="0.25">
      <c r="A1329" s="106">
        <v>44110</v>
      </c>
      <c r="B1329" s="112" t="s">
        <v>8</v>
      </c>
      <c r="C1329" s="112" t="s">
        <v>31</v>
      </c>
      <c r="D1329" s="33">
        <v>2</v>
      </c>
    </row>
    <row r="1330" spans="1:4" x14ac:dyDescent="0.25">
      <c r="A1330" s="106">
        <v>44110</v>
      </c>
      <c r="B1330" s="112" t="s">
        <v>8</v>
      </c>
      <c r="C1330" s="112" t="s">
        <v>121</v>
      </c>
      <c r="D1330" s="33">
        <v>6</v>
      </c>
    </row>
    <row r="1331" spans="1:4" x14ac:dyDescent="0.25">
      <c r="A1331" s="106">
        <v>44110</v>
      </c>
      <c r="B1331" s="112" t="s">
        <v>49</v>
      </c>
      <c r="C1331" s="112" t="s">
        <v>49</v>
      </c>
      <c r="D1331" s="33">
        <v>4</v>
      </c>
    </row>
    <row r="1332" spans="1:4" x14ac:dyDescent="0.25">
      <c r="A1332" s="106">
        <v>44110</v>
      </c>
      <c r="B1332" s="112" t="s">
        <v>50</v>
      </c>
      <c r="C1332" s="112" t="s">
        <v>381</v>
      </c>
      <c r="D1332" s="33">
        <v>1</v>
      </c>
    </row>
    <row r="1333" spans="1:4" x14ac:dyDescent="0.25">
      <c r="A1333" s="106">
        <v>44110</v>
      </c>
      <c r="B1333" s="112" t="s">
        <v>27</v>
      </c>
      <c r="C1333" s="112" t="s">
        <v>150</v>
      </c>
      <c r="D1333" s="33">
        <v>1</v>
      </c>
    </row>
    <row r="1334" spans="1:4" x14ac:dyDescent="0.25">
      <c r="A1334" s="106">
        <v>44110</v>
      </c>
      <c r="B1334" s="112" t="s">
        <v>27</v>
      </c>
      <c r="C1334" s="112" t="s">
        <v>43</v>
      </c>
      <c r="D1334" s="33">
        <v>5</v>
      </c>
    </row>
    <row r="1335" spans="1:4" x14ac:dyDescent="0.25">
      <c r="A1335" s="106">
        <v>44110</v>
      </c>
      <c r="B1335" s="112" t="s">
        <v>51</v>
      </c>
      <c r="C1335" s="112" t="s">
        <v>51</v>
      </c>
      <c r="D1335" s="33">
        <v>3</v>
      </c>
    </row>
    <row r="1336" spans="1:4" x14ac:dyDescent="0.25">
      <c r="A1336" s="106">
        <v>44110</v>
      </c>
      <c r="B1336" s="112" t="s">
        <v>10</v>
      </c>
      <c r="C1336" s="112" t="s">
        <v>10</v>
      </c>
      <c r="D1336" s="33">
        <v>1</v>
      </c>
    </row>
    <row r="1337" spans="1:4" x14ac:dyDescent="0.25">
      <c r="A1337" s="106">
        <v>44111</v>
      </c>
      <c r="B1337" s="112" t="s">
        <v>20</v>
      </c>
      <c r="C1337" s="112" t="s">
        <v>20</v>
      </c>
      <c r="D1337" s="33">
        <v>4</v>
      </c>
    </row>
    <row r="1338" spans="1:4" x14ac:dyDescent="0.25">
      <c r="A1338" s="106">
        <v>44111</v>
      </c>
      <c r="B1338" s="112" t="s">
        <v>13</v>
      </c>
      <c r="C1338" s="112" t="s">
        <v>626</v>
      </c>
      <c r="D1338" s="33">
        <v>1</v>
      </c>
    </row>
    <row r="1339" spans="1:4" x14ac:dyDescent="0.25">
      <c r="A1339" s="106">
        <v>44111</v>
      </c>
      <c r="B1339" s="112" t="s">
        <v>13</v>
      </c>
      <c r="C1339" s="112" t="s">
        <v>104</v>
      </c>
      <c r="D1339" s="33">
        <v>2</v>
      </c>
    </row>
    <row r="1340" spans="1:4" x14ac:dyDescent="0.25">
      <c r="A1340" s="106">
        <v>44111</v>
      </c>
      <c r="B1340" s="112" t="s">
        <v>13</v>
      </c>
      <c r="C1340" s="112" t="s">
        <v>13</v>
      </c>
      <c r="D1340" s="33">
        <v>6</v>
      </c>
    </row>
    <row r="1341" spans="1:4" x14ac:dyDescent="0.25">
      <c r="A1341" s="106">
        <v>44111</v>
      </c>
      <c r="B1341" s="112" t="s">
        <v>24</v>
      </c>
      <c r="C1341" s="112" t="s">
        <v>23</v>
      </c>
      <c r="D1341" s="33">
        <v>16</v>
      </c>
    </row>
    <row r="1342" spans="1:4" x14ac:dyDescent="0.25">
      <c r="A1342" s="106">
        <v>44111</v>
      </c>
      <c r="B1342" s="112" t="s">
        <v>7</v>
      </c>
      <c r="C1342" s="112" t="s">
        <v>7</v>
      </c>
      <c r="D1342" s="33">
        <v>12</v>
      </c>
    </row>
    <row r="1343" spans="1:4" x14ac:dyDescent="0.25">
      <c r="A1343" s="106">
        <v>44111</v>
      </c>
      <c r="B1343" s="112" t="s">
        <v>9</v>
      </c>
      <c r="C1343" s="112" t="s">
        <v>9</v>
      </c>
      <c r="D1343" s="33">
        <v>7</v>
      </c>
    </row>
    <row r="1344" spans="1:4" x14ac:dyDescent="0.25">
      <c r="A1344" s="106">
        <v>44111</v>
      </c>
      <c r="B1344" s="112" t="s">
        <v>9</v>
      </c>
      <c r="C1344" s="112" t="s">
        <v>17</v>
      </c>
      <c r="D1344" s="33">
        <v>9</v>
      </c>
    </row>
    <row r="1345" spans="1:4" x14ac:dyDescent="0.25">
      <c r="A1345" s="106">
        <v>44111</v>
      </c>
      <c r="B1345" s="112" t="s">
        <v>9</v>
      </c>
      <c r="C1345" s="112" t="s">
        <v>155</v>
      </c>
      <c r="D1345" s="33">
        <v>1</v>
      </c>
    </row>
    <row r="1346" spans="1:4" x14ac:dyDescent="0.25">
      <c r="A1346" s="106">
        <v>44111</v>
      </c>
      <c r="B1346" s="112" t="s">
        <v>11</v>
      </c>
      <c r="C1346" s="112" t="s">
        <v>11</v>
      </c>
      <c r="D1346" s="33">
        <v>1</v>
      </c>
    </row>
    <row r="1347" spans="1:4" x14ac:dyDescent="0.25">
      <c r="A1347" s="106">
        <v>44111</v>
      </c>
      <c r="B1347" s="112" t="s">
        <v>11</v>
      </c>
      <c r="C1347" s="112" t="s">
        <v>144</v>
      </c>
      <c r="D1347" s="33">
        <v>2</v>
      </c>
    </row>
    <row r="1348" spans="1:4" x14ac:dyDescent="0.25">
      <c r="A1348" s="106">
        <v>44111</v>
      </c>
      <c r="B1348" s="112" t="s">
        <v>8</v>
      </c>
      <c r="C1348" s="112" t="s">
        <v>67</v>
      </c>
      <c r="D1348" s="33">
        <v>2</v>
      </c>
    </row>
    <row r="1349" spans="1:4" x14ac:dyDescent="0.25">
      <c r="A1349" s="106">
        <v>44111</v>
      </c>
      <c r="B1349" s="112" t="s">
        <v>8</v>
      </c>
      <c r="C1349" s="112" t="s">
        <v>215</v>
      </c>
      <c r="D1349" s="33">
        <v>2</v>
      </c>
    </row>
    <row r="1350" spans="1:4" x14ac:dyDescent="0.25">
      <c r="A1350" s="106">
        <v>44111</v>
      </c>
      <c r="B1350" s="112" t="s">
        <v>8</v>
      </c>
      <c r="C1350" s="112" t="s">
        <v>40</v>
      </c>
      <c r="D1350" s="33">
        <v>2</v>
      </c>
    </row>
    <row r="1351" spans="1:4" x14ac:dyDescent="0.25">
      <c r="A1351" s="106">
        <v>44111</v>
      </c>
      <c r="B1351" s="112" t="s">
        <v>8</v>
      </c>
      <c r="C1351" s="112" t="s">
        <v>8</v>
      </c>
      <c r="D1351" s="33">
        <v>37</v>
      </c>
    </row>
    <row r="1352" spans="1:4" x14ac:dyDescent="0.25">
      <c r="A1352" s="106">
        <v>44111</v>
      </c>
      <c r="B1352" s="112" t="s">
        <v>8</v>
      </c>
      <c r="C1352" s="112" t="s">
        <v>121</v>
      </c>
      <c r="D1352" s="33">
        <v>1</v>
      </c>
    </row>
    <row r="1353" spans="1:4" x14ac:dyDescent="0.25">
      <c r="A1353" s="106">
        <v>44111</v>
      </c>
      <c r="B1353" s="112" t="s">
        <v>50</v>
      </c>
      <c r="C1353" s="112" t="s">
        <v>628</v>
      </c>
      <c r="D1353" s="33">
        <v>4</v>
      </c>
    </row>
    <row r="1354" spans="1:4" x14ac:dyDescent="0.25">
      <c r="A1354" s="106">
        <v>44111</v>
      </c>
      <c r="B1354" s="112" t="s">
        <v>50</v>
      </c>
      <c r="C1354" s="112" t="s">
        <v>381</v>
      </c>
      <c r="D1354" s="33">
        <v>1</v>
      </c>
    </row>
    <row r="1355" spans="1:4" x14ac:dyDescent="0.25">
      <c r="A1355" s="106">
        <v>44111</v>
      </c>
      <c r="B1355" s="112" t="s">
        <v>27</v>
      </c>
      <c r="C1355" s="112" t="s">
        <v>150</v>
      </c>
      <c r="D1355" s="33">
        <v>7</v>
      </c>
    </row>
    <row r="1356" spans="1:4" x14ac:dyDescent="0.25">
      <c r="A1356" s="106">
        <v>44111</v>
      </c>
      <c r="B1356" s="112" t="s">
        <v>27</v>
      </c>
      <c r="C1356" s="112" t="s">
        <v>43</v>
      </c>
      <c r="D1356" s="33">
        <v>6</v>
      </c>
    </row>
    <row r="1357" spans="1:4" x14ac:dyDescent="0.25">
      <c r="A1357" s="106">
        <v>44111</v>
      </c>
      <c r="B1357" s="112" t="s">
        <v>51</v>
      </c>
      <c r="C1357" s="112" t="s">
        <v>51</v>
      </c>
      <c r="D1357" s="33">
        <v>2</v>
      </c>
    </row>
    <row r="1358" spans="1:4" x14ac:dyDescent="0.25">
      <c r="A1358" s="106">
        <v>44111</v>
      </c>
      <c r="B1358" s="112" t="s">
        <v>10</v>
      </c>
      <c r="C1358" s="112" t="s">
        <v>10</v>
      </c>
      <c r="D1358" s="33">
        <v>1</v>
      </c>
    </row>
    <row r="1359" spans="1:4" x14ac:dyDescent="0.25">
      <c r="A1359" s="106">
        <v>44112</v>
      </c>
      <c r="B1359" s="93" t="s">
        <v>20</v>
      </c>
      <c r="C1359" s="112" t="s">
        <v>20</v>
      </c>
      <c r="D1359" s="33">
        <v>1</v>
      </c>
    </row>
    <row r="1360" spans="1:4" x14ac:dyDescent="0.25">
      <c r="A1360" s="106">
        <v>44112</v>
      </c>
      <c r="B1360" s="93" t="s">
        <v>13</v>
      </c>
      <c r="C1360" s="112" t="s">
        <v>235</v>
      </c>
      <c r="D1360" s="33">
        <v>1</v>
      </c>
    </row>
    <row r="1361" spans="1:4" x14ac:dyDescent="0.25">
      <c r="A1361" s="106">
        <v>44112</v>
      </c>
      <c r="B1361" s="93" t="s">
        <v>13</v>
      </c>
      <c r="C1361" s="107" t="s">
        <v>689</v>
      </c>
      <c r="D1361" s="33">
        <v>1</v>
      </c>
    </row>
    <row r="1362" spans="1:4" x14ac:dyDescent="0.25">
      <c r="A1362" s="106">
        <v>44112</v>
      </c>
      <c r="B1362" s="93" t="s">
        <v>13</v>
      </c>
      <c r="C1362" s="112" t="s">
        <v>236</v>
      </c>
      <c r="D1362" s="33">
        <v>11</v>
      </c>
    </row>
    <row r="1363" spans="1:4" x14ac:dyDescent="0.25">
      <c r="A1363" s="106">
        <v>44112</v>
      </c>
      <c r="B1363" s="93" t="s">
        <v>13</v>
      </c>
      <c r="C1363" s="112" t="s">
        <v>233</v>
      </c>
      <c r="D1363" s="33">
        <v>5</v>
      </c>
    </row>
    <row r="1364" spans="1:4" x14ac:dyDescent="0.25">
      <c r="A1364" s="106">
        <v>44112</v>
      </c>
      <c r="B1364" s="93" t="s">
        <v>24</v>
      </c>
      <c r="C1364" s="112" t="s">
        <v>23</v>
      </c>
      <c r="D1364" s="33">
        <v>2</v>
      </c>
    </row>
    <row r="1365" spans="1:4" x14ac:dyDescent="0.25">
      <c r="A1365" s="106">
        <v>44112</v>
      </c>
      <c r="B1365" s="93" t="s">
        <v>7</v>
      </c>
      <c r="C1365" s="93" t="s">
        <v>7</v>
      </c>
      <c r="D1365" s="33">
        <v>1</v>
      </c>
    </row>
    <row r="1366" spans="1:4" x14ac:dyDescent="0.25">
      <c r="A1366" s="106">
        <v>44112</v>
      </c>
      <c r="B1366" s="93" t="s">
        <v>9</v>
      </c>
      <c r="C1366" s="93" t="s">
        <v>9</v>
      </c>
      <c r="D1366" s="33">
        <v>13</v>
      </c>
    </row>
    <row r="1367" spans="1:4" x14ac:dyDescent="0.25">
      <c r="A1367" s="106">
        <v>44112</v>
      </c>
      <c r="B1367" s="93" t="s">
        <v>9</v>
      </c>
      <c r="C1367" s="112" t="s">
        <v>17</v>
      </c>
      <c r="D1367" s="33">
        <v>6</v>
      </c>
    </row>
    <row r="1368" spans="1:4" x14ac:dyDescent="0.25">
      <c r="A1368" s="106">
        <v>44112</v>
      </c>
      <c r="B1368" s="93" t="s">
        <v>9</v>
      </c>
      <c r="C1368" s="112" t="s">
        <v>159</v>
      </c>
      <c r="D1368" s="33">
        <v>1</v>
      </c>
    </row>
    <row r="1369" spans="1:4" x14ac:dyDescent="0.25">
      <c r="A1369" s="106">
        <v>44112</v>
      </c>
      <c r="B1369" s="93" t="s">
        <v>9</v>
      </c>
      <c r="C1369" s="112" t="s">
        <v>155</v>
      </c>
      <c r="D1369" s="33">
        <v>2</v>
      </c>
    </row>
    <row r="1370" spans="1:4" x14ac:dyDescent="0.25">
      <c r="A1370" s="106">
        <v>44112</v>
      </c>
      <c r="B1370" s="93" t="s">
        <v>15</v>
      </c>
      <c r="C1370" s="93" t="s">
        <v>118</v>
      </c>
      <c r="D1370" s="33">
        <v>1</v>
      </c>
    </row>
    <row r="1371" spans="1:4" x14ac:dyDescent="0.25">
      <c r="A1371" s="106">
        <v>44112</v>
      </c>
      <c r="B1371" s="93" t="s">
        <v>12</v>
      </c>
      <c r="C1371" s="93" t="s">
        <v>603</v>
      </c>
      <c r="D1371" s="33">
        <v>1</v>
      </c>
    </row>
    <row r="1372" spans="1:4" x14ac:dyDescent="0.25">
      <c r="A1372" s="106">
        <v>44112</v>
      </c>
      <c r="B1372" s="112" t="s">
        <v>8</v>
      </c>
      <c r="C1372" s="112" t="s">
        <v>240</v>
      </c>
      <c r="D1372" s="33">
        <v>2</v>
      </c>
    </row>
    <row r="1373" spans="1:4" x14ac:dyDescent="0.25">
      <c r="A1373" s="106">
        <v>44112</v>
      </c>
      <c r="B1373" s="93" t="s">
        <v>8</v>
      </c>
      <c r="C1373" s="112" t="s">
        <v>154</v>
      </c>
      <c r="D1373" s="33">
        <v>2</v>
      </c>
    </row>
    <row r="1374" spans="1:4" x14ac:dyDescent="0.25">
      <c r="A1374" s="106">
        <v>44112</v>
      </c>
      <c r="B1374" s="112" t="s">
        <v>8</v>
      </c>
      <c r="C1374" s="112" t="s">
        <v>143</v>
      </c>
      <c r="D1374" s="33">
        <v>1</v>
      </c>
    </row>
    <row r="1375" spans="1:4" x14ac:dyDescent="0.25">
      <c r="A1375" s="106">
        <v>44112</v>
      </c>
      <c r="B1375" s="112" t="s">
        <v>8</v>
      </c>
      <c r="C1375" s="112" t="s">
        <v>215</v>
      </c>
      <c r="D1375" s="33">
        <v>2</v>
      </c>
    </row>
    <row r="1376" spans="1:4" x14ac:dyDescent="0.25">
      <c r="A1376" s="106">
        <v>44112</v>
      </c>
      <c r="B1376" s="112" t="s">
        <v>8</v>
      </c>
      <c r="C1376" s="112" t="s">
        <v>40</v>
      </c>
      <c r="D1376" s="33">
        <v>1</v>
      </c>
    </row>
    <row r="1377" spans="1:4" x14ac:dyDescent="0.25">
      <c r="A1377" s="106">
        <v>44112</v>
      </c>
      <c r="B1377" s="112" t="s">
        <v>8</v>
      </c>
      <c r="C1377" s="112" t="s">
        <v>8</v>
      </c>
      <c r="D1377" s="33">
        <v>82</v>
      </c>
    </row>
    <row r="1378" spans="1:4" x14ac:dyDescent="0.25">
      <c r="A1378" s="106">
        <v>44112</v>
      </c>
      <c r="B1378" s="112" t="s">
        <v>8</v>
      </c>
      <c r="C1378" s="112" t="s">
        <v>121</v>
      </c>
      <c r="D1378" s="33">
        <v>2</v>
      </c>
    </row>
    <row r="1379" spans="1:4" x14ac:dyDescent="0.25">
      <c r="A1379" s="106">
        <v>44112</v>
      </c>
      <c r="B1379" s="93" t="s">
        <v>50</v>
      </c>
      <c r="C1379" s="112" t="s">
        <v>628</v>
      </c>
      <c r="D1379" s="33">
        <v>1</v>
      </c>
    </row>
    <row r="1380" spans="1:4" x14ac:dyDescent="0.25">
      <c r="A1380" s="106">
        <v>44112</v>
      </c>
      <c r="B1380" s="93" t="s">
        <v>50</v>
      </c>
      <c r="C1380" s="112" t="s">
        <v>381</v>
      </c>
      <c r="D1380" s="33">
        <v>3</v>
      </c>
    </row>
    <row r="1381" spans="1:4" x14ac:dyDescent="0.25">
      <c r="A1381" s="106">
        <v>44112</v>
      </c>
      <c r="B1381" s="93" t="s">
        <v>27</v>
      </c>
      <c r="C1381" s="112" t="s">
        <v>150</v>
      </c>
      <c r="D1381" s="33">
        <v>1</v>
      </c>
    </row>
    <row r="1382" spans="1:4" x14ac:dyDescent="0.25">
      <c r="A1382" s="106">
        <v>44112</v>
      </c>
      <c r="B1382" s="93" t="s">
        <v>27</v>
      </c>
      <c r="C1382" s="112" t="s">
        <v>43</v>
      </c>
      <c r="D1382" s="33">
        <v>7</v>
      </c>
    </row>
    <row r="1383" spans="1:4" x14ac:dyDescent="0.25">
      <c r="A1383" s="106">
        <v>44113</v>
      </c>
      <c r="B1383" s="93" t="s">
        <v>20</v>
      </c>
      <c r="C1383" s="93" t="s">
        <v>20</v>
      </c>
      <c r="D1383" s="33">
        <v>13</v>
      </c>
    </row>
    <row r="1384" spans="1:4" x14ac:dyDescent="0.25">
      <c r="A1384" s="106">
        <v>44113</v>
      </c>
      <c r="B1384" s="93" t="s">
        <v>20</v>
      </c>
      <c r="C1384" s="93" t="s">
        <v>379</v>
      </c>
      <c r="D1384" s="33">
        <v>1</v>
      </c>
    </row>
    <row r="1385" spans="1:4" x14ac:dyDescent="0.25">
      <c r="A1385" s="106">
        <v>44113</v>
      </c>
      <c r="B1385" s="93" t="s">
        <v>13</v>
      </c>
      <c r="C1385" s="112" t="s">
        <v>626</v>
      </c>
      <c r="D1385" s="33">
        <v>1</v>
      </c>
    </row>
    <row r="1386" spans="1:4" x14ac:dyDescent="0.25">
      <c r="A1386" s="106">
        <v>44113</v>
      </c>
      <c r="B1386" s="93" t="s">
        <v>13</v>
      </c>
      <c r="C1386" s="93" t="s">
        <v>13</v>
      </c>
      <c r="D1386" s="33">
        <v>6</v>
      </c>
    </row>
    <row r="1387" spans="1:4" x14ac:dyDescent="0.25">
      <c r="A1387" s="106">
        <v>44113</v>
      </c>
      <c r="B1387" s="93" t="s">
        <v>13</v>
      </c>
      <c r="C1387" s="93" t="s">
        <v>236</v>
      </c>
      <c r="D1387" s="33">
        <v>8</v>
      </c>
    </row>
    <row r="1388" spans="1:4" x14ac:dyDescent="0.25">
      <c r="A1388" s="106">
        <v>44113</v>
      </c>
      <c r="B1388" s="93" t="s">
        <v>13</v>
      </c>
      <c r="C1388" s="93" t="s">
        <v>233</v>
      </c>
      <c r="D1388" s="33">
        <v>1</v>
      </c>
    </row>
    <row r="1389" spans="1:4" x14ac:dyDescent="0.25">
      <c r="A1389" s="106">
        <v>44113</v>
      </c>
      <c r="B1389" s="93" t="s">
        <v>24</v>
      </c>
      <c r="C1389" s="93" t="s">
        <v>23</v>
      </c>
      <c r="D1389" s="33">
        <v>12</v>
      </c>
    </row>
    <row r="1390" spans="1:4" x14ac:dyDescent="0.25">
      <c r="A1390" s="106">
        <v>44113</v>
      </c>
      <c r="B1390" s="93" t="s">
        <v>7</v>
      </c>
      <c r="C1390" s="93" t="s">
        <v>7</v>
      </c>
      <c r="D1390" s="33">
        <v>7</v>
      </c>
    </row>
    <row r="1391" spans="1:4" x14ac:dyDescent="0.25">
      <c r="A1391" s="106">
        <v>44113</v>
      </c>
      <c r="B1391" s="93" t="s">
        <v>9</v>
      </c>
      <c r="C1391" s="93" t="s">
        <v>9</v>
      </c>
      <c r="D1391" s="33">
        <v>22</v>
      </c>
    </row>
    <row r="1392" spans="1:4" x14ac:dyDescent="0.25">
      <c r="A1392" s="106">
        <v>44113</v>
      </c>
      <c r="B1392" s="93" t="s">
        <v>9</v>
      </c>
      <c r="C1392" s="93" t="s">
        <v>17</v>
      </c>
      <c r="D1392" s="33">
        <v>18</v>
      </c>
    </row>
    <row r="1393" spans="1:4" x14ac:dyDescent="0.25">
      <c r="A1393" s="106">
        <v>44113</v>
      </c>
      <c r="B1393" s="93" t="s">
        <v>9</v>
      </c>
      <c r="C1393" s="93" t="s">
        <v>155</v>
      </c>
      <c r="D1393" s="33">
        <v>1</v>
      </c>
    </row>
    <row r="1394" spans="1:4" x14ac:dyDescent="0.25">
      <c r="A1394" s="106">
        <v>44113</v>
      </c>
      <c r="B1394" s="93" t="s">
        <v>15</v>
      </c>
      <c r="C1394" s="93" t="s">
        <v>118</v>
      </c>
      <c r="D1394" s="33">
        <v>3</v>
      </c>
    </row>
    <row r="1395" spans="1:4" x14ac:dyDescent="0.25">
      <c r="A1395" s="106">
        <v>44113</v>
      </c>
      <c r="B1395" s="93" t="s">
        <v>15</v>
      </c>
      <c r="C1395" s="93" t="s">
        <v>297</v>
      </c>
      <c r="D1395" s="33">
        <v>1</v>
      </c>
    </row>
    <row r="1396" spans="1:4" x14ac:dyDescent="0.25">
      <c r="A1396" s="106">
        <v>44113</v>
      </c>
      <c r="B1396" s="93" t="s">
        <v>11</v>
      </c>
      <c r="C1396" s="93" t="s">
        <v>11</v>
      </c>
      <c r="D1396" s="33">
        <v>2</v>
      </c>
    </row>
    <row r="1397" spans="1:4" x14ac:dyDescent="0.25">
      <c r="A1397" s="106">
        <v>44113</v>
      </c>
      <c r="B1397" s="93" t="s">
        <v>11</v>
      </c>
      <c r="C1397" s="93" t="s">
        <v>144</v>
      </c>
      <c r="D1397" s="33">
        <v>2</v>
      </c>
    </row>
    <row r="1398" spans="1:4" x14ac:dyDescent="0.25">
      <c r="A1398" s="106">
        <v>44113</v>
      </c>
      <c r="B1398" s="93" t="s">
        <v>12</v>
      </c>
      <c r="C1398" s="93" t="s">
        <v>83</v>
      </c>
      <c r="D1398" s="33">
        <v>3</v>
      </c>
    </row>
    <row r="1399" spans="1:4" x14ac:dyDescent="0.25">
      <c r="A1399" s="106">
        <v>44113</v>
      </c>
      <c r="B1399" s="93" t="s">
        <v>12</v>
      </c>
      <c r="C1399" s="93" t="s">
        <v>12</v>
      </c>
      <c r="D1399" s="33">
        <v>3</v>
      </c>
    </row>
    <row r="1400" spans="1:4" x14ac:dyDescent="0.25">
      <c r="A1400" s="106">
        <v>44113</v>
      </c>
      <c r="B1400" s="93" t="s">
        <v>8</v>
      </c>
      <c r="C1400" s="93" t="s">
        <v>240</v>
      </c>
      <c r="D1400" s="33">
        <v>1</v>
      </c>
    </row>
    <row r="1401" spans="1:4" x14ac:dyDescent="0.25">
      <c r="A1401" s="106">
        <v>44113</v>
      </c>
      <c r="B1401" s="93" t="s">
        <v>8</v>
      </c>
      <c r="C1401" s="93" t="s">
        <v>241</v>
      </c>
      <c r="D1401" s="33">
        <v>1</v>
      </c>
    </row>
    <row r="1402" spans="1:4" x14ac:dyDescent="0.25">
      <c r="A1402" s="106">
        <v>44113</v>
      </c>
      <c r="B1402" s="93" t="s">
        <v>8</v>
      </c>
      <c r="C1402" s="93" t="s">
        <v>690</v>
      </c>
      <c r="D1402" s="33">
        <v>2</v>
      </c>
    </row>
    <row r="1403" spans="1:4" x14ac:dyDescent="0.25">
      <c r="A1403" s="106">
        <v>44113</v>
      </c>
      <c r="B1403" s="93" t="s">
        <v>8</v>
      </c>
      <c r="C1403" s="93" t="s">
        <v>67</v>
      </c>
      <c r="D1403" s="33">
        <v>6</v>
      </c>
    </row>
    <row r="1404" spans="1:4" x14ac:dyDescent="0.25">
      <c r="A1404" s="106">
        <v>44113</v>
      </c>
      <c r="B1404" s="93" t="s">
        <v>8</v>
      </c>
      <c r="C1404" s="93" t="s">
        <v>143</v>
      </c>
      <c r="D1404" s="33">
        <v>1</v>
      </c>
    </row>
    <row r="1405" spans="1:4" x14ac:dyDescent="0.25">
      <c r="A1405" s="106">
        <v>44113</v>
      </c>
      <c r="B1405" s="93" t="s">
        <v>8</v>
      </c>
      <c r="C1405" s="93" t="s">
        <v>215</v>
      </c>
      <c r="D1405" s="33">
        <v>3</v>
      </c>
    </row>
    <row r="1406" spans="1:4" x14ac:dyDescent="0.25">
      <c r="A1406" s="106">
        <v>44113</v>
      </c>
      <c r="B1406" s="93" t="s">
        <v>8</v>
      </c>
      <c r="C1406" s="93" t="s">
        <v>40</v>
      </c>
      <c r="D1406" s="33">
        <v>1</v>
      </c>
    </row>
    <row r="1407" spans="1:4" x14ac:dyDescent="0.25">
      <c r="A1407" s="106">
        <v>44113</v>
      </c>
      <c r="B1407" s="93" t="s">
        <v>8</v>
      </c>
      <c r="C1407" s="93" t="s">
        <v>8</v>
      </c>
      <c r="D1407" s="33">
        <v>77</v>
      </c>
    </row>
    <row r="1408" spans="1:4" x14ac:dyDescent="0.25">
      <c r="A1408" s="106">
        <v>44113</v>
      </c>
      <c r="B1408" s="93" t="s">
        <v>8</v>
      </c>
      <c r="C1408" s="93" t="s">
        <v>31</v>
      </c>
      <c r="D1408" s="33">
        <v>2</v>
      </c>
    </row>
    <row r="1409" spans="1:4" x14ac:dyDescent="0.25">
      <c r="A1409" s="106">
        <v>44113</v>
      </c>
      <c r="B1409" s="93" t="s">
        <v>8</v>
      </c>
      <c r="C1409" s="93" t="s">
        <v>89</v>
      </c>
      <c r="D1409" s="33">
        <v>1</v>
      </c>
    </row>
    <row r="1410" spans="1:4" x14ac:dyDescent="0.25">
      <c r="A1410" s="106">
        <v>44113</v>
      </c>
      <c r="B1410" s="93" t="s">
        <v>8</v>
      </c>
      <c r="C1410" s="93" t="s">
        <v>121</v>
      </c>
      <c r="D1410" s="33">
        <v>1</v>
      </c>
    </row>
    <row r="1411" spans="1:4" x14ac:dyDescent="0.25">
      <c r="A1411" s="106">
        <v>44113</v>
      </c>
      <c r="B1411" s="93" t="s">
        <v>49</v>
      </c>
      <c r="C1411" s="93" t="s">
        <v>225</v>
      </c>
      <c r="D1411" s="33">
        <v>1</v>
      </c>
    </row>
    <row r="1412" spans="1:4" x14ac:dyDescent="0.25">
      <c r="A1412" s="106">
        <v>44113</v>
      </c>
      <c r="B1412" s="93" t="s">
        <v>49</v>
      </c>
      <c r="C1412" s="93" t="s">
        <v>49</v>
      </c>
      <c r="D1412" s="33">
        <v>2</v>
      </c>
    </row>
    <row r="1413" spans="1:4" x14ac:dyDescent="0.25">
      <c r="A1413" s="106">
        <v>44113</v>
      </c>
      <c r="B1413" s="93" t="s">
        <v>50</v>
      </c>
      <c r="C1413" s="93" t="s">
        <v>628</v>
      </c>
      <c r="D1413" s="33">
        <v>5</v>
      </c>
    </row>
    <row r="1414" spans="1:4" x14ac:dyDescent="0.25">
      <c r="A1414" s="106">
        <v>44113</v>
      </c>
      <c r="B1414" s="93" t="s">
        <v>50</v>
      </c>
      <c r="C1414" s="93" t="s">
        <v>381</v>
      </c>
      <c r="D1414" s="33">
        <v>4</v>
      </c>
    </row>
    <row r="1415" spans="1:4" x14ac:dyDescent="0.25">
      <c r="A1415" s="106">
        <v>44113</v>
      </c>
      <c r="B1415" s="93" t="s">
        <v>27</v>
      </c>
      <c r="C1415" s="93" t="s">
        <v>150</v>
      </c>
      <c r="D1415" s="33">
        <v>4</v>
      </c>
    </row>
    <row r="1416" spans="1:4" x14ac:dyDescent="0.25">
      <c r="A1416" s="106">
        <v>44113</v>
      </c>
      <c r="B1416" s="93" t="s">
        <v>27</v>
      </c>
      <c r="C1416" s="93" t="s">
        <v>43</v>
      </c>
      <c r="D1416" s="33">
        <v>10</v>
      </c>
    </row>
    <row r="1417" spans="1:4" x14ac:dyDescent="0.25">
      <c r="A1417" s="106">
        <v>44113</v>
      </c>
      <c r="B1417" s="93" t="s">
        <v>27</v>
      </c>
      <c r="C1417" s="93" t="s">
        <v>636</v>
      </c>
      <c r="D1417" s="33">
        <v>1</v>
      </c>
    </row>
    <row r="1418" spans="1:4" x14ac:dyDescent="0.25">
      <c r="A1418" s="106">
        <v>44113</v>
      </c>
      <c r="B1418" s="93" t="s">
        <v>51</v>
      </c>
      <c r="C1418" s="93" t="s">
        <v>51</v>
      </c>
      <c r="D1418" s="33">
        <v>3</v>
      </c>
    </row>
    <row r="1419" spans="1:4" x14ac:dyDescent="0.25">
      <c r="A1419" s="106">
        <v>44113</v>
      </c>
      <c r="B1419" s="93" t="s">
        <v>10</v>
      </c>
      <c r="C1419" s="93" t="s">
        <v>10</v>
      </c>
      <c r="D1419" s="33">
        <v>2</v>
      </c>
    </row>
    <row r="1420" spans="1:4" x14ac:dyDescent="0.25">
      <c r="A1420" s="106">
        <v>44114</v>
      </c>
      <c r="B1420" s="93" t="s">
        <v>20</v>
      </c>
      <c r="C1420" s="93" t="s">
        <v>20</v>
      </c>
      <c r="D1420" s="33">
        <v>12</v>
      </c>
    </row>
    <row r="1421" spans="1:4" x14ac:dyDescent="0.25">
      <c r="A1421" s="106">
        <v>44114</v>
      </c>
      <c r="B1421" s="93" t="s">
        <v>20</v>
      </c>
      <c r="C1421" s="93" t="s">
        <v>695</v>
      </c>
      <c r="D1421" s="33">
        <v>1</v>
      </c>
    </row>
    <row r="1422" spans="1:4" x14ac:dyDescent="0.25">
      <c r="A1422" s="106">
        <v>44114</v>
      </c>
      <c r="B1422" s="93" t="s">
        <v>13</v>
      </c>
      <c r="C1422" s="112" t="s">
        <v>626</v>
      </c>
      <c r="D1422" s="33">
        <v>2</v>
      </c>
    </row>
    <row r="1423" spans="1:4" x14ac:dyDescent="0.25">
      <c r="A1423" s="106">
        <v>44114</v>
      </c>
      <c r="B1423" s="93" t="s">
        <v>13</v>
      </c>
      <c r="C1423" s="93" t="s">
        <v>148</v>
      </c>
      <c r="D1423" s="33">
        <v>1</v>
      </c>
    </row>
    <row r="1424" spans="1:4" x14ac:dyDescent="0.25">
      <c r="A1424" s="106">
        <v>44114</v>
      </c>
      <c r="B1424" s="93" t="s">
        <v>13</v>
      </c>
      <c r="C1424" s="93" t="s">
        <v>233</v>
      </c>
      <c r="D1424" s="33">
        <v>3</v>
      </c>
    </row>
    <row r="1425" spans="1:4" x14ac:dyDescent="0.25">
      <c r="A1425" s="106">
        <v>44114</v>
      </c>
      <c r="B1425" s="93" t="s">
        <v>24</v>
      </c>
      <c r="C1425" s="93" t="s">
        <v>23</v>
      </c>
      <c r="D1425" s="33">
        <v>17</v>
      </c>
    </row>
    <row r="1426" spans="1:4" x14ac:dyDescent="0.25">
      <c r="A1426" s="106">
        <v>44114</v>
      </c>
      <c r="B1426" s="93" t="s">
        <v>24</v>
      </c>
      <c r="C1426" s="93" t="s">
        <v>36</v>
      </c>
      <c r="D1426" s="33">
        <v>2</v>
      </c>
    </row>
    <row r="1427" spans="1:4" x14ac:dyDescent="0.25">
      <c r="A1427" s="106">
        <v>44114</v>
      </c>
      <c r="B1427" s="93" t="s">
        <v>7</v>
      </c>
      <c r="C1427" s="93" t="s">
        <v>7</v>
      </c>
      <c r="D1427" s="33">
        <v>18</v>
      </c>
    </row>
    <row r="1428" spans="1:4" x14ac:dyDescent="0.25">
      <c r="A1428" s="106">
        <v>44114</v>
      </c>
      <c r="B1428" s="93" t="s">
        <v>9</v>
      </c>
      <c r="C1428" s="93" t="s">
        <v>9</v>
      </c>
      <c r="D1428" s="33">
        <v>10</v>
      </c>
    </row>
    <row r="1429" spans="1:4" x14ac:dyDescent="0.25">
      <c r="A1429" s="106">
        <v>44114</v>
      </c>
      <c r="B1429" s="93" t="s">
        <v>9</v>
      </c>
      <c r="C1429" s="93" t="s">
        <v>17</v>
      </c>
      <c r="D1429" s="33">
        <v>6</v>
      </c>
    </row>
    <row r="1430" spans="1:4" x14ac:dyDescent="0.25">
      <c r="A1430" s="106">
        <v>44114</v>
      </c>
      <c r="B1430" s="93" t="s">
        <v>9</v>
      </c>
      <c r="C1430" s="93" t="s">
        <v>155</v>
      </c>
      <c r="D1430" s="33">
        <v>1</v>
      </c>
    </row>
    <row r="1431" spans="1:4" x14ac:dyDescent="0.25">
      <c r="A1431" s="106">
        <v>44114</v>
      </c>
      <c r="B1431" s="93" t="s">
        <v>11</v>
      </c>
      <c r="C1431" s="93" t="s">
        <v>348</v>
      </c>
      <c r="D1431" s="33">
        <v>1</v>
      </c>
    </row>
    <row r="1432" spans="1:4" x14ac:dyDescent="0.25">
      <c r="A1432" s="106">
        <v>44114</v>
      </c>
      <c r="B1432" s="93" t="s">
        <v>11</v>
      </c>
      <c r="C1432" s="93" t="s">
        <v>11</v>
      </c>
      <c r="D1432" s="33">
        <v>1</v>
      </c>
    </row>
    <row r="1433" spans="1:4" x14ac:dyDescent="0.25">
      <c r="A1433" s="106">
        <v>44114</v>
      </c>
      <c r="B1433" s="93" t="s">
        <v>11</v>
      </c>
      <c r="C1433" s="93" t="s">
        <v>144</v>
      </c>
      <c r="D1433" s="33">
        <v>5</v>
      </c>
    </row>
    <row r="1434" spans="1:4" x14ac:dyDescent="0.25">
      <c r="A1434" s="106">
        <v>44114</v>
      </c>
      <c r="B1434" s="93" t="s">
        <v>12</v>
      </c>
      <c r="C1434" s="93" t="s">
        <v>12</v>
      </c>
      <c r="D1434" s="33">
        <v>1</v>
      </c>
    </row>
    <row r="1435" spans="1:4" x14ac:dyDescent="0.25">
      <c r="A1435" s="106">
        <v>44114</v>
      </c>
      <c r="B1435" s="93" t="s">
        <v>8</v>
      </c>
      <c r="C1435" s="93" t="s">
        <v>82</v>
      </c>
      <c r="D1435" s="33">
        <v>1</v>
      </c>
    </row>
    <row r="1436" spans="1:4" x14ac:dyDescent="0.25">
      <c r="A1436" s="106">
        <v>44114</v>
      </c>
      <c r="B1436" s="93" t="s">
        <v>8</v>
      </c>
      <c r="C1436" s="93" t="s">
        <v>241</v>
      </c>
      <c r="D1436" s="33">
        <v>2</v>
      </c>
    </row>
    <row r="1437" spans="1:4" x14ac:dyDescent="0.25">
      <c r="A1437" s="106">
        <v>44114</v>
      </c>
      <c r="B1437" s="93" t="s">
        <v>8</v>
      </c>
      <c r="C1437" s="93" t="s">
        <v>67</v>
      </c>
      <c r="D1437" s="33">
        <v>1</v>
      </c>
    </row>
    <row r="1438" spans="1:4" x14ac:dyDescent="0.25">
      <c r="A1438" s="106">
        <v>44114</v>
      </c>
      <c r="B1438" s="93" t="s">
        <v>8</v>
      </c>
      <c r="C1438" s="93" t="s">
        <v>215</v>
      </c>
      <c r="D1438" s="33">
        <v>1</v>
      </c>
    </row>
    <row r="1439" spans="1:4" x14ac:dyDescent="0.25">
      <c r="A1439" s="106">
        <v>44114</v>
      </c>
      <c r="B1439" s="93" t="s">
        <v>8</v>
      </c>
      <c r="C1439" s="93" t="s">
        <v>8</v>
      </c>
      <c r="D1439" s="33">
        <v>121</v>
      </c>
    </row>
    <row r="1440" spans="1:4" x14ac:dyDescent="0.25">
      <c r="A1440" s="106">
        <v>44114</v>
      </c>
      <c r="B1440" s="93" t="s">
        <v>8</v>
      </c>
      <c r="C1440" s="93" t="s">
        <v>31</v>
      </c>
      <c r="D1440" s="33">
        <v>2</v>
      </c>
    </row>
    <row r="1441" spans="1:4" x14ac:dyDescent="0.25">
      <c r="A1441" s="106">
        <v>44114</v>
      </c>
      <c r="B1441" s="93" t="s">
        <v>8</v>
      </c>
      <c r="C1441" s="93" t="s">
        <v>89</v>
      </c>
      <c r="D1441" s="33">
        <v>2</v>
      </c>
    </row>
    <row r="1442" spans="1:4" x14ac:dyDescent="0.25">
      <c r="A1442" s="106">
        <v>44114</v>
      </c>
      <c r="B1442" s="93" t="s">
        <v>8</v>
      </c>
      <c r="C1442" s="93" t="s">
        <v>121</v>
      </c>
      <c r="D1442" s="33">
        <v>3</v>
      </c>
    </row>
    <row r="1443" spans="1:4" x14ac:dyDescent="0.25">
      <c r="A1443" s="106">
        <v>44114</v>
      </c>
      <c r="B1443" s="93" t="s">
        <v>49</v>
      </c>
      <c r="C1443" s="93" t="s">
        <v>49</v>
      </c>
      <c r="D1443" s="33">
        <v>6</v>
      </c>
    </row>
    <row r="1444" spans="1:4" x14ac:dyDescent="0.25">
      <c r="A1444" s="106">
        <v>44114</v>
      </c>
      <c r="B1444" s="93" t="s">
        <v>50</v>
      </c>
      <c r="C1444" s="93" t="s">
        <v>243</v>
      </c>
      <c r="D1444" s="33">
        <v>2</v>
      </c>
    </row>
    <row r="1445" spans="1:4" x14ac:dyDescent="0.25">
      <c r="A1445" s="106">
        <v>44114</v>
      </c>
      <c r="B1445" s="93" t="s">
        <v>50</v>
      </c>
      <c r="C1445" s="93" t="s">
        <v>381</v>
      </c>
      <c r="D1445" s="33">
        <v>4</v>
      </c>
    </row>
    <row r="1446" spans="1:4" x14ac:dyDescent="0.25">
      <c r="A1446" s="106">
        <v>44114</v>
      </c>
      <c r="B1446" s="93" t="s">
        <v>27</v>
      </c>
      <c r="C1446" s="93" t="s">
        <v>150</v>
      </c>
      <c r="D1446" s="33">
        <v>3</v>
      </c>
    </row>
    <row r="1447" spans="1:4" x14ac:dyDescent="0.25">
      <c r="A1447" s="106">
        <v>44114</v>
      </c>
      <c r="B1447" s="93" t="s">
        <v>27</v>
      </c>
      <c r="C1447" s="93" t="s">
        <v>43</v>
      </c>
      <c r="D1447" s="33">
        <v>3</v>
      </c>
    </row>
    <row r="1448" spans="1:4" x14ac:dyDescent="0.25">
      <c r="A1448" s="106">
        <v>44114</v>
      </c>
      <c r="B1448" s="93" t="s">
        <v>51</v>
      </c>
      <c r="C1448" s="93" t="s">
        <v>51</v>
      </c>
      <c r="D1448" s="33">
        <v>3</v>
      </c>
    </row>
    <row r="1449" spans="1:4" x14ac:dyDescent="0.25">
      <c r="A1449" s="106">
        <v>44114</v>
      </c>
      <c r="B1449" s="93" t="s">
        <v>10</v>
      </c>
      <c r="C1449" s="93" t="s">
        <v>10</v>
      </c>
      <c r="D1449" s="33">
        <v>1</v>
      </c>
    </row>
    <row r="1450" spans="1:4" x14ac:dyDescent="0.25">
      <c r="A1450" s="106">
        <v>44115</v>
      </c>
      <c r="B1450" s="93" t="s">
        <v>14</v>
      </c>
      <c r="C1450" s="112" t="s">
        <v>95</v>
      </c>
      <c r="D1450" s="33">
        <v>1</v>
      </c>
    </row>
    <row r="1451" spans="1:4" x14ac:dyDescent="0.25">
      <c r="A1451" s="106">
        <v>44115</v>
      </c>
      <c r="B1451" s="93" t="s">
        <v>20</v>
      </c>
      <c r="C1451" s="112" t="s">
        <v>20</v>
      </c>
      <c r="D1451" s="33">
        <v>9</v>
      </c>
    </row>
    <row r="1452" spans="1:4" x14ac:dyDescent="0.25">
      <c r="A1452" s="106">
        <v>44115</v>
      </c>
      <c r="B1452" s="112" t="s">
        <v>13</v>
      </c>
      <c r="C1452" s="112" t="s">
        <v>13</v>
      </c>
      <c r="D1452" s="33">
        <v>7</v>
      </c>
    </row>
    <row r="1453" spans="1:4" x14ac:dyDescent="0.25">
      <c r="A1453" s="106">
        <v>44115</v>
      </c>
      <c r="B1453" s="107" t="s">
        <v>13</v>
      </c>
      <c r="C1453" s="107" t="s">
        <v>689</v>
      </c>
      <c r="D1453" s="33">
        <v>1</v>
      </c>
    </row>
    <row r="1454" spans="1:4" x14ac:dyDescent="0.25">
      <c r="A1454" s="106">
        <v>44115</v>
      </c>
      <c r="B1454" s="112" t="s">
        <v>13</v>
      </c>
      <c r="C1454" s="112" t="s">
        <v>236</v>
      </c>
      <c r="D1454" s="33">
        <v>1</v>
      </c>
    </row>
    <row r="1455" spans="1:4" x14ac:dyDescent="0.25">
      <c r="A1455" s="106">
        <v>44115</v>
      </c>
      <c r="B1455" s="112" t="s">
        <v>13</v>
      </c>
      <c r="C1455" s="112" t="s">
        <v>233</v>
      </c>
      <c r="D1455" s="33">
        <v>8</v>
      </c>
    </row>
    <row r="1456" spans="1:4" x14ac:dyDescent="0.25">
      <c r="A1456" s="106">
        <v>44115</v>
      </c>
      <c r="B1456" s="112" t="s">
        <v>24</v>
      </c>
      <c r="C1456" s="112" t="s">
        <v>23</v>
      </c>
      <c r="D1456" s="33">
        <v>20</v>
      </c>
    </row>
    <row r="1457" spans="1:4" x14ac:dyDescent="0.25">
      <c r="A1457" s="106">
        <v>44115</v>
      </c>
      <c r="B1457" s="112" t="s">
        <v>24</v>
      </c>
      <c r="C1457" s="112" t="s">
        <v>672</v>
      </c>
      <c r="D1457" s="33">
        <v>1</v>
      </c>
    </row>
    <row r="1458" spans="1:4" x14ac:dyDescent="0.25">
      <c r="A1458" s="106">
        <v>44115</v>
      </c>
      <c r="B1458" s="112" t="s">
        <v>24</v>
      </c>
      <c r="C1458" s="112" t="s">
        <v>24</v>
      </c>
      <c r="D1458" s="33">
        <v>1</v>
      </c>
    </row>
    <row r="1459" spans="1:4" x14ac:dyDescent="0.25">
      <c r="A1459" s="106">
        <v>44115</v>
      </c>
      <c r="B1459" s="112" t="s">
        <v>7</v>
      </c>
      <c r="C1459" s="112" t="s">
        <v>7</v>
      </c>
      <c r="D1459" s="33">
        <v>22</v>
      </c>
    </row>
    <row r="1460" spans="1:4" x14ac:dyDescent="0.25">
      <c r="A1460" s="106">
        <v>44115</v>
      </c>
      <c r="B1460" s="112" t="s">
        <v>9</v>
      </c>
      <c r="C1460" s="112" t="s">
        <v>9</v>
      </c>
      <c r="D1460" s="33">
        <v>17</v>
      </c>
    </row>
    <row r="1461" spans="1:4" x14ac:dyDescent="0.25">
      <c r="A1461" s="106">
        <v>44115</v>
      </c>
      <c r="B1461" s="112" t="s">
        <v>9</v>
      </c>
      <c r="C1461" s="112" t="s">
        <v>17</v>
      </c>
      <c r="D1461" s="33">
        <v>9</v>
      </c>
    </row>
    <row r="1462" spans="1:4" x14ac:dyDescent="0.25">
      <c r="A1462" s="106">
        <v>44115</v>
      </c>
      <c r="B1462" s="112" t="s">
        <v>9</v>
      </c>
      <c r="C1462" s="112" t="s">
        <v>155</v>
      </c>
      <c r="D1462" s="33">
        <v>3</v>
      </c>
    </row>
    <row r="1463" spans="1:4" x14ac:dyDescent="0.25">
      <c r="A1463" s="106">
        <v>44115</v>
      </c>
      <c r="B1463" s="93" t="s">
        <v>15</v>
      </c>
      <c r="C1463" s="112" t="s">
        <v>118</v>
      </c>
      <c r="D1463" s="33">
        <v>2</v>
      </c>
    </row>
    <row r="1464" spans="1:4" x14ac:dyDescent="0.25">
      <c r="A1464" s="106">
        <v>44115</v>
      </c>
      <c r="B1464" s="93" t="s">
        <v>11</v>
      </c>
      <c r="C1464" s="112" t="s">
        <v>11</v>
      </c>
      <c r="D1464" s="33">
        <v>1</v>
      </c>
    </row>
    <row r="1465" spans="1:4" x14ac:dyDescent="0.25">
      <c r="A1465" s="106">
        <v>44115</v>
      </c>
      <c r="B1465" s="93" t="s">
        <v>11</v>
      </c>
      <c r="C1465" s="112" t="s">
        <v>144</v>
      </c>
      <c r="D1465" s="33">
        <v>1</v>
      </c>
    </row>
    <row r="1466" spans="1:4" x14ac:dyDescent="0.25">
      <c r="A1466" s="106">
        <v>44115</v>
      </c>
      <c r="B1466" s="93" t="s">
        <v>12</v>
      </c>
      <c r="C1466" s="112" t="s">
        <v>12</v>
      </c>
      <c r="D1466" s="33">
        <v>5</v>
      </c>
    </row>
    <row r="1467" spans="1:4" x14ac:dyDescent="0.25">
      <c r="A1467" s="106">
        <v>44115</v>
      </c>
      <c r="B1467" s="112" t="s">
        <v>8</v>
      </c>
      <c r="C1467" s="112" t="s">
        <v>241</v>
      </c>
      <c r="D1467" s="33">
        <v>1</v>
      </c>
    </row>
    <row r="1468" spans="1:4" x14ac:dyDescent="0.25">
      <c r="A1468" s="106">
        <v>44115</v>
      </c>
      <c r="B1468" s="112" t="s">
        <v>8</v>
      </c>
      <c r="C1468" s="112" t="s">
        <v>67</v>
      </c>
      <c r="D1468" s="33">
        <v>1</v>
      </c>
    </row>
    <row r="1469" spans="1:4" x14ac:dyDescent="0.25">
      <c r="A1469" s="106">
        <v>44115</v>
      </c>
      <c r="B1469" s="112" t="s">
        <v>8</v>
      </c>
      <c r="C1469" s="112" t="s">
        <v>151</v>
      </c>
      <c r="D1469" s="33">
        <v>1</v>
      </c>
    </row>
    <row r="1470" spans="1:4" x14ac:dyDescent="0.25">
      <c r="A1470" s="106">
        <v>44115</v>
      </c>
      <c r="B1470" s="112" t="s">
        <v>8</v>
      </c>
      <c r="C1470" s="112" t="s">
        <v>215</v>
      </c>
      <c r="D1470" s="33">
        <v>4</v>
      </c>
    </row>
    <row r="1471" spans="1:4" x14ac:dyDescent="0.25">
      <c r="A1471" s="106">
        <v>44115</v>
      </c>
      <c r="B1471" s="112" t="s">
        <v>8</v>
      </c>
      <c r="C1471" s="112" t="s">
        <v>8</v>
      </c>
      <c r="D1471" s="33">
        <v>49</v>
      </c>
    </row>
    <row r="1472" spans="1:4" x14ac:dyDescent="0.25">
      <c r="A1472" s="106">
        <v>44115</v>
      </c>
      <c r="B1472" s="112" t="s">
        <v>8</v>
      </c>
      <c r="C1472" s="112" t="s">
        <v>31</v>
      </c>
      <c r="D1472" s="33">
        <v>1</v>
      </c>
    </row>
    <row r="1473" spans="1:4" x14ac:dyDescent="0.25">
      <c r="A1473" s="106">
        <v>44115</v>
      </c>
      <c r="B1473" s="112" t="s">
        <v>8</v>
      </c>
      <c r="C1473" s="112" t="s">
        <v>89</v>
      </c>
      <c r="D1473" s="33">
        <v>1</v>
      </c>
    </row>
    <row r="1474" spans="1:4" x14ac:dyDescent="0.25">
      <c r="A1474" s="106">
        <v>44115</v>
      </c>
      <c r="B1474" s="93" t="s">
        <v>49</v>
      </c>
      <c r="C1474" s="112" t="s">
        <v>49</v>
      </c>
      <c r="D1474" s="33">
        <v>3</v>
      </c>
    </row>
    <row r="1475" spans="1:4" x14ac:dyDescent="0.25">
      <c r="A1475" s="106">
        <v>44115</v>
      </c>
      <c r="B1475" s="93" t="s">
        <v>50</v>
      </c>
      <c r="C1475" s="112" t="s">
        <v>243</v>
      </c>
      <c r="D1475" s="33">
        <v>4</v>
      </c>
    </row>
    <row r="1476" spans="1:4" x14ac:dyDescent="0.25">
      <c r="A1476" s="106">
        <v>44115</v>
      </c>
      <c r="B1476" s="93" t="s">
        <v>50</v>
      </c>
      <c r="C1476" s="112" t="s">
        <v>628</v>
      </c>
      <c r="D1476" s="33">
        <v>4</v>
      </c>
    </row>
    <row r="1477" spans="1:4" x14ac:dyDescent="0.25">
      <c r="A1477" s="106">
        <v>44115</v>
      </c>
      <c r="B1477" s="93" t="s">
        <v>50</v>
      </c>
      <c r="C1477" s="112" t="s">
        <v>381</v>
      </c>
      <c r="D1477" s="33">
        <v>1</v>
      </c>
    </row>
    <row r="1478" spans="1:4" x14ac:dyDescent="0.25">
      <c r="A1478" s="106">
        <v>44115</v>
      </c>
      <c r="B1478" s="112" t="s">
        <v>27</v>
      </c>
      <c r="C1478" s="112" t="s">
        <v>150</v>
      </c>
      <c r="D1478" s="33">
        <v>11</v>
      </c>
    </row>
    <row r="1479" spans="1:4" x14ac:dyDescent="0.25">
      <c r="A1479" s="106">
        <v>44115</v>
      </c>
      <c r="B1479" s="112" t="s">
        <v>27</v>
      </c>
      <c r="C1479" s="112" t="s">
        <v>43</v>
      </c>
      <c r="D1479" s="33">
        <v>8</v>
      </c>
    </row>
    <row r="1480" spans="1:4" x14ac:dyDescent="0.25">
      <c r="A1480" s="106">
        <v>44115</v>
      </c>
      <c r="B1480" s="93" t="s">
        <v>51</v>
      </c>
      <c r="C1480" s="112" t="s">
        <v>51</v>
      </c>
      <c r="D1480" s="33">
        <v>4</v>
      </c>
    </row>
    <row r="1481" spans="1:4" x14ac:dyDescent="0.25">
      <c r="A1481" s="106">
        <v>44115</v>
      </c>
      <c r="B1481" s="93" t="s">
        <v>10</v>
      </c>
      <c r="C1481" s="112" t="s">
        <v>10</v>
      </c>
      <c r="D1481" s="33">
        <v>1</v>
      </c>
    </row>
    <row r="1482" spans="1:4" x14ac:dyDescent="0.25">
      <c r="A1482" s="106">
        <v>44116</v>
      </c>
      <c r="B1482" s="112" t="s">
        <v>20</v>
      </c>
      <c r="C1482" s="112" t="s">
        <v>20</v>
      </c>
      <c r="D1482" s="33">
        <v>8</v>
      </c>
    </row>
    <row r="1483" spans="1:4" x14ac:dyDescent="0.25">
      <c r="A1483" s="106">
        <v>44116</v>
      </c>
      <c r="B1483" s="112" t="s">
        <v>13</v>
      </c>
      <c r="C1483" s="112" t="s">
        <v>13</v>
      </c>
      <c r="D1483" s="33">
        <v>3</v>
      </c>
    </row>
    <row r="1484" spans="1:4" x14ac:dyDescent="0.25">
      <c r="A1484" s="106">
        <v>44116</v>
      </c>
      <c r="B1484" s="112" t="s">
        <v>13</v>
      </c>
      <c r="C1484" s="112" t="s">
        <v>236</v>
      </c>
      <c r="D1484" s="33">
        <v>2</v>
      </c>
    </row>
    <row r="1485" spans="1:4" x14ac:dyDescent="0.25">
      <c r="A1485" s="106">
        <v>44116</v>
      </c>
      <c r="B1485" s="112" t="s">
        <v>24</v>
      </c>
      <c r="C1485" s="112" t="s">
        <v>23</v>
      </c>
      <c r="D1485" s="33">
        <v>20</v>
      </c>
    </row>
    <row r="1486" spans="1:4" x14ac:dyDescent="0.25">
      <c r="A1486" s="106">
        <v>44116</v>
      </c>
      <c r="B1486" s="112" t="s">
        <v>47</v>
      </c>
      <c r="C1486" s="112" t="s">
        <v>697</v>
      </c>
      <c r="D1486" s="33">
        <v>1</v>
      </c>
    </row>
    <row r="1487" spans="1:4" x14ac:dyDescent="0.25">
      <c r="A1487" s="106">
        <v>44116</v>
      </c>
      <c r="B1487" s="112" t="s">
        <v>9</v>
      </c>
      <c r="C1487" s="112" t="s">
        <v>9</v>
      </c>
      <c r="D1487" s="33">
        <v>2</v>
      </c>
    </row>
    <row r="1488" spans="1:4" x14ac:dyDescent="0.25">
      <c r="A1488" s="106">
        <v>44116</v>
      </c>
      <c r="B1488" s="112" t="s">
        <v>8</v>
      </c>
      <c r="C1488" s="112" t="s">
        <v>241</v>
      </c>
      <c r="D1488" s="33">
        <v>3</v>
      </c>
    </row>
    <row r="1489" spans="1:4" x14ac:dyDescent="0.25">
      <c r="A1489" s="106">
        <v>44116</v>
      </c>
      <c r="B1489" s="112" t="s">
        <v>8</v>
      </c>
      <c r="C1489" s="112" t="s">
        <v>67</v>
      </c>
      <c r="D1489" s="33">
        <v>3</v>
      </c>
    </row>
    <row r="1490" spans="1:4" x14ac:dyDescent="0.25">
      <c r="A1490" s="106">
        <v>44116</v>
      </c>
      <c r="B1490" s="112" t="s">
        <v>8</v>
      </c>
      <c r="C1490" s="112" t="s">
        <v>40</v>
      </c>
      <c r="D1490" s="33">
        <v>1</v>
      </c>
    </row>
    <row r="1491" spans="1:4" x14ac:dyDescent="0.25">
      <c r="A1491" s="106">
        <v>44116</v>
      </c>
      <c r="B1491" s="112" t="s">
        <v>8</v>
      </c>
      <c r="C1491" s="112" t="s">
        <v>8</v>
      </c>
      <c r="D1491" s="33">
        <v>83</v>
      </c>
    </row>
    <row r="1492" spans="1:4" x14ac:dyDescent="0.25">
      <c r="A1492" s="106">
        <v>44116</v>
      </c>
      <c r="B1492" s="112" t="s">
        <v>8</v>
      </c>
      <c r="C1492" s="112" t="s">
        <v>31</v>
      </c>
      <c r="D1492" s="33">
        <v>2</v>
      </c>
    </row>
    <row r="1493" spans="1:4" x14ac:dyDescent="0.25">
      <c r="A1493" s="106">
        <v>44116</v>
      </c>
      <c r="B1493" s="112" t="s">
        <v>51</v>
      </c>
      <c r="C1493" s="112" t="s">
        <v>696</v>
      </c>
      <c r="D1493" s="33">
        <v>1</v>
      </c>
    </row>
    <row r="1494" spans="1:4" x14ac:dyDescent="0.25">
      <c r="A1494" s="106">
        <v>44116</v>
      </c>
      <c r="B1494" s="112" t="s">
        <v>51</v>
      </c>
      <c r="C1494" s="112" t="s">
        <v>51</v>
      </c>
      <c r="D1494" s="33">
        <v>2</v>
      </c>
    </row>
    <row r="1495" spans="1:4" x14ac:dyDescent="0.25">
      <c r="A1495" s="106">
        <v>44117</v>
      </c>
      <c r="B1495" s="93" t="s">
        <v>20</v>
      </c>
      <c r="C1495" s="112" t="s">
        <v>20</v>
      </c>
      <c r="D1495" s="33">
        <v>8</v>
      </c>
    </row>
    <row r="1496" spans="1:4" x14ac:dyDescent="0.25">
      <c r="A1496" s="106">
        <v>44117</v>
      </c>
      <c r="B1496" s="93" t="s">
        <v>13</v>
      </c>
      <c r="C1496" s="112" t="s">
        <v>104</v>
      </c>
      <c r="D1496" s="33">
        <v>1</v>
      </c>
    </row>
    <row r="1497" spans="1:4" x14ac:dyDescent="0.25">
      <c r="A1497" s="106">
        <v>44117</v>
      </c>
      <c r="B1497" s="93" t="s">
        <v>13</v>
      </c>
      <c r="C1497" s="112" t="s">
        <v>13</v>
      </c>
      <c r="D1497" s="33">
        <v>2</v>
      </c>
    </row>
    <row r="1498" spans="1:4" x14ac:dyDescent="0.25">
      <c r="A1498" s="106">
        <v>44117</v>
      </c>
      <c r="B1498" s="93" t="s">
        <v>13</v>
      </c>
      <c r="C1498" s="112" t="s">
        <v>236</v>
      </c>
      <c r="D1498" s="33">
        <v>4</v>
      </c>
    </row>
    <row r="1499" spans="1:4" x14ac:dyDescent="0.25">
      <c r="A1499" s="106">
        <v>44117</v>
      </c>
      <c r="B1499" s="93" t="s">
        <v>13</v>
      </c>
      <c r="C1499" s="112" t="s">
        <v>233</v>
      </c>
      <c r="D1499" s="33">
        <v>4</v>
      </c>
    </row>
    <row r="1500" spans="1:4" x14ac:dyDescent="0.25">
      <c r="A1500" s="106">
        <v>44117</v>
      </c>
      <c r="B1500" s="93" t="s">
        <v>24</v>
      </c>
      <c r="C1500" s="112" t="s">
        <v>23</v>
      </c>
      <c r="D1500" s="33">
        <v>19</v>
      </c>
    </row>
    <row r="1501" spans="1:4" x14ac:dyDescent="0.25">
      <c r="A1501" s="106">
        <v>44117</v>
      </c>
      <c r="B1501" s="93" t="s">
        <v>24</v>
      </c>
      <c r="C1501" s="112" t="s">
        <v>672</v>
      </c>
      <c r="D1501" s="33">
        <v>2</v>
      </c>
    </row>
    <row r="1502" spans="1:4" x14ac:dyDescent="0.25">
      <c r="A1502" s="106">
        <v>44117</v>
      </c>
      <c r="B1502" s="93" t="s">
        <v>24</v>
      </c>
      <c r="C1502" s="112" t="s">
        <v>36</v>
      </c>
      <c r="D1502" s="33">
        <v>2</v>
      </c>
    </row>
    <row r="1503" spans="1:4" x14ac:dyDescent="0.25">
      <c r="A1503" s="106">
        <v>44117</v>
      </c>
      <c r="B1503" s="93" t="s">
        <v>9</v>
      </c>
      <c r="C1503" s="112" t="s">
        <v>9</v>
      </c>
      <c r="D1503" s="33">
        <v>9</v>
      </c>
    </row>
    <row r="1504" spans="1:4" x14ac:dyDescent="0.25">
      <c r="A1504" s="106">
        <v>44117</v>
      </c>
      <c r="B1504" s="93" t="s">
        <v>11</v>
      </c>
      <c r="C1504" s="112" t="s">
        <v>144</v>
      </c>
      <c r="D1504" s="33">
        <v>5</v>
      </c>
    </row>
    <row r="1505" spans="1:4" x14ac:dyDescent="0.25">
      <c r="A1505" s="106">
        <v>44117</v>
      </c>
      <c r="B1505" s="93" t="s">
        <v>12</v>
      </c>
      <c r="C1505" s="112" t="s">
        <v>603</v>
      </c>
      <c r="D1505" s="33">
        <v>1</v>
      </c>
    </row>
    <row r="1506" spans="1:4" x14ac:dyDescent="0.25">
      <c r="A1506" s="106">
        <v>44117</v>
      </c>
      <c r="B1506" s="112" t="s">
        <v>8</v>
      </c>
      <c r="C1506" s="112" t="s">
        <v>82</v>
      </c>
      <c r="D1506" s="33">
        <v>2</v>
      </c>
    </row>
    <row r="1507" spans="1:4" x14ac:dyDescent="0.25">
      <c r="A1507" s="106">
        <v>44117</v>
      </c>
      <c r="B1507" s="112" t="s">
        <v>8</v>
      </c>
      <c r="C1507" s="112" t="s">
        <v>241</v>
      </c>
      <c r="D1507" s="33">
        <v>1</v>
      </c>
    </row>
    <row r="1508" spans="1:4" x14ac:dyDescent="0.25">
      <c r="A1508" s="106">
        <v>44117</v>
      </c>
      <c r="B1508" s="112" t="s">
        <v>8</v>
      </c>
      <c r="C1508" s="112" t="s">
        <v>67</v>
      </c>
      <c r="D1508" s="33">
        <v>31</v>
      </c>
    </row>
    <row r="1509" spans="1:4" x14ac:dyDescent="0.25">
      <c r="A1509" s="106">
        <v>44117</v>
      </c>
      <c r="B1509" s="112" t="s">
        <v>8</v>
      </c>
      <c r="C1509" s="112" t="s">
        <v>151</v>
      </c>
      <c r="D1509" s="33">
        <v>1</v>
      </c>
    </row>
    <row r="1510" spans="1:4" x14ac:dyDescent="0.25">
      <c r="A1510" s="106">
        <v>44117</v>
      </c>
      <c r="B1510" s="112" t="s">
        <v>8</v>
      </c>
      <c r="C1510" s="112" t="s">
        <v>215</v>
      </c>
      <c r="D1510" s="33">
        <v>3</v>
      </c>
    </row>
    <row r="1511" spans="1:4" x14ac:dyDescent="0.25">
      <c r="A1511" s="106">
        <v>44117</v>
      </c>
      <c r="B1511" s="112" t="s">
        <v>8</v>
      </c>
      <c r="C1511" s="112" t="s">
        <v>8</v>
      </c>
      <c r="D1511" s="33">
        <v>105</v>
      </c>
    </row>
    <row r="1512" spans="1:4" x14ac:dyDescent="0.25">
      <c r="A1512" s="106">
        <v>44117</v>
      </c>
      <c r="B1512" s="112" t="s">
        <v>8</v>
      </c>
      <c r="C1512" s="112" t="s">
        <v>31</v>
      </c>
      <c r="D1512" s="33">
        <v>3</v>
      </c>
    </row>
    <row r="1513" spans="1:4" x14ac:dyDescent="0.25">
      <c r="A1513" s="106">
        <v>44117</v>
      </c>
      <c r="B1513" s="112" t="s">
        <v>8</v>
      </c>
      <c r="C1513" s="112" t="s">
        <v>121</v>
      </c>
      <c r="D1513" s="33">
        <v>2</v>
      </c>
    </row>
    <row r="1514" spans="1:4" x14ac:dyDescent="0.25">
      <c r="A1514" s="106">
        <v>44117</v>
      </c>
      <c r="B1514" s="93" t="s">
        <v>50</v>
      </c>
      <c r="C1514" s="112" t="s">
        <v>243</v>
      </c>
      <c r="D1514" s="33">
        <v>1</v>
      </c>
    </row>
    <row r="1515" spans="1:4" x14ac:dyDescent="0.25">
      <c r="A1515" s="106">
        <v>44117</v>
      </c>
      <c r="B1515" s="93" t="s">
        <v>27</v>
      </c>
      <c r="C1515" s="112" t="s">
        <v>43</v>
      </c>
      <c r="D1515" s="33">
        <v>4</v>
      </c>
    </row>
    <row r="1516" spans="1:4" x14ac:dyDescent="0.25">
      <c r="A1516" s="106">
        <v>44117</v>
      </c>
      <c r="B1516" s="93" t="s">
        <v>51</v>
      </c>
      <c r="C1516" s="112" t="s">
        <v>51</v>
      </c>
      <c r="D1516" s="33">
        <v>8</v>
      </c>
    </row>
    <row r="1517" spans="1:4" x14ac:dyDescent="0.25">
      <c r="A1517" s="106">
        <v>44117</v>
      </c>
      <c r="B1517" s="93" t="s">
        <v>10</v>
      </c>
      <c r="C1517" s="112" t="s">
        <v>10</v>
      </c>
      <c r="D1517" s="33">
        <v>3</v>
      </c>
    </row>
    <row r="1518" spans="1:4" x14ac:dyDescent="0.25">
      <c r="A1518" s="106">
        <v>44118</v>
      </c>
      <c r="B1518" s="93" t="s">
        <v>20</v>
      </c>
      <c r="C1518" s="112" t="s">
        <v>20</v>
      </c>
      <c r="D1518" s="33">
        <v>3</v>
      </c>
    </row>
    <row r="1519" spans="1:4" x14ac:dyDescent="0.25">
      <c r="A1519" s="106">
        <v>44118</v>
      </c>
      <c r="B1519" s="93" t="s">
        <v>13</v>
      </c>
      <c r="C1519" s="112" t="s">
        <v>626</v>
      </c>
      <c r="D1519" s="33">
        <v>1</v>
      </c>
    </row>
    <row r="1520" spans="1:4" x14ac:dyDescent="0.25">
      <c r="A1520" s="106">
        <v>44118</v>
      </c>
      <c r="B1520" s="93" t="s">
        <v>13</v>
      </c>
      <c r="C1520" s="112" t="s">
        <v>104</v>
      </c>
      <c r="D1520" s="33">
        <v>1</v>
      </c>
    </row>
    <row r="1521" spans="1:4" x14ac:dyDescent="0.25">
      <c r="A1521" s="106">
        <v>44118</v>
      </c>
      <c r="B1521" s="93" t="s">
        <v>13</v>
      </c>
      <c r="C1521" s="112" t="s">
        <v>13</v>
      </c>
      <c r="D1521" s="33">
        <v>5</v>
      </c>
    </row>
    <row r="1522" spans="1:4" x14ac:dyDescent="0.25">
      <c r="A1522" s="106">
        <v>44118</v>
      </c>
      <c r="B1522" s="93" t="s">
        <v>13</v>
      </c>
      <c r="C1522" s="112" t="s">
        <v>236</v>
      </c>
      <c r="D1522" s="33">
        <v>6</v>
      </c>
    </row>
    <row r="1523" spans="1:4" x14ac:dyDescent="0.25">
      <c r="A1523" s="106">
        <v>44118</v>
      </c>
      <c r="B1523" s="93" t="s">
        <v>13</v>
      </c>
      <c r="C1523" s="112" t="s">
        <v>233</v>
      </c>
      <c r="D1523" s="33">
        <v>6</v>
      </c>
    </row>
    <row r="1524" spans="1:4" x14ac:dyDescent="0.25">
      <c r="A1524" s="106">
        <v>44118</v>
      </c>
      <c r="B1524" s="93" t="s">
        <v>24</v>
      </c>
      <c r="C1524" s="112" t="s">
        <v>23</v>
      </c>
      <c r="D1524" s="33">
        <v>4</v>
      </c>
    </row>
    <row r="1525" spans="1:4" x14ac:dyDescent="0.25">
      <c r="A1525" s="106">
        <v>44118</v>
      </c>
      <c r="B1525" s="93" t="s">
        <v>24</v>
      </c>
      <c r="C1525" s="112" t="s">
        <v>672</v>
      </c>
      <c r="D1525" s="33">
        <v>1</v>
      </c>
    </row>
    <row r="1526" spans="1:4" x14ac:dyDescent="0.25">
      <c r="A1526" s="106">
        <v>44118</v>
      </c>
      <c r="B1526" s="93" t="s">
        <v>24</v>
      </c>
      <c r="C1526" s="112" t="s">
        <v>37</v>
      </c>
      <c r="D1526" s="33">
        <v>1</v>
      </c>
    </row>
    <row r="1527" spans="1:4" x14ac:dyDescent="0.25">
      <c r="A1527" s="106">
        <v>44118</v>
      </c>
      <c r="B1527" s="93" t="s">
        <v>7</v>
      </c>
      <c r="C1527" s="112" t="s">
        <v>125</v>
      </c>
      <c r="D1527" s="33">
        <v>2</v>
      </c>
    </row>
    <row r="1528" spans="1:4" x14ac:dyDescent="0.25">
      <c r="A1528" s="106">
        <v>44118</v>
      </c>
      <c r="B1528" s="93" t="s">
        <v>7</v>
      </c>
      <c r="C1528" s="112" t="s">
        <v>7</v>
      </c>
      <c r="D1528" s="33">
        <v>4</v>
      </c>
    </row>
    <row r="1529" spans="1:4" x14ac:dyDescent="0.25">
      <c r="A1529" s="106">
        <v>44118</v>
      </c>
      <c r="B1529" s="93" t="s">
        <v>9</v>
      </c>
      <c r="C1529" s="93" t="s">
        <v>378</v>
      </c>
      <c r="D1529" s="33">
        <v>1</v>
      </c>
    </row>
    <row r="1530" spans="1:4" x14ac:dyDescent="0.25">
      <c r="A1530" s="106">
        <v>44118</v>
      </c>
      <c r="B1530" s="93" t="s">
        <v>9</v>
      </c>
      <c r="C1530" s="93" t="s">
        <v>9</v>
      </c>
      <c r="D1530" s="33">
        <v>34</v>
      </c>
    </row>
    <row r="1531" spans="1:4" x14ac:dyDescent="0.25">
      <c r="A1531" s="106">
        <v>44118</v>
      </c>
      <c r="B1531" s="93" t="s">
        <v>9</v>
      </c>
      <c r="C1531" s="112" t="s">
        <v>17</v>
      </c>
      <c r="D1531" s="33">
        <v>15</v>
      </c>
    </row>
    <row r="1532" spans="1:4" x14ac:dyDescent="0.25">
      <c r="A1532" s="106">
        <v>44118</v>
      </c>
      <c r="B1532" s="93" t="s">
        <v>9</v>
      </c>
      <c r="C1532" s="112" t="s">
        <v>155</v>
      </c>
      <c r="D1532" s="33">
        <v>2</v>
      </c>
    </row>
    <row r="1533" spans="1:4" x14ac:dyDescent="0.25">
      <c r="A1533" s="106">
        <v>44118</v>
      </c>
      <c r="B1533" s="93" t="s">
        <v>11</v>
      </c>
      <c r="C1533" s="112" t="s">
        <v>144</v>
      </c>
      <c r="D1533" s="33">
        <v>5</v>
      </c>
    </row>
    <row r="1534" spans="1:4" x14ac:dyDescent="0.25">
      <c r="A1534" s="106">
        <v>44118</v>
      </c>
      <c r="B1534" s="93" t="s">
        <v>12</v>
      </c>
      <c r="C1534" s="112" t="s">
        <v>706</v>
      </c>
      <c r="D1534" s="33">
        <v>1</v>
      </c>
    </row>
    <row r="1535" spans="1:4" x14ac:dyDescent="0.25">
      <c r="A1535" s="106">
        <v>44118</v>
      </c>
      <c r="B1535" s="93" t="s">
        <v>12</v>
      </c>
      <c r="C1535" s="112" t="s">
        <v>83</v>
      </c>
      <c r="D1535" s="33">
        <v>6</v>
      </c>
    </row>
    <row r="1536" spans="1:4" x14ac:dyDescent="0.25">
      <c r="A1536" s="106">
        <v>44118</v>
      </c>
      <c r="B1536" s="107" t="s">
        <v>12</v>
      </c>
      <c r="C1536" s="107" t="s">
        <v>126</v>
      </c>
      <c r="D1536" s="33">
        <v>1</v>
      </c>
    </row>
    <row r="1537" spans="1:4" x14ac:dyDescent="0.25">
      <c r="A1537" s="106">
        <v>44118</v>
      </c>
      <c r="B1537" s="93" t="s">
        <v>12</v>
      </c>
      <c r="C1537" s="112" t="s">
        <v>12</v>
      </c>
      <c r="D1537" s="33">
        <v>2</v>
      </c>
    </row>
    <row r="1538" spans="1:4" x14ac:dyDescent="0.25">
      <c r="A1538" s="106">
        <v>44118</v>
      </c>
      <c r="B1538" s="93" t="s">
        <v>12</v>
      </c>
      <c r="C1538" s="112" t="s">
        <v>707</v>
      </c>
      <c r="D1538" s="33">
        <v>1</v>
      </c>
    </row>
    <row r="1539" spans="1:4" x14ac:dyDescent="0.25">
      <c r="A1539" s="106">
        <v>44118</v>
      </c>
      <c r="B1539" s="112" t="s">
        <v>8</v>
      </c>
      <c r="C1539" s="112" t="s">
        <v>240</v>
      </c>
      <c r="D1539" s="33">
        <v>1</v>
      </c>
    </row>
    <row r="1540" spans="1:4" x14ac:dyDescent="0.25">
      <c r="A1540" s="106">
        <v>44118</v>
      </c>
      <c r="B1540" s="112" t="s">
        <v>8</v>
      </c>
      <c r="C1540" s="112" t="s">
        <v>82</v>
      </c>
      <c r="D1540" s="33">
        <v>2</v>
      </c>
    </row>
    <row r="1541" spans="1:4" x14ac:dyDescent="0.25">
      <c r="A1541" s="106">
        <v>44118</v>
      </c>
      <c r="B1541" s="112" t="s">
        <v>8</v>
      </c>
      <c r="C1541" s="112" t="s">
        <v>241</v>
      </c>
      <c r="D1541" s="33">
        <v>2</v>
      </c>
    </row>
    <row r="1542" spans="1:4" x14ac:dyDescent="0.25">
      <c r="A1542" s="106">
        <v>44118</v>
      </c>
      <c r="B1542" s="112" t="s">
        <v>8</v>
      </c>
      <c r="C1542" s="112" t="s">
        <v>67</v>
      </c>
      <c r="D1542" s="33">
        <v>28</v>
      </c>
    </row>
    <row r="1543" spans="1:4" x14ac:dyDescent="0.25">
      <c r="A1543" s="106">
        <v>44118</v>
      </c>
      <c r="B1543" s="112" t="s">
        <v>8</v>
      </c>
      <c r="C1543" s="112" t="s">
        <v>215</v>
      </c>
      <c r="D1543" s="33">
        <v>1</v>
      </c>
    </row>
    <row r="1544" spans="1:4" x14ac:dyDescent="0.25">
      <c r="A1544" s="106">
        <v>44118</v>
      </c>
      <c r="B1544" s="112" t="s">
        <v>8</v>
      </c>
      <c r="C1544" s="112" t="s">
        <v>40</v>
      </c>
      <c r="D1544" s="33">
        <v>4</v>
      </c>
    </row>
    <row r="1545" spans="1:4" x14ac:dyDescent="0.25">
      <c r="A1545" s="106">
        <v>44118</v>
      </c>
      <c r="B1545" s="112" t="s">
        <v>8</v>
      </c>
      <c r="C1545" s="112" t="s">
        <v>8</v>
      </c>
      <c r="D1545" s="33">
        <v>128</v>
      </c>
    </row>
    <row r="1546" spans="1:4" x14ac:dyDescent="0.25">
      <c r="A1546" s="106">
        <v>44118</v>
      </c>
      <c r="B1546" s="112" t="s">
        <v>8</v>
      </c>
      <c r="C1546" s="112" t="s">
        <v>31</v>
      </c>
      <c r="D1546" s="33">
        <v>1</v>
      </c>
    </row>
    <row r="1547" spans="1:4" x14ac:dyDescent="0.25">
      <c r="A1547" s="106">
        <v>44118</v>
      </c>
      <c r="B1547" s="112" t="s">
        <v>8</v>
      </c>
      <c r="C1547" s="112" t="s">
        <v>140</v>
      </c>
      <c r="D1547" s="33">
        <v>1</v>
      </c>
    </row>
    <row r="1548" spans="1:4" x14ac:dyDescent="0.25">
      <c r="A1548" s="106">
        <v>44118</v>
      </c>
      <c r="B1548" s="112" t="s">
        <v>8</v>
      </c>
      <c r="C1548" s="112" t="s">
        <v>89</v>
      </c>
      <c r="D1548" s="33">
        <v>4</v>
      </c>
    </row>
    <row r="1549" spans="1:4" x14ac:dyDescent="0.25">
      <c r="A1549" s="106">
        <v>44118</v>
      </c>
      <c r="B1549" s="93" t="s">
        <v>49</v>
      </c>
      <c r="C1549" s="112" t="s">
        <v>49</v>
      </c>
      <c r="D1549" s="33">
        <v>4</v>
      </c>
    </row>
    <row r="1550" spans="1:4" x14ac:dyDescent="0.25">
      <c r="A1550" s="106">
        <v>44118</v>
      </c>
      <c r="B1550" s="93" t="s">
        <v>50</v>
      </c>
      <c r="C1550" s="112" t="s">
        <v>243</v>
      </c>
      <c r="D1550" s="33">
        <v>8</v>
      </c>
    </row>
    <row r="1551" spans="1:4" x14ac:dyDescent="0.25">
      <c r="A1551" s="106">
        <v>44118</v>
      </c>
      <c r="B1551" s="93" t="s">
        <v>50</v>
      </c>
      <c r="C1551" s="112" t="s">
        <v>628</v>
      </c>
      <c r="D1551" s="33">
        <v>4</v>
      </c>
    </row>
    <row r="1552" spans="1:4" x14ac:dyDescent="0.25">
      <c r="A1552" s="106">
        <v>44118</v>
      </c>
      <c r="B1552" s="93" t="s">
        <v>50</v>
      </c>
      <c r="C1552" s="112" t="s">
        <v>381</v>
      </c>
      <c r="D1552" s="33">
        <v>3</v>
      </c>
    </row>
    <row r="1553" spans="1:4" x14ac:dyDescent="0.25">
      <c r="A1553" s="106">
        <v>44118</v>
      </c>
      <c r="B1553" s="93" t="s">
        <v>27</v>
      </c>
      <c r="C1553" s="112" t="s">
        <v>150</v>
      </c>
      <c r="D1553" s="33">
        <v>4</v>
      </c>
    </row>
    <row r="1554" spans="1:4" x14ac:dyDescent="0.25">
      <c r="A1554" s="106">
        <v>44118</v>
      </c>
      <c r="B1554" s="93" t="s">
        <v>27</v>
      </c>
      <c r="C1554" s="112" t="s">
        <v>43</v>
      </c>
      <c r="D1554" s="33">
        <v>12</v>
      </c>
    </row>
    <row r="1555" spans="1:4" x14ac:dyDescent="0.25">
      <c r="A1555" s="106">
        <v>44118</v>
      </c>
      <c r="B1555" s="93" t="s">
        <v>27</v>
      </c>
      <c r="C1555" s="112" t="s">
        <v>636</v>
      </c>
      <c r="D1555" s="33">
        <v>2</v>
      </c>
    </row>
    <row r="1556" spans="1:4" x14ac:dyDescent="0.25">
      <c r="A1556" s="106">
        <v>44118</v>
      </c>
      <c r="B1556" s="93" t="s">
        <v>10</v>
      </c>
      <c r="C1556" s="112" t="s">
        <v>10</v>
      </c>
      <c r="D1556" s="33">
        <v>5</v>
      </c>
    </row>
    <row r="1557" spans="1:4" x14ac:dyDescent="0.25">
      <c r="A1557" s="106">
        <v>44119</v>
      </c>
      <c r="B1557" s="93" t="s">
        <v>20</v>
      </c>
      <c r="C1557" s="93" t="s">
        <v>20</v>
      </c>
      <c r="D1557" s="33">
        <v>10</v>
      </c>
    </row>
    <row r="1558" spans="1:4" x14ac:dyDescent="0.25">
      <c r="A1558" s="106">
        <v>44119</v>
      </c>
      <c r="B1558" s="93" t="s">
        <v>13</v>
      </c>
      <c r="C1558" s="93" t="s">
        <v>13</v>
      </c>
      <c r="D1558" s="33">
        <v>4</v>
      </c>
    </row>
    <row r="1559" spans="1:4" x14ac:dyDescent="0.25">
      <c r="A1559" s="106">
        <v>44119</v>
      </c>
      <c r="B1559" s="93" t="s">
        <v>13</v>
      </c>
      <c r="C1559" s="93" t="s">
        <v>236</v>
      </c>
      <c r="D1559" s="33">
        <v>7</v>
      </c>
    </row>
    <row r="1560" spans="1:4" x14ac:dyDescent="0.25">
      <c r="A1560" s="106">
        <v>44119</v>
      </c>
      <c r="B1560" s="93" t="s">
        <v>13</v>
      </c>
      <c r="C1560" s="93" t="s">
        <v>233</v>
      </c>
      <c r="D1560" s="33">
        <v>3</v>
      </c>
    </row>
    <row r="1561" spans="1:4" x14ac:dyDescent="0.25">
      <c r="A1561" s="106">
        <v>44119</v>
      </c>
      <c r="B1561" s="93" t="s">
        <v>24</v>
      </c>
      <c r="C1561" s="93" t="s">
        <v>23</v>
      </c>
      <c r="D1561" s="33">
        <v>12</v>
      </c>
    </row>
    <row r="1562" spans="1:4" x14ac:dyDescent="0.25">
      <c r="A1562" s="106">
        <v>44119</v>
      </c>
      <c r="B1562" s="93" t="s">
        <v>47</v>
      </c>
      <c r="C1562" s="93" t="s">
        <v>47</v>
      </c>
      <c r="D1562" s="33">
        <v>1</v>
      </c>
    </row>
    <row r="1563" spans="1:4" x14ac:dyDescent="0.25">
      <c r="A1563" s="106">
        <v>44119</v>
      </c>
      <c r="B1563" s="93" t="s">
        <v>7</v>
      </c>
      <c r="C1563" s="93" t="s">
        <v>125</v>
      </c>
      <c r="D1563" s="33">
        <v>1</v>
      </c>
    </row>
    <row r="1564" spans="1:4" x14ac:dyDescent="0.25">
      <c r="A1564" s="106">
        <v>44119</v>
      </c>
      <c r="B1564" s="93" t="s">
        <v>7</v>
      </c>
      <c r="C1564" s="93" t="s">
        <v>7</v>
      </c>
      <c r="D1564" s="33">
        <v>22</v>
      </c>
    </row>
    <row r="1565" spans="1:4" x14ac:dyDescent="0.25">
      <c r="A1565" s="106">
        <v>44119</v>
      </c>
      <c r="B1565" s="93" t="s">
        <v>9</v>
      </c>
      <c r="C1565" s="93" t="s">
        <v>9</v>
      </c>
      <c r="D1565" s="33">
        <v>31</v>
      </c>
    </row>
    <row r="1566" spans="1:4" x14ac:dyDescent="0.25">
      <c r="A1566" s="106">
        <v>44119</v>
      </c>
      <c r="B1566" s="93" t="s">
        <v>9</v>
      </c>
      <c r="C1566" s="93" t="s">
        <v>17</v>
      </c>
      <c r="D1566" s="33">
        <v>2</v>
      </c>
    </row>
    <row r="1567" spans="1:4" x14ac:dyDescent="0.25">
      <c r="A1567" s="106">
        <v>44119</v>
      </c>
      <c r="B1567" s="93" t="s">
        <v>9</v>
      </c>
      <c r="C1567" s="93" t="s">
        <v>155</v>
      </c>
      <c r="D1567" s="33">
        <v>8</v>
      </c>
    </row>
    <row r="1568" spans="1:4" x14ac:dyDescent="0.25">
      <c r="A1568" s="106">
        <v>44119</v>
      </c>
      <c r="B1568" s="93" t="s">
        <v>15</v>
      </c>
      <c r="C1568" s="93" t="s">
        <v>69</v>
      </c>
      <c r="D1568" s="33">
        <v>1</v>
      </c>
    </row>
    <row r="1569" spans="1:4" x14ac:dyDescent="0.25">
      <c r="A1569" s="106">
        <v>44119</v>
      </c>
      <c r="B1569" s="93" t="s">
        <v>15</v>
      </c>
      <c r="C1569" s="93" t="s">
        <v>297</v>
      </c>
      <c r="D1569" s="33">
        <v>1</v>
      </c>
    </row>
    <row r="1570" spans="1:4" x14ac:dyDescent="0.25">
      <c r="A1570" s="106">
        <v>44119</v>
      </c>
      <c r="B1570" s="93" t="s">
        <v>11</v>
      </c>
      <c r="C1570" s="93" t="s">
        <v>11</v>
      </c>
      <c r="D1570" s="33">
        <v>1</v>
      </c>
    </row>
    <row r="1571" spans="1:4" x14ac:dyDescent="0.25">
      <c r="A1571" s="106">
        <v>44119</v>
      </c>
      <c r="B1571" s="93" t="s">
        <v>11</v>
      </c>
      <c r="C1571" s="93" t="s">
        <v>144</v>
      </c>
      <c r="D1571" s="33">
        <v>2</v>
      </c>
    </row>
    <row r="1572" spans="1:4" x14ac:dyDescent="0.25">
      <c r="A1572" s="106">
        <v>44119</v>
      </c>
      <c r="B1572" s="93" t="s">
        <v>12</v>
      </c>
      <c r="C1572" s="93" t="s">
        <v>83</v>
      </c>
      <c r="D1572" s="33">
        <v>2</v>
      </c>
    </row>
    <row r="1573" spans="1:4" x14ac:dyDescent="0.25">
      <c r="A1573" s="106">
        <v>44119</v>
      </c>
      <c r="B1573" s="93" t="s">
        <v>12</v>
      </c>
      <c r="C1573" s="93" t="s">
        <v>12</v>
      </c>
      <c r="D1573" s="33">
        <v>10</v>
      </c>
    </row>
    <row r="1574" spans="1:4" x14ac:dyDescent="0.25">
      <c r="A1574" s="106">
        <v>44119</v>
      </c>
      <c r="B1574" s="93" t="s">
        <v>8</v>
      </c>
      <c r="C1574" s="93" t="s">
        <v>82</v>
      </c>
      <c r="D1574" s="33">
        <v>1</v>
      </c>
    </row>
    <row r="1575" spans="1:4" x14ac:dyDescent="0.25">
      <c r="A1575" s="106">
        <v>44119</v>
      </c>
      <c r="B1575" s="93" t="s">
        <v>8</v>
      </c>
      <c r="C1575" s="93" t="s">
        <v>241</v>
      </c>
      <c r="D1575" s="33">
        <v>5</v>
      </c>
    </row>
    <row r="1576" spans="1:4" x14ac:dyDescent="0.25">
      <c r="A1576" s="106">
        <v>44119</v>
      </c>
      <c r="B1576" s="93" t="s">
        <v>8</v>
      </c>
      <c r="C1576" s="93" t="s">
        <v>67</v>
      </c>
      <c r="D1576" s="33">
        <v>10</v>
      </c>
    </row>
    <row r="1577" spans="1:4" x14ac:dyDescent="0.25">
      <c r="A1577" s="106">
        <v>44119</v>
      </c>
      <c r="B1577" s="93" t="s">
        <v>8</v>
      </c>
      <c r="C1577" s="93" t="s">
        <v>151</v>
      </c>
      <c r="D1577" s="33">
        <v>1</v>
      </c>
    </row>
    <row r="1578" spans="1:4" x14ac:dyDescent="0.25">
      <c r="A1578" s="106">
        <v>44119</v>
      </c>
      <c r="B1578" s="93" t="s">
        <v>8</v>
      </c>
      <c r="C1578" s="93" t="s">
        <v>215</v>
      </c>
      <c r="D1578" s="33">
        <v>2</v>
      </c>
    </row>
    <row r="1579" spans="1:4" x14ac:dyDescent="0.25">
      <c r="A1579" s="106">
        <v>44119</v>
      </c>
      <c r="B1579" s="93" t="s">
        <v>8</v>
      </c>
      <c r="C1579" s="93" t="s">
        <v>40</v>
      </c>
      <c r="D1579" s="33">
        <v>1</v>
      </c>
    </row>
    <row r="1580" spans="1:4" x14ac:dyDescent="0.25">
      <c r="A1580" s="106">
        <v>44119</v>
      </c>
      <c r="B1580" s="93" t="s">
        <v>8</v>
      </c>
      <c r="C1580" s="93" t="s">
        <v>8</v>
      </c>
      <c r="D1580" s="33">
        <v>90</v>
      </c>
    </row>
    <row r="1581" spans="1:4" x14ac:dyDescent="0.25">
      <c r="A1581" s="106">
        <v>44119</v>
      </c>
      <c r="B1581" s="93" t="s">
        <v>8</v>
      </c>
      <c r="C1581" s="93" t="s">
        <v>31</v>
      </c>
      <c r="D1581" s="33">
        <v>3</v>
      </c>
    </row>
    <row r="1582" spans="1:4" x14ac:dyDescent="0.25">
      <c r="A1582" s="106">
        <v>44119</v>
      </c>
      <c r="B1582" s="93" t="s">
        <v>8</v>
      </c>
      <c r="C1582" s="93" t="s">
        <v>89</v>
      </c>
      <c r="D1582" s="33">
        <v>2</v>
      </c>
    </row>
    <row r="1583" spans="1:4" x14ac:dyDescent="0.25">
      <c r="A1583" s="106">
        <v>44119</v>
      </c>
      <c r="B1583" s="93" t="s">
        <v>8</v>
      </c>
      <c r="C1583" s="93" t="s">
        <v>121</v>
      </c>
      <c r="D1583" s="33">
        <v>1</v>
      </c>
    </row>
    <row r="1584" spans="1:4" x14ac:dyDescent="0.25">
      <c r="A1584" s="106">
        <v>44119</v>
      </c>
      <c r="B1584" s="93" t="s">
        <v>8</v>
      </c>
      <c r="C1584" s="93" t="s">
        <v>360</v>
      </c>
      <c r="D1584" s="33">
        <v>1</v>
      </c>
    </row>
    <row r="1585" spans="1:4" x14ac:dyDescent="0.25">
      <c r="A1585" s="106">
        <v>44119</v>
      </c>
      <c r="B1585" s="93" t="s">
        <v>49</v>
      </c>
      <c r="C1585" s="93" t="s">
        <v>49</v>
      </c>
      <c r="D1585" s="33">
        <v>16</v>
      </c>
    </row>
    <row r="1586" spans="1:4" x14ac:dyDescent="0.25">
      <c r="A1586" s="106">
        <v>44119</v>
      </c>
      <c r="B1586" s="93" t="s">
        <v>50</v>
      </c>
      <c r="C1586" s="93" t="s">
        <v>243</v>
      </c>
      <c r="D1586" s="33">
        <v>3</v>
      </c>
    </row>
    <row r="1587" spans="1:4" x14ac:dyDescent="0.25">
      <c r="A1587" s="106">
        <v>44119</v>
      </c>
      <c r="B1587" s="93" t="s">
        <v>50</v>
      </c>
      <c r="C1587" s="93" t="s">
        <v>628</v>
      </c>
      <c r="D1587" s="33">
        <v>1</v>
      </c>
    </row>
    <row r="1588" spans="1:4" x14ac:dyDescent="0.25">
      <c r="A1588" s="106">
        <v>44119</v>
      </c>
      <c r="B1588" s="93" t="s">
        <v>50</v>
      </c>
      <c r="C1588" s="93" t="s">
        <v>381</v>
      </c>
      <c r="D1588" s="33">
        <v>1</v>
      </c>
    </row>
    <row r="1589" spans="1:4" x14ac:dyDescent="0.25">
      <c r="A1589" s="106">
        <v>44119</v>
      </c>
      <c r="B1589" s="93" t="s">
        <v>27</v>
      </c>
      <c r="C1589" s="93" t="s">
        <v>150</v>
      </c>
      <c r="D1589" s="33">
        <v>7</v>
      </c>
    </row>
    <row r="1590" spans="1:4" x14ac:dyDescent="0.25">
      <c r="A1590" s="106">
        <v>44119</v>
      </c>
      <c r="B1590" s="93" t="s">
        <v>27</v>
      </c>
      <c r="C1590" s="93" t="s">
        <v>43</v>
      </c>
      <c r="D1590" s="33">
        <v>16</v>
      </c>
    </row>
    <row r="1591" spans="1:4" x14ac:dyDescent="0.25">
      <c r="A1591" s="106">
        <v>44119</v>
      </c>
      <c r="B1591" s="93" t="s">
        <v>51</v>
      </c>
      <c r="C1591" s="93" t="s">
        <v>716</v>
      </c>
      <c r="D1591" s="33">
        <v>1</v>
      </c>
    </row>
    <row r="1592" spans="1:4" x14ac:dyDescent="0.25">
      <c r="A1592" s="106">
        <v>44119</v>
      </c>
      <c r="B1592" s="93" t="s">
        <v>51</v>
      </c>
      <c r="C1592" s="93" t="s">
        <v>51</v>
      </c>
      <c r="D1592" s="33">
        <v>8</v>
      </c>
    </row>
    <row r="1593" spans="1:4" x14ac:dyDescent="0.25">
      <c r="A1593" s="106">
        <v>44119</v>
      </c>
      <c r="B1593" s="93" t="s">
        <v>10</v>
      </c>
      <c r="C1593" s="93" t="s">
        <v>10</v>
      </c>
      <c r="D1593" s="33">
        <v>1</v>
      </c>
    </row>
    <row r="1594" spans="1:4" x14ac:dyDescent="0.25">
      <c r="A1594" s="106">
        <v>44120</v>
      </c>
      <c r="B1594" s="93" t="s">
        <v>20</v>
      </c>
      <c r="C1594" s="112" t="s">
        <v>20</v>
      </c>
      <c r="D1594" s="33">
        <v>19</v>
      </c>
    </row>
    <row r="1595" spans="1:4" x14ac:dyDescent="0.25">
      <c r="A1595" s="106">
        <v>44120</v>
      </c>
      <c r="B1595" s="93" t="s">
        <v>20</v>
      </c>
      <c r="C1595" s="112" t="s">
        <v>666</v>
      </c>
      <c r="D1595" s="33">
        <v>1</v>
      </c>
    </row>
    <row r="1596" spans="1:4" x14ac:dyDescent="0.25">
      <c r="A1596" s="106">
        <v>44120</v>
      </c>
      <c r="B1596" s="93" t="s">
        <v>13</v>
      </c>
      <c r="C1596" s="112" t="s">
        <v>626</v>
      </c>
      <c r="D1596" s="33">
        <v>1</v>
      </c>
    </row>
    <row r="1597" spans="1:4" x14ac:dyDescent="0.25">
      <c r="A1597" s="106">
        <v>44120</v>
      </c>
      <c r="B1597" s="93" t="s">
        <v>13</v>
      </c>
      <c r="C1597" s="112" t="s">
        <v>727</v>
      </c>
      <c r="D1597" s="33">
        <v>1</v>
      </c>
    </row>
    <row r="1598" spans="1:4" x14ac:dyDescent="0.25">
      <c r="A1598" s="106">
        <v>44120</v>
      </c>
      <c r="B1598" s="93" t="s">
        <v>13</v>
      </c>
      <c r="C1598" s="112" t="s">
        <v>13</v>
      </c>
      <c r="D1598" s="33">
        <v>7</v>
      </c>
    </row>
    <row r="1599" spans="1:4" x14ac:dyDescent="0.25">
      <c r="A1599" s="106">
        <v>44120</v>
      </c>
      <c r="B1599" s="93" t="s">
        <v>13</v>
      </c>
      <c r="C1599" s="112" t="s">
        <v>236</v>
      </c>
      <c r="D1599" s="33">
        <v>7</v>
      </c>
    </row>
    <row r="1600" spans="1:4" x14ac:dyDescent="0.25">
      <c r="A1600" s="106">
        <v>44120</v>
      </c>
      <c r="B1600" s="93" t="s">
        <v>13</v>
      </c>
      <c r="C1600" s="112" t="s">
        <v>317</v>
      </c>
      <c r="D1600" s="33">
        <v>1</v>
      </c>
    </row>
    <row r="1601" spans="1:4" x14ac:dyDescent="0.25">
      <c r="A1601" s="106">
        <v>44120</v>
      </c>
      <c r="B1601" s="93" t="s">
        <v>13</v>
      </c>
      <c r="C1601" s="112" t="s">
        <v>233</v>
      </c>
      <c r="D1601" s="33">
        <v>3</v>
      </c>
    </row>
    <row r="1602" spans="1:4" x14ac:dyDescent="0.25">
      <c r="A1602" s="106">
        <v>44120</v>
      </c>
      <c r="B1602" s="93" t="s">
        <v>24</v>
      </c>
      <c r="C1602" s="112" t="s">
        <v>23</v>
      </c>
      <c r="D1602" s="33">
        <v>17</v>
      </c>
    </row>
    <row r="1603" spans="1:4" x14ac:dyDescent="0.25">
      <c r="A1603" s="106">
        <v>44120</v>
      </c>
      <c r="B1603" s="93" t="s">
        <v>24</v>
      </c>
      <c r="C1603" s="112" t="s">
        <v>672</v>
      </c>
      <c r="D1603" s="33">
        <v>1</v>
      </c>
    </row>
    <row r="1604" spans="1:4" x14ac:dyDescent="0.25">
      <c r="A1604" s="106">
        <v>44120</v>
      </c>
      <c r="B1604" s="93" t="s">
        <v>24</v>
      </c>
      <c r="C1604" s="112" t="s">
        <v>24</v>
      </c>
      <c r="D1604" s="33">
        <v>4</v>
      </c>
    </row>
    <row r="1605" spans="1:4" x14ac:dyDescent="0.25">
      <c r="A1605" s="106">
        <v>44120</v>
      </c>
      <c r="B1605" s="93" t="s">
        <v>24</v>
      </c>
      <c r="C1605" s="112" t="s">
        <v>726</v>
      </c>
      <c r="D1605" s="33">
        <v>2</v>
      </c>
    </row>
    <row r="1606" spans="1:4" x14ac:dyDescent="0.25">
      <c r="A1606" s="106">
        <v>44120</v>
      </c>
      <c r="B1606" s="93" t="s">
        <v>24</v>
      </c>
      <c r="C1606" s="112" t="s">
        <v>36</v>
      </c>
      <c r="D1606" s="33">
        <v>2</v>
      </c>
    </row>
    <row r="1607" spans="1:4" x14ac:dyDescent="0.25">
      <c r="A1607" s="106">
        <v>44120</v>
      </c>
      <c r="B1607" s="93" t="s">
        <v>7</v>
      </c>
      <c r="C1607" s="93" t="s">
        <v>125</v>
      </c>
      <c r="D1607" s="33">
        <v>3</v>
      </c>
    </row>
    <row r="1608" spans="1:4" x14ac:dyDescent="0.25">
      <c r="A1608" s="106">
        <v>44120</v>
      </c>
      <c r="B1608" s="93" t="s">
        <v>7</v>
      </c>
      <c r="C1608" s="112" t="s">
        <v>7</v>
      </c>
      <c r="D1608" s="33">
        <v>18</v>
      </c>
    </row>
    <row r="1609" spans="1:4" x14ac:dyDescent="0.25">
      <c r="A1609" s="106">
        <v>44120</v>
      </c>
      <c r="B1609" s="93" t="s">
        <v>9</v>
      </c>
      <c r="C1609" s="112" t="s">
        <v>9</v>
      </c>
      <c r="D1609" s="33">
        <v>21</v>
      </c>
    </row>
    <row r="1610" spans="1:4" x14ac:dyDescent="0.25">
      <c r="A1610" s="106">
        <v>44120</v>
      </c>
      <c r="B1610" s="93" t="s">
        <v>9</v>
      </c>
      <c r="C1610" s="112" t="s">
        <v>17</v>
      </c>
      <c r="D1610" s="33">
        <v>6</v>
      </c>
    </row>
    <row r="1611" spans="1:4" x14ac:dyDescent="0.25">
      <c r="A1611" s="106">
        <v>44120</v>
      </c>
      <c r="B1611" s="93" t="s">
        <v>9</v>
      </c>
      <c r="C1611" s="112" t="s">
        <v>155</v>
      </c>
      <c r="D1611" s="33">
        <v>1</v>
      </c>
    </row>
    <row r="1612" spans="1:4" x14ac:dyDescent="0.25">
      <c r="A1612" s="106">
        <v>44120</v>
      </c>
      <c r="B1612" s="93" t="s">
        <v>11</v>
      </c>
      <c r="C1612" s="112" t="s">
        <v>348</v>
      </c>
      <c r="D1612" s="33">
        <v>2</v>
      </c>
    </row>
    <row r="1613" spans="1:4" x14ac:dyDescent="0.25">
      <c r="A1613" s="106">
        <v>44120</v>
      </c>
      <c r="B1613" s="93" t="s">
        <v>11</v>
      </c>
      <c r="C1613" s="112" t="s">
        <v>144</v>
      </c>
      <c r="D1613" s="33">
        <v>6</v>
      </c>
    </row>
    <row r="1614" spans="1:4" x14ac:dyDescent="0.25">
      <c r="A1614" s="106">
        <v>44120</v>
      </c>
      <c r="B1614" s="93" t="s">
        <v>12</v>
      </c>
      <c r="C1614" s="112" t="s">
        <v>83</v>
      </c>
      <c r="D1614" s="33">
        <v>2</v>
      </c>
    </row>
    <row r="1615" spans="1:4" x14ac:dyDescent="0.25">
      <c r="A1615" s="106">
        <v>44120</v>
      </c>
      <c r="B1615" s="93" t="s">
        <v>12</v>
      </c>
      <c r="C1615" s="112" t="s">
        <v>126</v>
      </c>
      <c r="D1615" s="33">
        <v>0</v>
      </c>
    </row>
    <row r="1616" spans="1:4" x14ac:dyDescent="0.25">
      <c r="A1616" s="106">
        <v>44120</v>
      </c>
      <c r="B1616" s="112" t="s">
        <v>8</v>
      </c>
      <c r="C1616" s="112" t="s">
        <v>240</v>
      </c>
      <c r="D1616" s="33">
        <v>1</v>
      </c>
    </row>
    <row r="1617" spans="1:4" x14ac:dyDescent="0.25">
      <c r="A1617" s="106">
        <v>44120</v>
      </c>
      <c r="B1617" s="112" t="s">
        <v>8</v>
      </c>
      <c r="C1617" s="112" t="s">
        <v>338</v>
      </c>
      <c r="D1617" s="33">
        <v>1</v>
      </c>
    </row>
    <row r="1618" spans="1:4" x14ac:dyDescent="0.25">
      <c r="A1618" s="106">
        <v>44120</v>
      </c>
      <c r="B1618" s="112" t="s">
        <v>8</v>
      </c>
      <c r="C1618" s="112" t="s">
        <v>241</v>
      </c>
      <c r="D1618" s="33">
        <v>2</v>
      </c>
    </row>
    <row r="1619" spans="1:4" x14ac:dyDescent="0.25">
      <c r="A1619" s="106">
        <v>44120</v>
      </c>
      <c r="B1619" s="112" t="s">
        <v>8</v>
      </c>
      <c r="C1619" s="112" t="s">
        <v>67</v>
      </c>
      <c r="D1619" s="33">
        <v>35</v>
      </c>
    </row>
    <row r="1620" spans="1:4" x14ac:dyDescent="0.25">
      <c r="A1620" s="106">
        <v>44120</v>
      </c>
      <c r="B1620" s="112" t="s">
        <v>8</v>
      </c>
      <c r="C1620" s="112" t="s">
        <v>151</v>
      </c>
      <c r="D1620" s="33">
        <v>2</v>
      </c>
    </row>
    <row r="1621" spans="1:4" x14ac:dyDescent="0.25">
      <c r="A1621" s="106">
        <v>44120</v>
      </c>
      <c r="B1621" s="112" t="s">
        <v>8</v>
      </c>
      <c r="C1621" s="112" t="s">
        <v>143</v>
      </c>
      <c r="D1621" s="33">
        <v>1</v>
      </c>
    </row>
    <row r="1622" spans="1:4" x14ac:dyDescent="0.25">
      <c r="A1622" s="106">
        <v>44120</v>
      </c>
      <c r="B1622" s="112" t="s">
        <v>8</v>
      </c>
      <c r="C1622" s="112" t="s">
        <v>215</v>
      </c>
      <c r="D1622" s="33">
        <v>0</v>
      </c>
    </row>
    <row r="1623" spans="1:4" x14ac:dyDescent="0.25">
      <c r="A1623" s="106">
        <v>44120</v>
      </c>
      <c r="B1623" s="112" t="s">
        <v>8</v>
      </c>
      <c r="C1623" s="112" t="s">
        <v>40</v>
      </c>
      <c r="D1623" s="33">
        <v>1</v>
      </c>
    </row>
    <row r="1624" spans="1:4" x14ac:dyDescent="0.25">
      <c r="A1624" s="106">
        <v>44120</v>
      </c>
      <c r="B1624" s="112" t="s">
        <v>8</v>
      </c>
      <c r="C1624" s="112" t="s">
        <v>8</v>
      </c>
      <c r="D1624" s="33">
        <v>113</v>
      </c>
    </row>
    <row r="1625" spans="1:4" x14ac:dyDescent="0.25">
      <c r="A1625" s="106">
        <v>44120</v>
      </c>
      <c r="B1625" s="112" t="s">
        <v>8</v>
      </c>
      <c r="C1625" s="112" t="s">
        <v>31</v>
      </c>
      <c r="D1625" s="33">
        <v>3</v>
      </c>
    </row>
    <row r="1626" spans="1:4" x14ac:dyDescent="0.25">
      <c r="A1626" s="106">
        <v>44120</v>
      </c>
      <c r="B1626" s="112" t="s">
        <v>8</v>
      </c>
      <c r="C1626" s="112" t="s">
        <v>140</v>
      </c>
      <c r="D1626" s="33">
        <v>1</v>
      </c>
    </row>
    <row r="1627" spans="1:4" x14ac:dyDescent="0.25">
      <c r="A1627" s="106">
        <v>44120</v>
      </c>
      <c r="B1627" s="112" t="s">
        <v>8</v>
      </c>
      <c r="C1627" s="112" t="s">
        <v>725</v>
      </c>
      <c r="D1627" s="33">
        <v>1</v>
      </c>
    </row>
    <row r="1628" spans="1:4" x14ac:dyDescent="0.25">
      <c r="A1628" s="106">
        <v>44120</v>
      </c>
      <c r="B1628" s="112" t="s">
        <v>8</v>
      </c>
      <c r="C1628" s="112" t="s">
        <v>89</v>
      </c>
      <c r="D1628" s="33">
        <v>6</v>
      </c>
    </row>
    <row r="1629" spans="1:4" x14ac:dyDescent="0.25">
      <c r="A1629" s="106">
        <v>44120</v>
      </c>
      <c r="B1629" s="112" t="s">
        <v>8</v>
      </c>
      <c r="C1629" s="112" t="s">
        <v>121</v>
      </c>
      <c r="D1629" s="33">
        <v>1</v>
      </c>
    </row>
    <row r="1630" spans="1:4" x14ac:dyDescent="0.25">
      <c r="A1630" s="106">
        <v>44120</v>
      </c>
      <c r="B1630" s="93" t="s">
        <v>49</v>
      </c>
      <c r="C1630" s="112" t="s">
        <v>49</v>
      </c>
      <c r="D1630" s="33">
        <v>7</v>
      </c>
    </row>
    <row r="1631" spans="1:4" x14ac:dyDescent="0.25">
      <c r="A1631" s="106">
        <v>44120</v>
      </c>
      <c r="B1631" s="93" t="s">
        <v>50</v>
      </c>
      <c r="C1631" s="112" t="s">
        <v>243</v>
      </c>
      <c r="D1631" s="33">
        <v>9</v>
      </c>
    </row>
    <row r="1632" spans="1:4" x14ac:dyDescent="0.25">
      <c r="A1632" s="106">
        <v>44120</v>
      </c>
      <c r="B1632" s="93" t="s">
        <v>50</v>
      </c>
      <c r="C1632" s="112" t="s">
        <v>728</v>
      </c>
      <c r="D1632" s="33">
        <v>1</v>
      </c>
    </row>
    <row r="1633" spans="1:4" x14ac:dyDescent="0.25">
      <c r="A1633" s="106">
        <v>44120</v>
      </c>
      <c r="B1633" s="93" t="s">
        <v>50</v>
      </c>
      <c r="C1633" s="112" t="s">
        <v>628</v>
      </c>
      <c r="D1633" s="33">
        <v>5</v>
      </c>
    </row>
    <row r="1634" spans="1:4" x14ac:dyDescent="0.25">
      <c r="A1634" s="106">
        <v>44120</v>
      </c>
      <c r="B1634" s="93" t="s">
        <v>27</v>
      </c>
      <c r="C1634" s="112" t="s">
        <v>150</v>
      </c>
      <c r="D1634" s="33">
        <v>10</v>
      </c>
    </row>
    <row r="1635" spans="1:4" x14ac:dyDescent="0.25">
      <c r="A1635" s="106">
        <v>44120</v>
      </c>
      <c r="B1635" s="93" t="s">
        <v>27</v>
      </c>
      <c r="C1635" s="112" t="s">
        <v>43</v>
      </c>
      <c r="D1635" s="33">
        <v>14</v>
      </c>
    </row>
    <row r="1636" spans="1:4" x14ac:dyDescent="0.25">
      <c r="A1636" s="106">
        <v>44120</v>
      </c>
      <c r="B1636" s="93" t="s">
        <v>27</v>
      </c>
      <c r="C1636" s="112" t="s">
        <v>636</v>
      </c>
      <c r="D1636" s="33">
        <v>3</v>
      </c>
    </row>
    <row r="1637" spans="1:4" x14ac:dyDescent="0.25">
      <c r="A1637" s="106">
        <v>44120</v>
      </c>
      <c r="B1637" s="182" t="s">
        <v>51</v>
      </c>
      <c r="C1637" s="183" t="s">
        <v>51</v>
      </c>
      <c r="D1637" s="72">
        <v>18</v>
      </c>
    </row>
    <row r="1638" spans="1:4" x14ac:dyDescent="0.25">
      <c r="A1638" s="232">
        <v>44121</v>
      </c>
      <c r="B1638" s="235" t="s">
        <v>14</v>
      </c>
      <c r="C1638" s="233" t="s">
        <v>95</v>
      </c>
      <c r="D1638" s="234">
        <v>4</v>
      </c>
    </row>
    <row r="1639" spans="1:4" x14ac:dyDescent="0.25">
      <c r="A1639" s="232">
        <v>44121</v>
      </c>
      <c r="B1639" s="235" t="s">
        <v>20</v>
      </c>
      <c r="C1639" s="233" t="s">
        <v>20</v>
      </c>
      <c r="D1639" s="234">
        <v>33</v>
      </c>
    </row>
    <row r="1640" spans="1:4" x14ac:dyDescent="0.25">
      <c r="A1640" s="232">
        <v>44121</v>
      </c>
      <c r="B1640" s="235" t="s">
        <v>13</v>
      </c>
      <c r="C1640" s="233" t="s">
        <v>104</v>
      </c>
      <c r="D1640" s="234">
        <v>1</v>
      </c>
    </row>
    <row r="1641" spans="1:4" x14ac:dyDescent="0.25">
      <c r="A1641" s="232">
        <v>44121</v>
      </c>
      <c r="B1641" s="235" t="s">
        <v>13</v>
      </c>
      <c r="C1641" s="233" t="s">
        <v>13</v>
      </c>
      <c r="D1641" s="234">
        <v>8</v>
      </c>
    </row>
    <row r="1642" spans="1:4" x14ac:dyDescent="0.25">
      <c r="A1642" s="232">
        <v>44121</v>
      </c>
      <c r="B1642" s="235" t="s">
        <v>13</v>
      </c>
      <c r="C1642" s="233" t="s">
        <v>236</v>
      </c>
      <c r="D1642" s="234">
        <v>11</v>
      </c>
    </row>
    <row r="1643" spans="1:4" x14ac:dyDescent="0.25">
      <c r="A1643" s="232">
        <v>44121</v>
      </c>
      <c r="B1643" s="235" t="s">
        <v>13</v>
      </c>
      <c r="C1643" s="233" t="s">
        <v>733</v>
      </c>
      <c r="D1643" s="234">
        <v>1</v>
      </c>
    </row>
    <row r="1644" spans="1:4" x14ac:dyDescent="0.25">
      <c r="A1644" s="232">
        <v>44121</v>
      </c>
      <c r="B1644" s="235" t="s">
        <v>24</v>
      </c>
      <c r="C1644" s="233" t="s">
        <v>23</v>
      </c>
      <c r="D1644" s="234">
        <v>31</v>
      </c>
    </row>
    <row r="1645" spans="1:4" x14ac:dyDescent="0.25">
      <c r="A1645" s="232">
        <v>44121</v>
      </c>
      <c r="B1645" s="235" t="s">
        <v>24</v>
      </c>
      <c r="C1645" s="233" t="s">
        <v>24</v>
      </c>
      <c r="D1645" s="234">
        <v>1</v>
      </c>
    </row>
    <row r="1646" spans="1:4" x14ac:dyDescent="0.25">
      <c r="A1646" s="232">
        <v>44121</v>
      </c>
      <c r="B1646" s="235" t="s">
        <v>24</v>
      </c>
      <c r="C1646" s="233" t="s">
        <v>36</v>
      </c>
      <c r="D1646" s="234">
        <v>2</v>
      </c>
    </row>
    <row r="1647" spans="1:4" x14ac:dyDescent="0.25">
      <c r="A1647" s="232">
        <v>44121</v>
      </c>
      <c r="B1647" s="235" t="s">
        <v>7</v>
      </c>
      <c r="C1647" s="233" t="s">
        <v>7</v>
      </c>
      <c r="D1647" s="234">
        <v>18</v>
      </c>
    </row>
    <row r="1648" spans="1:4" x14ac:dyDescent="0.25">
      <c r="A1648" s="232">
        <v>44121</v>
      </c>
      <c r="B1648" s="235" t="s">
        <v>9</v>
      </c>
      <c r="C1648" s="235" t="s">
        <v>9</v>
      </c>
      <c r="D1648" s="234">
        <v>35</v>
      </c>
    </row>
    <row r="1649" spans="1:4" x14ac:dyDescent="0.25">
      <c r="A1649" s="232">
        <v>44121</v>
      </c>
      <c r="B1649" s="235" t="s">
        <v>9</v>
      </c>
      <c r="C1649" s="233" t="s">
        <v>731</v>
      </c>
      <c r="D1649" s="234">
        <v>1</v>
      </c>
    </row>
    <row r="1650" spans="1:4" x14ac:dyDescent="0.25">
      <c r="A1650" s="232">
        <v>44121</v>
      </c>
      <c r="B1650" s="235" t="s">
        <v>9</v>
      </c>
      <c r="C1650" s="233" t="s">
        <v>17</v>
      </c>
      <c r="D1650" s="234">
        <v>6</v>
      </c>
    </row>
    <row r="1651" spans="1:4" x14ac:dyDescent="0.25">
      <c r="A1651" s="232">
        <v>44121</v>
      </c>
      <c r="B1651" s="235" t="s">
        <v>9</v>
      </c>
      <c r="C1651" s="233" t="s">
        <v>155</v>
      </c>
      <c r="D1651" s="234">
        <v>3</v>
      </c>
    </row>
    <row r="1652" spans="1:4" x14ac:dyDescent="0.25">
      <c r="A1652" s="232">
        <v>44121</v>
      </c>
      <c r="B1652" s="235" t="s">
        <v>11</v>
      </c>
      <c r="C1652" s="233" t="s">
        <v>144</v>
      </c>
      <c r="D1652" s="234">
        <v>8</v>
      </c>
    </row>
    <row r="1653" spans="1:4" x14ac:dyDescent="0.25">
      <c r="A1653" s="232">
        <v>44121</v>
      </c>
      <c r="B1653" s="233" t="s">
        <v>8</v>
      </c>
      <c r="C1653" s="233" t="s">
        <v>241</v>
      </c>
      <c r="D1653" s="234">
        <v>2</v>
      </c>
    </row>
    <row r="1654" spans="1:4" x14ac:dyDescent="0.25">
      <c r="A1654" s="232">
        <v>44121</v>
      </c>
      <c r="B1654" s="233" t="s">
        <v>8</v>
      </c>
      <c r="C1654" s="233" t="s">
        <v>67</v>
      </c>
      <c r="D1654" s="234">
        <v>24</v>
      </c>
    </row>
    <row r="1655" spans="1:4" x14ac:dyDescent="0.25">
      <c r="A1655" s="232">
        <v>44121</v>
      </c>
      <c r="B1655" s="233" t="s">
        <v>8</v>
      </c>
      <c r="C1655" s="233" t="s">
        <v>151</v>
      </c>
      <c r="D1655" s="234">
        <v>1</v>
      </c>
    </row>
    <row r="1656" spans="1:4" x14ac:dyDescent="0.25">
      <c r="A1656" s="232">
        <v>44121</v>
      </c>
      <c r="B1656" s="233" t="s">
        <v>8</v>
      </c>
      <c r="C1656" s="233" t="s">
        <v>215</v>
      </c>
      <c r="D1656" s="234">
        <v>2</v>
      </c>
    </row>
    <row r="1657" spans="1:4" x14ac:dyDescent="0.25">
      <c r="A1657" s="232">
        <v>44121</v>
      </c>
      <c r="B1657" s="233" t="s">
        <v>8</v>
      </c>
      <c r="C1657" s="233" t="s">
        <v>40</v>
      </c>
      <c r="D1657" s="234">
        <v>1</v>
      </c>
    </row>
    <row r="1658" spans="1:4" x14ac:dyDescent="0.25">
      <c r="A1658" s="232">
        <v>44121</v>
      </c>
      <c r="B1658" s="233" t="s">
        <v>8</v>
      </c>
      <c r="C1658" s="233" t="s">
        <v>8</v>
      </c>
      <c r="D1658" s="234">
        <v>142</v>
      </c>
    </row>
    <row r="1659" spans="1:4" x14ac:dyDescent="0.25">
      <c r="A1659" s="232">
        <v>44121</v>
      </c>
      <c r="B1659" s="233" t="s">
        <v>8</v>
      </c>
      <c r="C1659" s="233" t="s">
        <v>121</v>
      </c>
      <c r="D1659" s="234">
        <v>2</v>
      </c>
    </row>
    <row r="1660" spans="1:4" x14ac:dyDescent="0.25">
      <c r="A1660" s="232">
        <v>44121</v>
      </c>
      <c r="B1660" s="235" t="s">
        <v>49</v>
      </c>
      <c r="C1660" s="233" t="s">
        <v>225</v>
      </c>
      <c r="D1660" s="234">
        <v>1</v>
      </c>
    </row>
    <row r="1661" spans="1:4" x14ac:dyDescent="0.25">
      <c r="A1661" s="232">
        <v>44121</v>
      </c>
      <c r="B1661" s="235" t="s">
        <v>49</v>
      </c>
      <c r="C1661" s="233" t="s">
        <v>49</v>
      </c>
      <c r="D1661" s="234">
        <v>1</v>
      </c>
    </row>
    <row r="1662" spans="1:4" x14ac:dyDescent="0.25">
      <c r="A1662" s="232">
        <v>44121</v>
      </c>
      <c r="B1662" s="235" t="s">
        <v>50</v>
      </c>
      <c r="C1662" s="233" t="s">
        <v>243</v>
      </c>
      <c r="D1662" s="234">
        <v>2</v>
      </c>
    </row>
    <row r="1663" spans="1:4" x14ac:dyDescent="0.25">
      <c r="A1663" s="232">
        <v>44121</v>
      </c>
      <c r="B1663" s="235" t="s">
        <v>27</v>
      </c>
      <c r="C1663" s="233" t="s">
        <v>150</v>
      </c>
      <c r="D1663" s="234">
        <v>5</v>
      </c>
    </row>
    <row r="1664" spans="1:4" x14ac:dyDescent="0.25">
      <c r="A1664" s="232">
        <v>44121</v>
      </c>
      <c r="B1664" s="235" t="s">
        <v>27</v>
      </c>
      <c r="C1664" s="233" t="s">
        <v>43</v>
      </c>
      <c r="D1664" s="234">
        <v>21</v>
      </c>
    </row>
    <row r="1665" spans="1:4" x14ac:dyDescent="0.25">
      <c r="A1665" s="232">
        <v>44121</v>
      </c>
      <c r="B1665" s="235" t="s">
        <v>27</v>
      </c>
      <c r="C1665" s="233" t="s">
        <v>732</v>
      </c>
      <c r="D1665" s="234">
        <v>1</v>
      </c>
    </row>
    <row r="1666" spans="1:4" x14ac:dyDescent="0.25">
      <c r="A1666" s="232">
        <v>44121</v>
      </c>
      <c r="B1666" s="235" t="s">
        <v>27</v>
      </c>
      <c r="C1666" s="233" t="s">
        <v>624</v>
      </c>
      <c r="D1666" s="234">
        <v>1</v>
      </c>
    </row>
    <row r="1667" spans="1:4" x14ac:dyDescent="0.25">
      <c r="A1667" s="232">
        <v>44121</v>
      </c>
      <c r="B1667" s="235" t="s">
        <v>51</v>
      </c>
      <c r="C1667" s="233" t="s">
        <v>51</v>
      </c>
      <c r="D1667" s="234">
        <v>4</v>
      </c>
    </row>
    <row r="1668" spans="1:4" x14ac:dyDescent="0.25">
      <c r="A1668" s="232">
        <v>44121</v>
      </c>
      <c r="B1668" s="235" t="s">
        <v>10</v>
      </c>
      <c r="C1668" s="233" t="s">
        <v>10</v>
      </c>
      <c r="D1668" s="234">
        <v>3</v>
      </c>
    </row>
    <row r="1669" spans="1:4" x14ac:dyDescent="0.25">
      <c r="A1669" s="232">
        <v>44122</v>
      </c>
      <c r="B1669" s="235" t="s">
        <v>20</v>
      </c>
      <c r="C1669" s="233" t="s">
        <v>20</v>
      </c>
      <c r="D1669" s="234">
        <v>24</v>
      </c>
    </row>
    <row r="1670" spans="1:4" x14ac:dyDescent="0.25">
      <c r="A1670" s="232">
        <v>44122</v>
      </c>
      <c r="B1670" s="235" t="s">
        <v>20</v>
      </c>
      <c r="C1670" s="233" t="s">
        <v>666</v>
      </c>
      <c r="D1670" s="234">
        <v>1</v>
      </c>
    </row>
    <row r="1671" spans="1:4" x14ac:dyDescent="0.25">
      <c r="A1671" s="232">
        <v>44122</v>
      </c>
      <c r="B1671" s="235" t="s">
        <v>20</v>
      </c>
      <c r="C1671" s="233" t="s">
        <v>734</v>
      </c>
      <c r="D1671" s="234">
        <v>1</v>
      </c>
    </row>
    <row r="1672" spans="1:4" x14ac:dyDescent="0.25">
      <c r="A1672" s="232">
        <v>44122</v>
      </c>
      <c r="B1672" s="235" t="s">
        <v>13</v>
      </c>
      <c r="C1672" s="233" t="s">
        <v>333</v>
      </c>
      <c r="D1672" s="234">
        <v>1</v>
      </c>
    </row>
    <row r="1673" spans="1:4" x14ac:dyDescent="0.25">
      <c r="A1673" s="232">
        <v>44122</v>
      </c>
      <c r="B1673" s="235" t="s">
        <v>13</v>
      </c>
      <c r="C1673" s="233" t="s">
        <v>104</v>
      </c>
      <c r="D1673" s="234">
        <v>1</v>
      </c>
    </row>
    <row r="1674" spans="1:4" x14ac:dyDescent="0.25">
      <c r="A1674" s="232">
        <v>44122</v>
      </c>
      <c r="B1674" s="235" t="s">
        <v>13</v>
      </c>
      <c r="C1674" s="233" t="s">
        <v>13</v>
      </c>
      <c r="D1674" s="234">
        <v>5</v>
      </c>
    </row>
    <row r="1675" spans="1:4" x14ac:dyDescent="0.25">
      <c r="A1675" s="232">
        <v>44122</v>
      </c>
      <c r="B1675" s="235" t="s">
        <v>13</v>
      </c>
      <c r="C1675" s="233" t="s">
        <v>236</v>
      </c>
      <c r="D1675" s="234">
        <v>1</v>
      </c>
    </row>
    <row r="1676" spans="1:4" x14ac:dyDescent="0.25">
      <c r="A1676" s="232">
        <v>44122</v>
      </c>
      <c r="B1676" s="235" t="s">
        <v>13</v>
      </c>
      <c r="C1676" s="233" t="s">
        <v>233</v>
      </c>
      <c r="D1676" s="234">
        <v>1</v>
      </c>
    </row>
    <row r="1677" spans="1:4" x14ac:dyDescent="0.25">
      <c r="A1677" s="232">
        <v>44122</v>
      </c>
      <c r="B1677" s="235" t="s">
        <v>24</v>
      </c>
      <c r="C1677" s="233" t="s">
        <v>23</v>
      </c>
      <c r="D1677" s="234">
        <v>17</v>
      </c>
    </row>
    <row r="1678" spans="1:4" x14ac:dyDescent="0.25">
      <c r="A1678" s="241">
        <v>44122</v>
      </c>
      <c r="B1678" s="242" t="s">
        <v>24</v>
      </c>
      <c r="C1678" s="243" t="s">
        <v>36</v>
      </c>
      <c r="D1678" s="244">
        <v>4</v>
      </c>
    </row>
    <row r="1679" spans="1:4" x14ac:dyDescent="0.25">
      <c r="A1679" s="106">
        <v>44122</v>
      </c>
      <c r="B1679" s="93" t="s">
        <v>7</v>
      </c>
      <c r="C1679" s="112" t="s">
        <v>125</v>
      </c>
      <c r="D1679" s="33">
        <v>4</v>
      </c>
    </row>
    <row r="1680" spans="1:4" x14ac:dyDescent="0.25">
      <c r="A1680" s="106">
        <v>44122</v>
      </c>
      <c r="B1680" s="93" t="s">
        <v>7</v>
      </c>
      <c r="C1680" s="112" t="s">
        <v>7</v>
      </c>
      <c r="D1680" s="33">
        <v>16</v>
      </c>
    </row>
    <row r="1681" spans="1:4" x14ac:dyDescent="0.25">
      <c r="A1681" s="106">
        <v>44122</v>
      </c>
      <c r="B1681" s="93" t="s">
        <v>9</v>
      </c>
      <c r="C1681" s="112" t="s">
        <v>9</v>
      </c>
      <c r="D1681" s="33">
        <v>19</v>
      </c>
    </row>
    <row r="1682" spans="1:4" x14ac:dyDescent="0.25">
      <c r="A1682" s="106">
        <v>44122</v>
      </c>
      <c r="B1682" s="93" t="s">
        <v>15</v>
      </c>
      <c r="C1682" s="112" t="s">
        <v>69</v>
      </c>
      <c r="D1682" s="33">
        <v>3</v>
      </c>
    </row>
    <row r="1683" spans="1:4" x14ac:dyDescent="0.25">
      <c r="A1683" s="106">
        <v>44122</v>
      </c>
      <c r="B1683" s="93" t="s">
        <v>15</v>
      </c>
      <c r="C1683" s="112" t="s">
        <v>297</v>
      </c>
      <c r="D1683" s="33">
        <v>8</v>
      </c>
    </row>
    <row r="1684" spans="1:4" x14ac:dyDescent="0.25">
      <c r="A1684" s="106">
        <v>44122</v>
      </c>
      <c r="B1684" s="93" t="s">
        <v>11</v>
      </c>
      <c r="C1684" s="112" t="s">
        <v>348</v>
      </c>
      <c r="D1684" s="33">
        <v>1</v>
      </c>
    </row>
    <row r="1685" spans="1:4" x14ac:dyDescent="0.25">
      <c r="A1685" s="106">
        <v>44122</v>
      </c>
      <c r="B1685" s="93" t="s">
        <v>11</v>
      </c>
      <c r="C1685" s="112" t="s">
        <v>11</v>
      </c>
      <c r="D1685" s="33">
        <v>3</v>
      </c>
    </row>
    <row r="1686" spans="1:4" x14ac:dyDescent="0.25">
      <c r="A1686" s="106">
        <v>44122</v>
      </c>
      <c r="B1686" s="93" t="s">
        <v>11</v>
      </c>
      <c r="C1686" s="112" t="s">
        <v>144</v>
      </c>
      <c r="D1686" s="33">
        <v>7</v>
      </c>
    </row>
    <row r="1687" spans="1:4" x14ac:dyDescent="0.25">
      <c r="A1687" s="106">
        <v>44122</v>
      </c>
      <c r="B1687" s="93" t="s">
        <v>12</v>
      </c>
      <c r="C1687" s="112" t="s">
        <v>126</v>
      </c>
      <c r="D1687" s="33">
        <v>1</v>
      </c>
    </row>
    <row r="1688" spans="1:4" x14ac:dyDescent="0.25">
      <c r="A1688" s="106">
        <v>44122</v>
      </c>
      <c r="B1688" s="93" t="s">
        <v>12</v>
      </c>
      <c r="C1688" s="112" t="s">
        <v>12</v>
      </c>
      <c r="D1688" s="33">
        <v>1</v>
      </c>
    </row>
    <row r="1689" spans="1:4" x14ac:dyDescent="0.25">
      <c r="A1689" s="106">
        <v>44122</v>
      </c>
      <c r="B1689" s="93" t="s">
        <v>8</v>
      </c>
      <c r="C1689" s="112" t="s">
        <v>82</v>
      </c>
      <c r="D1689" s="33">
        <v>4</v>
      </c>
    </row>
    <row r="1690" spans="1:4" x14ac:dyDescent="0.25">
      <c r="A1690" s="106">
        <v>44122</v>
      </c>
      <c r="B1690" s="93" t="s">
        <v>8</v>
      </c>
      <c r="C1690" s="112" t="s">
        <v>241</v>
      </c>
      <c r="D1690" s="33">
        <v>2</v>
      </c>
    </row>
    <row r="1691" spans="1:4" x14ac:dyDescent="0.25">
      <c r="A1691" s="106">
        <v>44122</v>
      </c>
      <c r="B1691" s="93" t="s">
        <v>8</v>
      </c>
      <c r="C1691" s="112" t="s">
        <v>67</v>
      </c>
      <c r="D1691" s="33">
        <v>10</v>
      </c>
    </row>
    <row r="1692" spans="1:4" x14ac:dyDescent="0.25">
      <c r="A1692" s="106">
        <v>44122</v>
      </c>
      <c r="B1692" s="93" t="s">
        <v>8</v>
      </c>
      <c r="C1692" s="112" t="s">
        <v>40</v>
      </c>
      <c r="D1692" s="33">
        <v>1</v>
      </c>
    </row>
    <row r="1693" spans="1:4" x14ac:dyDescent="0.25">
      <c r="A1693" s="106">
        <v>44122</v>
      </c>
      <c r="B1693" s="93" t="s">
        <v>8</v>
      </c>
      <c r="C1693" s="112" t="s">
        <v>8</v>
      </c>
      <c r="D1693" s="33">
        <v>111</v>
      </c>
    </row>
    <row r="1694" spans="1:4" x14ac:dyDescent="0.25">
      <c r="A1694" s="106">
        <v>44122</v>
      </c>
      <c r="B1694" s="93" t="s">
        <v>8</v>
      </c>
      <c r="C1694" s="112" t="s">
        <v>89</v>
      </c>
      <c r="D1694" s="33">
        <v>2</v>
      </c>
    </row>
    <row r="1695" spans="1:4" x14ac:dyDescent="0.25">
      <c r="A1695" s="106">
        <v>44122</v>
      </c>
      <c r="B1695" s="93" t="s">
        <v>8</v>
      </c>
      <c r="C1695" s="112" t="s">
        <v>121</v>
      </c>
      <c r="D1695" s="33">
        <v>5</v>
      </c>
    </row>
    <row r="1696" spans="1:4" x14ac:dyDescent="0.25">
      <c r="A1696" s="106">
        <v>44122</v>
      </c>
      <c r="B1696" s="93" t="s">
        <v>50</v>
      </c>
      <c r="C1696" s="112" t="s">
        <v>243</v>
      </c>
      <c r="D1696" s="33">
        <v>3</v>
      </c>
    </row>
    <row r="1697" spans="1:4" x14ac:dyDescent="0.25">
      <c r="A1697" s="106">
        <v>44122</v>
      </c>
      <c r="B1697" s="93" t="s">
        <v>50</v>
      </c>
      <c r="C1697" s="112" t="s">
        <v>628</v>
      </c>
      <c r="D1697" s="33">
        <v>1</v>
      </c>
    </row>
    <row r="1698" spans="1:4" x14ac:dyDescent="0.25">
      <c r="A1698" s="106">
        <v>44122</v>
      </c>
      <c r="B1698" s="93" t="s">
        <v>27</v>
      </c>
      <c r="C1698" s="112" t="s">
        <v>150</v>
      </c>
      <c r="D1698" s="33">
        <v>6</v>
      </c>
    </row>
    <row r="1699" spans="1:4" x14ac:dyDescent="0.25">
      <c r="A1699" s="106">
        <v>44122</v>
      </c>
      <c r="B1699" s="93" t="s">
        <v>27</v>
      </c>
      <c r="C1699" s="112" t="s">
        <v>43</v>
      </c>
      <c r="D1699" s="33">
        <v>19</v>
      </c>
    </row>
    <row r="1700" spans="1:4" x14ac:dyDescent="0.25">
      <c r="A1700" s="106">
        <v>44122</v>
      </c>
      <c r="B1700" s="93" t="s">
        <v>27</v>
      </c>
      <c r="C1700" s="112" t="s">
        <v>732</v>
      </c>
      <c r="D1700" s="33">
        <v>1</v>
      </c>
    </row>
    <row r="1701" spans="1:4" x14ac:dyDescent="0.25">
      <c r="A1701" s="106">
        <v>44122</v>
      </c>
      <c r="B1701" s="93" t="s">
        <v>51</v>
      </c>
      <c r="C1701" s="112" t="s">
        <v>51</v>
      </c>
      <c r="D1701" s="33">
        <v>10</v>
      </c>
    </row>
    <row r="1702" spans="1:4" x14ac:dyDescent="0.25">
      <c r="A1702" s="106">
        <v>44122</v>
      </c>
      <c r="B1702" s="93" t="s">
        <v>10</v>
      </c>
      <c r="C1702" s="112" t="s">
        <v>10</v>
      </c>
      <c r="D1702" s="33">
        <v>1</v>
      </c>
    </row>
    <row r="1703" spans="1:4" x14ac:dyDescent="0.25">
      <c r="A1703" s="106">
        <v>44123</v>
      </c>
      <c r="B1703" s="93" t="s">
        <v>20</v>
      </c>
      <c r="C1703" s="112" t="s">
        <v>20</v>
      </c>
      <c r="D1703" s="33">
        <v>17</v>
      </c>
    </row>
    <row r="1704" spans="1:4" x14ac:dyDescent="0.25">
      <c r="A1704" s="106">
        <v>44123</v>
      </c>
      <c r="B1704" s="93" t="s">
        <v>13</v>
      </c>
      <c r="C1704" s="112" t="s">
        <v>333</v>
      </c>
      <c r="D1704" s="33">
        <v>2</v>
      </c>
    </row>
    <row r="1705" spans="1:4" x14ac:dyDescent="0.25">
      <c r="A1705" s="106">
        <v>44123</v>
      </c>
      <c r="B1705" s="93" t="s">
        <v>13</v>
      </c>
      <c r="C1705" s="112" t="s">
        <v>13</v>
      </c>
      <c r="D1705" s="33">
        <v>3</v>
      </c>
    </row>
    <row r="1706" spans="1:4" x14ac:dyDescent="0.25">
      <c r="A1706" s="106">
        <v>44123</v>
      </c>
      <c r="B1706" s="93" t="s">
        <v>13</v>
      </c>
      <c r="C1706" s="112" t="s">
        <v>236</v>
      </c>
      <c r="D1706" s="33">
        <v>14</v>
      </c>
    </row>
    <row r="1707" spans="1:4" x14ac:dyDescent="0.25">
      <c r="A1707" s="106">
        <v>44123</v>
      </c>
      <c r="B1707" s="93" t="s">
        <v>13</v>
      </c>
      <c r="C1707" s="112" t="s">
        <v>339</v>
      </c>
      <c r="D1707" s="33">
        <v>1</v>
      </c>
    </row>
    <row r="1708" spans="1:4" x14ac:dyDescent="0.25">
      <c r="A1708" s="106">
        <v>44123</v>
      </c>
      <c r="B1708" s="93" t="s">
        <v>13</v>
      </c>
      <c r="C1708" s="112" t="s">
        <v>317</v>
      </c>
      <c r="D1708" s="33">
        <v>1</v>
      </c>
    </row>
    <row r="1709" spans="1:4" x14ac:dyDescent="0.25">
      <c r="A1709" s="106">
        <v>44123</v>
      </c>
      <c r="B1709" s="93" t="s">
        <v>13</v>
      </c>
      <c r="C1709" s="112" t="s">
        <v>233</v>
      </c>
      <c r="D1709" s="33">
        <v>6</v>
      </c>
    </row>
    <row r="1710" spans="1:4" x14ac:dyDescent="0.25">
      <c r="A1710" s="106">
        <v>44123</v>
      </c>
      <c r="B1710" s="93" t="s">
        <v>24</v>
      </c>
      <c r="C1710" s="112" t="s">
        <v>23</v>
      </c>
      <c r="D1710" s="33">
        <v>9</v>
      </c>
    </row>
    <row r="1711" spans="1:4" x14ac:dyDescent="0.25">
      <c r="A1711" s="106">
        <v>44123</v>
      </c>
      <c r="B1711" s="93" t="s">
        <v>24</v>
      </c>
      <c r="C1711" s="112" t="s">
        <v>24</v>
      </c>
      <c r="D1711" s="33">
        <v>4</v>
      </c>
    </row>
    <row r="1712" spans="1:4" x14ac:dyDescent="0.25">
      <c r="A1712" s="106">
        <v>44123</v>
      </c>
      <c r="B1712" s="112" t="s">
        <v>7</v>
      </c>
      <c r="C1712" s="112" t="s">
        <v>7</v>
      </c>
      <c r="D1712" s="33">
        <v>20</v>
      </c>
    </row>
    <row r="1713" spans="1:4" x14ac:dyDescent="0.25">
      <c r="A1713" s="106">
        <v>44123</v>
      </c>
      <c r="B1713" s="93" t="s">
        <v>9</v>
      </c>
      <c r="C1713" s="112" t="s">
        <v>9</v>
      </c>
      <c r="D1713" s="33">
        <v>3</v>
      </c>
    </row>
    <row r="1714" spans="1:4" x14ac:dyDescent="0.25">
      <c r="A1714" s="106">
        <v>44123</v>
      </c>
      <c r="B1714" s="93" t="s">
        <v>15</v>
      </c>
      <c r="C1714" s="112" t="s">
        <v>69</v>
      </c>
      <c r="D1714" s="33">
        <v>1</v>
      </c>
    </row>
    <row r="1715" spans="1:4" x14ac:dyDescent="0.25">
      <c r="A1715" s="106">
        <v>44123</v>
      </c>
      <c r="B1715" s="93" t="s">
        <v>11</v>
      </c>
      <c r="C1715" s="112" t="s">
        <v>11</v>
      </c>
      <c r="D1715" s="33">
        <v>4</v>
      </c>
    </row>
    <row r="1716" spans="1:4" x14ac:dyDescent="0.25">
      <c r="A1716" s="106">
        <v>44123</v>
      </c>
      <c r="B1716" s="93" t="s">
        <v>11</v>
      </c>
      <c r="C1716" s="112" t="s">
        <v>144</v>
      </c>
      <c r="D1716" s="33">
        <v>1</v>
      </c>
    </row>
    <row r="1717" spans="1:4" x14ac:dyDescent="0.25">
      <c r="A1717" s="106">
        <v>44123</v>
      </c>
      <c r="B1717" s="93" t="s">
        <v>12</v>
      </c>
      <c r="C1717" s="112" t="s">
        <v>126</v>
      </c>
      <c r="D1717" s="33">
        <v>2</v>
      </c>
    </row>
    <row r="1718" spans="1:4" x14ac:dyDescent="0.25">
      <c r="A1718" s="106">
        <v>44123</v>
      </c>
      <c r="B1718" s="93" t="s">
        <v>12</v>
      </c>
      <c r="C1718" s="112" t="s">
        <v>12</v>
      </c>
      <c r="D1718" s="33">
        <v>8</v>
      </c>
    </row>
    <row r="1719" spans="1:4" x14ac:dyDescent="0.25">
      <c r="A1719" s="106">
        <v>44123</v>
      </c>
      <c r="B1719" s="112" t="s">
        <v>8</v>
      </c>
      <c r="C1719" s="112" t="s">
        <v>82</v>
      </c>
      <c r="D1719" s="33">
        <v>2</v>
      </c>
    </row>
    <row r="1720" spans="1:4" x14ac:dyDescent="0.25">
      <c r="A1720" s="106">
        <v>44123</v>
      </c>
      <c r="B1720" s="112" t="s">
        <v>8</v>
      </c>
      <c r="C1720" s="112" t="s">
        <v>241</v>
      </c>
      <c r="D1720" s="33">
        <v>1</v>
      </c>
    </row>
    <row r="1721" spans="1:4" x14ac:dyDescent="0.25">
      <c r="A1721" s="106">
        <v>44123</v>
      </c>
      <c r="B1721" s="112" t="s">
        <v>8</v>
      </c>
      <c r="C1721" s="112" t="s">
        <v>67</v>
      </c>
      <c r="D1721" s="33">
        <v>3</v>
      </c>
    </row>
    <row r="1722" spans="1:4" x14ac:dyDescent="0.25">
      <c r="A1722" s="106">
        <v>44123</v>
      </c>
      <c r="B1722" s="112" t="s">
        <v>8</v>
      </c>
      <c r="C1722" s="112" t="s">
        <v>743</v>
      </c>
      <c r="D1722" s="33">
        <v>1</v>
      </c>
    </row>
    <row r="1723" spans="1:4" x14ac:dyDescent="0.25">
      <c r="A1723" s="106">
        <v>44123</v>
      </c>
      <c r="B1723" s="112" t="s">
        <v>8</v>
      </c>
      <c r="C1723" s="112" t="s">
        <v>151</v>
      </c>
      <c r="D1723" s="33">
        <v>2</v>
      </c>
    </row>
    <row r="1724" spans="1:4" x14ac:dyDescent="0.25">
      <c r="A1724" s="106">
        <v>44123</v>
      </c>
      <c r="B1724" s="112" t="s">
        <v>8</v>
      </c>
      <c r="C1724" s="112" t="s">
        <v>215</v>
      </c>
      <c r="D1724" s="33">
        <v>3</v>
      </c>
    </row>
    <row r="1725" spans="1:4" x14ac:dyDescent="0.25">
      <c r="A1725" s="106">
        <v>44123</v>
      </c>
      <c r="B1725" s="112" t="s">
        <v>8</v>
      </c>
      <c r="C1725" s="112" t="s">
        <v>40</v>
      </c>
      <c r="D1725" s="33">
        <v>3</v>
      </c>
    </row>
    <row r="1726" spans="1:4" x14ac:dyDescent="0.25">
      <c r="A1726" s="106">
        <v>44123</v>
      </c>
      <c r="B1726" s="112" t="s">
        <v>8</v>
      </c>
      <c r="C1726" s="112" t="s">
        <v>8</v>
      </c>
      <c r="D1726" s="33">
        <v>63</v>
      </c>
    </row>
    <row r="1727" spans="1:4" x14ac:dyDescent="0.25">
      <c r="A1727" s="106">
        <v>44123</v>
      </c>
      <c r="B1727" s="112" t="s">
        <v>8</v>
      </c>
      <c r="C1727" s="112" t="s">
        <v>31</v>
      </c>
      <c r="D1727" s="33">
        <v>1</v>
      </c>
    </row>
    <row r="1728" spans="1:4" x14ac:dyDescent="0.25">
      <c r="A1728" s="106">
        <v>44123</v>
      </c>
      <c r="B1728" s="93" t="s">
        <v>27</v>
      </c>
      <c r="C1728" s="112" t="s">
        <v>150</v>
      </c>
      <c r="D1728" s="33">
        <v>3</v>
      </c>
    </row>
    <row r="1729" spans="1:4" x14ac:dyDescent="0.25">
      <c r="A1729" s="106">
        <v>44123</v>
      </c>
      <c r="B1729" s="93" t="s">
        <v>27</v>
      </c>
      <c r="C1729" s="112" t="s">
        <v>43</v>
      </c>
      <c r="D1729" s="33">
        <v>1</v>
      </c>
    </row>
    <row r="1730" spans="1:4" x14ac:dyDescent="0.25">
      <c r="A1730" s="106">
        <v>44123</v>
      </c>
      <c r="B1730" s="93" t="s">
        <v>51</v>
      </c>
      <c r="C1730" s="112" t="s">
        <v>51</v>
      </c>
      <c r="D1730" s="33">
        <v>11</v>
      </c>
    </row>
    <row r="1731" spans="1:4" x14ac:dyDescent="0.25">
      <c r="A1731" s="106">
        <v>44123</v>
      </c>
      <c r="B1731" s="93" t="s">
        <v>10</v>
      </c>
      <c r="C1731" s="112" t="s">
        <v>10</v>
      </c>
      <c r="D1731" s="33">
        <v>3</v>
      </c>
    </row>
    <row r="1732" spans="1:4" x14ac:dyDescent="0.25">
      <c r="A1732" s="106">
        <v>44124</v>
      </c>
      <c r="B1732" s="93" t="s">
        <v>20</v>
      </c>
      <c r="C1732" s="112" t="s">
        <v>20</v>
      </c>
      <c r="D1732" s="33">
        <v>20</v>
      </c>
    </row>
    <row r="1733" spans="1:4" x14ac:dyDescent="0.25">
      <c r="A1733" s="106">
        <v>44124</v>
      </c>
      <c r="B1733" s="93" t="s">
        <v>13</v>
      </c>
      <c r="C1733" s="112" t="s">
        <v>333</v>
      </c>
      <c r="D1733" s="33">
        <v>1</v>
      </c>
    </row>
    <row r="1734" spans="1:4" x14ac:dyDescent="0.25">
      <c r="A1734" s="106">
        <v>44124</v>
      </c>
      <c r="B1734" s="93" t="s">
        <v>13</v>
      </c>
      <c r="C1734" s="112" t="s">
        <v>13</v>
      </c>
      <c r="D1734" s="33">
        <v>25</v>
      </c>
    </row>
    <row r="1735" spans="1:4" x14ac:dyDescent="0.25">
      <c r="A1735" s="106">
        <v>44124</v>
      </c>
      <c r="B1735" s="93" t="s">
        <v>13</v>
      </c>
      <c r="C1735" s="112" t="s">
        <v>236</v>
      </c>
      <c r="D1735" s="33">
        <v>10</v>
      </c>
    </row>
    <row r="1736" spans="1:4" x14ac:dyDescent="0.25">
      <c r="A1736" s="106">
        <v>44124</v>
      </c>
      <c r="B1736" s="93" t="s">
        <v>13</v>
      </c>
      <c r="C1736" s="112" t="s">
        <v>651</v>
      </c>
      <c r="D1736" s="33">
        <v>1</v>
      </c>
    </row>
    <row r="1737" spans="1:4" x14ac:dyDescent="0.25">
      <c r="A1737" s="106">
        <v>44124</v>
      </c>
      <c r="B1737" s="93" t="s">
        <v>13</v>
      </c>
      <c r="C1737" s="112" t="s">
        <v>317</v>
      </c>
      <c r="D1737" s="33">
        <v>1</v>
      </c>
    </row>
    <row r="1738" spans="1:4" x14ac:dyDescent="0.25">
      <c r="A1738" s="106">
        <v>44124</v>
      </c>
      <c r="B1738" s="93" t="s">
        <v>13</v>
      </c>
      <c r="C1738" s="112" t="s">
        <v>233</v>
      </c>
      <c r="D1738" s="33">
        <v>1</v>
      </c>
    </row>
    <row r="1739" spans="1:4" x14ac:dyDescent="0.25">
      <c r="A1739" s="106">
        <v>44124</v>
      </c>
      <c r="B1739" s="93" t="s">
        <v>24</v>
      </c>
      <c r="C1739" s="112" t="s">
        <v>23</v>
      </c>
      <c r="D1739" s="33">
        <v>28</v>
      </c>
    </row>
    <row r="1740" spans="1:4" x14ac:dyDescent="0.25">
      <c r="A1740" s="106">
        <v>44124</v>
      </c>
      <c r="B1740" s="93" t="s">
        <v>24</v>
      </c>
      <c r="C1740" s="112" t="s">
        <v>36</v>
      </c>
      <c r="D1740" s="33">
        <v>2</v>
      </c>
    </row>
    <row r="1741" spans="1:4" x14ac:dyDescent="0.25">
      <c r="A1741" s="106">
        <v>44124</v>
      </c>
      <c r="B1741" s="93" t="s">
        <v>7</v>
      </c>
      <c r="C1741" s="93" t="s">
        <v>7</v>
      </c>
      <c r="D1741" s="33">
        <v>11</v>
      </c>
    </row>
    <row r="1742" spans="1:4" x14ac:dyDescent="0.25">
      <c r="A1742" s="106">
        <v>44124</v>
      </c>
      <c r="B1742" s="93" t="s">
        <v>9</v>
      </c>
      <c r="C1742" s="93" t="s">
        <v>9</v>
      </c>
      <c r="D1742" s="33">
        <v>28</v>
      </c>
    </row>
    <row r="1743" spans="1:4" x14ac:dyDescent="0.25">
      <c r="A1743" s="106">
        <v>44124</v>
      </c>
      <c r="B1743" s="93" t="s">
        <v>9</v>
      </c>
      <c r="C1743" s="112" t="s">
        <v>17</v>
      </c>
      <c r="D1743" s="33">
        <v>15</v>
      </c>
    </row>
    <row r="1744" spans="1:4" x14ac:dyDescent="0.25">
      <c r="A1744" s="106">
        <v>44124</v>
      </c>
      <c r="B1744" s="93" t="s">
        <v>15</v>
      </c>
      <c r="C1744" s="93" t="s">
        <v>69</v>
      </c>
      <c r="D1744" s="33">
        <v>2</v>
      </c>
    </row>
    <row r="1745" spans="1:4" x14ac:dyDescent="0.25">
      <c r="A1745" s="106">
        <v>44124</v>
      </c>
      <c r="B1745" s="93" t="s">
        <v>11</v>
      </c>
      <c r="C1745" s="93" t="s">
        <v>348</v>
      </c>
      <c r="D1745" s="33">
        <v>2</v>
      </c>
    </row>
    <row r="1746" spans="1:4" x14ac:dyDescent="0.25">
      <c r="A1746" s="106">
        <v>44124</v>
      </c>
      <c r="B1746" s="93" t="s">
        <v>11</v>
      </c>
      <c r="C1746" s="93" t="s">
        <v>144</v>
      </c>
      <c r="D1746" s="33">
        <v>1</v>
      </c>
    </row>
    <row r="1747" spans="1:4" x14ac:dyDescent="0.25">
      <c r="A1747" s="106">
        <v>44124</v>
      </c>
      <c r="B1747" s="93" t="s">
        <v>12</v>
      </c>
      <c r="C1747" s="93" t="s">
        <v>12</v>
      </c>
      <c r="D1747" s="33">
        <v>8</v>
      </c>
    </row>
    <row r="1748" spans="1:4" x14ac:dyDescent="0.25">
      <c r="A1748" s="106">
        <v>44124</v>
      </c>
      <c r="B1748" s="93" t="s">
        <v>8</v>
      </c>
      <c r="C1748" s="112" t="s">
        <v>241</v>
      </c>
      <c r="D1748" s="33">
        <v>2</v>
      </c>
    </row>
    <row r="1749" spans="1:4" x14ac:dyDescent="0.25">
      <c r="A1749" s="106">
        <v>44124</v>
      </c>
      <c r="B1749" s="93" t="s">
        <v>8</v>
      </c>
      <c r="C1749" s="112" t="s">
        <v>67</v>
      </c>
      <c r="D1749" s="33">
        <v>26</v>
      </c>
    </row>
    <row r="1750" spans="1:4" x14ac:dyDescent="0.25">
      <c r="A1750" s="106">
        <v>44124</v>
      </c>
      <c r="B1750" s="93" t="s">
        <v>8</v>
      </c>
      <c r="C1750" s="112" t="s">
        <v>743</v>
      </c>
      <c r="D1750" s="33">
        <v>1</v>
      </c>
    </row>
    <row r="1751" spans="1:4" x14ac:dyDescent="0.25">
      <c r="A1751" s="106">
        <v>44124</v>
      </c>
      <c r="B1751" s="93" t="s">
        <v>8</v>
      </c>
      <c r="C1751" s="112" t="s">
        <v>215</v>
      </c>
      <c r="D1751" s="33">
        <v>1</v>
      </c>
    </row>
    <row r="1752" spans="1:4" x14ac:dyDescent="0.25">
      <c r="A1752" s="106">
        <v>44124</v>
      </c>
      <c r="B1752" s="93" t="s">
        <v>8</v>
      </c>
      <c r="C1752" s="112" t="s">
        <v>40</v>
      </c>
      <c r="D1752" s="33">
        <v>7</v>
      </c>
    </row>
    <row r="1753" spans="1:4" x14ac:dyDescent="0.25">
      <c r="A1753" s="106">
        <v>44124</v>
      </c>
      <c r="B1753" s="93" t="s">
        <v>8</v>
      </c>
      <c r="C1753" s="112" t="s">
        <v>8</v>
      </c>
      <c r="D1753" s="33">
        <v>116</v>
      </c>
    </row>
    <row r="1754" spans="1:4" x14ac:dyDescent="0.25">
      <c r="A1754" s="106">
        <v>44124</v>
      </c>
      <c r="B1754" s="93" t="s">
        <v>8</v>
      </c>
      <c r="C1754" s="112" t="s">
        <v>31</v>
      </c>
      <c r="D1754" s="33">
        <v>5</v>
      </c>
    </row>
    <row r="1755" spans="1:4" x14ac:dyDescent="0.25">
      <c r="A1755" s="106">
        <v>44124</v>
      </c>
      <c r="B1755" s="93" t="s">
        <v>8</v>
      </c>
      <c r="C1755" s="112" t="s">
        <v>725</v>
      </c>
      <c r="D1755" s="33">
        <v>1</v>
      </c>
    </row>
    <row r="1756" spans="1:4" x14ac:dyDescent="0.25">
      <c r="A1756" s="106">
        <v>44124</v>
      </c>
      <c r="B1756" s="93" t="s">
        <v>8</v>
      </c>
      <c r="C1756" s="112" t="s">
        <v>89</v>
      </c>
      <c r="D1756" s="33">
        <v>2</v>
      </c>
    </row>
    <row r="1757" spans="1:4" x14ac:dyDescent="0.25">
      <c r="A1757" s="106">
        <v>44124</v>
      </c>
      <c r="B1757" s="93" t="s">
        <v>8</v>
      </c>
      <c r="C1757" s="112" t="s">
        <v>121</v>
      </c>
      <c r="D1757" s="33">
        <v>1</v>
      </c>
    </row>
    <row r="1758" spans="1:4" x14ac:dyDescent="0.25">
      <c r="A1758" s="106">
        <v>44124</v>
      </c>
      <c r="B1758" s="93" t="s">
        <v>50</v>
      </c>
      <c r="C1758" s="93" t="s">
        <v>243</v>
      </c>
      <c r="D1758" s="33">
        <v>2</v>
      </c>
    </row>
    <row r="1759" spans="1:4" x14ac:dyDescent="0.25">
      <c r="A1759" s="106">
        <v>44124</v>
      </c>
      <c r="B1759" s="93" t="s">
        <v>50</v>
      </c>
      <c r="C1759" s="93" t="s">
        <v>728</v>
      </c>
      <c r="D1759" s="33">
        <v>2</v>
      </c>
    </row>
    <row r="1760" spans="1:4" x14ac:dyDescent="0.25">
      <c r="A1760" s="106">
        <v>44124</v>
      </c>
      <c r="B1760" s="93" t="s">
        <v>50</v>
      </c>
      <c r="C1760" s="93" t="s">
        <v>628</v>
      </c>
      <c r="D1760" s="33">
        <v>2</v>
      </c>
    </row>
    <row r="1761" spans="1:4" x14ac:dyDescent="0.25">
      <c r="A1761" s="106">
        <v>44124</v>
      </c>
      <c r="B1761" s="93" t="s">
        <v>50</v>
      </c>
      <c r="C1761" s="93" t="s">
        <v>381</v>
      </c>
      <c r="D1761" s="33">
        <v>1</v>
      </c>
    </row>
    <row r="1762" spans="1:4" x14ac:dyDescent="0.25">
      <c r="A1762" s="106">
        <v>44124</v>
      </c>
      <c r="B1762" s="93" t="s">
        <v>27</v>
      </c>
      <c r="C1762" s="112" t="s">
        <v>43</v>
      </c>
      <c r="D1762" s="33">
        <v>16</v>
      </c>
    </row>
    <row r="1763" spans="1:4" x14ac:dyDescent="0.25">
      <c r="A1763" s="106">
        <v>44124</v>
      </c>
      <c r="B1763" s="93" t="s">
        <v>51</v>
      </c>
      <c r="C1763" s="93" t="s">
        <v>772</v>
      </c>
      <c r="D1763" s="33">
        <v>1</v>
      </c>
    </row>
    <row r="1764" spans="1:4" x14ac:dyDescent="0.25">
      <c r="A1764" s="106">
        <v>44124</v>
      </c>
      <c r="B1764" s="93" t="s">
        <v>51</v>
      </c>
      <c r="C1764" s="93" t="s">
        <v>51</v>
      </c>
      <c r="D1764" s="33">
        <v>4</v>
      </c>
    </row>
    <row r="1765" spans="1:4" x14ac:dyDescent="0.25">
      <c r="A1765" s="106">
        <v>44124</v>
      </c>
      <c r="B1765" s="93" t="s">
        <v>10</v>
      </c>
      <c r="C1765" s="93" t="s">
        <v>10</v>
      </c>
      <c r="D1765" s="33">
        <v>3</v>
      </c>
    </row>
    <row r="1766" spans="1:4" x14ac:dyDescent="0.25">
      <c r="A1766" s="106">
        <v>44125</v>
      </c>
      <c r="B1766" s="93" t="s">
        <v>14</v>
      </c>
      <c r="C1766" s="93" t="s">
        <v>14</v>
      </c>
      <c r="D1766" s="33">
        <v>2</v>
      </c>
    </row>
    <row r="1767" spans="1:4" x14ac:dyDescent="0.25">
      <c r="A1767" s="106">
        <v>44125</v>
      </c>
      <c r="B1767" s="93" t="s">
        <v>20</v>
      </c>
      <c r="C1767" s="112" t="s">
        <v>20</v>
      </c>
      <c r="D1767" s="33">
        <v>43</v>
      </c>
    </row>
    <row r="1768" spans="1:4" x14ac:dyDescent="0.25">
      <c r="A1768" s="106">
        <v>44125</v>
      </c>
      <c r="B1768" s="93" t="s">
        <v>13</v>
      </c>
      <c r="C1768" s="93" t="s">
        <v>13</v>
      </c>
      <c r="D1768" s="33">
        <v>5</v>
      </c>
    </row>
    <row r="1769" spans="1:4" x14ac:dyDescent="0.25">
      <c r="A1769" s="106">
        <v>44125</v>
      </c>
      <c r="B1769" s="93" t="s">
        <v>13</v>
      </c>
      <c r="C1769" s="93" t="s">
        <v>236</v>
      </c>
      <c r="D1769" s="33">
        <v>4</v>
      </c>
    </row>
    <row r="1770" spans="1:4" x14ac:dyDescent="0.25">
      <c r="A1770" s="106">
        <v>44125</v>
      </c>
      <c r="B1770" s="93" t="s">
        <v>13</v>
      </c>
      <c r="C1770" s="93" t="s">
        <v>233</v>
      </c>
      <c r="D1770" s="33">
        <v>5</v>
      </c>
    </row>
    <row r="1771" spans="1:4" x14ac:dyDescent="0.25">
      <c r="A1771" s="106">
        <v>44125</v>
      </c>
      <c r="B1771" s="93" t="s">
        <v>24</v>
      </c>
      <c r="C1771" s="93" t="s">
        <v>23</v>
      </c>
      <c r="D1771" s="33">
        <v>4</v>
      </c>
    </row>
    <row r="1772" spans="1:4" x14ac:dyDescent="0.25">
      <c r="A1772" s="106">
        <v>44125</v>
      </c>
      <c r="B1772" s="93" t="s">
        <v>24</v>
      </c>
      <c r="C1772" s="93" t="s">
        <v>24</v>
      </c>
      <c r="D1772" s="33">
        <v>8</v>
      </c>
    </row>
    <row r="1773" spans="1:4" x14ac:dyDescent="0.25">
      <c r="A1773" s="106">
        <v>44125</v>
      </c>
      <c r="B1773" s="93" t="s">
        <v>24</v>
      </c>
      <c r="C1773" s="93" t="s">
        <v>786</v>
      </c>
      <c r="D1773" s="33">
        <v>1</v>
      </c>
    </row>
    <row r="1774" spans="1:4" x14ac:dyDescent="0.25">
      <c r="A1774" s="106">
        <v>44125</v>
      </c>
      <c r="B1774" s="93" t="s">
        <v>24</v>
      </c>
      <c r="C1774" s="93" t="s">
        <v>37</v>
      </c>
      <c r="D1774" s="33">
        <v>1</v>
      </c>
    </row>
    <row r="1775" spans="1:4" x14ac:dyDescent="0.25">
      <c r="A1775" s="106">
        <v>44125</v>
      </c>
      <c r="B1775" s="93" t="s">
        <v>47</v>
      </c>
      <c r="C1775" s="93" t="s">
        <v>47</v>
      </c>
      <c r="D1775" s="33">
        <v>1</v>
      </c>
    </row>
    <row r="1776" spans="1:4" x14ac:dyDescent="0.25">
      <c r="A1776" s="106">
        <v>44125</v>
      </c>
      <c r="B1776" s="93" t="s">
        <v>7</v>
      </c>
      <c r="C1776" s="93" t="s">
        <v>7</v>
      </c>
      <c r="D1776" s="33">
        <v>43</v>
      </c>
    </row>
    <row r="1777" spans="1:4" x14ac:dyDescent="0.25">
      <c r="A1777" s="106">
        <v>44125</v>
      </c>
      <c r="B1777" s="93" t="s">
        <v>9</v>
      </c>
      <c r="C1777" s="93" t="s">
        <v>646</v>
      </c>
      <c r="D1777" s="33">
        <v>1</v>
      </c>
    </row>
    <row r="1778" spans="1:4" x14ac:dyDescent="0.25">
      <c r="A1778" s="106">
        <v>44125</v>
      </c>
      <c r="B1778" s="93" t="s">
        <v>9</v>
      </c>
      <c r="C1778" s="93" t="s">
        <v>9</v>
      </c>
      <c r="D1778" s="33">
        <v>10</v>
      </c>
    </row>
    <row r="1779" spans="1:4" x14ac:dyDescent="0.25">
      <c r="A1779" s="106">
        <v>44125</v>
      </c>
      <c r="B1779" s="93" t="s">
        <v>9</v>
      </c>
      <c r="C1779" s="93" t="s">
        <v>17</v>
      </c>
      <c r="D1779" s="33">
        <v>5</v>
      </c>
    </row>
    <row r="1780" spans="1:4" x14ac:dyDescent="0.25">
      <c r="A1780" s="106">
        <v>44125</v>
      </c>
      <c r="B1780" s="93" t="s">
        <v>9</v>
      </c>
      <c r="C1780" s="93" t="s">
        <v>159</v>
      </c>
      <c r="D1780" s="33">
        <v>1</v>
      </c>
    </row>
    <row r="1781" spans="1:4" x14ac:dyDescent="0.25">
      <c r="A1781" s="106">
        <v>44125</v>
      </c>
      <c r="B1781" s="93" t="s">
        <v>9</v>
      </c>
      <c r="C1781" s="93" t="s">
        <v>155</v>
      </c>
      <c r="D1781" s="33">
        <v>3</v>
      </c>
    </row>
    <row r="1782" spans="1:4" x14ac:dyDescent="0.25">
      <c r="A1782" s="106">
        <v>44125</v>
      </c>
      <c r="B1782" s="93" t="s">
        <v>15</v>
      </c>
      <c r="C1782" s="93" t="s">
        <v>297</v>
      </c>
      <c r="D1782" s="33">
        <v>1</v>
      </c>
    </row>
    <row r="1783" spans="1:4" x14ac:dyDescent="0.25">
      <c r="A1783" s="106">
        <v>44125</v>
      </c>
      <c r="B1783" s="93" t="s">
        <v>11</v>
      </c>
      <c r="C1783" s="93" t="s">
        <v>11</v>
      </c>
      <c r="D1783" s="33">
        <v>8</v>
      </c>
    </row>
    <row r="1784" spans="1:4" x14ac:dyDescent="0.25">
      <c r="A1784" s="106">
        <v>44125</v>
      </c>
      <c r="B1784" s="93" t="s">
        <v>11</v>
      </c>
      <c r="C1784" s="93" t="s">
        <v>785</v>
      </c>
      <c r="D1784" s="33">
        <v>1</v>
      </c>
    </row>
    <row r="1785" spans="1:4" x14ac:dyDescent="0.25">
      <c r="A1785" s="106">
        <v>44125</v>
      </c>
      <c r="B1785" s="93" t="s">
        <v>11</v>
      </c>
      <c r="C1785" s="93" t="s">
        <v>144</v>
      </c>
      <c r="D1785" s="33">
        <v>8</v>
      </c>
    </row>
    <row r="1786" spans="1:4" x14ac:dyDescent="0.25">
      <c r="A1786" s="106">
        <v>44125</v>
      </c>
      <c r="B1786" s="93" t="s">
        <v>12</v>
      </c>
      <c r="C1786" s="93" t="s">
        <v>83</v>
      </c>
      <c r="D1786" s="33">
        <v>1</v>
      </c>
    </row>
    <row r="1787" spans="1:4" x14ac:dyDescent="0.25">
      <c r="A1787" s="106">
        <v>44125</v>
      </c>
      <c r="B1787" s="93" t="s">
        <v>12</v>
      </c>
      <c r="C1787" s="93" t="s">
        <v>12</v>
      </c>
      <c r="D1787" s="33">
        <v>8</v>
      </c>
    </row>
    <row r="1788" spans="1:4" x14ac:dyDescent="0.25">
      <c r="A1788" s="106">
        <v>44125</v>
      </c>
      <c r="B1788" s="112" t="s">
        <v>8</v>
      </c>
      <c r="C1788" s="112" t="s">
        <v>82</v>
      </c>
      <c r="D1788" s="33">
        <v>1</v>
      </c>
    </row>
    <row r="1789" spans="1:4" x14ac:dyDescent="0.25">
      <c r="A1789" s="106">
        <v>44125</v>
      </c>
      <c r="B1789" s="112" t="s">
        <v>8</v>
      </c>
      <c r="C1789" s="112" t="s">
        <v>241</v>
      </c>
      <c r="D1789" s="33">
        <v>2</v>
      </c>
    </row>
    <row r="1790" spans="1:4" x14ac:dyDescent="0.25">
      <c r="A1790" s="106">
        <v>44125</v>
      </c>
      <c r="B1790" s="112" t="s">
        <v>8</v>
      </c>
      <c r="C1790" s="112" t="s">
        <v>67</v>
      </c>
      <c r="D1790" s="33">
        <v>17</v>
      </c>
    </row>
    <row r="1791" spans="1:4" x14ac:dyDescent="0.25">
      <c r="A1791" s="106">
        <v>44125</v>
      </c>
      <c r="B1791" s="112" t="s">
        <v>8</v>
      </c>
      <c r="C1791" s="112" t="s">
        <v>215</v>
      </c>
      <c r="D1791" s="33">
        <v>2</v>
      </c>
    </row>
    <row r="1792" spans="1:4" x14ac:dyDescent="0.25">
      <c r="A1792" s="106">
        <v>44125</v>
      </c>
      <c r="B1792" s="112" t="s">
        <v>8</v>
      </c>
      <c r="C1792" s="112" t="s">
        <v>8</v>
      </c>
      <c r="D1792" s="33">
        <v>167</v>
      </c>
    </row>
    <row r="1793" spans="1:4" x14ac:dyDescent="0.25">
      <c r="A1793" s="106">
        <v>44125</v>
      </c>
      <c r="B1793" s="112" t="s">
        <v>8</v>
      </c>
      <c r="C1793" s="112" t="s">
        <v>31</v>
      </c>
      <c r="D1793" s="33">
        <v>5</v>
      </c>
    </row>
    <row r="1794" spans="1:4" x14ac:dyDescent="0.25">
      <c r="A1794" s="106">
        <v>44125</v>
      </c>
      <c r="B1794" s="93" t="s">
        <v>49</v>
      </c>
      <c r="C1794" s="93" t="s">
        <v>225</v>
      </c>
      <c r="D1794" s="33">
        <v>2</v>
      </c>
    </row>
    <row r="1795" spans="1:4" x14ac:dyDescent="0.25">
      <c r="A1795" s="106">
        <v>44125</v>
      </c>
      <c r="B1795" s="93" t="s">
        <v>49</v>
      </c>
      <c r="C1795" s="93" t="s">
        <v>49</v>
      </c>
      <c r="D1795" s="33">
        <v>9</v>
      </c>
    </row>
    <row r="1796" spans="1:4" x14ac:dyDescent="0.25">
      <c r="A1796" s="106">
        <v>44125</v>
      </c>
      <c r="B1796" s="93" t="s">
        <v>50</v>
      </c>
      <c r="C1796" s="93" t="s">
        <v>628</v>
      </c>
      <c r="D1796" s="33">
        <v>1</v>
      </c>
    </row>
    <row r="1797" spans="1:4" x14ac:dyDescent="0.25">
      <c r="A1797" s="106">
        <v>44125</v>
      </c>
      <c r="B1797" s="93" t="s">
        <v>50</v>
      </c>
      <c r="C1797" s="93" t="s">
        <v>381</v>
      </c>
      <c r="D1797" s="33">
        <v>2</v>
      </c>
    </row>
    <row r="1798" spans="1:4" x14ac:dyDescent="0.25">
      <c r="A1798" s="106">
        <v>44125</v>
      </c>
      <c r="B1798" s="93" t="s">
        <v>27</v>
      </c>
      <c r="C1798" s="112" t="s">
        <v>150</v>
      </c>
      <c r="D1798" s="33">
        <v>16</v>
      </c>
    </row>
    <row r="1799" spans="1:4" x14ac:dyDescent="0.25">
      <c r="A1799" s="106">
        <v>44125</v>
      </c>
      <c r="B1799" s="93" t="s">
        <v>27</v>
      </c>
      <c r="C1799" s="112" t="s">
        <v>43</v>
      </c>
      <c r="D1799" s="33">
        <v>8</v>
      </c>
    </row>
    <row r="1800" spans="1:4" x14ac:dyDescent="0.25">
      <c r="A1800" s="106">
        <v>44125</v>
      </c>
      <c r="B1800" s="93" t="s">
        <v>27</v>
      </c>
      <c r="C1800" s="112" t="s">
        <v>636</v>
      </c>
      <c r="D1800" s="33">
        <v>1</v>
      </c>
    </row>
    <row r="1801" spans="1:4" x14ac:dyDescent="0.25">
      <c r="A1801" s="106">
        <v>44125</v>
      </c>
      <c r="B1801" s="93" t="s">
        <v>51</v>
      </c>
      <c r="C1801" s="112" t="s">
        <v>772</v>
      </c>
      <c r="D1801" s="33">
        <v>1</v>
      </c>
    </row>
    <row r="1802" spans="1:4" x14ac:dyDescent="0.25">
      <c r="A1802" s="106">
        <v>44125</v>
      </c>
      <c r="B1802" s="93" t="s">
        <v>51</v>
      </c>
      <c r="C1802" s="112" t="s">
        <v>716</v>
      </c>
      <c r="D1802" s="33">
        <v>1</v>
      </c>
    </row>
    <row r="1803" spans="1:4" x14ac:dyDescent="0.25">
      <c r="A1803" s="106">
        <v>44125</v>
      </c>
      <c r="B1803" s="93" t="s">
        <v>51</v>
      </c>
      <c r="C1803" s="112" t="s">
        <v>51</v>
      </c>
      <c r="D1803" s="33">
        <v>36</v>
      </c>
    </row>
    <row r="1804" spans="1:4" x14ac:dyDescent="0.25">
      <c r="A1804" s="106">
        <v>44126</v>
      </c>
      <c r="B1804" s="93" t="s">
        <v>20</v>
      </c>
      <c r="C1804" s="93" t="s">
        <v>20</v>
      </c>
      <c r="D1804" s="33">
        <v>47</v>
      </c>
    </row>
    <row r="1805" spans="1:4" x14ac:dyDescent="0.25">
      <c r="A1805" s="106">
        <v>44126</v>
      </c>
      <c r="B1805" s="93" t="s">
        <v>13</v>
      </c>
      <c r="C1805" s="93" t="s">
        <v>13</v>
      </c>
      <c r="D1805" s="33">
        <v>6</v>
      </c>
    </row>
    <row r="1806" spans="1:4" x14ac:dyDescent="0.25">
      <c r="A1806" s="106">
        <v>44126</v>
      </c>
      <c r="B1806" s="93" t="s">
        <v>13</v>
      </c>
      <c r="C1806" s="93" t="s">
        <v>236</v>
      </c>
      <c r="D1806" s="33">
        <v>8</v>
      </c>
    </row>
    <row r="1807" spans="1:4" x14ac:dyDescent="0.25">
      <c r="A1807" s="106">
        <v>44126</v>
      </c>
      <c r="B1807" s="93" t="s">
        <v>13</v>
      </c>
      <c r="C1807" s="93" t="s">
        <v>651</v>
      </c>
      <c r="D1807" s="33">
        <v>1</v>
      </c>
    </row>
    <row r="1808" spans="1:4" x14ac:dyDescent="0.25">
      <c r="A1808" s="106">
        <v>44126</v>
      </c>
      <c r="B1808" s="93" t="s">
        <v>13</v>
      </c>
      <c r="C1808" s="93" t="s">
        <v>233</v>
      </c>
      <c r="D1808" s="33">
        <v>3</v>
      </c>
    </row>
    <row r="1809" spans="1:4" x14ac:dyDescent="0.25">
      <c r="A1809" s="106">
        <v>44126</v>
      </c>
      <c r="B1809" s="93" t="s">
        <v>24</v>
      </c>
      <c r="C1809" s="93" t="s">
        <v>23</v>
      </c>
      <c r="D1809" s="33">
        <v>49</v>
      </c>
    </row>
    <row r="1810" spans="1:4" x14ac:dyDescent="0.25">
      <c r="A1810" s="106">
        <v>44126</v>
      </c>
      <c r="B1810" s="93" t="s">
        <v>24</v>
      </c>
      <c r="C1810" s="93" t="s">
        <v>24</v>
      </c>
      <c r="D1810" s="33">
        <v>9</v>
      </c>
    </row>
    <row r="1811" spans="1:4" x14ac:dyDescent="0.25">
      <c r="A1811" s="106">
        <v>44126</v>
      </c>
      <c r="B1811" s="93" t="s">
        <v>24</v>
      </c>
      <c r="C1811" s="93" t="s">
        <v>786</v>
      </c>
      <c r="D1811" s="33">
        <v>1</v>
      </c>
    </row>
    <row r="1812" spans="1:4" x14ac:dyDescent="0.25">
      <c r="A1812" s="106">
        <v>44126</v>
      </c>
      <c r="B1812" s="93" t="s">
        <v>24</v>
      </c>
      <c r="C1812" s="93" t="s">
        <v>36</v>
      </c>
      <c r="D1812" s="33">
        <v>1</v>
      </c>
    </row>
    <row r="1813" spans="1:4" x14ac:dyDescent="0.25">
      <c r="A1813" s="106">
        <v>44126</v>
      </c>
      <c r="B1813" s="93" t="s">
        <v>47</v>
      </c>
      <c r="C1813" s="93" t="s">
        <v>47</v>
      </c>
      <c r="D1813" s="33">
        <v>1</v>
      </c>
    </row>
    <row r="1814" spans="1:4" x14ac:dyDescent="0.25">
      <c r="A1814" s="106">
        <v>44126</v>
      </c>
      <c r="B1814" s="93" t="s">
        <v>7</v>
      </c>
      <c r="C1814" s="93" t="s">
        <v>125</v>
      </c>
      <c r="D1814" s="33">
        <v>2</v>
      </c>
    </row>
    <row r="1815" spans="1:4" x14ac:dyDescent="0.25">
      <c r="A1815" s="106">
        <v>44126</v>
      </c>
      <c r="B1815" s="93" t="s">
        <v>7</v>
      </c>
      <c r="C1815" s="93" t="s">
        <v>7</v>
      </c>
      <c r="D1815" s="33">
        <v>12</v>
      </c>
    </row>
    <row r="1816" spans="1:4" x14ac:dyDescent="0.25">
      <c r="A1816" s="106">
        <v>44126</v>
      </c>
      <c r="B1816" s="93" t="s">
        <v>9</v>
      </c>
      <c r="C1816" s="93" t="s">
        <v>9</v>
      </c>
      <c r="D1816" s="33">
        <v>22</v>
      </c>
    </row>
    <row r="1817" spans="1:4" x14ac:dyDescent="0.25">
      <c r="A1817" s="106">
        <v>44126</v>
      </c>
      <c r="B1817" s="93" t="s">
        <v>9</v>
      </c>
      <c r="C1817" s="93" t="s">
        <v>17</v>
      </c>
      <c r="D1817" s="33">
        <v>3</v>
      </c>
    </row>
    <row r="1818" spans="1:4" x14ac:dyDescent="0.25">
      <c r="A1818" s="106">
        <v>44126</v>
      </c>
      <c r="B1818" s="93" t="s">
        <v>9</v>
      </c>
      <c r="C1818" s="93" t="s">
        <v>159</v>
      </c>
      <c r="D1818" s="33">
        <v>1</v>
      </c>
    </row>
    <row r="1819" spans="1:4" x14ac:dyDescent="0.25">
      <c r="A1819" s="106">
        <v>44126</v>
      </c>
      <c r="B1819" s="93" t="s">
        <v>9</v>
      </c>
      <c r="C1819" s="93" t="s">
        <v>155</v>
      </c>
      <c r="D1819" s="33">
        <v>2</v>
      </c>
    </row>
    <row r="1820" spans="1:4" x14ac:dyDescent="0.25">
      <c r="A1820" s="106">
        <v>44126</v>
      </c>
      <c r="B1820" s="93" t="s">
        <v>15</v>
      </c>
      <c r="C1820" s="93" t="s">
        <v>69</v>
      </c>
      <c r="D1820" s="33">
        <v>3</v>
      </c>
    </row>
    <row r="1821" spans="1:4" x14ac:dyDescent="0.25">
      <c r="A1821" s="106">
        <v>44126</v>
      </c>
      <c r="B1821" s="93" t="s">
        <v>11</v>
      </c>
      <c r="C1821" s="236" t="s">
        <v>73</v>
      </c>
      <c r="D1821" s="33">
        <v>1</v>
      </c>
    </row>
    <row r="1822" spans="1:4" x14ac:dyDescent="0.25">
      <c r="A1822" s="106">
        <v>44126</v>
      </c>
      <c r="B1822" s="93" t="s">
        <v>11</v>
      </c>
      <c r="C1822" s="93" t="s">
        <v>348</v>
      </c>
      <c r="D1822" s="33">
        <v>1</v>
      </c>
    </row>
    <row r="1823" spans="1:4" x14ac:dyDescent="0.25">
      <c r="A1823" s="106">
        <v>44126</v>
      </c>
      <c r="B1823" s="93" t="s">
        <v>11</v>
      </c>
      <c r="C1823" s="93" t="s">
        <v>11</v>
      </c>
      <c r="D1823" s="33">
        <v>7</v>
      </c>
    </row>
    <row r="1824" spans="1:4" x14ac:dyDescent="0.25">
      <c r="A1824" s="106">
        <v>44126</v>
      </c>
      <c r="B1824" s="93" t="s">
        <v>11</v>
      </c>
      <c r="C1824" s="93" t="s">
        <v>144</v>
      </c>
      <c r="D1824" s="33">
        <v>1</v>
      </c>
    </row>
    <row r="1825" spans="1:4" x14ac:dyDescent="0.25">
      <c r="A1825" s="106">
        <v>44126</v>
      </c>
      <c r="B1825" s="93" t="s">
        <v>12</v>
      </c>
      <c r="C1825" s="93" t="s">
        <v>12</v>
      </c>
      <c r="D1825" s="33">
        <v>1</v>
      </c>
    </row>
    <row r="1826" spans="1:4" x14ac:dyDescent="0.25">
      <c r="A1826" s="106">
        <v>44126</v>
      </c>
      <c r="B1826" s="93" t="s">
        <v>8</v>
      </c>
      <c r="C1826" s="93" t="s">
        <v>240</v>
      </c>
      <c r="D1826" s="33">
        <v>1</v>
      </c>
    </row>
    <row r="1827" spans="1:4" x14ac:dyDescent="0.25">
      <c r="A1827" s="106">
        <v>44126</v>
      </c>
      <c r="B1827" s="93" t="s">
        <v>8</v>
      </c>
      <c r="C1827" s="93" t="s">
        <v>82</v>
      </c>
      <c r="D1827" s="33">
        <v>7</v>
      </c>
    </row>
    <row r="1828" spans="1:4" x14ac:dyDescent="0.25">
      <c r="A1828" s="106">
        <v>44126</v>
      </c>
      <c r="B1828" s="93" t="s">
        <v>8</v>
      </c>
      <c r="C1828" s="93" t="s">
        <v>241</v>
      </c>
      <c r="D1828" s="33">
        <v>1</v>
      </c>
    </row>
    <row r="1829" spans="1:4" x14ac:dyDescent="0.25">
      <c r="A1829" s="106">
        <v>44126</v>
      </c>
      <c r="B1829" s="93" t="s">
        <v>8</v>
      </c>
      <c r="C1829" s="93" t="s">
        <v>67</v>
      </c>
      <c r="D1829" s="33">
        <v>29</v>
      </c>
    </row>
    <row r="1830" spans="1:4" x14ac:dyDescent="0.25">
      <c r="A1830" s="106">
        <v>44126</v>
      </c>
      <c r="B1830" s="93" t="s">
        <v>8</v>
      </c>
      <c r="C1830" s="93" t="s">
        <v>151</v>
      </c>
      <c r="D1830" s="33">
        <v>3</v>
      </c>
    </row>
    <row r="1831" spans="1:4" x14ac:dyDescent="0.25">
      <c r="A1831" s="106">
        <v>44126</v>
      </c>
      <c r="B1831" s="93" t="s">
        <v>8</v>
      </c>
      <c r="C1831" s="93" t="s">
        <v>143</v>
      </c>
      <c r="D1831" s="33">
        <v>2</v>
      </c>
    </row>
    <row r="1832" spans="1:4" x14ac:dyDescent="0.25">
      <c r="A1832" s="106">
        <v>44126</v>
      </c>
      <c r="B1832" s="93" t="s">
        <v>8</v>
      </c>
      <c r="C1832" s="93" t="s">
        <v>215</v>
      </c>
      <c r="D1832" s="33">
        <v>9</v>
      </c>
    </row>
    <row r="1833" spans="1:4" x14ac:dyDescent="0.25">
      <c r="A1833" s="106">
        <v>44126</v>
      </c>
      <c r="B1833" s="93" t="s">
        <v>8</v>
      </c>
      <c r="C1833" s="93" t="s">
        <v>40</v>
      </c>
      <c r="D1833" s="33">
        <v>1</v>
      </c>
    </row>
    <row r="1834" spans="1:4" x14ac:dyDescent="0.25">
      <c r="A1834" s="106">
        <v>44126</v>
      </c>
      <c r="B1834" s="93" t="s">
        <v>8</v>
      </c>
      <c r="C1834" s="93" t="s">
        <v>8</v>
      </c>
      <c r="D1834" s="33">
        <v>136</v>
      </c>
    </row>
    <row r="1835" spans="1:4" x14ac:dyDescent="0.25">
      <c r="A1835" s="106">
        <v>44126</v>
      </c>
      <c r="B1835" s="93" t="s">
        <v>8</v>
      </c>
      <c r="C1835" s="93" t="s">
        <v>31</v>
      </c>
      <c r="D1835" s="33">
        <v>4</v>
      </c>
    </row>
    <row r="1836" spans="1:4" x14ac:dyDescent="0.25">
      <c r="A1836" s="106">
        <v>44126</v>
      </c>
      <c r="B1836" s="93" t="s">
        <v>8</v>
      </c>
      <c r="C1836" s="93" t="s">
        <v>140</v>
      </c>
      <c r="D1836" s="33">
        <v>1</v>
      </c>
    </row>
    <row r="1837" spans="1:4" x14ac:dyDescent="0.25">
      <c r="A1837" s="106">
        <v>44126</v>
      </c>
      <c r="B1837" s="93" t="s">
        <v>8</v>
      </c>
      <c r="C1837" s="93" t="s">
        <v>725</v>
      </c>
      <c r="D1837" s="33">
        <v>1</v>
      </c>
    </row>
    <row r="1838" spans="1:4" x14ac:dyDescent="0.25">
      <c r="A1838" s="106">
        <v>44126</v>
      </c>
      <c r="B1838" s="93" t="s">
        <v>8</v>
      </c>
      <c r="C1838" s="93" t="s">
        <v>89</v>
      </c>
      <c r="D1838" s="33">
        <v>7</v>
      </c>
    </row>
    <row r="1839" spans="1:4" x14ac:dyDescent="0.25">
      <c r="A1839" s="106">
        <v>44126</v>
      </c>
      <c r="B1839" s="93" t="s">
        <v>8</v>
      </c>
      <c r="C1839" s="93" t="s">
        <v>121</v>
      </c>
      <c r="D1839" s="33">
        <v>2</v>
      </c>
    </row>
    <row r="1840" spans="1:4" x14ac:dyDescent="0.25">
      <c r="A1840" s="106">
        <v>44126</v>
      </c>
      <c r="B1840" s="93" t="s">
        <v>50</v>
      </c>
      <c r="C1840" s="93" t="s">
        <v>243</v>
      </c>
      <c r="D1840" s="33">
        <v>3</v>
      </c>
    </row>
    <row r="1841" spans="1:4" x14ac:dyDescent="0.25">
      <c r="A1841" s="106">
        <v>44126</v>
      </c>
      <c r="B1841" s="93" t="s">
        <v>50</v>
      </c>
      <c r="C1841" s="93" t="s">
        <v>628</v>
      </c>
      <c r="D1841" s="33">
        <v>3</v>
      </c>
    </row>
    <row r="1842" spans="1:4" x14ac:dyDescent="0.25">
      <c r="A1842" s="106">
        <v>44126</v>
      </c>
      <c r="B1842" s="93" t="s">
        <v>50</v>
      </c>
      <c r="C1842" s="93" t="s">
        <v>381</v>
      </c>
      <c r="D1842" s="33">
        <v>1</v>
      </c>
    </row>
    <row r="1843" spans="1:4" x14ac:dyDescent="0.25">
      <c r="A1843" s="106">
        <v>44126</v>
      </c>
      <c r="B1843" s="93" t="s">
        <v>27</v>
      </c>
      <c r="C1843" s="93" t="s">
        <v>150</v>
      </c>
      <c r="D1843" s="33">
        <v>4</v>
      </c>
    </row>
    <row r="1844" spans="1:4" x14ac:dyDescent="0.25">
      <c r="A1844" s="106">
        <v>44126</v>
      </c>
      <c r="B1844" s="93" t="s">
        <v>27</v>
      </c>
      <c r="C1844" s="93" t="s">
        <v>43</v>
      </c>
      <c r="D1844" s="33">
        <v>16</v>
      </c>
    </row>
    <row r="1845" spans="1:4" x14ac:dyDescent="0.25">
      <c r="A1845" s="106">
        <v>44126</v>
      </c>
      <c r="B1845" s="112" t="s">
        <v>51</v>
      </c>
      <c r="C1845" s="93" t="s">
        <v>51</v>
      </c>
      <c r="D1845" s="33">
        <v>7</v>
      </c>
    </row>
    <row r="1846" spans="1:4" x14ac:dyDescent="0.25">
      <c r="A1846" s="106">
        <v>44126</v>
      </c>
      <c r="B1846" s="112" t="s">
        <v>10</v>
      </c>
      <c r="C1846" s="93" t="s">
        <v>355</v>
      </c>
      <c r="D1846" s="33">
        <v>2</v>
      </c>
    </row>
    <row r="1847" spans="1:4" x14ac:dyDescent="0.25">
      <c r="A1847" s="106">
        <v>44126</v>
      </c>
      <c r="B1847" s="112" t="s">
        <v>10</v>
      </c>
      <c r="C1847" s="93" t="s">
        <v>10</v>
      </c>
      <c r="D1847" s="33">
        <v>5</v>
      </c>
    </row>
    <row r="1848" spans="1:4" x14ac:dyDescent="0.25">
      <c r="A1848" s="106">
        <v>44127</v>
      </c>
      <c r="B1848" s="93" t="s">
        <v>14</v>
      </c>
      <c r="C1848" s="93" t="s">
        <v>14</v>
      </c>
      <c r="D1848" s="33">
        <v>3</v>
      </c>
    </row>
    <row r="1849" spans="1:4" x14ac:dyDescent="0.25">
      <c r="A1849" s="106">
        <v>44127</v>
      </c>
      <c r="B1849" s="93" t="s">
        <v>20</v>
      </c>
      <c r="C1849" s="93" t="s">
        <v>20</v>
      </c>
      <c r="D1849" s="33">
        <v>52</v>
      </c>
    </row>
    <row r="1850" spans="1:4" x14ac:dyDescent="0.25">
      <c r="A1850" s="106">
        <v>44127</v>
      </c>
      <c r="B1850" s="93" t="s">
        <v>20</v>
      </c>
      <c r="C1850" s="93" t="s">
        <v>695</v>
      </c>
      <c r="D1850" s="33">
        <v>1</v>
      </c>
    </row>
    <row r="1851" spans="1:4" x14ac:dyDescent="0.25">
      <c r="A1851" s="106">
        <v>44127</v>
      </c>
      <c r="B1851" s="93" t="s">
        <v>13</v>
      </c>
      <c r="C1851" s="93" t="s">
        <v>104</v>
      </c>
      <c r="D1851" s="33">
        <v>1</v>
      </c>
    </row>
    <row r="1852" spans="1:4" x14ac:dyDescent="0.25">
      <c r="A1852" s="106">
        <v>44127</v>
      </c>
      <c r="B1852" s="93" t="s">
        <v>13</v>
      </c>
      <c r="C1852" s="93" t="s">
        <v>235</v>
      </c>
      <c r="D1852" s="33">
        <v>2</v>
      </c>
    </row>
    <row r="1853" spans="1:4" x14ac:dyDescent="0.25">
      <c r="A1853" s="106">
        <v>44127</v>
      </c>
      <c r="B1853" s="93" t="s">
        <v>13</v>
      </c>
      <c r="C1853" s="93" t="s">
        <v>13</v>
      </c>
      <c r="D1853" s="33">
        <v>26</v>
      </c>
    </row>
    <row r="1854" spans="1:4" x14ac:dyDescent="0.25">
      <c r="A1854" s="106">
        <v>44127</v>
      </c>
      <c r="B1854" s="93" t="s">
        <v>13</v>
      </c>
      <c r="C1854" s="93" t="s">
        <v>236</v>
      </c>
      <c r="D1854" s="33">
        <v>5</v>
      </c>
    </row>
    <row r="1855" spans="1:4" x14ac:dyDescent="0.25">
      <c r="A1855" s="106">
        <v>44127</v>
      </c>
      <c r="B1855" s="93" t="s">
        <v>13</v>
      </c>
      <c r="C1855" s="93" t="s">
        <v>233</v>
      </c>
      <c r="D1855" s="33">
        <v>9</v>
      </c>
    </row>
    <row r="1856" spans="1:4" x14ac:dyDescent="0.25">
      <c r="A1856" s="106">
        <v>44127</v>
      </c>
      <c r="B1856" s="93" t="s">
        <v>24</v>
      </c>
      <c r="C1856" s="93" t="s">
        <v>23</v>
      </c>
      <c r="D1856" s="33">
        <v>18</v>
      </c>
    </row>
    <row r="1857" spans="1:4" x14ac:dyDescent="0.25">
      <c r="A1857" s="106">
        <v>44127</v>
      </c>
      <c r="B1857" s="93" t="s">
        <v>24</v>
      </c>
      <c r="C1857" s="93" t="s">
        <v>798</v>
      </c>
      <c r="D1857" s="33">
        <v>1</v>
      </c>
    </row>
    <row r="1858" spans="1:4" x14ac:dyDescent="0.25">
      <c r="A1858" s="106">
        <v>44127</v>
      </c>
      <c r="B1858" s="93" t="s">
        <v>24</v>
      </c>
      <c r="C1858" s="93" t="s">
        <v>24</v>
      </c>
      <c r="D1858" s="33">
        <v>23</v>
      </c>
    </row>
    <row r="1859" spans="1:4" x14ac:dyDescent="0.25">
      <c r="A1859" s="106">
        <v>44127</v>
      </c>
      <c r="B1859" s="93" t="s">
        <v>47</v>
      </c>
      <c r="C1859" s="93" t="s">
        <v>47</v>
      </c>
      <c r="D1859" s="33">
        <v>3</v>
      </c>
    </row>
    <row r="1860" spans="1:4" x14ac:dyDescent="0.25">
      <c r="A1860" s="106">
        <v>44127</v>
      </c>
      <c r="B1860" s="93" t="s">
        <v>7</v>
      </c>
      <c r="C1860" s="93" t="s">
        <v>7</v>
      </c>
      <c r="D1860" s="33">
        <v>12</v>
      </c>
    </row>
    <row r="1861" spans="1:4" x14ac:dyDescent="0.25">
      <c r="A1861" s="106">
        <v>44127</v>
      </c>
      <c r="B1861" s="93" t="s">
        <v>9</v>
      </c>
      <c r="C1861" s="93" t="s">
        <v>9</v>
      </c>
      <c r="D1861" s="33">
        <v>25</v>
      </c>
    </row>
    <row r="1862" spans="1:4" x14ac:dyDescent="0.25">
      <c r="A1862" s="106">
        <v>44127</v>
      </c>
      <c r="B1862" s="93" t="s">
        <v>9</v>
      </c>
      <c r="C1862" s="93" t="s">
        <v>159</v>
      </c>
      <c r="D1862" s="33">
        <v>2</v>
      </c>
    </row>
    <row r="1863" spans="1:4" x14ac:dyDescent="0.25">
      <c r="A1863" s="106">
        <v>44127</v>
      </c>
      <c r="B1863" s="93" t="s">
        <v>9</v>
      </c>
      <c r="C1863" s="93" t="s">
        <v>155</v>
      </c>
      <c r="D1863" s="33">
        <v>1</v>
      </c>
    </row>
    <row r="1864" spans="1:4" x14ac:dyDescent="0.25">
      <c r="A1864" s="106">
        <v>44127</v>
      </c>
      <c r="B1864" s="93" t="s">
        <v>11</v>
      </c>
      <c r="C1864" s="93" t="s">
        <v>11</v>
      </c>
      <c r="D1864" s="33">
        <v>12</v>
      </c>
    </row>
    <row r="1865" spans="1:4" x14ac:dyDescent="0.25">
      <c r="A1865" s="106">
        <v>44127</v>
      </c>
      <c r="B1865" s="93" t="s">
        <v>11</v>
      </c>
      <c r="C1865" s="93" t="s">
        <v>144</v>
      </c>
      <c r="D1865" s="33">
        <v>7</v>
      </c>
    </row>
    <row r="1866" spans="1:4" x14ac:dyDescent="0.25">
      <c r="A1866" s="106">
        <v>44127</v>
      </c>
      <c r="B1866" s="93" t="s">
        <v>12</v>
      </c>
      <c r="C1866" s="93" t="s">
        <v>83</v>
      </c>
      <c r="D1866" s="33">
        <v>2</v>
      </c>
    </row>
    <row r="1867" spans="1:4" x14ac:dyDescent="0.25">
      <c r="A1867" s="106">
        <v>44127</v>
      </c>
      <c r="B1867" s="93" t="s">
        <v>12</v>
      </c>
      <c r="C1867" s="93" t="s">
        <v>126</v>
      </c>
      <c r="D1867" s="33">
        <v>6</v>
      </c>
    </row>
    <row r="1868" spans="1:4" x14ac:dyDescent="0.25">
      <c r="A1868" s="106">
        <v>44127</v>
      </c>
      <c r="B1868" s="93" t="s">
        <v>12</v>
      </c>
      <c r="C1868" s="93" t="s">
        <v>12</v>
      </c>
      <c r="D1868" s="33">
        <v>19</v>
      </c>
    </row>
    <row r="1869" spans="1:4" x14ac:dyDescent="0.25">
      <c r="A1869" s="106">
        <v>44127</v>
      </c>
      <c r="B1869" s="93" t="s">
        <v>8</v>
      </c>
      <c r="C1869" s="93" t="s">
        <v>82</v>
      </c>
      <c r="D1869" s="33">
        <v>3</v>
      </c>
    </row>
    <row r="1870" spans="1:4" x14ac:dyDescent="0.25">
      <c r="A1870" s="106">
        <v>44127</v>
      </c>
      <c r="B1870" s="93" t="s">
        <v>8</v>
      </c>
      <c r="C1870" s="93" t="s">
        <v>241</v>
      </c>
      <c r="D1870" s="33">
        <v>2</v>
      </c>
    </row>
    <row r="1871" spans="1:4" x14ac:dyDescent="0.25">
      <c r="A1871" s="106">
        <v>44127</v>
      </c>
      <c r="B1871" s="93" t="s">
        <v>8</v>
      </c>
      <c r="C1871" s="93" t="s">
        <v>67</v>
      </c>
      <c r="D1871" s="33">
        <v>4</v>
      </c>
    </row>
    <row r="1872" spans="1:4" x14ac:dyDescent="0.25">
      <c r="A1872" s="106">
        <v>44127</v>
      </c>
      <c r="B1872" s="93" t="s">
        <v>8</v>
      </c>
      <c r="C1872" s="236" t="s">
        <v>124</v>
      </c>
      <c r="D1872" s="33">
        <v>1</v>
      </c>
    </row>
    <row r="1873" spans="1:4" x14ac:dyDescent="0.25">
      <c r="A1873" s="106">
        <v>44127</v>
      </c>
      <c r="B1873" s="93" t="s">
        <v>8</v>
      </c>
      <c r="C1873" s="93" t="s">
        <v>151</v>
      </c>
      <c r="D1873" s="33">
        <v>2</v>
      </c>
    </row>
    <row r="1874" spans="1:4" x14ac:dyDescent="0.25">
      <c r="A1874" s="106">
        <v>44127</v>
      </c>
      <c r="B1874" s="93" t="s">
        <v>8</v>
      </c>
      <c r="C1874" s="93" t="s">
        <v>215</v>
      </c>
      <c r="D1874" s="33">
        <v>4</v>
      </c>
    </row>
    <row r="1875" spans="1:4" x14ac:dyDescent="0.25">
      <c r="A1875" s="106">
        <v>44127</v>
      </c>
      <c r="B1875" s="93" t="s">
        <v>8</v>
      </c>
      <c r="C1875" s="93" t="s">
        <v>40</v>
      </c>
      <c r="D1875" s="33">
        <v>1</v>
      </c>
    </row>
    <row r="1876" spans="1:4" x14ac:dyDescent="0.25">
      <c r="A1876" s="106">
        <v>44127</v>
      </c>
      <c r="B1876" s="93" t="s">
        <v>8</v>
      </c>
      <c r="C1876" s="93" t="s">
        <v>8</v>
      </c>
      <c r="D1876" s="33">
        <v>141</v>
      </c>
    </row>
    <row r="1877" spans="1:4" x14ac:dyDescent="0.25">
      <c r="A1877" s="106">
        <v>44127</v>
      </c>
      <c r="B1877" s="93" t="s">
        <v>8</v>
      </c>
      <c r="C1877" s="93" t="s">
        <v>197</v>
      </c>
      <c r="D1877" s="33">
        <v>1</v>
      </c>
    </row>
    <row r="1878" spans="1:4" x14ac:dyDescent="0.25">
      <c r="A1878" s="106">
        <v>44127</v>
      </c>
      <c r="B1878" s="93" t="s">
        <v>8</v>
      </c>
      <c r="C1878" s="93" t="s">
        <v>31</v>
      </c>
      <c r="D1878" s="33">
        <v>2</v>
      </c>
    </row>
    <row r="1879" spans="1:4" x14ac:dyDescent="0.25">
      <c r="A1879" s="106">
        <v>44127</v>
      </c>
      <c r="B1879" s="93" t="s">
        <v>8</v>
      </c>
      <c r="C1879" s="93" t="s">
        <v>89</v>
      </c>
      <c r="D1879" s="33">
        <v>3</v>
      </c>
    </row>
    <row r="1880" spans="1:4" x14ac:dyDescent="0.25">
      <c r="A1880" s="106">
        <v>44127</v>
      </c>
      <c r="B1880" s="93" t="s">
        <v>8</v>
      </c>
      <c r="C1880" s="93" t="s">
        <v>121</v>
      </c>
      <c r="D1880" s="33">
        <v>8</v>
      </c>
    </row>
    <row r="1881" spans="1:4" x14ac:dyDescent="0.25">
      <c r="A1881" s="106">
        <v>44127</v>
      </c>
      <c r="B1881" s="93" t="s">
        <v>49</v>
      </c>
      <c r="C1881" s="93" t="s">
        <v>49</v>
      </c>
      <c r="D1881" s="33">
        <v>4</v>
      </c>
    </row>
    <row r="1882" spans="1:4" x14ac:dyDescent="0.25">
      <c r="A1882" s="106">
        <v>44127</v>
      </c>
      <c r="B1882" s="93" t="s">
        <v>50</v>
      </c>
      <c r="C1882" s="93" t="s">
        <v>728</v>
      </c>
      <c r="D1882" s="33">
        <v>1</v>
      </c>
    </row>
    <row r="1883" spans="1:4" x14ac:dyDescent="0.25">
      <c r="A1883" s="106">
        <v>44127</v>
      </c>
      <c r="B1883" s="93" t="s">
        <v>50</v>
      </c>
      <c r="C1883" s="93" t="s">
        <v>381</v>
      </c>
      <c r="D1883" s="33">
        <v>5</v>
      </c>
    </row>
    <row r="1884" spans="1:4" x14ac:dyDescent="0.25">
      <c r="A1884" s="106">
        <v>44127</v>
      </c>
      <c r="B1884" s="93" t="s">
        <v>27</v>
      </c>
      <c r="C1884" s="93" t="s">
        <v>150</v>
      </c>
      <c r="D1884" s="33">
        <v>20</v>
      </c>
    </row>
    <row r="1885" spans="1:4" x14ac:dyDescent="0.25">
      <c r="A1885" s="106">
        <v>44127</v>
      </c>
      <c r="B1885" s="93" t="s">
        <v>27</v>
      </c>
      <c r="C1885" s="93" t="s">
        <v>43</v>
      </c>
      <c r="D1885" s="33">
        <v>15</v>
      </c>
    </row>
    <row r="1886" spans="1:4" x14ac:dyDescent="0.25">
      <c r="A1886" s="106">
        <v>44127</v>
      </c>
      <c r="B1886" s="93" t="s">
        <v>27</v>
      </c>
      <c r="C1886" s="93" t="s">
        <v>636</v>
      </c>
      <c r="D1886" s="33">
        <v>5</v>
      </c>
    </row>
    <row r="1887" spans="1:4" x14ac:dyDescent="0.25">
      <c r="A1887" s="106">
        <v>44127</v>
      </c>
      <c r="B1887" s="93" t="s">
        <v>51</v>
      </c>
      <c r="C1887" s="93" t="s">
        <v>51</v>
      </c>
      <c r="D1887" s="33">
        <v>16</v>
      </c>
    </row>
    <row r="1888" spans="1:4" x14ac:dyDescent="0.25">
      <c r="A1888" s="106">
        <v>44127</v>
      </c>
      <c r="B1888" s="93" t="s">
        <v>10</v>
      </c>
      <c r="C1888" s="93" t="s">
        <v>355</v>
      </c>
      <c r="D1888" s="33">
        <v>1</v>
      </c>
    </row>
    <row r="1889" spans="1:4" x14ac:dyDescent="0.25">
      <c r="A1889" s="106">
        <v>44127</v>
      </c>
      <c r="B1889" s="93" t="s">
        <v>10</v>
      </c>
      <c r="C1889" s="93" t="s">
        <v>10</v>
      </c>
      <c r="D1889" s="33">
        <v>10</v>
      </c>
    </row>
    <row r="1890" spans="1:4" x14ac:dyDescent="0.25">
      <c r="A1890" s="106">
        <v>44128</v>
      </c>
      <c r="B1890" s="93" t="s">
        <v>14</v>
      </c>
      <c r="C1890" s="93" t="s">
        <v>14</v>
      </c>
      <c r="D1890" s="33">
        <v>2</v>
      </c>
    </row>
    <row r="1891" spans="1:4" x14ac:dyDescent="0.25">
      <c r="A1891" s="106">
        <v>44128</v>
      </c>
      <c r="B1891" s="93" t="s">
        <v>20</v>
      </c>
      <c r="C1891" s="93" t="s">
        <v>20</v>
      </c>
      <c r="D1891" s="33">
        <v>22</v>
      </c>
    </row>
    <row r="1892" spans="1:4" x14ac:dyDescent="0.25">
      <c r="A1892" s="106">
        <v>44128</v>
      </c>
      <c r="B1892" s="93" t="s">
        <v>13</v>
      </c>
      <c r="C1892" s="93" t="s">
        <v>13</v>
      </c>
      <c r="D1892" s="33">
        <v>15</v>
      </c>
    </row>
    <row r="1893" spans="1:4" x14ac:dyDescent="0.25">
      <c r="A1893" s="106">
        <v>44128</v>
      </c>
      <c r="B1893" s="93" t="s">
        <v>13</v>
      </c>
      <c r="C1893" s="93" t="s">
        <v>236</v>
      </c>
      <c r="D1893" s="33">
        <v>9</v>
      </c>
    </row>
    <row r="1894" spans="1:4" x14ac:dyDescent="0.25">
      <c r="A1894" s="106">
        <v>44128</v>
      </c>
      <c r="B1894" s="93" t="s">
        <v>13</v>
      </c>
      <c r="C1894" s="93" t="s">
        <v>233</v>
      </c>
      <c r="D1894" s="33">
        <v>1</v>
      </c>
    </row>
    <row r="1895" spans="1:4" x14ac:dyDescent="0.25">
      <c r="A1895" s="106">
        <v>44128</v>
      </c>
      <c r="B1895" s="93" t="s">
        <v>24</v>
      </c>
      <c r="C1895" s="93" t="s">
        <v>23</v>
      </c>
      <c r="D1895" s="33">
        <v>23</v>
      </c>
    </row>
    <row r="1896" spans="1:4" x14ac:dyDescent="0.25">
      <c r="A1896" s="106">
        <v>44128</v>
      </c>
      <c r="B1896" s="93" t="s">
        <v>24</v>
      </c>
      <c r="C1896" s="93" t="s">
        <v>802</v>
      </c>
      <c r="D1896" s="33">
        <v>1</v>
      </c>
    </row>
    <row r="1897" spans="1:4" x14ac:dyDescent="0.25">
      <c r="A1897" s="106">
        <v>44128</v>
      </c>
      <c r="B1897" s="93" t="s">
        <v>24</v>
      </c>
      <c r="C1897" s="93" t="s">
        <v>24</v>
      </c>
      <c r="D1897" s="33">
        <v>13</v>
      </c>
    </row>
    <row r="1898" spans="1:4" x14ac:dyDescent="0.25">
      <c r="A1898" s="106">
        <v>44128</v>
      </c>
      <c r="B1898" s="93" t="s">
        <v>24</v>
      </c>
      <c r="C1898" s="93" t="s">
        <v>36</v>
      </c>
      <c r="D1898" s="33">
        <v>1</v>
      </c>
    </row>
    <row r="1899" spans="1:4" x14ac:dyDescent="0.25">
      <c r="A1899" s="106">
        <v>44128</v>
      </c>
      <c r="B1899" s="93" t="s">
        <v>47</v>
      </c>
      <c r="C1899" s="93" t="s">
        <v>47</v>
      </c>
      <c r="D1899" s="33">
        <v>3</v>
      </c>
    </row>
    <row r="1900" spans="1:4" x14ac:dyDescent="0.25">
      <c r="A1900" s="106">
        <v>44128</v>
      </c>
      <c r="B1900" s="93" t="s">
        <v>7</v>
      </c>
      <c r="C1900" s="93" t="s">
        <v>7</v>
      </c>
      <c r="D1900" s="33">
        <v>12</v>
      </c>
    </row>
    <row r="1901" spans="1:4" x14ac:dyDescent="0.25">
      <c r="A1901" s="106">
        <v>44128</v>
      </c>
      <c r="B1901" s="93" t="s">
        <v>9</v>
      </c>
      <c r="C1901" s="93" t="s">
        <v>9</v>
      </c>
      <c r="D1901" s="33">
        <v>22</v>
      </c>
    </row>
    <row r="1902" spans="1:4" x14ac:dyDescent="0.25">
      <c r="A1902" s="106">
        <v>44128</v>
      </c>
      <c r="B1902" s="93" t="s">
        <v>9</v>
      </c>
      <c r="C1902" s="93" t="s">
        <v>731</v>
      </c>
      <c r="D1902" s="33">
        <v>2</v>
      </c>
    </row>
    <row r="1903" spans="1:4" x14ac:dyDescent="0.25">
      <c r="A1903" s="106">
        <v>44128</v>
      </c>
      <c r="B1903" s="93" t="s">
        <v>9</v>
      </c>
      <c r="C1903" s="93" t="s">
        <v>17</v>
      </c>
      <c r="D1903" s="33">
        <v>5</v>
      </c>
    </row>
    <row r="1904" spans="1:4" x14ac:dyDescent="0.25">
      <c r="A1904" s="106">
        <v>44128</v>
      </c>
      <c r="B1904" s="93" t="s">
        <v>9</v>
      </c>
      <c r="C1904" s="93" t="s">
        <v>155</v>
      </c>
      <c r="D1904" s="33">
        <v>1</v>
      </c>
    </row>
    <row r="1905" spans="1:4" x14ac:dyDescent="0.25">
      <c r="A1905" s="106">
        <v>44128</v>
      </c>
      <c r="B1905" s="93" t="s">
        <v>15</v>
      </c>
      <c r="C1905" s="93" t="s">
        <v>69</v>
      </c>
      <c r="D1905" s="33">
        <v>3</v>
      </c>
    </row>
    <row r="1906" spans="1:4" x14ac:dyDescent="0.25">
      <c r="A1906" s="106">
        <v>44128</v>
      </c>
      <c r="B1906" s="93" t="s">
        <v>15</v>
      </c>
      <c r="C1906" s="93" t="s">
        <v>297</v>
      </c>
      <c r="D1906" s="33">
        <v>2</v>
      </c>
    </row>
    <row r="1907" spans="1:4" x14ac:dyDescent="0.25">
      <c r="A1907" s="106">
        <v>44128</v>
      </c>
      <c r="B1907" s="93" t="s">
        <v>11</v>
      </c>
      <c r="C1907" s="93" t="s">
        <v>348</v>
      </c>
      <c r="D1907" s="33">
        <v>2</v>
      </c>
    </row>
    <row r="1908" spans="1:4" x14ac:dyDescent="0.25">
      <c r="A1908" s="106">
        <v>44128</v>
      </c>
      <c r="B1908" s="93" t="s">
        <v>11</v>
      </c>
      <c r="C1908" s="93" t="s">
        <v>11</v>
      </c>
      <c r="D1908" s="33">
        <v>5</v>
      </c>
    </row>
    <row r="1909" spans="1:4" x14ac:dyDescent="0.25">
      <c r="A1909" s="106">
        <v>44128</v>
      </c>
      <c r="B1909" s="93" t="s">
        <v>11</v>
      </c>
      <c r="C1909" s="93" t="s">
        <v>785</v>
      </c>
      <c r="D1909" s="33">
        <v>1</v>
      </c>
    </row>
    <row r="1910" spans="1:4" x14ac:dyDescent="0.25">
      <c r="A1910" s="106">
        <v>44128</v>
      </c>
      <c r="B1910" s="93" t="s">
        <v>12</v>
      </c>
      <c r="C1910" s="93" t="s">
        <v>126</v>
      </c>
      <c r="D1910" s="33">
        <v>2</v>
      </c>
    </row>
    <row r="1911" spans="1:4" x14ac:dyDescent="0.25">
      <c r="A1911" s="106">
        <v>44128</v>
      </c>
      <c r="B1911" s="93" t="s">
        <v>12</v>
      </c>
      <c r="C1911" s="93" t="s">
        <v>12</v>
      </c>
      <c r="D1911" s="33">
        <v>16</v>
      </c>
    </row>
    <row r="1912" spans="1:4" x14ac:dyDescent="0.25">
      <c r="A1912" s="106">
        <v>44128</v>
      </c>
      <c r="B1912" s="93" t="s">
        <v>8</v>
      </c>
      <c r="C1912" s="93" t="s">
        <v>801</v>
      </c>
      <c r="D1912" s="33">
        <v>1</v>
      </c>
    </row>
    <row r="1913" spans="1:4" x14ac:dyDescent="0.25">
      <c r="A1913" s="106">
        <v>44128</v>
      </c>
      <c r="B1913" s="93" t="s">
        <v>8</v>
      </c>
      <c r="C1913" s="93" t="s">
        <v>240</v>
      </c>
      <c r="D1913" s="33">
        <v>2</v>
      </c>
    </row>
    <row r="1914" spans="1:4" x14ac:dyDescent="0.25">
      <c r="A1914" s="106">
        <v>44128</v>
      </c>
      <c r="B1914" s="93" t="s">
        <v>8</v>
      </c>
      <c r="C1914" s="93" t="s">
        <v>82</v>
      </c>
      <c r="D1914" s="33">
        <v>5</v>
      </c>
    </row>
    <row r="1915" spans="1:4" x14ac:dyDescent="0.25">
      <c r="A1915" s="106">
        <v>44128</v>
      </c>
      <c r="B1915" s="93" t="s">
        <v>8</v>
      </c>
      <c r="C1915" s="93" t="s">
        <v>241</v>
      </c>
      <c r="D1915" s="33">
        <v>2</v>
      </c>
    </row>
    <row r="1916" spans="1:4" x14ac:dyDescent="0.25">
      <c r="A1916" s="106">
        <v>44128</v>
      </c>
      <c r="B1916" s="93" t="s">
        <v>8</v>
      </c>
      <c r="C1916" s="93" t="s">
        <v>67</v>
      </c>
      <c r="D1916" s="33">
        <v>16</v>
      </c>
    </row>
    <row r="1917" spans="1:4" x14ac:dyDescent="0.25">
      <c r="A1917" s="106">
        <v>44128</v>
      </c>
      <c r="B1917" s="93" t="s">
        <v>8</v>
      </c>
      <c r="C1917" s="93" t="s">
        <v>151</v>
      </c>
      <c r="D1917" s="33">
        <v>1</v>
      </c>
    </row>
    <row r="1918" spans="1:4" x14ac:dyDescent="0.25">
      <c r="A1918" s="106">
        <v>44128</v>
      </c>
      <c r="B1918" s="93" t="s">
        <v>8</v>
      </c>
      <c r="C1918" s="93" t="s">
        <v>215</v>
      </c>
      <c r="D1918" s="33">
        <v>6</v>
      </c>
    </row>
    <row r="1919" spans="1:4" x14ac:dyDescent="0.25">
      <c r="A1919" s="106">
        <v>44128</v>
      </c>
      <c r="B1919" s="93" t="s">
        <v>8</v>
      </c>
      <c r="C1919" s="93" t="s">
        <v>40</v>
      </c>
      <c r="D1919" s="33">
        <v>2</v>
      </c>
    </row>
    <row r="1920" spans="1:4" x14ac:dyDescent="0.25">
      <c r="A1920" s="106">
        <v>44128</v>
      </c>
      <c r="B1920" s="93" t="s">
        <v>8</v>
      </c>
      <c r="C1920" s="93" t="s">
        <v>8</v>
      </c>
      <c r="D1920" s="33">
        <v>144</v>
      </c>
    </row>
    <row r="1921" spans="1:4" x14ac:dyDescent="0.25">
      <c r="A1921" s="106">
        <v>44128</v>
      </c>
      <c r="B1921" s="93" t="s">
        <v>8</v>
      </c>
      <c r="C1921" s="93" t="s">
        <v>197</v>
      </c>
      <c r="D1921" s="33">
        <v>1</v>
      </c>
    </row>
    <row r="1922" spans="1:4" x14ac:dyDescent="0.25">
      <c r="A1922" s="106">
        <v>44128</v>
      </c>
      <c r="B1922" s="93" t="s">
        <v>8</v>
      </c>
      <c r="C1922" s="93" t="s">
        <v>31</v>
      </c>
      <c r="D1922" s="33">
        <v>3</v>
      </c>
    </row>
    <row r="1923" spans="1:4" x14ac:dyDescent="0.25">
      <c r="A1923" s="106">
        <v>44128</v>
      </c>
      <c r="B1923" s="93" t="s">
        <v>8</v>
      </c>
      <c r="C1923" s="93" t="s">
        <v>89</v>
      </c>
      <c r="D1923" s="33">
        <v>1</v>
      </c>
    </row>
    <row r="1924" spans="1:4" x14ac:dyDescent="0.25">
      <c r="A1924" s="106">
        <v>44128</v>
      </c>
      <c r="B1924" s="93" t="s">
        <v>8</v>
      </c>
      <c r="C1924" s="93" t="s">
        <v>121</v>
      </c>
      <c r="D1924" s="33">
        <v>2</v>
      </c>
    </row>
    <row r="1925" spans="1:4" x14ac:dyDescent="0.25">
      <c r="A1925" s="106">
        <v>44128</v>
      </c>
      <c r="B1925" s="93" t="s">
        <v>27</v>
      </c>
      <c r="C1925" s="93" t="s">
        <v>150</v>
      </c>
      <c r="D1925" s="33">
        <v>9</v>
      </c>
    </row>
    <row r="1926" spans="1:4" x14ac:dyDescent="0.25">
      <c r="A1926" s="106">
        <v>44128</v>
      </c>
      <c r="B1926" s="93" t="s">
        <v>27</v>
      </c>
      <c r="C1926" s="93" t="s">
        <v>43</v>
      </c>
      <c r="D1926" s="33">
        <v>29</v>
      </c>
    </row>
    <row r="1927" spans="1:4" x14ac:dyDescent="0.25">
      <c r="A1927" s="106">
        <v>44128</v>
      </c>
      <c r="B1927" s="93" t="s">
        <v>51</v>
      </c>
      <c r="C1927" s="93" t="s">
        <v>51</v>
      </c>
      <c r="D1927" s="33">
        <v>14</v>
      </c>
    </row>
    <row r="1928" spans="1:4" x14ac:dyDescent="0.25">
      <c r="A1928" s="106">
        <v>44128</v>
      </c>
      <c r="B1928" s="93" t="s">
        <v>10</v>
      </c>
      <c r="C1928" s="93" t="s">
        <v>10</v>
      </c>
      <c r="D1928" s="33">
        <v>5</v>
      </c>
    </row>
    <row r="1929" spans="1:4" x14ac:dyDescent="0.25">
      <c r="A1929" s="106">
        <v>44129</v>
      </c>
      <c r="B1929" s="93" t="s">
        <v>14</v>
      </c>
      <c r="C1929" s="112" t="s">
        <v>14</v>
      </c>
      <c r="D1929" s="33">
        <v>1</v>
      </c>
    </row>
    <row r="1930" spans="1:4" x14ac:dyDescent="0.25">
      <c r="A1930" s="106">
        <v>44129</v>
      </c>
      <c r="B1930" s="93" t="s">
        <v>20</v>
      </c>
      <c r="C1930" s="112" t="s">
        <v>20</v>
      </c>
      <c r="D1930" s="33">
        <v>15</v>
      </c>
    </row>
    <row r="1931" spans="1:4" x14ac:dyDescent="0.25">
      <c r="A1931" s="106">
        <v>44129</v>
      </c>
      <c r="B1931" s="93" t="s">
        <v>13</v>
      </c>
      <c r="C1931" s="112" t="s">
        <v>13</v>
      </c>
      <c r="D1931" s="33">
        <v>8</v>
      </c>
    </row>
    <row r="1932" spans="1:4" x14ac:dyDescent="0.25">
      <c r="A1932" s="106">
        <v>44129</v>
      </c>
      <c r="B1932" s="93" t="s">
        <v>13</v>
      </c>
      <c r="C1932" s="112" t="s">
        <v>236</v>
      </c>
      <c r="D1932" s="33">
        <v>11</v>
      </c>
    </row>
    <row r="1933" spans="1:4" x14ac:dyDescent="0.25">
      <c r="A1933" s="106">
        <v>44129</v>
      </c>
      <c r="B1933" s="93" t="s">
        <v>13</v>
      </c>
      <c r="C1933" s="112" t="s">
        <v>733</v>
      </c>
      <c r="D1933" s="33">
        <v>1</v>
      </c>
    </row>
    <row r="1934" spans="1:4" x14ac:dyDescent="0.25">
      <c r="A1934" s="106">
        <v>44129</v>
      </c>
      <c r="B1934" s="93" t="s">
        <v>13</v>
      </c>
      <c r="C1934" s="112" t="s">
        <v>317</v>
      </c>
      <c r="D1934" s="33">
        <v>1</v>
      </c>
    </row>
    <row r="1935" spans="1:4" x14ac:dyDescent="0.25">
      <c r="A1935" s="106">
        <v>44129</v>
      </c>
      <c r="B1935" s="93" t="s">
        <v>13</v>
      </c>
      <c r="C1935" s="112" t="s">
        <v>233</v>
      </c>
      <c r="D1935" s="33">
        <v>7</v>
      </c>
    </row>
    <row r="1936" spans="1:4" x14ac:dyDescent="0.25">
      <c r="A1936" s="106">
        <v>44129</v>
      </c>
      <c r="B1936" s="93" t="s">
        <v>24</v>
      </c>
      <c r="C1936" s="112" t="s">
        <v>23</v>
      </c>
      <c r="D1936" s="33">
        <v>27</v>
      </c>
    </row>
    <row r="1937" spans="1:4" x14ac:dyDescent="0.25">
      <c r="A1937" s="106">
        <v>44129</v>
      </c>
      <c r="B1937" s="93" t="s">
        <v>24</v>
      </c>
      <c r="C1937" s="112" t="s">
        <v>24</v>
      </c>
      <c r="D1937" s="33">
        <v>3</v>
      </c>
    </row>
    <row r="1938" spans="1:4" x14ac:dyDescent="0.25">
      <c r="A1938" s="106">
        <v>44129</v>
      </c>
      <c r="B1938" s="93" t="s">
        <v>7</v>
      </c>
      <c r="C1938" s="112" t="s">
        <v>7</v>
      </c>
      <c r="D1938" s="33">
        <v>3</v>
      </c>
    </row>
    <row r="1939" spans="1:4" x14ac:dyDescent="0.25">
      <c r="A1939" s="106">
        <v>44129</v>
      </c>
      <c r="B1939" s="93" t="s">
        <v>9</v>
      </c>
      <c r="C1939" s="93" t="s">
        <v>9</v>
      </c>
      <c r="D1939" s="33">
        <v>22</v>
      </c>
    </row>
    <row r="1940" spans="1:4" x14ac:dyDescent="0.25">
      <c r="A1940" s="106">
        <v>44129</v>
      </c>
      <c r="B1940" s="93" t="s">
        <v>9</v>
      </c>
      <c r="C1940" s="236" t="s">
        <v>109</v>
      </c>
      <c r="D1940" s="261">
        <v>1</v>
      </c>
    </row>
    <row r="1941" spans="1:4" x14ac:dyDescent="0.25">
      <c r="A1941" s="106">
        <v>44129</v>
      </c>
      <c r="B1941" s="93" t="s">
        <v>9</v>
      </c>
      <c r="C1941" s="112" t="s">
        <v>159</v>
      </c>
      <c r="D1941" s="33">
        <v>1</v>
      </c>
    </row>
    <row r="1942" spans="1:4" x14ac:dyDescent="0.25">
      <c r="A1942" s="106">
        <v>44129</v>
      </c>
      <c r="B1942" s="93" t="s">
        <v>9</v>
      </c>
      <c r="C1942" s="112" t="s">
        <v>155</v>
      </c>
      <c r="D1942" s="33">
        <v>3</v>
      </c>
    </row>
    <row r="1943" spans="1:4" x14ac:dyDescent="0.25">
      <c r="A1943" s="106">
        <v>44129</v>
      </c>
      <c r="B1943" s="93" t="s">
        <v>15</v>
      </c>
      <c r="C1943" s="112" t="s">
        <v>297</v>
      </c>
      <c r="D1943" s="33">
        <v>1</v>
      </c>
    </row>
    <row r="1944" spans="1:4" x14ac:dyDescent="0.25">
      <c r="A1944" s="106">
        <v>44129</v>
      </c>
      <c r="B1944" s="93" t="s">
        <v>11</v>
      </c>
      <c r="C1944" s="112" t="s">
        <v>11</v>
      </c>
      <c r="D1944" s="33">
        <v>11</v>
      </c>
    </row>
    <row r="1945" spans="1:4" x14ac:dyDescent="0.25">
      <c r="A1945" s="106">
        <v>44129</v>
      </c>
      <c r="B1945" s="93" t="s">
        <v>11</v>
      </c>
      <c r="C1945" s="112" t="s">
        <v>144</v>
      </c>
      <c r="D1945" s="33">
        <v>4</v>
      </c>
    </row>
    <row r="1946" spans="1:4" x14ac:dyDescent="0.25">
      <c r="A1946" s="106">
        <v>44129</v>
      </c>
      <c r="B1946" s="93" t="s">
        <v>12</v>
      </c>
      <c r="C1946" s="112" t="s">
        <v>83</v>
      </c>
      <c r="D1946" s="33">
        <v>1</v>
      </c>
    </row>
    <row r="1947" spans="1:4" x14ac:dyDescent="0.25">
      <c r="A1947" s="106">
        <v>44129</v>
      </c>
      <c r="B1947" s="93" t="s">
        <v>12</v>
      </c>
      <c r="C1947" s="112" t="s">
        <v>805</v>
      </c>
      <c r="D1947" s="33">
        <v>1</v>
      </c>
    </row>
    <row r="1948" spans="1:4" x14ac:dyDescent="0.25">
      <c r="A1948" s="106">
        <v>44129</v>
      </c>
      <c r="B1948" s="93" t="s">
        <v>12</v>
      </c>
      <c r="C1948" s="112" t="s">
        <v>804</v>
      </c>
      <c r="D1948" s="33">
        <v>1</v>
      </c>
    </row>
    <row r="1949" spans="1:4" x14ac:dyDescent="0.25">
      <c r="A1949" s="106">
        <v>44129</v>
      </c>
      <c r="B1949" s="93" t="s">
        <v>12</v>
      </c>
      <c r="C1949" s="112" t="s">
        <v>12</v>
      </c>
      <c r="D1949" s="33">
        <v>15</v>
      </c>
    </row>
    <row r="1950" spans="1:4" x14ac:dyDescent="0.25">
      <c r="A1950" s="106">
        <v>44129</v>
      </c>
      <c r="B1950" s="112" t="s">
        <v>8</v>
      </c>
      <c r="C1950" s="112" t="s">
        <v>82</v>
      </c>
      <c r="D1950" s="33">
        <v>0</v>
      </c>
    </row>
    <row r="1951" spans="1:4" x14ac:dyDescent="0.25">
      <c r="A1951" s="106">
        <v>44129</v>
      </c>
      <c r="B1951" s="112" t="s">
        <v>8</v>
      </c>
      <c r="C1951" s="112" t="s">
        <v>803</v>
      </c>
      <c r="D1951" s="33">
        <v>1</v>
      </c>
    </row>
    <row r="1952" spans="1:4" x14ac:dyDescent="0.25">
      <c r="A1952" s="106">
        <v>44129</v>
      </c>
      <c r="B1952" s="112" t="s">
        <v>8</v>
      </c>
      <c r="C1952" s="112" t="s">
        <v>67</v>
      </c>
      <c r="D1952" s="33">
        <v>6</v>
      </c>
    </row>
    <row r="1953" spans="1:4" x14ac:dyDescent="0.25">
      <c r="A1953" s="106">
        <v>44129</v>
      </c>
      <c r="B1953" s="112" t="s">
        <v>8</v>
      </c>
      <c r="C1953" s="112" t="s">
        <v>40</v>
      </c>
      <c r="D1953" s="33">
        <v>1</v>
      </c>
    </row>
    <row r="1954" spans="1:4" x14ac:dyDescent="0.25">
      <c r="A1954" s="106">
        <v>44129</v>
      </c>
      <c r="B1954" s="112" t="s">
        <v>8</v>
      </c>
      <c r="C1954" s="112" t="s">
        <v>8</v>
      </c>
      <c r="D1954" s="33">
        <v>59</v>
      </c>
    </row>
    <row r="1955" spans="1:4" x14ac:dyDescent="0.25">
      <c r="A1955" s="106">
        <v>44129</v>
      </c>
      <c r="B1955" s="112" t="s">
        <v>8</v>
      </c>
      <c r="C1955" s="112" t="s">
        <v>31</v>
      </c>
      <c r="D1955" s="33">
        <v>2</v>
      </c>
    </row>
    <row r="1956" spans="1:4" x14ac:dyDescent="0.25">
      <c r="A1956" s="106">
        <v>44129</v>
      </c>
      <c r="B1956" s="112" t="s">
        <v>8</v>
      </c>
      <c r="C1956" s="112" t="s">
        <v>725</v>
      </c>
      <c r="D1956" s="33">
        <v>1</v>
      </c>
    </row>
    <row r="1957" spans="1:4" x14ac:dyDescent="0.25">
      <c r="A1957" s="106">
        <v>44129</v>
      </c>
      <c r="B1957" s="112" t="s">
        <v>8</v>
      </c>
      <c r="C1957" s="112" t="s">
        <v>89</v>
      </c>
      <c r="D1957" s="33">
        <v>1</v>
      </c>
    </row>
    <row r="1958" spans="1:4" x14ac:dyDescent="0.25">
      <c r="A1958" s="106">
        <v>44129</v>
      </c>
      <c r="B1958" s="93" t="s">
        <v>50</v>
      </c>
      <c r="C1958" s="112" t="s">
        <v>243</v>
      </c>
      <c r="D1958" s="33">
        <v>1</v>
      </c>
    </row>
    <row r="1959" spans="1:4" x14ac:dyDescent="0.25">
      <c r="A1959" s="106">
        <v>44129</v>
      </c>
      <c r="B1959" s="93" t="s">
        <v>50</v>
      </c>
      <c r="C1959" s="112" t="s">
        <v>628</v>
      </c>
      <c r="D1959" s="33">
        <v>1</v>
      </c>
    </row>
    <row r="1960" spans="1:4" x14ac:dyDescent="0.25">
      <c r="A1960" s="106">
        <v>44129</v>
      </c>
      <c r="B1960" s="93" t="s">
        <v>50</v>
      </c>
      <c r="C1960" s="112" t="s">
        <v>381</v>
      </c>
      <c r="D1960" s="33">
        <v>1</v>
      </c>
    </row>
    <row r="1961" spans="1:4" x14ac:dyDescent="0.25">
      <c r="A1961" s="106">
        <v>44129</v>
      </c>
      <c r="B1961" s="93" t="s">
        <v>27</v>
      </c>
      <c r="C1961" s="112" t="s">
        <v>150</v>
      </c>
      <c r="D1961" s="33">
        <v>4</v>
      </c>
    </row>
    <row r="1962" spans="1:4" x14ac:dyDescent="0.25">
      <c r="A1962" s="106">
        <v>44129</v>
      </c>
      <c r="B1962" s="93" t="s">
        <v>27</v>
      </c>
      <c r="C1962" s="112" t="s">
        <v>43</v>
      </c>
      <c r="D1962" s="33">
        <v>16</v>
      </c>
    </row>
    <row r="1963" spans="1:4" x14ac:dyDescent="0.25">
      <c r="A1963" s="106">
        <v>44129</v>
      </c>
      <c r="B1963" s="93" t="s">
        <v>27</v>
      </c>
      <c r="C1963" s="112" t="s">
        <v>636</v>
      </c>
      <c r="D1963" s="33">
        <v>3</v>
      </c>
    </row>
    <row r="1964" spans="1:4" x14ac:dyDescent="0.25">
      <c r="A1964" s="106">
        <v>44129</v>
      </c>
      <c r="B1964" s="93" t="s">
        <v>51</v>
      </c>
      <c r="C1964" s="112" t="s">
        <v>806</v>
      </c>
      <c r="D1964" s="33">
        <v>1</v>
      </c>
    </row>
    <row r="1965" spans="1:4" x14ac:dyDescent="0.25">
      <c r="A1965" s="106">
        <v>44129</v>
      </c>
      <c r="B1965" s="93" t="s">
        <v>51</v>
      </c>
      <c r="C1965" s="112" t="s">
        <v>51</v>
      </c>
      <c r="D1965" s="33">
        <v>5</v>
      </c>
    </row>
    <row r="1966" spans="1:4" x14ac:dyDescent="0.25">
      <c r="A1966" s="106">
        <v>44129</v>
      </c>
      <c r="B1966" s="93" t="s">
        <v>10</v>
      </c>
      <c r="C1966" s="112" t="s">
        <v>10</v>
      </c>
      <c r="D1966" s="33">
        <v>5</v>
      </c>
    </row>
    <row r="1967" spans="1:4" x14ac:dyDescent="0.25">
      <c r="A1967" s="106">
        <v>44130</v>
      </c>
      <c r="B1967" s="93" t="s">
        <v>20</v>
      </c>
      <c r="C1967" s="112" t="s">
        <v>20</v>
      </c>
      <c r="D1967" s="33">
        <v>46</v>
      </c>
    </row>
    <row r="1968" spans="1:4" x14ac:dyDescent="0.25">
      <c r="A1968" s="106">
        <v>44130</v>
      </c>
      <c r="B1968" s="93" t="s">
        <v>13</v>
      </c>
      <c r="C1968" s="112" t="s">
        <v>626</v>
      </c>
      <c r="D1968" s="33">
        <v>1</v>
      </c>
    </row>
    <row r="1969" spans="1:4" x14ac:dyDescent="0.25">
      <c r="A1969" s="106">
        <v>44130</v>
      </c>
      <c r="B1969" s="93" t="s">
        <v>13</v>
      </c>
      <c r="C1969" s="112" t="s">
        <v>13</v>
      </c>
      <c r="D1969" s="33">
        <v>8</v>
      </c>
    </row>
    <row r="1970" spans="1:4" x14ac:dyDescent="0.25">
      <c r="A1970" s="106">
        <v>44130</v>
      </c>
      <c r="B1970" s="93" t="s">
        <v>13</v>
      </c>
      <c r="C1970" s="112" t="s">
        <v>236</v>
      </c>
      <c r="D1970" s="33">
        <v>3</v>
      </c>
    </row>
    <row r="1971" spans="1:4" x14ac:dyDescent="0.25">
      <c r="A1971" s="106">
        <v>44130</v>
      </c>
      <c r="B1971" s="93" t="s">
        <v>13</v>
      </c>
      <c r="C1971" s="112" t="s">
        <v>233</v>
      </c>
      <c r="D1971" s="33">
        <v>9</v>
      </c>
    </row>
    <row r="1972" spans="1:4" x14ac:dyDescent="0.25">
      <c r="A1972" s="106">
        <v>44130</v>
      </c>
      <c r="B1972" s="93" t="s">
        <v>24</v>
      </c>
      <c r="C1972" s="112" t="s">
        <v>23</v>
      </c>
      <c r="D1972" s="33">
        <v>13</v>
      </c>
    </row>
    <row r="1973" spans="1:4" x14ac:dyDescent="0.25">
      <c r="A1973" s="106">
        <v>44130</v>
      </c>
      <c r="B1973" s="93" t="s">
        <v>24</v>
      </c>
      <c r="C1973" s="112" t="s">
        <v>24</v>
      </c>
      <c r="D1973" s="33">
        <v>14</v>
      </c>
    </row>
    <row r="1974" spans="1:4" x14ac:dyDescent="0.25">
      <c r="A1974" s="106">
        <v>44130</v>
      </c>
      <c r="B1974" s="93" t="s">
        <v>47</v>
      </c>
      <c r="C1974" s="112" t="s">
        <v>47</v>
      </c>
      <c r="D1974" s="33">
        <v>2</v>
      </c>
    </row>
    <row r="1975" spans="1:4" x14ac:dyDescent="0.25">
      <c r="A1975" s="106">
        <v>44130</v>
      </c>
      <c r="B1975" s="93" t="s">
        <v>7</v>
      </c>
      <c r="C1975" s="112" t="s">
        <v>7</v>
      </c>
      <c r="D1975" s="33">
        <v>1</v>
      </c>
    </row>
    <row r="1976" spans="1:4" x14ac:dyDescent="0.25">
      <c r="A1976" s="106">
        <v>44130</v>
      </c>
      <c r="B1976" s="93" t="s">
        <v>9</v>
      </c>
      <c r="C1976" s="93" t="s">
        <v>9</v>
      </c>
      <c r="D1976" s="33">
        <v>3</v>
      </c>
    </row>
    <row r="1977" spans="1:4" x14ac:dyDescent="0.25">
      <c r="A1977" s="106">
        <v>44130</v>
      </c>
      <c r="B1977" s="93" t="s">
        <v>11</v>
      </c>
      <c r="C1977" s="112" t="s">
        <v>348</v>
      </c>
      <c r="D1977" s="33">
        <v>3</v>
      </c>
    </row>
    <row r="1978" spans="1:4" x14ac:dyDescent="0.25">
      <c r="A1978" s="106">
        <v>44130</v>
      </c>
      <c r="B1978" s="93" t="s">
        <v>11</v>
      </c>
      <c r="C1978" s="112" t="s">
        <v>11</v>
      </c>
      <c r="D1978" s="33">
        <v>9</v>
      </c>
    </row>
    <row r="1979" spans="1:4" x14ac:dyDescent="0.25">
      <c r="A1979" s="106">
        <v>44130</v>
      </c>
      <c r="B1979" s="93" t="s">
        <v>11</v>
      </c>
      <c r="C1979" s="112" t="s">
        <v>144</v>
      </c>
      <c r="D1979" s="33">
        <v>6</v>
      </c>
    </row>
    <row r="1980" spans="1:4" x14ac:dyDescent="0.25">
      <c r="A1980" s="106">
        <v>44130</v>
      </c>
      <c r="B1980" s="93" t="s">
        <v>12</v>
      </c>
      <c r="C1980" s="112" t="s">
        <v>807</v>
      </c>
      <c r="D1980" s="33">
        <v>1</v>
      </c>
    </row>
    <row r="1981" spans="1:4" x14ac:dyDescent="0.25">
      <c r="A1981" s="106">
        <v>44130</v>
      </c>
      <c r="B1981" s="93" t="s">
        <v>12</v>
      </c>
      <c r="C1981" s="112" t="s">
        <v>12</v>
      </c>
      <c r="D1981" s="33">
        <v>16</v>
      </c>
    </row>
    <row r="1982" spans="1:4" x14ac:dyDescent="0.25">
      <c r="A1982" s="106">
        <v>44130</v>
      </c>
      <c r="B1982" s="112" t="s">
        <v>8</v>
      </c>
      <c r="C1982" s="112" t="s">
        <v>82</v>
      </c>
      <c r="D1982" s="33">
        <v>9</v>
      </c>
    </row>
    <row r="1983" spans="1:4" x14ac:dyDescent="0.25">
      <c r="A1983" s="106">
        <v>44130</v>
      </c>
      <c r="B1983" s="112" t="s">
        <v>8</v>
      </c>
      <c r="C1983" s="112" t="s">
        <v>241</v>
      </c>
      <c r="D1983" s="33">
        <v>3</v>
      </c>
    </row>
    <row r="1984" spans="1:4" x14ac:dyDescent="0.25">
      <c r="A1984" s="106">
        <v>44130</v>
      </c>
      <c r="B1984" s="112" t="s">
        <v>8</v>
      </c>
      <c r="C1984" s="112" t="s">
        <v>67</v>
      </c>
      <c r="D1984" s="33">
        <v>9</v>
      </c>
    </row>
    <row r="1985" spans="1:4" x14ac:dyDescent="0.25">
      <c r="A1985" s="106">
        <v>44130</v>
      </c>
      <c r="B1985" s="112" t="s">
        <v>8</v>
      </c>
      <c r="C1985" s="112" t="s">
        <v>151</v>
      </c>
      <c r="D1985" s="33">
        <v>3</v>
      </c>
    </row>
    <row r="1986" spans="1:4" x14ac:dyDescent="0.25">
      <c r="A1986" s="106">
        <v>44130</v>
      </c>
      <c r="B1986" s="112" t="s">
        <v>8</v>
      </c>
      <c r="C1986" s="112" t="s">
        <v>40</v>
      </c>
      <c r="D1986" s="33">
        <v>1</v>
      </c>
    </row>
    <row r="1987" spans="1:4" x14ac:dyDescent="0.25">
      <c r="A1987" s="106">
        <v>44130</v>
      </c>
      <c r="B1987" s="112" t="s">
        <v>8</v>
      </c>
      <c r="C1987" s="112" t="s">
        <v>8</v>
      </c>
      <c r="D1987" s="33">
        <v>86</v>
      </c>
    </row>
    <row r="1988" spans="1:4" x14ac:dyDescent="0.25">
      <c r="A1988" s="106">
        <v>44130</v>
      </c>
      <c r="B1988" s="112" t="s">
        <v>8</v>
      </c>
      <c r="C1988" s="112" t="s">
        <v>31</v>
      </c>
      <c r="D1988" s="33">
        <v>4</v>
      </c>
    </row>
    <row r="1989" spans="1:4" x14ac:dyDescent="0.25">
      <c r="A1989" s="106">
        <v>44130</v>
      </c>
      <c r="B1989" s="112" t="s">
        <v>8</v>
      </c>
      <c r="C1989" s="112" t="s">
        <v>121</v>
      </c>
      <c r="D1989" s="33">
        <v>4</v>
      </c>
    </row>
    <row r="1990" spans="1:4" x14ac:dyDescent="0.25">
      <c r="A1990" s="106">
        <v>44130</v>
      </c>
      <c r="B1990" s="112" t="s">
        <v>8</v>
      </c>
      <c r="C1990" s="112" t="s">
        <v>360</v>
      </c>
      <c r="D1990" s="33">
        <v>2</v>
      </c>
    </row>
    <row r="1991" spans="1:4" x14ac:dyDescent="0.25">
      <c r="A1991" s="106">
        <v>44130</v>
      </c>
      <c r="B1991" s="93" t="s">
        <v>50</v>
      </c>
      <c r="C1991" s="112" t="s">
        <v>628</v>
      </c>
      <c r="D1991" s="33">
        <v>1</v>
      </c>
    </row>
    <row r="1992" spans="1:4" x14ac:dyDescent="0.25">
      <c r="A1992" s="106">
        <v>44130</v>
      </c>
      <c r="B1992" s="93" t="s">
        <v>27</v>
      </c>
      <c r="C1992" s="112" t="s">
        <v>43</v>
      </c>
      <c r="D1992" s="33">
        <v>3</v>
      </c>
    </row>
    <row r="1993" spans="1:4" x14ac:dyDescent="0.25">
      <c r="A1993" s="106">
        <v>44130</v>
      </c>
      <c r="B1993" s="93" t="s">
        <v>51</v>
      </c>
      <c r="C1993" s="112" t="s">
        <v>51</v>
      </c>
      <c r="D1993" s="33">
        <v>13</v>
      </c>
    </row>
    <row r="1994" spans="1:4" x14ac:dyDescent="0.25">
      <c r="A1994" s="106">
        <v>44130</v>
      </c>
      <c r="B1994" s="93" t="s">
        <v>10</v>
      </c>
      <c r="C1994" s="112" t="s">
        <v>10</v>
      </c>
      <c r="D1994" s="33">
        <v>10</v>
      </c>
    </row>
  </sheetData>
  <autoFilter ref="A1:D1889" xr:uid="{00000000-0009-0000-0000-000001000000}">
    <sortState xmlns:xlrd2="http://schemas.microsoft.com/office/spreadsheetml/2017/richdata2" ref="A2:D1449">
      <sortCondition ref="A2:A1449"/>
      <sortCondition ref="B2:B1449"/>
      <sortCondition ref="C2:C1449"/>
    </sortState>
  </autoFilter>
  <sortState xmlns:xlrd2="http://schemas.microsoft.com/office/spreadsheetml/2017/richdata2" ref="A2:D1994">
    <sortCondition ref="A2:A1994"/>
    <sortCondition ref="B2:B1994"/>
    <sortCondition ref="C2:C1994"/>
  </sortState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A0B13-A134-41A8-8458-49FF6DAF9C6F}">
  <dimension ref="A1:H41"/>
  <sheetViews>
    <sheetView workbookViewId="0"/>
    <sheetView workbookViewId="1"/>
  </sheetViews>
  <sheetFormatPr baseColWidth="10" defaultRowHeight="15" x14ac:dyDescent="0.25"/>
  <cols>
    <col min="1" max="1" width="15.7109375" style="49" customWidth="1"/>
    <col min="2" max="2" width="23.140625" style="49" customWidth="1"/>
    <col min="3" max="3" width="18" style="49" customWidth="1"/>
    <col min="4" max="4" width="17.42578125" style="49" customWidth="1"/>
    <col min="5" max="5" width="25.140625" style="49" customWidth="1"/>
    <col min="6" max="6" width="24.140625" style="49" customWidth="1"/>
    <col min="7" max="7" width="16" style="49" customWidth="1"/>
    <col min="8" max="8" width="61.7109375" style="49" customWidth="1"/>
    <col min="9" max="16384" width="11.42578125" style="49"/>
  </cols>
  <sheetData>
    <row r="1" spans="1:8" ht="27" x14ac:dyDescent="0.25">
      <c r="A1" s="113" t="s">
        <v>399</v>
      </c>
      <c r="B1" s="113" t="s">
        <v>400</v>
      </c>
      <c r="C1" s="113" t="s">
        <v>401</v>
      </c>
      <c r="D1" s="113" t="s">
        <v>402</v>
      </c>
      <c r="E1" s="113" t="s">
        <v>403</v>
      </c>
      <c r="F1" s="113" t="s">
        <v>404</v>
      </c>
      <c r="G1" s="113" t="s">
        <v>405</v>
      </c>
      <c r="H1" s="113" t="s">
        <v>406</v>
      </c>
    </row>
    <row r="2" spans="1:8" ht="27.75" x14ac:dyDescent="0.25">
      <c r="A2" s="114" t="s">
        <v>407</v>
      </c>
      <c r="B2" s="93" t="s">
        <v>408</v>
      </c>
      <c r="C2" s="114" t="s">
        <v>409</v>
      </c>
      <c r="D2" s="114" t="s">
        <v>13</v>
      </c>
      <c r="E2" s="114" t="s">
        <v>410</v>
      </c>
      <c r="F2" s="114" t="s">
        <v>411</v>
      </c>
      <c r="G2" s="114" t="s">
        <v>412</v>
      </c>
      <c r="H2" s="114" t="s">
        <v>413</v>
      </c>
    </row>
    <row r="3" spans="1:8" x14ac:dyDescent="0.25">
      <c r="A3" s="114" t="s">
        <v>414</v>
      </c>
      <c r="B3" s="93" t="s">
        <v>415</v>
      </c>
      <c r="C3" s="114" t="s">
        <v>416</v>
      </c>
      <c r="D3" s="114" t="s">
        <v>417</v>
      </c>
      <c r="E3" s="114" t="s">
        <v>418</v>
      </c>
      <c r="F3" s="114" t="s">
        <v>419</v>
      </c>
      <c r="G3" s="114" t="s">
        <v>412</v>
      </c>
      <c r="H3" s="114" t="s">
        <v>420</v>
      </c>
    </row>
    <row r="4" spans="1:8" x14ac:dyDescent="0.25">
      <c r="A4" s="114" t="s">
        <v>421</v>
      </c>
      <c r="B4" s="93" t="s">
        <v>422</v>
      </c>
      <c r="C4" s="114" t="s">
        <v>423</v>
      </c>
      <c r="D4" s="114" t="s">
        <v>424</v>
      </c>
      <c r="E4" s="114" t="s">
        <v>425</v>
      </c>
      <c r="F4" s="114">
        <v>3434224200</v>
      </c>
      <c r="G4" s="114" t="s">
        <v>412</v>
      </c>
      <c r="H4" s="114" t="s">
        <v>426</v>
      </c>
    </row>
    <row r="5" spans="1:8" ht="41.25" x14ac:dyDescent="0.25">
      <c r="A5" s="114" t="s">
        <v>427</v>
      </c>
      <c r="B5" s="93" t="s">
        <v>428</v>
      </c>
      <c r="C5" s="114" t="s">
        <v>429</v>
      </c>
      <c r="D5" s="114" t="s">
        <v>417</v>
      </c>
      <c r="E5" s="114" t="s">
        <v>430</v>
      </c>
      <c r="F5" s="114" t="s">
        <v>431</v>
      </c>
      <c r="G5" s="114" t="s">
        <v>412</v>
      </c>
      <c r="H5" s="114" t="s">
        <v>432</v>
      </c>
    </row>
    <row r="6" spans="1:8" ht="27.75" x14ac:dyDescent="0.25">
      <c r="A6" s="114" t="s">
        <v>433</v>
      </c>
      <c r="B6" s="93" t="s">
        <v>434</v>
      </c>
      <c r="C6" s="114" t="s">
        <v>435</v>
      </c>
      <c r="D6" s="114" t="s">
        <v>20</v>
      </c>
      <c r="E6" s="114" t="s">
        <v>436</v>
      </c>
      <c r="F6" s="114">
        <v>45824927</v>
      </c>
      <c r="G6" s="114" t="s">
        <v>437</v>
      </c>
      <c r="H6" s="114" t="s">
        <v>438</v>
      </c>
    </row>
    <row r="7" spans="1:8" ht="27.75" x14ac:dyDescent="0.25">
      <c r="A7" s="114" t="s">
        <v>439</v>
      </c>
      <c r="B7" s="93" t="s">
        <v>440</v>
      </c>
      <c r="C7" s="114" t="s">
        <v>441</v>
      </c>
      <c r="D7" s="114" t="s">
        <v>27</v>
      </c>
      <c r="E7" s="114" t="s">
        <v>442</v>
      </c>
      <c r="F7" s="114"/>
      <c r="G7" s="114" t="s">
        <v>412</v>
      </c>
      <c r="H7" s="114" t="s">
        <v>443</v>
      </c>
    </row>
    <row r="8" spans="1:8" ht="27.75" x14ac:dyDescent="0.25">
      <c r="A8" s="114" t="s">
        <v>444</v>
      </c>
      <c r="B8" s="93" t="s">
        <v>445</v>
      </c>
      <c r="C8" s="114" t="s">
        <v>446</v>
      </c>
      <c r="D8" s="114" t="s">
        <v>424</v>
      </c>
      <c r="E8" s="114" t="s">
        <v>447</v>
      </c>
      <c r="F8" s="114">
        <v>3434220072</v>
      </c>
      <c r="G8" s="114" t="s">
        <v>412</v>
      </c>
      <c r="H8" s="114" t="s">
        <v>448</v>
      </c>
    </row>
    <row r="9" spans="1:8" ht="41.25" x14ac:dyDescent="0.25">
      <c r="A9" s="114" t="s">
        <v>449</v>
      </c>
      <c r="B9" s="93" t="s">
        <v>450</v>
      </c>
      <c r="C9" s="114" t="s">
        <v>451</v>
      </c>
      <c r="D9" s="114" t="s">
        <v>424</v>
      </c>
      <c r="E9" s="114"/>
      <c r="F9" s="114"/>
      <c r="G9" s="114" t="s">
        <v>412</v>
      </c>
      <c r="H9" s="114" t="s">
        <v>452</v>
      </c>
    </row>
    <row r="10" spans="1:8" x14ac:dyDescent="0.25">
      <c r="A10" s="114" t="s">
        <v>453</v>
      </c>
      <c r="B10" s="93" t="s">
        <v>454</v>
      </c>
      <c r="C10" s="114" t="s">
        <v>455</v>
      </c>
      <c r="D10" s="114" t="s">
        <v>424</v>
      </c>
      <c r="E10" s="114"/>
      <c r="F10" s="114"/>
      <c r="G10" s="114" t="s">
        <v>412</v>
      </c>
      <c r="H10" s="114" t="s">
        <v>456</v>
      </c>
    </row>
    <row r="11" spans="1:8" ht="41.25" x14ac:dyDescent="0.25">
      <c r="A11" s="114" t="s">
        <v>457</v>
      </c>
      <c r="B11" s="93" t="s">
        <v>458</v>
      </c>
      <c r="C11" s="114" t="s">
        <v>459</v>
      </c>
      <c r="D11" s="114" t="s">
        <v>7</v>
      </c>
      <c r="E11" s="114" t="s">
        <v>460</v>
      </c>
      <c r="F11" s="114" t="s">
        <v>461</v>
      </c>
      <c r="G11" s="114" t="s">
        <v>412</v>
      </c>
      <c r="H11" s="114" t="s">
        <v>462</v>
      </c>
    </row>
    <row r="12" spans="1:8" x14ac:dyDescent="0.25">
      <c r="A12" s="114" t="s">
        <v>463</v>
      </c>
      <c r="B12" s="93" t="s">
        <v>464</v>
      </c>
      <c r="C12" s="114" t="s">
        <v>465</v>
      </c>
      <c r="D12" s="114" t="s">
        <v>417</v>
      </c>
      <c r="E12" s="114" t="s">
        <v>466</v>
      </c>
      <c r="F12" s="114" t="s">
        <v>467</v>
      </c>
      <c r="G12" s="114" t="s">
        <v>412</v>
      </c>
      <c r="H12" s="114" t="s">
        <v>468</v>
      </c>
    </row>
    <row r="13" spans="1:8" ht="41.25" x14ac:dyDescent="0.25">
      <c r="A13" s="114" t="s">
        <v>469</v>
      </c>
      <c r="B13" s="93" t="s">
        <v>470</v>
      </c>
      <c r="C13" s="114" t="s">
        <v>471</v>
      </c>
      <c r="D13" s="114" t="s">
        <v>424</v>
      </c>
      <c r="E13" s="114"/>
      <c r="F13" s="114">
        <v>4206244</v>
      </c>
      <c r="G13" s="114" t="s">
        <v>412</v>
      </c>
      <c r="H13" s="114" t="s">
        <v>472</v>
      </c>
    </row>
    <row r="14" spans="1:8" ht="27.75" x14ac:dyDescent="0.25">
      <c r="A14" s="114" t="s">
        <v>473</v>
      </c>
      <c r="B14" s="93" t="s">
        <v>474</v>
      </c>
      <c r="C14" s="114" t="s">
        <v>475</v>
      </c>
      <c r="D14" s="114" t="s">
        <v>417</v>
      </c>
      <c r="E14" s="114"/>
      <c r="F14" s="114"/>
      <c r="G14" s="114" t="s">
        <v>437</v>
      </c>
      <c r="H14" s="114">
        <v>2001</v>
      </c>
    </row>
    <row r="15" spans="1:8" ht="27.75" x14ac:dyDescent="0.25">
      <c r="A15" s="114" t="s">
        <v>476</v>
      </c>
      <c r="B15" s="93" t="s">
        <v>477</v>
      </c>
      <c r="C15" s="114" t="s">
        <v>478</v>
      </c>
      <c r="D15" s="114" t="s">
        <v>27</v>
      </c>
      <c r="E15" s="114"/>
      <c r="F15" s="114">
        <v>3442443902</v>
      </c>
      <c r="G15" s="114" t="s">
        <v>412</v>
      </c>
      <c r="H15" s="114" t="s">
        <v>479</v>
      </c>
    </row>
    <row r="16" spans="1:8" ht="27.75" x14ac:dyDescent="0.25">
      <c r="A16" s="114" t="s">
        <v>480</v>
      </c>
      <c r="B16" s="93" t="s">
        <v>481</v>
      </c>
      <c r="C16" s="114" t="s">
        <v>482</v>
      </c>
      <c r="D16" s="114" t="s">
        <v>424</v>
      </c>
      <c r="E16" s="114"/>
      <c r="F16" s="114"/>
      <c r="G16" s="114" t="s">
        <v>437</v>
      </c>
      <c r="H16" s="114" t="s">
        <v>483</v>
      </c>
    </row>
    <row r="17" spans="1:8" x14ac:dyDescent="0.25">
      <c r="A17" s="114" t="s">
        <v>484</v>
      </c>
      <c r="B17" s="93" t="s">
        <v>485</v>
      </c>
      <c r="C17" s="114" t="s">
        <v>486</v>
      </c>
      <c r="D17" s="114" t="s">
        <v>424</v>
      </c>
      <c r="E17" s="114"/>
      <c r="F17" s="114">
        <v>225072</v>
      </c>
      <c r="G17" s="114" t="s">
        <v>412</v>
      </c>
      <c r="H17" s="114">
        <v>1981</v>
      </c>
    </row>
    <row r="18" spans="1:8" x14ac:dyDescent="0.25">
      <c r="A18" s="114" t="s">
        <v>487</v>
      </c>
      <c r="B18" s="93" t="s">
        <v>488</v>
      </c>
      <c r="C18" s="114" t="s">
        <v>489</v>
      </c>
      <c r="D18" s="114" t="s">
        <v>417</v>
      </c>
      <c r="E18" s="114"/>
      <c r="F18" s="114"/>
      <c r="G18" s="114" t="s">
        <v>412</v>
      </c>
      <c r="H18" s="114">
        <v>1980</v>
      </c>
    </row>
    <row r="19" spans="1:8" x14ac:dyDescent="0.25">
      <c r="A19" s="114" t="s">
        <v>490</v>
      </c>
      <c r="B19" s="93" t="s">
        <v>491</v>
      </c>
      <c r="C19" s="114" t="s">
        <v>492</v>
      </c>
      <c r="D19" s="114" t="s">
        <v>417</v>
      </c>
      <c r="E19" s="114" t="s">
        <v>493</v>
      </c>
      <c r="F19" s="114" t="s">
        <v>494</v>
      </c>
      <c r="G19" s="114" t="s">
        <v>412</v>
      </c>
      <c r="H19" s="114" t="s">
        <v>495</v>
      </c>
    </row>
    <row r="20" spans="1:8" ht="27.75" x14ac:dyDescent="0.25">
      <c r="A20" s="114" t="s">
        <v>496</v>
      </c>
      <c r="B20" s="93" t="s">
        <v>497</v>
      </c>
      <c r="C20" s="114" t="s">
        <v>498</v>
      </c>
      <c r="D20" s="114" t="s">
        <v>417</v>
      </c>
      <c r="E20" s="114" t="s">
        <v>499</v>
      </c>
      <c r="F20" s="114" t="s">
        <v>500</v>
      </c>
      <c r="G20" s="114" t="s">
        <v>412</v>
      </c>
      <c r="H20" s="114" t="s">
        <v>501</v>
      </c>
    </row>
    <row r="21" spans="1:8" x14ac:dyDescent="0.25">
      <c r="A21" s="114" t="s">
        <v>502</v>
      </c>
      <c r="B21" s="93" t="s">
        <v>503</v>
      </c>
      <c r="C21" s="114" t="s">
        <v>504</v>
      </c>
      <c r="D21" s="114" t="s">
        <v>417</v>
      </c>
      <c r="E21" s="114"/>
      <c r="F21" s="114"/>
      <c r="G21" s="114" t="s">
        <v>412</v>
      </c>
      <c r="H21" s="114">
        <v>2008</v>
      </c>
    </row>
    <row r="22" spans="1:8" ht="27.75" x14ac:dyDescent="0.25">
      <c r="A22" s="114" t="s">
        <v>505</v>
      </c>
      <c r="B22" s="93" t="s">
        <v>506</v>
      </c>
      <c r="C22" s="114" t="s">
        <v>507</v>
      </c>
      <c r="D22" s="114" t="s">
        <v>417</v>
      </c>
      <c r="E22" s="114" t="s">
        <v>508</v>
      </c>
      <c r="F22" s="114" t="s">
        <v>509</v>
      </c>
      <c r="G22" s="114" t="s">
        <v>412</v>
      </c>
      <c r="H22" s="114" t="s">
        <v>510</v>
      </c>
    </row>
    <row r="23" spans="1:8" ht="41.25" x14ac:dyDescent="0.25">
      <c r="A23" s="114" t="s">
        <v>511</v>
      </c>
      <c r="B23" s="93" t="s">
        <v>512</v>
      </c>
      <c r="C23" s="114" t="s">
        <v>513</v>
      </c>
      <c r="D23" s="114" t="s">
        <v>13</v>
      </c>
      <c r="E23" s="114" t="s">
        <v>514</v>
      </c>
      <c r="F23" s="114">
        <v>4200200</v>
      </c>
      <c r="G23" s="114" t="s">
        <v>412</v>
      </c>
      <c r="H23" s="114" t="s">
        <v>515</v>
      </c>
    </row>
    <row r="24" spans="1:8" ht="41.25" x14ac:dyDescent="0.25">
      <c r="A24" s="114" t="s">
        <v>516</v>
      </c>
      <c r="B24" s="93" t="s">
        <v>517</v>
      </c>
      <c r="C24" s="114" t="s">
        <v>518</v>
      </c>
      <c r="D24" s="114" t="s">
        <v>424</v>
      </c>
      <c r="E24" s="114" t="s">
        <v>519</v>
      </c>
      <c r="F24" s="114">
        <v>4234545</v>
      </c>
      <c r="G24" s="114" t="s">
        <v>412</v>
      </c>
      <c r="H24" s="114" t="s">
        <v>520</v>
      </c>
    </row>
    <row r="25" spans="1:8" ht="41.25" x14ac:dyDescent="0.25">
      <c r="A25" s="114" t="s">
        <v>521</v>
      </c>
      <c r="B25" s="93" t="s">
        <v>522</v>
      </c>
      <c r="C25" s="114" t="s">
        <v>523</v>
      </c>
      <c r="D25" s="114" t="s">
        <v>424</v>
      </c>
      <c r="E25" s="114" t="s">
        <v>524</v>
      </c>
      <c r="F25" s="114">
        <v>4234545</v>
      </c>
      <c r="G25" s="114" t="s">
        <v>412</v>
      </c>
      <c r="H25" s="114" t="s">
        <v>525</v>
      </c>
    </row>
    <row r="26" spans="1:8" x14ac:dyDescent="0.25">
      <c r="A26" s="114" t="s">
        <v>526</v>
      </c>
      <c r="B26" s="93" t="s">
        <v>527</v>
      </c>
      <c r="C26" s="114" t="s">
        <v>528</v>
      </c>
      <c r="D26" s="114" t="s">
        <v>27</v>
      </c>
      <c r="E26" s="114" t="s">
        <v>529</v>
      </c>
      <c r="F26" s="114" t="s">
        <v>530</v>
      </c>
      <c r="G26" s="114" t="s">
        <v>412</v>
      </c>
      <c r="H26" s="114" t="s">
        <v>531</v>
      </c>
    </row>
    <row r="27" spans="1:8" ht="27.75" x14ac:dyDescent="0.25">
      <c r="A27" s="114" t="s">
        <v>532</v>
      </c>
      <c r="B27" s="93" t="s">
        <v>533</v>
      </c>
      <c r="C27" s="114" t="s">
        <v>534</v>
      </c>
      <c r="D27" s="114" t="s">
        <v>13</v>
      </c>
      <c r="E27" s="114" t="s">
        <v>514</v>
      </c>
      <c r="F27" s="114">
        <v>4200220</v>
      </c>
      <c r="G27" s="114" t="s">
        <v>412</v>
      </c>
      <c r="H27" s="114" t="s">
        <v>535</v>
      </c>
    </row>
    <row r="28" spans="1:8" x14ac:dyDescent="0.25">
      <c r="A28" s="114" t="s">
        <v>536</v>
      </c>
      <c r="B28" s="93" t="s">
        <v>537</v>
      </c>
      <c r="C28" s="114" t="s">
        <v>538</v>
      </c>
      <c r="D28" s="114" t="s">
        <v>27</v>
      </c>
      <c r="E28" s="114" t="s">
        <v>539</v>
      </c>
      <c r="F28" s="114" t="s">
        <v>540</v>
      </c>
      <c r="G28" s="114" t="s">
        <v>412</v>
      </c>
      <c r="H28" s="114" t="s">
        <v>541</v>
      </c>
    </row>
    <row r="29" spans="1:8" ht="27.75" x14ac:dyDescent="0.25">
      <c r="A29" s="114" t="s">
        <v>542</v>
      </c>
      <c r="B29" s="93" t="s">
        <v>543</v>
      </c>
      <c r="C29" s="114" t="s">
        <v>544</v>
      </c>
      <c r="D29" s="114" t="s">
        <v>424</v>
      </c>
      <c r="E29" s="114" t="s">
        <v>545</v>
      </c>
      <c r="F29" s="114">
        <v>4231354</v>
      </c>
      <c r="G29" s="114" t="s">
        <v>412</v>
      </c>
      <c r="H29" s="114" t="s">
        <v>510</v>
      </c>
    </row>
    <row r="30" spans="1:8" ht="27.75" x14ac:dyDescent="0.25">
      <c r="A30" s="114" t="s">
        <v>546</v>
      </c>
      <c r="B30" s="93" t="s">
        <v>547</v>
      </c>
      <c r="C30" s="114" t="s">
        <v>548</v>
      </c>
      <c r="D30" s="114" t="s">
        <v>549</v>
      </c>
      <c r="E30" s="114" t="s">
        <v>550</v>
      </c>
      <c r="F30" s="114">
        <v>3456420673</v>
      </c>
      <c r="G30" s="114" t="s">
        <v>412</v>
      </c>
      <c r="H30" s="114" t="s">
        <v>551</v>
      </c>
    </row>
    <row r="31" spans="1:8" ht="27.75" x14ac:dyDescent="0.25">
      <c r="A31" s="114" t="s">
        <v>552</v>
      </c>
      <c r="B31" s="93" t="s">
        <v>553</v>
      </c>
      <c r="C31" s="114" t="s">
        <v>554</v>
      </c>
      <c r="D31" s="114" t="s">
        <v>7</v>
      </c>
      <c r="E31" s="114" t="s">
        <v>555</v>
      </c>
      <c r="F31" s="114">
        <v>344415531077</v>
      </c>
      <c r="G31" s="114" t="s">
        <v>412</v>
      </c>
      <c r="H31" s="114" t="s">
        <v>510</v>
      </c>
    </row>
    <row r="32" spans="1:8" x14ac:dyDescent="0.25">
      <c r="A32" s="114" t="s">
        <v>556</v>
      </c>
      <c r="B32" s="93" t="s">
        <v>557</v>
      </c>
      <c r="C32" s="114" t="s">
        <v>558</v>
      </c>
      <c r="D32" s="114" t="s">
        <v>27</v>
      </c>
      <c r="E32" s="114"/>
      <c r="F32" s="114"/>
      <c r="G32" s="114" t="s">
        <v>412</v>
      </c>
      <c r="H32" s="114">
        <v>2002</v>
      </c>
    </row>
    <row r="33" spans="1:8" x14ac:dyDescent="0.25">
      <c r="A33" s="114" t="s">
        <v>559</v>
      </c>
      <c r="B33" s="93" t="s">
        <v>560</v>
      </c>
      <c r="C33" s="114" t="s">
        <v>561</v>
      </c>
      <c r="D33" s="114" t="s">
        <v>27</v>
      </c>
      <c r="E33" s="114" t="s">
        <v>539</v>
      </c>
      <c r="F33" s="114" t="s">
        <v>562</v>
      </c>
      <c r="G33" s="114" t="s">
        <v>412</v>
      </c>
      <c r="H33" s="114" t="s">
        <v>563</v>
      </c>
    </row>
    <row r="34" spans="1:8" ht="27.75" x14ac:dyDescent="0.25">
      <c r="A34" s="114" t="s">
        <v>564</v>
      </c>
      <c r="B34" s="93" t="s">
        <v>565</v>
      </c>
      <c r="C34" s="114" t="s">
        <v>566</v>
      </c>
      <c r="D34" s="114" t="s">
        <v>424</v>
      </c>
      <c r="E34" s="114" t="s">
        <v>567</v>
      </c>
      <c r="F34" s="114">
        <v>4420400</v>
      </c>
      <c r="G34" s="114" t="s">
        <v>412</v>
      </c>
      <c r="H34" s="114" t="s">
        <v>568</v>
      </c>
    </row>
    <row r="35" spans="1:8" x14ac:dyDescent="0.25">
      <c r="A35" s="114" t="s">
        <v>569</v>
      </c>
      <c r="B35" s="93" t="s">
        <v>570</v>
      </c>
      <c r="C35" s="114" t="s">
        <v>571</v>
      </c>
      <c r="D35" s="114" t="s">
        <v>14</v>
      </c>
      <c r="E35" s="114" t="s">
        <v>572</v>
      </c>
      <c r="F35" s="114" t="s">
        <v>573</v>
      </c>
      <c r="G35" s="114" t="s">
        <v>412</v>
      </c>
      <c r="H35" s="114" t="s">
        <v>574</v>
      </c>
    </row>
    <row r="36" spans="1:8" ht="27.75" x14ac:dyDescent="0.25">
      <c r="A36" s="114" t="s">
        <v>575</v>
      </c>
      <c r="B36" s="93" t="s">
        <v>576</v>
      </c>
      <c r="C36" s="114" t="s">
        <v>577</v>
      </c>
      <c r="D36" s="114" t="s">
        <v>13</v>
      </c>
      <c r="E36" s="114" t="s">
        <v>514</v>
      </c>
      <c r="F36" s="114">
        <v>4200220</v>
      </c>
      <c r="G36" s="114" t="s">
        <v>412</v>
      </c>
      <c r="H36" s="114" t="s">
        <v>578</v>
      </c>
    </row>
    <row r="37" spans="1:8" ht="27.75" x14ac:dyDescent="0.25">
      <c r="A37" s="114" t="s">
        <v>579</v>
      </c>
      <c r="B37" s="93" t="s">
        <v>580</v>
      </c>
      <c r="C37" s="114" t="s">
        <v>581</v>
      </c>
      <c r="D37" s="114" t="s">
        <v>27</v>
      </c>
      <c r="E37" s="114" t="s">
        <v>582</v>
      </c>
      <c r="F37" s="114"/>
      <c r="G37" s="114" t="s">
        <v>412</v>
      </c>
      <c r="H37" s="114" t="s">
        <v>583</v>
      </c>
    </row>
    <row r="38" spans="1:8" x14ac:dyDescent="0.25">
      <c r="A38" s="114" t="s">
        <v>584</v>
      </c>
      <c r="B38" s="93" t="s">
        <v>585</v>
      </c>
      <c r="C38" s="114" t="s">
        <v>586</v>
      </c>
      <c r="D38" s="114" t="s">
        <v>417</v>
      </c>
      <c r="E38" s="114" t="s">
        <v>587</v>
      </c>
      <c r="F38" s="114" t="s">
        <v>588</v>
      </c>
      <c r="G38" s="114" t="s">
        <v>412</v>
      </c>
      <c r="H38" s="114" t="s">
        <v>589</v>
      </c>
    </row>
    <row r="39" spans="1:8" ht="41.25" x14ac:dyDescent="0.25">
      <c r="A39" s="114" t="s">
        <v>590</v>
      </c>
      <c r="B39" s="93" t="s">
        <v>591</v>
      </c>
      <c r="C39" s="114" t="s">
        <v>592</v>
      </c>
      <c r="D39" s="114" t="s">
        <v>424</v>
      </c>
      <c r="E39" s="114" t="s">
        <v>593</v>
      </c>
      <c r="F39" s="114">
        <v>4230374</v>
      </c>
      <c r="G39" s="114" t="s">
        <v>412</v>
      </c>
      <c r="H39" s="114" t="s">
        <v>594</v>
      </c>
    </row>
    <row r="40" spans="1:8" ht="27.75" x14ac:dyDescent="0.25">
      <c r="A40" s="114" t="s">
        <v>595</v>
      </c>
      <c r="B40" s="93" t="s">
        <v>596</v>
      </c>
      <c r="C40" s="114" t="s">
        <v>597</v>
      </c>
      <c r="D40" s="114" t="s">
        <v>424</v>
      </c>
      <c r="E40" s="114" t="s">
        <v>598</v>
      </c>
      <c r="F40" s="114">
        <v>4221193</v>
      </c>
      <c r="G40" s="114" t="s">
        <v>412</v>
      </c>
      <c r="H40" s="114" t="s">
        <v>510</v>
      </c>
    </row>
    <row r="41" spans="1:8" x14ac:dyDescent="0.25">
      <c r="A41" s="114" t="s">
        <v>599</v>
      </c>
      <c r="B41" s="93" t="s">
        <v>600</v>
      </c>
      <c r="C41" s="114" t="s">
        <v>601</v>
      </c>
      <c r="D41" s="114" t="s">
        <v>13</v>
      </c>
      <c r="E41" s="114"/>
      <c r="F41" s="114"/>
      <c r="G41" s="114" t="s">
        <v>412</v>
      </c>
      <c r="H41" s="114" t="s">
        <v>602</v>
      </c>
    </row>
  </sheetData>
  <autoFilter ref="A1:H41" xr:uid="{292786F5-2B45-47BC-9F24-7E1B80AB6363}"/>
  <pageMargins left="0.7" right="0.7" top="0.75" bottom="0.75" header="0.3" footer="0.3"/>
  <pageSetup paperSize="9" orientation="portrait" horizontalDpi="0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B1ECC-F42C-44FA-B852-CA87909C805B}">
  <dimension ref="A1:P134"/>
  <sheetViews>
    <sheetView topLeftCell="A7" workbookViewId="0"/>
    <sheetView topLeftCell="A7" workbookViewId="1"/>
  </sheetViews>
  <sheetFormatPr baseColWidth="10" defaultRowHeight="15" x14ac:dyDescent="0.25"/>
  <cols>
    <col min="1" max="1" width="10.5703125" customWidth="1"/>
    <col min="2" max="2" width="9.140625" hidden="1" customWidth="1"/>
    <col min="3" max="3" width="12" bestFit="1" customWidth="1"/>
    <col min="4" max="4" width="9.140625" style="49" customWidth="1"/>
    <col min="5" max="5" width="12.5703125" bestFit="1" customWidth="1"/>
    <col min="6" max="16" width="11.42578125" style="4"/>
  </cols>
  <sheetData>
    <row r="1" spans="1:5" hidden="1" x14ac:dyDescent="0.25">
      <c r="A1" s="54" t="s">
        <v>286</v>
      </c>
      <c r="B1" s="54" t="s">
        <v>261</v>
      </c>
      <c r="C1" s="54" t="s">
        <v>259</v>
      </c>
      <c r="D1" s="54"/>
      <c r="E1" s="54" t="s">
        <v>202</v>
      </c>
    </row>
    <row r="2" spans="1:5" hidden="1" x14ac:dyDescent="0.25">
      <c r="A2" s="55" t="s">
        <v>289</v>
      </c>
      <c r="B2" s="56">
        <v>0.57864357864357863</v>
      </c>
      <c r="C2" s="56">
        <v>0.65798611111111116</v>
      </c>
      <c r="D2" s="56"/>
      <c r="E2" s="57">
        <v>0.59306949363767547</v>
      </c>
    </row>
    <row r="3" spans="1:5" hidden="1" x14ac:dyDescent="0.25">
      <c r="A3" s="34" t="s">
        <v>290</v>
      </c>
      <c r="B3" s="53">
        <v>0.4375</v>
      </c>
      <c r="C3" s="53">
        <v>0.31818181818181818</v>
      </c>
      <c r="D3" s="53"/>
      <c r="E3" s="58">
        <v>0.41363636363636369</v>
      </c>
    </row>
    <row r="4" spans="1:5" hidden="1" x14ac:dyDescent="0.25">
      <c r="A4" s="34" t="s">
        <v>291</v>
      </c>
      <c r="B4" s="53">
        <v>0.51388888888888895</v>
      </c>
      <c r="C4" s="53">
        <v>0.58974358974358976</v>
      </c>
      <c r="D4" s="53"/>
      <c r="E4" s="58">
        <v>0.5442307692307693</v>
      </c>
    </row>
    <row r="5" spans="1:5" ht="15.75" hidden="1" thickBot="1" x14ac:dyDescent="0.3">
      <c r="A5" s="35" t="s">
        <v>292</v>
      </c>
      <c r="B5" s="59"/>
      <c r="C5" s="59">
        <v>0.40340909090909094</v>
      </c>
      <c r="D5" s="59"/>
      <c r="E5" s="60">
        <v>0.40340909090909094</v>
      </c>
    </row>
    <row r="6" spans="1:5" hidden="1" x14ac:dyDescent="0.25">
      <c r="A6" s="61" t="s">
        <v>313</v>
      </c>
      <c r="B6" s="64">
        <f>AVERAGE(B2:B5)</f>
        <v>0.51001082251082253</v>
      </c>
      <c r="C6" s="65">
        <v>0.5172084859584859</v>
      </c>
      <c r="D6" s="76"/>
      <c r="E6" s="66">
        <f>AVERAGE(E2:E5)</f>
        <v>0.48858642935347485</v>
      </c>
    </row>
    <row r="7" spans="1:5" ht="24.75" customHeight="1" x14ac:dyDescent="0.25">
      <c r="A7" s="195" t="s">
        <v>316</v>
      </c>
      <c r="B7" s="196"/>
      <c r="C7" s="196"/>
      <c r="D7" s="196"/>
      <c r="E7" s="197"/>
    </row>
    <row r="8" spans="1:5" ht="25.5" x14ac:dyDescent="0.25">
      <c r="A8" s="70" t="s">
        <v>286</v>
      </c>
      <c r="B8" s="70" t="s">
        <v>258</v>
      </c>
      <c r="C8" s="70" t="s">
        <v>314</v>
      </c>
      <c r="D8" s="70" t="s">
        <v>322</v>
      </c>
      <c r="E8" s="70" t="s">
        <v>315</v>
      </c>
    </row>
    <row r="9" spans="1:5" x14ac:dyDescent="0.25">
      <c r="A9" s="67" t="s">
        <v>289</v>
      </c>
      <c r="B9" s="68">
        <v>119</v>
      </c>
      <c r="C9" s="68">
        <v>72</v>
      </c>
      <c r="D9" s="68">
        <f>B9-C9</f>
        <v>47</v>
      </c>
      <c r="E9" s="69">
        <f>C9/B9</f>
        <v>0.60504201680672265</v>
      </c>
    </row>
    <row r="10" spans="1:5" x14ac:dyDescent="0.25">
      <c r="A10" s="63" t="s">
        <v>290</v>
      </c>
      <c r="B10" s="33">
        <v>54</v>
      </c>
      <c r="C10" s="33">
        <v>20</v>
      </c>
      <c r="D10" s="68">
        <f>B10-C10</f>
        <v>34</v>
      </c>
      <c r="E10" s="62">
        <f>C10/B10</f>
        <v>0.37037037037037035</v>
      </c>
    </row>
    <row r="11" spans="1:5" x14ac:dyDescent="0.25">
      <c r="A11" s="63" t="s">
        <v>291</v>
      </c>
      <c r="B11" s="33">
        <v>43</v>
      </c>
      <c r="C11" s="33">
        <v>26</v>
      </c>
      <c r="D11" s="68">
        <f>B11-C11</f>
        <v>17</v>
      </c>
      <c r="E11" s="62">
        <f>C11/B11</f>
        <v>0.60465116279069764</v>
      </c>
    </row>
    <row r="12" spans="1:5" x14ac:dyDescent="0.25">
      <c r="A12" s="71" t="s">
        <v>292</v>
      </c>
      <c r="B12" s="72">
        <v>47</v>
      </c>
      <c r="C12" s="72">
        <v>23</v>
      </c>
      <c r="D12" s="68">
        <f>B12-C12</f>
        <v>24</v>
      </c>
      <c r="E12" s="73">
        <f>C12/B12</f>
        <v>0.48936170212765956</v>
      </c>
    </row>
    <row r="13" spans="1:5" ht="24.75" customHeight="1" x14ac:dyDescent="0.25">
      <c r="A13" s="74" t="s">
        <v>61</v>
      </c>
      <c r="B13" s="74">
        <f>SUM(B9:B12)</f>
        <v>263</v>
      </c>
      <c r="C13" s="74">
        <f>SUM(C9:C12)</f>
        <v>141</v>
      </c>
      <c r="D13" s="74">
        <f>SUM(D9:D12)</f>
        <v>122</v>
      </c>
      <c r="E13" s="75">
        <f>C13/B13</f>
        <v>0.53612167300380231</v>
      </c>
    </row>
    <row r="14" spans="1:5" s="4" customFormat="1" x14ac:dyDescent="0.25"/>
    <row r="15" spans="1:5" s="4" customFormat="1" x14ac:dyDescent="0.25"/>
    <row r="16" spans="1:5" s="4" customFormat="1" x14ac:dyDescent="0.25"/>
    <row r="17" s="4" customFormat="1" x14ac:dyDescent="0.25"/>
    <row r="18" s="4" customFormat="1" x14ac:dyDescent="0.25"/>
    <row r="19" s="4" customFormat="1" x14ac:dyDescent="0.25"/>
    <row r="20" s="4" customFormat="1" x14ac:dyDescent="0.25"/>
    <row r="21" s="4" customFormat="1" x14ac:dyDescent="0.25"/>
    <row r="22" s="4" customFormat="1" x14ac:dyDescent="0.25"/>
    <row r="23" s="4" customFormat="1" x14ac:dyDescent="0.25"/>
    <row r="24" s="4" customFormat="1" x14ac:dyDescent="0.25"/>
    <row r="25" s="4" customFormat="1" x14ac:dyDescent="0.25"/>
    <row r="26" s="4" customFormat="1" x14ac:dyDescent="0.25"/>
    <row r="27" s="4" customFormat="1" x14ac:dyDescent="0.25"/>
    <row r="28" s="4" customFormat="1" x14ac:dyDescent="0.25"/>
    <row r="29" s="4" customFormat="1" x14ac:dyDescent="0.25"/>
    <row r="30" s="4" customFormat="1" x14ac:dyDescent="0.25"/>
    <row r="31" s="4" customFormat="1" x14ac:dyDescent="0.25"/>
    <row r="32" s="4" customFormat="1" x14ac:dyDescent="0.25"/>
    <row r="33" s="4" customFormat="1" x14ac:dyDescent="0.25"/>
    <row r="34" s="4" customFormat="1" x14ac:dyDescent="0.25"/>
    <row r="35" s="4" customFormat="1" x14ac:dyDescent="0.25"/>
    <row r="36" s="4" customFormat="1" x14ac:dyDescent="0.25"/>
    <row r="37" s="4" customFormat="1" x14ac:dyDescent="0.25"/>
    <row r="38" s="4" customFormat="1" x14ac:dyDescent="0.25"/>
    <row r="39" s="4" customFormat="1" x14ac:dyDescent="0.25"/>
    <row r="40" s="4" customFormat="1" x14ac:dyDescent="0.25"/>
    <row r="41" s="4" customFormat="1" x14ac:dyDescent="0.25"/>
    <row r="42" s="4" customFormat="1" x14ac:dyDescent="0.25"/>
    <row r="43" s="4" customFormat="1" x14ac:dyDescent="0.25"/>
    <row r="44" s="4" customFormat="1" x14ac:dyDescent="0.25"/>
    <row r="45" s="4" customFormat="1" x14ac:dyDescent="0.25"/>
    <row r="46" s="4" customFormat="1" x14ac:dyDescent="0.25"/>
    <row r="47" s="4" customFormat="1" x14ac:dyDescent="0.25"/>
    <row r="48" s="4" customFormat="1" x14ac:dyDescent="0.25"/>
    <row r="49" s="4" customFormat="1" x14ac:dyDescent="0.25"/>
    <row r="50" s="4" customFormat="1" x14ac:dyDescent="0.25"/>
    <row r="51" s="4" customFormat="1" x14ac:dyDescent="0.25"/>
    <row r="52" s="4" customFormat="1" x14ac:dyDescent="0.25"/>
    <row r="53" s="4" customFormat="1" x14ac:dyDescent="0.25"/>
    <row r="54" s="4" customFormat="1" x14ac:dyDescent="0.25"/>
    <row r="55" s="4" customFormat="1" x14ac:dyDescent="0.25"/>
    <row r="56" s="4" customFormat="1" x14ac:dyDescent="0.25"/>
    <row r="57" s="4" customFormat="1" x14ac:dyDescent="0.25"/>
    <row r="58" s="4" customFormat="1" x14ac:dyDescent="0.25"/>
    <row r="59" s="4" customFormat="1" x14ac:dyDescent="0.25"/>
    <row r="60" s="4" customFormat="1" x14ac:dyDescent="0.25"/>
    <row r="61" s="4" customFormat="1" x14ac:dyDescent="0.25"/>
    <row r="62" s="4" customFormat="1" x14ac:dyDescent="0.25"/>
    <row r="63" s="4" customFormat="1" x14ac:dyDescent="0.25"/>
    <row r="64" s="4" customFormat="1" x14ac:dyDescent="0.25"/>
    <row r="65" s="4" customFormat="1" x14ac:dyDescent="0.25"/>
    <row r="66" s="4" customFormat="1" x14ac:dyDescent="0.25"/>
    <row r="67" s="4" customFormat="1" x14ac:dyDescent="0.25"/>
    <row r="68" s="4" customFormat="1" x14ac:dyDescent="0.25"/>
    <row r="69" s="4" customFormat="1" x14ac:dyDescent="0.25"/>
    <row r="70" s="4" customFormat="1" x14ac:dyDescent="0.25"/>
    <row r="71" s="4" customFormat="1" x14ac:dyDescent="0.25"/>
    <row r="72" s="4" customFormat="1" x14ac:dyDescent="0.25"/>
    <row r="73" s="4" customFormat="1" x14ac:dyDescent="0.25"/>
    <row r="74" s="4" customFormat="1" x14ac:dyDescent="0.25"/>
    <row r="75" s="4" customFormat="1" x14ac:dyDescent="0.25"/>
    <row r="76" s="4" customFormat="1" x14ac:dyDescent="0.25"/>
    <row r="77" s="4" customFormat="1" x14ac:dyDescent="0.25"/>
    <row r="78" s="4" customFormat="1" x14ac:dyDescent="0.25"/>
    <row r="79" s="4" customFormat="1" x14ac:dyDescent="0.25"/>
    <row r="80" s="4" customFormat="1" x14ac:dyDescent="0.25"/>
    <row r="81" s="4" customFormat="1" x14ac:dyDescent="0.25"/>
    <row r="82" s="4" customFormat="1" x14ac:dyDescent="0.25"/>
    <row r="83" s="4" customFormat="1" x14ac:dyDescent="0.25"/>
    <row r="84" s="4" customFormat="1" x14ac:dyDescent="0.25"/>
    <row r="85" s="4" customFormat="1" x14ac:dyDescent="0.25"/>
    <row r="86" s="4" customFormat="1" x14ac:dyDescent="0.25"/>
    <row r="87" s="4" customFormat="1" x14ac:dyDescent="0.25"/>
    <row r="88" s="4" customFormat="1" x14ac:dyDescent="0.25"/>
    <row r="89" s="4" customFormat="1" x14ac:dyDescent="0.25"/>
    <row r="90" s="4" customFormat="1" x14ac:dyDescent="0.25"/>
    <row r="91" s="4" customFormat="1" x14ac:dyDescent="0.25"/>
    <row r="92" s="4" customFormat="1" x14ac:dyDescent="0.25"/>
    <row r="93" s="4" customFormat="1" x14ac:dyDescent="0.25"/>
    <row r="94" s="4" customFormat="1" x14ac:dyDescent="0.25"/>
    <row r="95" s="4" customFormat="1" x14ac:dyDescent="0.25"/>
    <row r="96" s="4" customFormat="1" x14ac:dyDescent="0.25"/>
    <row r="97" s="4" customFormat="1" x14ac:dyDescent="0.25"/>
    <row r="98" s="4" customFormat="1" x14ac:dyDescent="0.25"/>
    <row r="99" s="4" customFormat="1" x14ac:dyDescent="0.25"/>
    <row r="100" s="4" customFormat="1" x14ac:dyDescent="0.25"/>
    <row r="101" s="4" customFormat="1" x14ac:dyDescent="0.25"/>
    <row r="102" s="4" customFormat="1" x14ac:dyDescent="0.25"/>
    <row r="103" s="4" customFormat="1" x14ac:dyDescent="0.25"/>
    <row r="104" s="4" customFormat="1" x14ac:dyDescent="0.25"/>
    <row r="105" s="4" customFormat="1" x14ac:dyDescent="0.25"/>
    <row r="106" s="4" customFormat="1" x14ac:dyDescent="0.25"/>
    <row r="107" s="4" customFormat="1" x14ac:dyDescent="0.25"/>
    <row r="108" s="4" customFormat="1" x14ac:dyDescent="0.25"/>
    <row r="109" s="4" customFormat="1" x14ac:dyDescent="0.25"/>
    <row r="110" s="4" customFormat="1" x14ac:dyDescent="0.25"/>
    <row r="111" s="4" customFormat="1" x14ac:dyDescent="0.25"/>
    <row r="112" s="4" customFormat="1" x14ac:dyDescent="0.25"/>
    <row r="113" s="4" customFormat="1" x14ac:dyDescent="0.25"/>
    <row r="114" s="4" customFormat="1" x14ac:dyDescent="0.25"/>
    <row r="115" s="4" customFormat="1" x14ac:dyDescent="0.25"/>
    <row r="116" s="4" customFormat="1" x14ac:dyDescent="0.25"/>
    <row r="117" s="4" customFormat="1" x14ac:dyDescent="0.25"/>
    <row r="118" s="4" customFormat="1" x14ac:dyDescent="0.25"/>
    <row r="119" s="4" customFormat="1" x14ac:dyDescent="0.25"/>
    <row r="120" s="4" customFormat="1" x14ac:dyDescent="0.25"/>
    <row r="121" s="4" customFormat="1" x14ac:dyDescent="0.25"/>
    <row r="122" s="4" customFormat="1" x14ac:dyDescent="0.25"/>
    <row r="123" s="4" customFormat="1" x14ac:dyDescent="0.25"/>
    <row r="124" s="4" customFormat="1" x14ac:dyDescent="0.25"/>
    <row r="125" s="4" customFormat="1" x14ac:dyDescent="0.25"/>
    <row r="126" s="4" customFormat="1" x14ac:dyDescent="0.25"/>
    <row r="127" s="4" customFormat="1" x14ac:dyDescent="0.25"/>
    <row r="128" s="4" customFormat="1" x14ac:dyDescent="0.25"/>
    <row r="129" s="4" customFormat="1" x14ac:dyDescent="0.25"/>
    <row r="130" s="4" customFormat="1" x14ac:dyDescent="0.25"/>
    <row r="131" s="4" customFormat="1" x14ac:dyDescent="0.25"/>
    <row r="132" s="4" customFormat="1" x14ac:dyDescent="0.25"/>
    <row r="133" s="4" customFormat="1" x14ac:dyDescent="0.25"/>
    <row r="134" s="4" customFormat="1" x14ac:dyDescent="0.25"/>
  </sheetData>
  <mergeCells count="1">
    <mergeCell ref="A7:E7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6D5368-7F6A-4BCB-99AF-2739B7291215}">
  <sheetPr filterMode="1"/>
  <dimension ref="A1:F1449"/>
  <sheetViews>
    <sheetView workbookViewId="0"/>
    <sheetView workbookViewId="1"/>
  </sheetViews>
  <sheetFormatPr baseColWidth="10" defaultRowHeight="15" x14ac:dyDescent="0.25"/>
  <cols>
    <col min="1" max="1" width="11.42578125" style="3"/>
    <col min="2" max="2" width="15.28515625" style="49" customWidth="1"/>
    <col min="3" max="3" width="22.28515625" style="49" customWidth="1"/>
    <col min="4" max="4" width="11.42578125" style="2"/>
    <col min="5" max="16384" width="11.42578125" style="49"/>
  </cols>
  <sheetData>
    <row r="1" spans="1:4" x14ac:dyDescent="0.25">
      <c r="A1" s="45" t="s">
        <v>0</v>
      </c>
      <c r="B1" s="46" t="s">
        <v>1</v>
      </c>
      <c r="C1" s="46" t="s">
        <v>2</v>
      </c>
      <c r="D1" s="46" t="s">
        <v>116</v>
      </c>
    </row>
    <row r="2" spans="1:4" hidden="1" x14ac:dyDescent="0.25">
      <c r="A2" s="106">
        <v>43903</v>
      </c>
      <c r="B2" s="93" t="s">
        <v>7</v>
      </c>
      <c r="C2" s="93" t="s">
        <v>7</v>
      </c>
      <c r="D2" s="33">
        <v>1</v>
      </c>
    </row>
    <row r="3" spans="1:4" hidden="1" x14ac:dyDescent="0.25">
      <c r="A3" s="106">
        <v>43907</v>
      </c>
      <c r="B3" s="93" t="s">
        <v>8</v>
      </c>
      <c r="C3" s="93" t="s">
        <v>8</v>
      </c>
      <c r="D3" s="33">
        <v>1</v>
      </c>
    </row>
    <row r="4" spans="1:4" hidden="1" x14ac:dyDescent="0.25">
      <c r="A4" s="106">
        <v>43910</v>
      </c>
      <c r="B4" s="93" t="s">
        <v>7</v>
      </c>
      <c r="C4" s="93" t="s">
        <v>7</v>
      </c>
      <c r="D4" s="33">
        <v>1</v>
      </c>
    </row>
    <row r="5" spans="1:4" hidden="1" x14ac:dyDescent="0.25">
      <c r="A5" s="106">
        <v>43910</v>
      </c>
      <c r="B5" s="93" t="s">
        <v>9</v>
      </c>
      <c r="C5" s="93" t="s">
        <v>9</v>
      </c>
      <c r="D5" s="33">
        <v>1</v>
      </c>
    </row>
    <row r="6" spans="1:4" hidden="1" x14ac:dyDescent="0.25">
      <c r="A6" s="106">
        <v>43915</v>
      </c>
      <c r="B6" s="93" t="s">
        <v>8</v>
      </c>
      <c r="C6" s="93" t="s">
        <v>8</v>
      </c>
      <c r="D6" s="33">
        <v>1</v>
      </c>
    </row>
    <row r="7" spans="1:4" hidden="1" x14ac:dyDescent="0.25">
      <c r="A7" s="106">
        <v>43915</v>
      </c>
      <c r="B7" s="93" t="s">
        <v>10</v>
      </c>
      <c r="C7" s="93" t="s">
        <v>10</v>
      </c>
      <c r="D7" s="33">
        <v>1</v>
      </c>
    </row>
    <row r="8" spans="1:4" hidden="1" x14ac:dyDescent="0.25">
      <c r="A8" s="106">
        <v>43916</v>
      </c>
      <c r="B8" s="93" t="s">
        <v>13</v>
      </c>
      <c r="C8" s="93" t="s">
        <v>13</v>
      </c>
      <c r="D8" s="33">
        <v>1</v>
      </c>
    </row>
    <row r="9" spans="1:4" hidden="1" x14ac:dyDescent="0.25">
      <c r="A9" s="106">
        <v>43916</v>
      </c>
      <c r="B9" s="93" t="s">
        <v>11</v>
      </c>
      <c r="C9" s="93" t="s">
        <v>11</v>
      </c>
      <c r="D9" s="33">
        <v>1</v>
      </c>
    </row>
    <row r="10" spans="1:4" hidden="1" x14ac:dyDescent="0.25">
      <c r="A10" s="106">
        <v>43916</v>
      </c>
      <c r="B10" s="93" t="s">
        <v>12</v>
      </c>
      <c r="C10" s="93" t="s">
        <v>12</v>
      </c>
      <c r="D10" s="33">
        <v>1</v>
      </c>
    </row>
    <row r="11" spans="1:4" hidden="1" x14ac:dyDescent="0.25">
      <c r="A11" s="106">
        <v>43920</v>
      </c>
      <c r="B11" s="93" t="s">
        <v>14</v>
      </c>
      <c r="C11" s="93" t="s">
        <v>14</v>
      </c>
      <c r="D11" s="33">
        <v>1</v>
      </c>
    </row>
    <row r="12" spans="1:4" hidden="1" x14ac:dyDescent="0.25">
      <c r="A12" s="106">
        <v>43920</v>
      </c>
      <c r="B12" s="93" t="s">
        <v>9</v>
      </c>
      <c r="C12" s="93" t="s">
        <v>9</v>
      </c>
      <c r="D12" s="33">
        <v>1</v>
      </c>
    </row>
    <row r="13" spans="1:4" hidden="1" x14ac:dyDescent="0.25">
      <c r="A13" s="106">
        <v>43923</v>
      </c>
      <c r="B13" s="93" t="s">
        <v>9</v>
      </c>
      <c r="C13" s="93" t="s">
        <v>9</v>
      </c>
      <c r="D13" s="33">
        <v>1</v>
      </c>
    </row>
    <row r="14" spans="1:4" hidden="1" x14ac:dyDescent="0.25">
      <c r="A14" s="106">
        <v>43923</v>
      </c>
      <c r="B14" s="93" t="s">
        <v>8</v>
      </c>
      <c r="C14" s="93" t="s">
        <v>8</v>
      </c>
      <c r="D14" s="33">
        <v>1</v>
      </c>
    </row>
    <row r="15" spans="1:4" hidden="1" x14ac:dyDescent="0.25">
      <c r="A15" s="106">
        <v>43924</v>
      </c>
      <c r="B15" s="93" t="s">
        <v>9</v>
      </c>
      <c r="C15" s="93" t="s">
        <v>9</v>
      </c>
      <c r="D15" s="33">
        <v>1</v>
      </c>
    </row>
    <row r="16" spans="1:4" hidden="1" x14ac:dyDescent="0.25">
      <c r="A16" s="106">
        <v>43924</v>
      </c>
      <c r="B16" s="93" t="s">
        <v>8</v>
      </c>
      <c r="C16" s="93" t="s">
        <v>8</v>
      </c>
      <c r="D16" s="33">
        <v>1</v>
      </c>
    </row>
    <row r="17" spans="1:4" hidden="1" x14ac:dyDescent="0.25">
      <c r="A17" s="106">
        <v>43926</v>
      </c>
      <c r="B17" s="93" t="s">
        <v>8</v>
      </c>
      <c r="C17" s="93" t="s">
        <v>8</v>
      </c>
      <c r="D17" s="33">
        <v>1</v>
      </c>
    </row>
    <row r="18" spans="1:4" hidden="1" x14ac:dyDescent="0.25">
      <c r="A18" s="106">
        <v>43929</v>
      </c>
      <c r="B18" s="93" t="s">
        <v>13</v>
      </c>
      <c r="C18" s="93" t="s">
        <v>233</v>
      </c>
      <c r="D18" s="33">
        <v>1</v>
      </c>
    </row>
    <row r="19" spans="1:4" hidden="1" x14ac:dyDescent="0.25">
      <c r="A19" s="106">
        <v>43930</v>
      </c>
      <c r="B19" s="93" t="s">
        <v>15</v>
      </c>
      <c r="C19" s="93" t="s">
        <v>69</v>
      </c>
      <c r="D19" s="33">
        <v>1</v>
      </c>
    </row>
    <row r="20" spans="1:4" hidden="1" x14ac:dyDescent="0.25">
      <c r="A20" s="106">
        <v>43936</v>
      </c>
      <c r="B20" s="93" t="s">
        <v>14</v>
      </c>
      <c r="C20" s="93" t="s">
        <v>16</v>
      </c>
      <c r="D20" s="33">
        <v>1</v>
      </c>
    </row>
    <row r="21" spans="1:4" hidden="1" x14ac:dyDescent="0.25">
      <c r="A21" s="106">
        <v>43948</v>
      </c>
      <c r="B21" s="93" t="s">
        <v>8</v>
      </c>
      <c r="C21" s="93" t="s">
        <v>8</v>
      </c>
      <c r="D21" s="33">
        <v>1</v>
      </c>
    </row>
    <row r="22" spans="1:4" hidden="1" x14ac:dyDescent="0.25">
      <c r="A22" s="106">
        <v>43951</v>
      </c>
      <c r="B22" s="93" t="s">
        <v>9</v>
      </c>
      <c r="C22" s="93" t="s">
        <v>9</v>
      </c>
      <c r="D22" s="33">
        <v>1</v>
      </c>
    </row>
    <row r="23" spans="1:4" hidden="1" x14ac:dyDescent="0.25">
      <c r="A23" s="106">
        <v>43951</v>
      </c>
      <c r="B23" s="93" t="s">
        <v>10</v>
      </c>
      <c r="C23" s="93" t="s">
        <v>10</v>
      </c>
      <c r="D23" s="33">
        <v>1</v>
      </c>
    </row>
    <row r="24" spans="1:4" hidden="1" x14ac:dyDescent="0.25">
      <c r="A24" s="106">
        <v>43953</v>
      </c>
      <c r="B24" s="93" t="s">
        <v>9</v>
      </c>
      <c r="C24" s="93" t="s">
        <v>9</v>
      </c>
      <c r="D24" s="33">
        <v>1</v>
      </c>
    </row>
    <row r="25" spans="1:4" hidden="1" x14ac:dyDescent="0.25">
      <c r="A25" s="106">
        <v>43953</v>
      </c>
      <c r="B25" s="93" t="s">
        <v>9</v>
      </c>
      <c r="C25" s="93" t="s">
        <v>17</v>
      </c>
      <c r="D25" s="33">
        <v>1</v>
      </c>
    </row>
    <row r="26" spans="1:4" hidden="1" x14ac:dyDescent="0.25">
      <c r="A26" s="106">
        <v>43956</v>
      </c>
      <c r="B26" s="93" t="s">
        <v>9</v>
      </c>
      <c r="C26" s="93" t="s">
        <v>9</v>
      </c>
      <c r="D26" s="33">
        <v>1</v>
      </c>
    </row>
    <row r="27" spans="1:4" hidden="1" x14ac:dyDescent="0.25">
      <c r="A27" s="106">
        <v>43956</v>
      </c>
      <c r="B27" s="93" t="s">
        <v>9</v>
      </c>
      <c r="C27" s="93" t="s">
        <v>17</v>
      </c>
      <c r="D27" s="33">
        <v>1</v>
      </c>
    </row>
    <row r="28" spans="1:4" hidden="1" x14ac:dyDescent="0.25">
      <c r="A28" s="106">
        <v>43963</v>
      </c>
      <c r="B28" s="93" t="s">
        <v>20</v>
      </c>
      <c r="C28" s="93" t="s">
        <v>20</v>
      </c>
      <c r="D28" s="33">
        <v>1</v>
      </c>
    </row>
    <row r="29" spans="1:4" hidden="1" x14ac:dyDescent="0.25">
      <c r="A29" s="106">
        <v>43979</v>
      </c>
      <c r="B29" s="93" t="s">
        <v>8</v>
      </c>
      <c r="C29" s="93" t="s">
        <v>31</v>
      </c>
      <c r="D29" s="33">
        <v>1</v>
      </c>
    </row>
    <row r="30" spans="1:4" hidden="1" x14ac:dyDescent="0.25">
      <c r="A30" s="106">
        <v>43981</v>
      </c>
      <c r="B30" s="93" t="s">
        <v>20</v>
      </c>
      <c r="C30" s="93" t="s">
        <v>20</v>
      </c>
      <c r="D30" s="33">
        <v>1</v>
      </c>
    </row>
    <row r="31" spans="1:4" hidden="1" x14ac:dyDescent="0.25">
      <c r="A31" s="106">
        <v>43981</v>
      </c>
      <c r="B31" s="93" t="s">
        <v>24</v>
      </c>
      <c r="C31" s="93" t="s">
        <v>23</v>
      </c>
      <c r="D31" s="33">
        <v>1</v>
      </c>
    </row>
    <row r="32" spans="1:4" hidden="1" x14ac:dyDescent="0.25">
      <c r="A32" s="106">
        <v>43983</v>
      </c>
      <c r="B32" s="93" t="s">
        <v>24</v>
      </c>
      <c r="C32" s="93" t="s">
        <v>23</v>
      </c>
      <c r="D32" s="33">
        <v>1</v>
      </c>
    </row>
    <row r="33" spans="1:4" hidden="1" x14ac:dyDescent="0.25">
      <c r="A33" s="106">
        <v>43983</v>
      </c>
      <c r="B33" s="93" t="s">
        <v>27</v>
      </c>
      <c r="C33" s="93" t="s">
        <v>28</v>
      </c>
      <c r="D33" s="33">
        <v>1</v>
      </c>
    </row>
    <row r="34" spans="1:4" hidden="1" x14ac:dyDescent="0.25">
      <c r="A34" s="106">
        <v>43985</v>
      </c>
      <c r="B34" s="93" t="s">
        <v>27</v>
      </c>
      <c r="C34" s="93" t="s">
        <v>28</v>
      </c>
      <c r="D34" s="33">
        <v>2</v>
      </c>
    </row>
    <row r="35" spans="1:4" hidden="1" x14ac:dyDescent="0.25">
      <c r="A35" s="106">
        <v>43986</v>
      </c>
      <c r="B35" s="93" t="s">
        <v>14</v>
      </c>
      <c r="C35" s="93" t="s">
        <v>14</v>
      </c>
      <c r="D35" s="33">
        <v>4</v>
      </c>
    </row>
    <row r="36" spans="1:4" hidden="1" x14ac:dyDescent="0.25">
      <c r="A36" s="106">
        <v>43987</v>
      </c>
      <c r="B36" s="93" t="s">
        <v>14</v>
      </c>
      <c r="C36" s="93" t="s">
        <v>14</v>
      </c>
      <c r="D36" s="33">
        <v>7</v>
      </c>
    </row>
    <row r="37" spans="1:4" hidden="1" x14ac:dyDescent="0.25">
      <c r="A37" s="106">
        <v>43988</v>
      </c>
      <c r="B37" s="93" t="s">
        <v>14</v>
      </c>
      <c r="C37" s="93" t="s">
        <v>14</v>
      </c>
      <c r="D37" s="33">
        <v>4</v>
      </c>
    </row>
    <row r="38" spans="1:4" hidden="1" x14ac:dyDescent="0.25">
      <c r="A38" s="106">
        <v>43988</v>
      </c>
      <c r="B38" s="93" t="s">
        <v>9</v>
      </c>
      <c r="C38" s="93" t="s">
        <v>9</v>
      </c>
      <c r="D38" s="33">
        <v>1</v>
      </c>
    </row>
    <row r="39" spans="1:4" hidden="1" x14ac:dyDescent="0.25">
      <c r="A39" s="106">
        <v>43989</v>
      </c>
      <c r="B39" s="93" t="s">
        <v>9</v>
      </c>
      <c r="C39" s="93" t="s">
        <v>9</v>
      </c>
      <c r="D39" s="33">
        <v>2</v>
      </c>
    </row>
    <row r="40" spans="1:4" hidden="1" x14ac:dyDescent="0.25">
      <c r="A40" s="106">
        <v>43990</v>
      </c>
      <c r="B40" s="93" t="s">
        <v>14</v>
      </c>
      <c r="C40" s="93" t="s">
        <v>16</v>
      </c>
      <c r="D40" s="33">
        <v>2</v>
      </c>
    </row>
    <row r="41" spans="1:4" hidden="1" x14ac:dyDescent="0.25">
      <c r="A41" s="106">
        <v>43991</v>
      </c>
      <c r="B41" s="93" t="s">
        <v>9</v>
      </c>
      <c r="C41" s="93" t="s">
        <v>9</v>
      </c>
      <c r="D41" s="33">
        <v>3</v>
      </c>
    </row>
    <row r="42" spans="1:4" hidden="1" x14ac:dyDescent="0.25">
      <c r="A42" s="106">
        <v>43992</v>
      </c>
      <c r="B42" s="93" t="s">
        <v>14</v>
      </c>
      <c r="C42" s="93" t="s">
        <v>16</v>
      </c>
      <c r="D42" s="33">
        <v>2</v>
      </c>
    </row>
    <row r="43" spans="1:4" hidden="1" x14ac:dyDescent="0.25">
      <c r="A43" s="106">
        <v>43992</v>
      </c>
      <c r="B43" s="93" t="s">
        <v>24</v>
      </c>
      <c r="C43" s="93" t="s">
        <v>23</v>
      </c>
      <c r="D43" s="33">
        <v>1</v>
      </c>
    </row>
    <row r="44" spans="1:4" hidden="1" x14ac:dyDescent="0.25">
      <c r="A44" s="106">
        <v>43992</v>
      </c>
      <c r="B44" s="93" t="s">
        <v>24</v>
      </c>
      <c r="C44" s="93" t="s">
        <v>37</v>
      </c>
      <c r="D44" s="33">
        <v>1</v>
      </c>
    </row>
    <row r="45" spans="1:4" hidden="1" x14ac:dyDescent="0.25">
      <c r="A45" s="106">
        <v>43992</v>
      </c>
      <c r="B45" s="93" t="s">
        <v>24</v>
      </c>
      <c r="C45" s="93" t="s">
        <v>36</v>
      </c>
      <c r="D45" s="33">
        <v>1</v>
      </c>
    </row>
    <row r="46" spans="1:4" hidden="1" x14ac:dyDescent="0.25">
      <c r="A46" s="106">
        <v>43992</v>
      </c>
      <c r="B46" s="93" t="s">
        <v>9</v>
      </c>
      <c r="C46" s="93" t="s">
        <v>17</v>
      </c>
      <c r="D46" s="33">
        <v>1</v>
      </c>
    </row>
    <row r="47" spans="1:4" hidden="1" x14ac:dyDescent="0.25">
      <c r="A47" s="106">
        <v>43993</v>
      </c>
      <c r="B47" s="93" t="s">
        <v>14</v>
      </c>
      <c r="C47" s="93" t="s">
        <v>14</v>
      </c>
      <c r="D47" s="33">
        <v>1</v>
      </c>
    </row>
    <row r="48" spans="1:4" hidden="1" x14ac:dyDescent="0.25">
      <c r="A48" s="106">
        <v>43993</v>
      </c>
      <c r="B48" s="93" t="s">
        <v>24</v>
      </c>
      <c r="C48" s="93" t="s">
        <v>24</v>
      </c>
      <c r="D48" s="33">
        <v>1</v>
      </c>
    </row>
    <row r="49" spans="1:4" hidden="1" x14ac:dyDescent="0.25">
      <c r="A49" s="106">
        <v>43993</v>
      </c>
      <c r="B49" s="93" t="s">
        <v>9</v>
      </c>
      <c r="C49" s="93" t="s">
        <v>9</v>
      </c>
      <c r="D49" s="33">
        <v>4</v>
      </c>
    </row>
    <row r="50" spans="1:4" hidden="1" x14ac:dyDescent="0.25">
      <c r="A50" s="106">
        <v>43993</v>
      </c>
      <c r="B50" s="93" t="s">
        <v>15</v>
      </c>
      <c r="C50" s="93" t="s">
        <v>69</v>
      </c>
      <c r="D50" s="33">
        <v>1</v>
      </c>
    </row>
    <row r="51" spans="1:4" hidden="1" x14ac:dyDescent="0.25">
      <c r="A51" s="106">
        <v>43993</v>
      </c>
      <c r="B51" s="93" t="s">
        <v>27</v>
      </c>
      <c r="C51" s="93" t="s">
        <v>28</v>
      </c>
      <c r="D51" s="33">
        <v>1</v>
      </c>
    </row>
    <row r="52" spans="1:4" hidden="1" x14ac:dyDescent="0.25">
      <c r="A52" s="106">
        <v>43994</v>
      </c>
      <c r="B52" s="93" t="s">
        <v>24</v>
      </c>
      <c r="C52" s="93" t="s">
        <v>36</v>
      </c>
      <c r="D52" s="33">
        <v>2</v>
      </c>
    </row>
    <row r="53" spans="1:4" hidden="1" x14ac:dyDescent="0.25">
      <c r="A53" s="106">
        <v>43994</v>
      </c>
      <c r="B53" s="93" t="s">
        <v>8</v>
      </c>
      <c r="C53" s="93" t="s">
        <v>8</v>
      </c>
      <c r="D53" s="33">
        <v>1</v>
      </c>
    </row>
    <row r="54" spans="1:4" hidden="1" x14ac:dyDescent="0.25">
      <c r="A54" s="106">
        <v>43995</v>
      </c>
      <c r="B54" s="93" t="s">
        <v>14</v>
      </c>
      <c r="C54" s="93" t="s">
        <v>14</v>
      </c>
      <c r="D54" s="33">
        <v>1</v>
      </c>
    </row>
    <row r="55" spans="1:4" hidden="1" x14ac:dyDescent="0.25">
      <c r="A55" s="106">
        <v>43995</v>
      </c>
      <c r="B55" s="93" t="s">
        <v>14</v>
      </c>
      <c r="C55" s="93" t="s">
        <v>16</v>
      </c>
      <c r="D55" s="33">
        <v>1</v>
      </c>
    </row>
    <row r="56" spans="1:4" hidden="1" x14ac:dyDescent="0.25">
      <c r="A56" s="106">
        <v>43995</v>
      </c>
      <c r="B56" s="93" t="s">
        <v>20</v>
      </c>
      <c r="C56" s="93" t="s">
        <v>20</v>
      </c>
      <c r="D56" s="33">
        <v>1</v>
      </c>
    </row>
    <row r="57" spans="1:4" hidden="1" x14ac:dyDescent="0.25">
      <c r="A57" s="106">
        <v>43995</v>
      </c>
      <c r="B57" s="93" t="s">
        <v>24</v>
      </c>
      <c r="C57" s="93" t="s">
        <v>23</v>
      </c>
      <c r="D57" s="33">
        <v>1</v>
      </c>
    </row>
    <row r="58" spans="1:4" hidden="1" x14ac:dyDescent="0.25">
      <c r="A58" s="106">
        <v>43995</v>
      </c>
      <c r="B58" s="93" t="s">
        <v>15</v>
      </c>
      <c r="C58" s="93" t="s">
        <v>69</v>
      </c>
      <c r="D58" s="33">
        <v>14</v>
      </c>
    </row>
    <row r="59" spans="1:4" hidden="1" x14ac:dyDescent="0.25">
      <c r="A59" s="106">
        <v>43996</v>
      </c>
      <c r="B59" s="93" t="s">
        <v>15</v>
      </c>
      <c r="C59" s="93" t="s">
        <v>69</v>
      </c>
      <c r="D59" s="33">
        <v>1</v>
      </c>
    </row>
    <row r="60" spans="1:4" hidden="1" x14ac:dyDescent="0.25">
      <c r="A60" s="106">
        <v>43998</v>
      </c>
      <c r="B60" s="93" t="s">
        <v>14</v>
      </c>
      <c r="C60" s="93" t="s">
        <v>14</v>
      </c>
      <c r="D60" s="33">
        <v>6</v>
      </c>
    </row>
    <row r="61" spans="1:4" hidden="1" x14ac:dyDescent="0.25">
      <c r="A61" s="106">
        <v>43998</v>
      </c>
      <c r="B61" s="93" t="s">
        <v>15</v>
      </c>
      <c r="C61" s="93" t="s">
        <v>69</v>
      </c>
      <c r="D61" s="33">
        <v>8</v>
      </c>
    </row>
    <row r="62" spans="1:4" hidden="1" x14ac:dyDescent="0.25">
      <c r="A62" s="106">
        <v>43999</v>
      </c>
      <c r="B62" s="93" t="s">
        <v>24</v>
      </c>
      <c r="C62" s="93" t="s">
        <v>37</v>
      </c>
      <c r="D62" s="33">
        <v>1</v>
      </c>
    </row>
    <row r="63" spans="1:4" hidden="1" x14ac:dyDescent="0.25">
      <c r="A63" s="106">
        <v>43999</v>
      </c>
      <c r="B63" s="93" t="s">
        <v>15</v>
      </c>
      <c r="C63" s="93" t="s">
        <v>69</v>
      </c>
      <c r="D63" s="33">
        <v>4</v>
      </c>
    </row>
    <row r="64" spans="1:4" hidden="1" x14ac:dyDescent="0.25">
      <c r="A64" s="106">
        <v>44000</v>
      </c>
      <c r="B64" s="93" t="s">
        <v>15</v>
      </c>
      <c r="C64" s="93" t="s">
        <v>69</v>
      </c>
      <c r="D64" s="33">
        <v>1</v>
      </c>
    </row>
    <row r="65" spans="1:4" hidden="1" x14ac:dyDescent="0.25">
      <c r="A65" s="106">
        <v>44000</v>
      </c>
      <c r="B65" s="93" t="s">
        <v>8</v>
      </c>
      <c r="C65" s="93" t="s">
        <v>40</v>
      </c>
      <c r="D65" s="33">
        <v>1</v>
      </c>
    </row>
    <row r="66" spans="1:4" hidden="1" x14ac:dyDescent="0.25">
      <c r="A66" s="106">
        <v>44001</v>
      </c>
      <c r="B66" s="93" t="s">
        <v>24</v>
      </c>
      <c r="C66" s="93" t="s">
        <v>37</v>
      </c>
      <c r="D66" s="33">
        <v>1</v>
      </c>
    </row>
    <row r="67" spans="1:4" hidden="1" x14ac:dyDescent="0.25">
      <c r="A67" s="106">
        <v>44001</v>
      </c>
      <c r="B67" s="93" t="s">
        <v>8</v>
      </c>
      <c r="C67" s="93" t="s">
        <v>8</v>
      </c>
      <c r="D67" s="33">
        <v>2</v>
      </c>
    </row>
    <row r="68" spans="1:4" hidden="1" x14ac:dyDescent="0.25">
      <c r="A68" s="106">
        <v>44002</v>
      </c>
      <c r="B68" s="93" t="s">
        <v>24</v>
      </c>
      <c r="C68" s="93" t="s">
        <v>37</v>
      </c>
      <c r="D68" s="33">
        <v>1</v>
      </c>
    </row>
    <row r="69" spans="1:4" hidden="1" x14ac:dyDescent="0.25">
      <c r="A69" s="106">
        <v>44002</v>
      </c>
      <c r="B69" s="93" t="s">
        <v>9</v>
      </c>
      <c r="C69" s="93" t="s">
        <v>9</v>
      </c>
      <c r="D69" s="33">
        <v>1</v>
      </c>
    </row>
    <row r="70" spans="1:4" hidden="1" x14ac:dyDescent="0.25">
      <c r="A70" s="106">
        <v>44002</v>
      </c>
      <c r="B70" s="93" t="s">
        <v>15</v>
      </c>
      <c r="C70" s="93" t="s">
        <v>69</v>
      </c>
      <c r="D70" s="33">
        <v>7</v>
      </c>
    </row>
    <row r="71" spans="1:4" hidden="1" x14ac:dyDescent="0.25">
      <c r="A71" s="106">
        <v>44002</v>
      </c>
      <c r="B71" s="93" t="s">
        <v>8</v>
      </c>
      <c r="C71" s="93" t="s">
        <v>8</v>
      </c>
      <c r="D71" s="33">
        <v>9</v>
      </c>
    </row>
    <row r="72" spans="1:4" hidden="1" x14ac:dyDescent="0.25">
      <c r="A72" s="106">
        <v>44003</v>
      </c>
      <c r="B72" s="93" t="s">
        <v>24</v>
      </c>
      <c r="C72" s="93" t="s">
        <v>37</v>
      </c>
      <c r="D72" s="33">
        <v>1</v>
      </c>
    </row>
    <row r="73" spans="1:4" hidden="1" x14ac:dyDescent="0.25">
      <c r="A73" s="106">
        <v>44003</v>
      </c>
      <c r="B73" s="93" t="s">
        <v>8</v>
      </c>
      <c r="C73" s="93" t="s">
        <v>8</v>
      </c>
      <c r="D73" s="33">
        <v>9</v>
      </c>
    </row>
    <row r="74" spans="1:4" hidden="1" x14ac:dyDescent="0.25">
      <c r="A74" s="106">
        <v>44004</v>
      </c>
      <c r="B74" s="93" t="s">
        <v>24</v>
      </c>
      <c r="C74" s="93" t="s">
        <v>37</v>
      </c>
      <c r="D74" s="33">
        <v>5</v>
      </c>
    </row>
    <row r="75" spans="1:4" hidden="1" x14ac:dyDescent="0.25">
      <c r="A75" s="106">
        <v>44004</v>
      </c>
      <c r="B75" s="93" t="s">
        <v>9</v>
      </c>
      <c r="C75" s="93" t="s">
        <v>9</v>
      </c>
      <c r="D75" s="33">
        <v>1</v>
      </c>
    </row>
    <row r="76" spans="1:4" hidden="1" x14ac:dyDescent="0.25">
      <c r="A76" s="106">
        <v>44004</v>
      </c>
      <c r="B76" s="93" t="s">
        <v>8</v>
      </c>
      <c r="C76" s="93" t="s">
        <v>8</v>
      </c>
      <c r="D76" s="33">
        <v>10</v>
      </c>
    </row>
    <row r="77" spans="1:4" hidden="1" x14ac:dyDescent="0.25">
      <c r="A77" s="106">
        <v>44005</v>
      </c>
      <c r="B77" s="93" t="s">
        <v>24</v>
      </c>
      <c r="C77" s="93" t="s">
        <v>37</v>
      </c>
      <c r="D77" s="33">
        <v>4</v>
      </c>
    </row>
    <row r="78" spans="1:4" hidden="1" x14ac:dyDescent="0.25">
      <c r="A78" s="106">
        <v>44005</v>
      </c>
      <c r="B78" s="93" t="s">
        <v>8</v>
      </c>
      <c r="C78" s="93" t="s">
        <v>8</v>
      </c>
      <c r="D78" s="33">
        <v>13</v>
      </c>
    </row>
    <row r="79" spans="1:4" hidden="1" x14ac:dyDescent="0.25">
      <c r="A79" s="106">
        <v>44005</v>
      </c>
      <c r="B79" s="93" t="s">
        <v>27</v>
      </c>
      <c r="C79" s="93" t="s">
        <v>43</v>
      </c>
      <c r="D79" s="33">
        <v>1</v>
      </c>
    </row>
    <row r="80" spans="1:4" hidden="1" x14ac:dyDescent="0.25">
      <c r="A80" s="106">
        <v>44006</v>
      </c>
      <c r="B80" s="93" t="s">
        <v>24</v>
      </c>
      <c r="C80" s="93" t="s">
        <v>37</v>
      </c>
      <c r="D80" s="33">
        <v>7</v>
      </c>
    </row>
    <row r="81" spans="1:4" hidden="1" x14ac:dyDescent="0.25">
      <c r="A81" s="106">
        <v>44006</v>
      </c>
      <c r="B81" s="93" t="s">
        <v>15</v>
      </c>
      <c r="C81" s="93" t="s">
        <v>69</v>
      </c>
      <c r="D81" s="33">
        <v>2</v>
      </c>
    </row>
    <row r="82" spans="1:4" hidden="1" x14ac:dyDescent="0.25">
      <c r="A82" s="106">
        <v>44006</v>
      </c>
      <c r="B82" s="93" t="s">
        <v>8</v>
      </c>
      <c r="C82" s="93" t="s">
        <v>8</v>
      </c>
      <c r="D82" s="33">
        <v>11</v>
      </c>
    </row>
    <row r="83" spans="1:4" hidden="1" x14ac:dyDescent="0.25">
      <c r="A83" s="106">
        <v>44007</v>
      </c>
      <c r="B83" s="93" t="s">
        <v>24</v>
      </c>
      <c r="C83" s="93" t="s">
        <v>37</v>
      </c>
      <c r="D83" s="33">
        <v>4</v>
      </c>
    </row>
    <row r="84" spans="1:4" hidden="1" x14ac:dyDescent="0.25">
      <c r="A84" s="106">
        <v>44007</v>
      </c>
      <c r="B84" s="93" t="s">
        <v>15</v>
      </c>
      <c r="C84" s="93" t="s">
        <v>69</v>
      </c>
      <c r="D84" s="33">
        <v>3</v>
      </c>
    </row>
    <row r="85" spans="1:4" hidden="1" x14ac:dyDescent="0.25">
      <c r="A85" s="106">
        <v>44007</v>
      </c>
      <c r="B85" s="93" t="s">
        <v>8</v>
      </c>
      <c r="C85" s="93" t="s">
        <v>8</v>
      </c>
      <c r="D85" s="33">
        <v>10</v>
      </c>
    </row>
    <row r="86" spans="1:4" hidden="1" x14ac:dyDescent="0.25">
      <c r="A86" s="106">
        <v>44008</v>
      </c>
      <c r="B86" s="93" t="s">
        <v>24</v>
      </c>
      <c r="C86" s="93" t="s">
        <v>37</v>
      </c>
      <c r="D86" s="33">
        <v>12</v>
      </c>
    </row>
    <row r="87" spans="1:4" hidden="1" x14ac:dyDescent="0.25">
      <c r="A87" s="106">
        <v>44008</v>
      </c>
      <c r="B87" s="93" t="s">
        <v>8</v>
      </c>
      <c r="C87" s="93" t="s">
        <v>8</v>
      </c>
      <c r="D87" s="33">
        <v>8</v>
      </c>
    </row>
    <row r="88" spans="1:4" hidden="1" x14ac:dyDescent="0.25">
      <c r="A88" s="106">
        <v>44009</v>
      </c>
      <c r="B88" s="93" t="s">
        <v>24</v>
      </c>
      <c r="C88" s="93" t="s">
        <v>37</v>
      </c>
      <c r="D88" s="33">
        <v>1</v>
      </c>
    </row>
    <row r="89" spans="1:4" hidden="1" x14ac:dyDescent="0.25">
      <c r="A89" s="106">
        <v>44009</v>
      </c>
      <c r="B89" s="93" t="s">
        <v>9</v>
      </c>
      <c r="C89" s="93" t="s">
        <v>9</v>
      </c>
      <c r="D89" s="33">
        <v>2</v>
      </c>
    </row>
    <row r="90" spans="1:4" hidden="1" x14ac:dyDescent="0.25">
      <c r="A90" s="106">
        <v>44009</v>
      </c>
      <c r="B90" s="93" t="s">
        <v>8</v>
      </c>
      <c r="C90" s="93" t="s">
        <v>8</v>
      </c>
      <c r="D90" s="33">
        <v>7</v>
      </c>
    </row>
    <row r="91" spans="1:4" hidden="1" x14ac:dyDescent="0.25">
      <c r="A91" s="106">
        <v>44010</v>
      </c>
      <c r="B91" s="93" t="s">
        <v>14</v>
      </c>
      <c r="C91" s="93" t="s">
        <v>234</v>
      </c>
      <c r="D91" s="33">
        <v>1</v>
      </c>
    </row>
    <row r="92" spans="1:4" hidden="1" x14ac:dyDescent="0.25">
      <c r="A92" s="106">
        <v>44010</v>
      </c>
      <c r="B92" s="93" t="s">
        <v>24</v>
      </c>
      <c r="C92" s="93" t="s">
        <v>37</v>
      </c>
      <c r="D92" s="33">
        <v>13</v>
      </c>
    </row>
    <row r="93" spans="1:4" hidden="1" x14ac:dyDescent="0.25">
      <c r="A93" s="106">
        <v>44010</v>
      </c>
      <c r="B93" s="93" t="s">
        <v>9</v>
      </c>
      <c r="C93" s="93" t="s">
        <v>9</v>
      </c>
      <c r="D93" s="33">
        <v>3</v>
      </c>
    </row>
    <row r="94" spans="1:4" hidden="1" x14ac:dyDescent="0.25">
      <c r="A94" s="106">
        <v>44010</v>
      </c>
      <c r="B94" s="93" t="s">
        <v>8</v>
      </c>
      <c r="C94" s="93" t="s">
        <v>8</v>
      </c>
      <c r="D94" s="33">
        <v>8</v>
      </c>
    </row>
    <row r="95" spans="1:4" hidden="1" x14ac:dyDescent="0.25">
      <c r="A95" s="106">
        <v>44011</v>
      </c>
      <c r="B95" s="93" t="s">
        <v>8</v>
      </c>
      <c r="C95" s="93" t="s">
        <v>241</v>
      </c>
      <c r="D95" s="33">
        <v>1</v>
      </c>
    </row>
    <row r="96" spans="1:4" hidden="1" x14ac:dyDescent="0.25">
      <c r="A96" s="106">
        <v>44011</v>
      </c>
      <c r="B96" s="93" t="s">
        <v>8</v>
      </c>
      <c r="C96" s="93" t="s">
        <v>8</v>
      </c>
      <c r="D96" s="33">
        <v>4</v>
      </c>
    </row>
    <row r="97" spans="1:4" hidden="1" x14ac:dyDescent="0.25">
      <c r="A97" s="106">
        <v>44012</v>
      </c>
      <c r="B97" s="93" t="s">
        <v>14</v>
      </c>
      <c r="C97" s="93" t="s">
        <v>234</v>
      </c>
      <c r="D97" s="33">
        <v>2</v>
      </c>
    </row>
    <row r="98" spans="1:4" hidden="1" x14ac:dyDescent="0.25">
      <c r="A98" s="106">
        <v>44012</v>
      </c>
      <c r="B98" s="93" t="s">
        <v>8</v>
      </c>
      <c r="C98" s="93" t="s">
        <v>8</v>
      </c>
      <c r="D98" s="33">
        <v>5</v>
      </c>
    </row>
    <row r="99" spans="1:4" hidden="1" x14ac:dyDescent="0.25">
      <c r="A99" s="106">
        <v>44013</v>
      </c>
      <c r="B99" s="93" t="s">
        <v>14</v>
      </c>
      <c r="C99" s="93" t="s">
        <v>234</v>
      </c>
      <c r="D99" s="33">
        <v>1</v>
      </c>
    </row>
    <row r="100" spans="1:4" hidden="1" x14ac:dyDescent="0.25">
      <c r="A100" s="106">
        <v>44013</v>
      </c>
      <c r="B100" s="93" t="s">
        <v>8</v>
      </c>
      <c r="C100" s="93" t="s">
        <v>67</v>
      </c>
      <c r="D100" s="33">
        <v>1</v>
      </c>
    </row>
    <row r="101" spans="1:4" hidden="1" x14ac:dyDescent="0.25">
      <c r="A101" s="106">
        <v>44013</v>
      </c>
      <c r="B101" s="93" t="s">
        <v>8</v>
      </c>
      <c r="C101" s="93" t="s">
        <v>8</v>
      </c>
      <c r="D101" s="33">
        <v>8</v>
      </c>
    </row>
    <row r="102" spans="1:4" hidden="1" x14ac:dyDescent="0.25">
      <c r="A102" s="106">
        <v>44014</v>
      </c>
      <c r="B102" s="93" t="s">
        <v>14</v>
      </c>
      <c r="C102" s="93" t="s">
        <v>234</v>
      </c>
      <c r="D102" s="33">
        <v>5</v>
      </c>
    </row>
    <row r="103" spans="1:4" hidden="1" x14ac:dyDescent="0.25">
      <c r="A103" s="106">
        <v>44014</v>
      </c>
      <c r="B103" s="93" t="s">
        <v>24</v>
      </c>
      <c r="C103" s="93" t="s">
        <v>23</v>
      </c>
      <c r="D103" s="33">
        <v>1</v>
      </c>
    </row>
    <row r="104" spans="1:4" hidden="1" x14ac:dyDescent="0.25">
      <c r="A104" s="106">
        <v>44014</v>
      </c>
      <c r="B104" s="93" t="s">
        <v>24</v>
      </c>
      <c r="C104" s="93" t="s">
        <v>37</v>
      </c>
      <c r="D104" s="33">
        <v>9</v>
      </c>
    </row>
    <row r="105" spans="1:4" hidden="1" x14ac:dyDescent="0.25">
      <c r="A105" s="106">
        <v>44014</v>
      </c>
      <c r="B105" s="93" t="s">
        <v>8</v>
      </c>
      <c r="C105" s="93" t="s">
        <v>8</v>
      </c>
      <c r="D105" s="33">
        <v>2</v>
      </c>
    </row>
    <row r="106" spans="1:4" hidden="1" x14ac:dyDescent="0.25">
      <c r="A106" s="106">
        <v>44015</v>
      </c>
      <c r="B106" s="93" t="s">
        <v>24</v>
      </c>
      <c r="C106" s="93" t="s">
        <v>37</v>
      </c>
      <c r="D106" s="33">
        <v>1</v>
      </c>
    </row>
    <row r="107" spans="1:4" hidden="1" x14ac:dyDescent="0.25">
      <c r="A107" s="106">
        <v>44015</v>
      </c>
      <c r="B107" s="93" t="s">
        <v>8</v>
      </c>
      <c r="C107" s="93" t="s">
        <v>8</v>
      </c>
      <c r="D107" s="33">
        <v>9</v>
      </c>
    </row>
    <row r="108" spans="1:4" hidden="1" x14ac:dyDescent="0.25">
      <c r="A108" s="106">
        <v>44016</v>
      </c>
      <c r="B108" s="93" t="s">
        <v>24</v>
      </c>
      <c r="C108" s="93" t="s">
        <v>37</v>
      </c>
      <c r="D108" s="33">
        <v>2</v>
      </c>
    </row>
    <row r="109" spans="1:4" hidden="1" x14ac:dyDescent="0.25">
      <c r="A109" s="106">
        <v>44016</v>
      </c>
      <c r="B109" s="93" t="s">
        <v>24</v>
      </c>
      <c r="C109" s="93" t="s">
        <v>36</v>
      </c>
      <c r="D109" s="33">
        <v>1</v>
      </c>
    </row>
    <row r="110" spans="1:4" hidden="1" x14ac:dyDescent="0.25">
      <c r="A110" s="106">
        <v>44016</v>
      </c>
      <c r="B110" s="93" t="s">
        <v>8</v>
      </c>
      <c r="C110" s="93" t="s">
        <v>8</v>
      </c>
      <c r="D110" s="33">
        <v>2</v>
      </c>
    </row>
    <row r="111" spans="1:4" hidden="1" x14ac:dyDescent="0.25">
      <c r="A111" s="106">
        <v>44017</v>
      </c>
      <c r="B111" s="93" t="s">
        <v>24</v>
      </c>
      <c r="C111" s="93" t="s">
        <v>23</v>
      </c>
      <c r="D111" s="33">
        <v>2</v>
      </c>
    </row>
    <row r="112" spans="1:4" hidden="1" x14ac:dyDescent="0.25">
      <c r="A112" s="106">
        <v>44017</v>
      </c>
      <c r="B112" s="93" t="s">
        <v>8</v>
      </c>
      <c r="C112" s="93" t="s">
        <v>8</v>
      </c>
      <c r="D112" s="33">
        <v>4</v>
      </c>
    </row>
    <row r="113" spans="1:4" hidden="1" x14ac:dyDescent="0.25">
      <c r="A113" s="106">
        <v>44018</v>
      </c>
      <c r="B113" s="93" t="s">
        <v>8</v>
      </c>
      <c r="C113" s="93" t="s">
        <v>8</v>
      </c>
      <c r="D113" s="33">
        <v>5</v>
      </c>
    </row>
    <row r="114" spans="1:4" hidden="1" x14ac:dyDescent="0.25">
      <c r="A114" s="106">
        <v>44019</v>
      </c>
      <c r="B114" s="93" t="s">
        <v>24</v>
      </c>
      <c r="C114" s="93" t="s">
        <v>37</v>
      </c>
      <c r="D114" s="33">
        <v>1</v>
      </c>
    </row>
    <row r="115" spans="1:4" hidden="1" x14ac:dyDescent="0.25">
      <c r="A115" s="106">
        <v>44019</v>
      </c>
      <c r="B115" s="93" t="s">
        <v>9</v>
      </c>
      <c r="C115" s="93" t="s">
        <v>9</v>
      </c>
      <c r="D115" s="33">
        <v>1</v>
      </c>
    </row>
    <row r="116" spans="1:4" hidden="1" x14ac:dyDescent="0.25">
      <c r="A116" s="106">
        <v>44019</v>
      </c>
      <c r="B116" s="93" t="s">
        <v>8</v>
      </c>
      <c r="C116" s="93" t="s">
        <v>8</v>
      </c>
      <c r="D116" s="33">
        <v>7</v>
      </c>
    </row>
    <row r="117" spans="1:4" hidden="1" x14ac:dyDescent="0.25">
      <c r="A117" s="106">
        <v>44020</v>
      </c>
      <c r="B117" s="93" t="s">
        <v>24</v>
      </c>
      <c r="C117" s="93" t="s">
        <v>23</v>
      </c>
      <c r="D117" s="33">
        <v>2</v>
      </c>
    </row>
    <row r="118" spans="1:4" hidden="1" x14ac:dyDescent="0.25">
      <c r="A118" s="106">
        <v>44020</v>
      </c>
      <c r="B118" s="93" t="s">
        <v>9</v>
      </c>
      <c r="C118" s="93" t="s">
        <v>9</v>
      </c>
      <c r="D118" s="33">
        <v>1</v>
      </c>
    </row>
    <row r="119" spans="1:4" hidden="1" x14ac:dyDescent="0.25">
      <c r="A119" s="106">
        <v>44020</v>
      </c>
      <c r="B119" s="93" t="s">
        <v>15</v>
      </c>
      <c r="C119" s="93" t="s">
        <v>69</v>
      </c>
      <c r="D119" s="33">
        <v>1</v>
      </c>
    </row>
    <row r="120" spans="1:4" hidden="1" x14ac:dyDescent="0.25">
      <c r="A120" s="106">
        <v>44020</v>
      </c>
      <c r="B120" s="93" t="s">
        <v>8</v>
      </c>
      <c r="C120" s="93" t="s">
        <v>8</v>
      </c>
      <c r="D120" s="33">
        <v>6</v>
      </c>
    </row>
    <row r="121" spans="1:4" hidden="1" x14ac:dyDescent="0.25">
      <c r="A121" s="106">
        <v>44021</v>
      </c>
      <c r="B121" s="93" t="s">
        <v>13</v>
      </c>
      <c r="C121" s="93" t="s">
        <v>13</v>
      </c>
      <c r="D121" s="33">
        <v>1</v>
      </c>
    </row>
    <row r="122" spans="1:4" hidden="1" x14ac:dyDescent="0.25">
      <c r="A122" s="106">
        <v>44021</v>
      </c>
      <c r="B122" s="93" t="s">
        <v>24</v>
      </c>
      <c r="C122" s="93" t="s">
        <v>37</v>
      </c>
      <c r="D122" s="33">
        <v>1</v>
      </c>
    </row>
    <row r="123" spans="1:4" hidden="1" x14ac:dyDescent="0.25">
      <c r="A123" s="106">
        <v>44021</v>
      </c>
      <c r="B123" s="93" t="s">
        <v>24</v>
      </c>
      <c r="C123" s="93" t="s">
        <v>36</v>
      </c>
      <c r="D123" s="33">
        <v>1</v>
      </c>
    </row>
    <row r="124" spans="1:4" hidden="1" x14ac:dyDescent="0.25">
      <c r="A124" s="106">
        <v>44021</v>
      </c>
      <c r="B124" s="93" t="s">
        <v>9</v>
      </c>
      <c r="C124" s="93" t="s">
        <v>9</v>
      </c>
      <c r="D124" s="33">
        <v>11</v>
      </c>
    </row>
    <row r="125" spans="1:4" hidden="1" x14ac:dyDescent="0.25">
      <c r="A125" s="106">
        <v>44021</v>
      </c>
      <c r="B125" s="93" t="s">
        <v>8</v>
      </c>
      <c r="C125" s="93" t="s">
        <v>8</v>
      </c>
      <c r="D125" s="33">
        <v>5</v>
      </c>
    </row>
    <row r="126" spans="1:4" hidden="1" x14ac:dyDescent="0.25">
      <c r="A126" s="106">
        <v>44021</v>
      </c>
      <c r="B126" s="93" t="s">
        <v>27</v>
      </c>
      <c r="C126" s="93" t="s">
        <v>43</v>
      </c>
      <c r="D126" s="33">
        <v>1</v>
      </c>
    </row>
    <row r="127" spans="1:4" hidden="1" x14ac:dyDescent="0.25">
      <c r="A127" s="106">
        <v>44022</v>
      </c>
      <c r="B127" s="93" t="s">
        <v>14</v>
      </c>
      <c r="C127" s="93" t="s">
        <v>234</v>
      </c>
      <c r="D127" s="33">
        <v>1</v>
      </c>
    </row>
    <row r="128" spans="1:4" hidden="1" x14ac:dyDescent="0.25">
      <c r="A128" s="106">
        <v>44022</v>
      </c>
      <c r="B128" s="93" t="s">
        <v>13</v>
      </c>
      <c r="C128" s="93" t="s">
        <v>13</v>
      </c>
      <c r="D128" s="33">
        <v>2</v>
      </c>
    </row>
    <row r="129" spans="1:4" hidden="1" x14ac:dyDescent="0.25">
      <c r="A129" s="106">
        <v>44022</v>
      </c>
      <c r="B129" s="93" t="s">
        <v>24</v>
      </c>
      <c r="C129" s="93" t="s">
        <v>23</v>
      </c>
      <c r="D129" s="33">
        <v>1</v>
      </c>
    </row>
    <row r="130" spans="1:4" hidden="1" x14ac:dyDescent="0.25">
      <c r="A130" s="106">
        <v>44022</v>
      </c>
      <c r="B130" s="93" t="s">
        <v>9</v>
      </c>
      <c r="C130" s="93" t="s">
        <v>9</v>
      </c>
      <c r="D130" s="33">
        <v>4</v>
      </c>
    </row>
    <row r="131" spans="1:4" hidden="1" x14ac:dyDescent="0.25">
      <c r="A131" s="106">
        <v>44022</v>
      </c>
      <c r="B131" s="93" t="s">
        <v>15</v>
      </c>
      <c r="C131" s="93" t="s">
        <v>69</v>
      </c>
      <c r="D131" s="33">
        <v>1</v>
      </c>
    </row>
    <row r="132" spans="1:4" hidden="1" x14ac:dyDescent="0.25">
      <c r="A132" s="106">
        <v>44022</v>
      </c>
      <c r="B132" s="93" t="s">
        <v>8</v>
      </c>
      <c r="C132" s="93" t="s">
        <v>8</v>
      </c>
      <c r="D132" s="33">
        <v>12</v>
      </c>
    </row>
    <row r="133" spans="1:4" hidden="1" x14ac:dyDescent="0.25">
      <c r="A133" s="106">
        <v>44022</v>
      </c>
      <c r="B133" s="93" t="s">
        <v>51</v>
      </c>
      <c r="C133" s="93" t="s">
        <v>51</v>
      </c>
      <c r="D133" s="33">
        <v>1</v>
      </c>
    </row>
    <row r="134" spans="1:4" hidden="1" x14ac:dyDescent="0.25">
      <c r="A134" s="106">
        <v>44023</v>
      </c>
      <c r="B134" s="93" t="s">
        <v>13</v>
      </c>
      <c r="C134" s="93" t="s">
        <v>13</v>
      </c>
      <c r="D134" s="33">
        <v>1</v>
      </c>
    </row>
    <row r="135" spans="1:4" hidden="1" x14ac:dyDescent="0.25">
      <c r="A135" s="106">
        <v>44023</v>
      </c>
      <c r="B135" s="93" t="s">
        <v>24</v>
      </c>
      <c r="C135" s="93" t="s">
        <v>24</v>
      </c>
      <c r="D135" s="33">
        <v>1</v>
      </c>
    </row>
    <row r="136" spans="1:4" hidden="1" x14ac:dyDescent="0.25">
      <c r="A136" s="106">
        <v>44023</v>
      </c>
      <c r="B136" s="93" t="s">
        <v>24</v>
      </c>
      <c r="C136" s="93" t="s">
        <v>36</v>
      </c>
      <c r="D136" s="33">
        <v>1</v>
      </c>
    </row>
    <row r="137" spans="1:4" hidden="1" x14ac:dyDescent="0.25">
      <c r="A137" s="106">
        <v>44023</v>
      </c>
      <c r="B137" s="93" t="s">
        <v>9</v>
      </c>
      <c r="C137" s="93" t="s">
        <v>9</v>
      </c>
      <c r="D137" s="33">
        <v>6</v>
      </c>
    </row>
    <row r="138" spans="1:4" hidden="1" x14ac:dyDescent="0.25">
      <c r="A138" s="106">
        <v>44023</v>
      </c>
      <c r="B138" s="93" t="s">
        <v>8</v>
      </c>
      <c r="C138" s="93" t="s">
        <v>8</v>
      </c>
      <c r="D138" s="33">
        <v>20</v>
      </c>
    </row>
    <row r="139" spans="1:4" hidden="1" x14ac:dyDescent="0.25">
      <c r="A139" s="106">
        <v>44023</v>
      </c>
      <c r="B139" s="93" t="s">
        <v>27</v>
      </c>
      <c r="C139" s="93" t="s">
        <v>43</v>
      </c>
      <c r="D139" s="33">
        <v>1</v>
      </c>
    </row>
    <row r="140" spans="1:4" hidden="1" x14ac:dyDescent="0.25">
      <c r="A140" s="106">
        <v>44023</v>
      </c>
      <c r="B140" s="93" t="s">
        <v>51</v>
      </c>
      <c r="C140" s="93" t="s">
        <v>51</v>
      </c>
      <c r="D140" s="33">
        <v>1</v>
      </c>
    </row>
    <row r="141" spans="1:4" hidden="1" x14ac:dyDescent="0.25">
      <c r="A141" s="106">
        <v>44024</v>
      </c>
      <c r="B141" s="93" t="s">
        <v>14</v>
      </c>
      <c r="C141" s="93" t="s">
        <v>16</v>
      </c>
      <c r="D141" s="33">
        <v>1</v>
      </c>
    </row>
    <row r="142" spans="1:4" hidden="1" x14ac:dyDescent="0.25">
      <c r="A142" s="106">
        <v>44024</v>
      </c>
      <c r="B142" s="93" t="s">
        <v>13</v>
      </c>
      <c r="C142" s="93" t="s">
        <v>13</v>
      </c>
      <c r="D142" s="33">
        <v>6</v>
      </c>
    </row>
    <row r="143" spans="1:4" hidden="1" x14ac:dyDescent="0.25">
      <c r="A143" s="106">
        <v>44024</v>
      </c>
      <c r="B143" s="93" t="s">
        <v>24</v>
      </c>
      <c r="C143" s="93" t="s">
        <v>23</v>
      </c>
      <c r="D143" s="33">
        <v>6</v>
      </c>
    </row>
    <row r="144" spans="1:4" hidden="1" x14ac:dyDescent="0.25">
      <c r="A144" s="106">
        <v>44024</v>
      </c>
      <c r="B144" s="93" t="s">
        <v>24</v>
      </c>
      <c r="C144" s="93" t="s">
        <v>36</v>
      </c>
      <c r="D144" s="33">
        <v>4</v>
      </c>
    </row>
    <row r="145" spans="1:4" hidden="1" x14ac:dyDescent="0.25">
      <c r="A145" s="106">
        <v>44024</v>
      </c>
      <c r="B145" s="93" t="s">
        <v>9</v>
      </c>
      <c r="C145" s="93" t="s">
        <v>9</v>
      </c>
      <c r="D145" s="33">
        <v>12</v>
      </c>
    </row>
    <row r="146" spans="1:4" hidden="1" x14ac:dyDescent="0.25">
      <c r="A146" s="106">
        <v>44024</v>
      </c>
      <c r="B146" s="93" t="s">
        <v>11</v>
      </c>
      <c r="C146" s="93" t="s">
        <v>73</v>
      </c>
      <c r="D146" s="33">
        <v>1</v>
      </c>
    </row>
    <row r="147" spans="1:4" hidden="1" x14ac:dyDescent="0.25">
      <c r="A147" s="106">
        <v>44024</v>
      </c>
      <c r="B147" s="93" t="s">
        <v>8</v>
      </c>
      <c r="C147" s="93" t="s">
        <v>8</v>
      </c>
      <c r="D147" s="33">
        <v>24</v>
      </c>
    </row>
    <row r="148" spans="1:4" hidden="1" x14ac:dyDescent="0.25">
      <c r="A148" s="106">
        <v>44024</v>
      </c>
      <c r="B148" s="93" t="s">
        <v>8</v>
      </c>
      <c r="C148" s="93" t="s">
        <v>89</v>
      </c>
      <c r="D148" s="33">
        <v>1</v>
      </c>
    </row>
    <row r="149" spans="1:4" hidden="1" x14ac:dyDescent="0.25">
      <c r="A149" s="106">
        <v>44024</v>
      </c>
      <c r="B149" s="93" t="s">
        <v>27</v>
      </c>
      <c r="C149" s="93" t="s">
        <v>244</v>
      </c>
      <c r="D149" s="33">
        <v>1</v>
      </c>
    </row>
    <row r="150" spans="1:4" hidden="1" x14ac:dyDescent="0.25">
      <c r="A150" s="106">
        <v>44024</v>
      </c>
      <c r="B150" s="93" t="s">
        <v>27</v>
      </c>
      <c r="C150" s="93" t="s">
        <v>43</v>
      </c>
      <c r="D150" s="33">
        <v>1</v>
      </c>
    </row>
    <row r="151" spans="1:4" hidden="1" x14ac:dyDescent="0.25">
      <c r="A151" s="106">
        <v>44025</v>
      </c>
      <c r="B151" s="93" t="s">
        <v>14</v>
      </c>
      <c r="C151" s="93" t="s">
        <v>14</v>
      </c>
      <c r="D151" s="33">
        <v>1</v>
      </c>
    </row>
    <row r="152" spans="1:4" hidden="1" x14ac:dyDescent="0.25">
      <c r="A152" s="106">
        <v>44025</v>
      </c>
      <c r="B152" s="93" t="s">
        <v>13</v>
      </c>
      <c r="C152" s="93" t="s">
        <v>13</v>
      </c>
      <c r="D152" s="33">
        <v>7</v>
      </c>
    </row>
    <row r="153" spans="1:4" hidden="1" x14ac:dyDescent="0.25">
      <c r="A153" s="106">
        <v>44025</v>
      </c>
      <c r="B153" s="93" t="s">
        <v>24</v>
      </c>
      <c r="C153" s="93" t="s">
        <v>237</v>
      </c>
      <c r="D153" s="33">
        <v>1</v>
      </c>
    </row>
    <row r="154" spans="1:4" hidden="1" x14ac:dyDescent="0.25">
      <c r="A154" s="106">
        <v>44025</v>
      </c>
      <c r="B154" s="93" t="s">
        <v>9</v>
      </c>
      <c r="C154" s="93" t="s">
        <v>9</v>
      </c>
      <c r="D154" s="33">
        <v>8</v>
      </c>
    </row>
    <row r="155" spans="1:4" hidden="1" x14ac:dyDescent="0.25">
      <c r="A155" s="106">
        <v>44025</v>
      </c>
      <c r="B155" s="93" t="s">
        <v>12</v>
      </c>
      <c r="C155" s="93" t="s">
        <v>83</v>
      </c>
      <c r="D155" s="33">
        <v>1</v>
      </c>
    </row>
    <row r="156" spans="1:4" x14ac:dyDescent="0.25">
      <c r="A156" s="106">
        <v>44025</v>
      </c>
      <c r="B156" s="93" t="s">
        <v>8</v>
      </c>
      <c r="C156" s="93" t="s">
        <v>82</v>
      </c>
      <c r="D156" s="33">
        <v>1</v>
      </c>
    </row>
    <row r="157" spans="1:4" hidden="1" x14ac:dyDescent="0.25">
      <c r="A157" s="106">
        <v>44025</v>
      </c>
      <c r="B157" s="93" t="s">
        <v>8</v>
      </c>
      <c r="C157" s="93" t="s">
        <v>67</v>
      </c>
      <c r="D157" s="33">
        <v>2</v>
      </c>
    </row>
    <row r="158" spans="1:4" hidden="1" x14ac:dyDescent="0.25">
      <c r="A158" s="106">
        <v>44025</v>
      </c>
      <c r="B158" s="93" t="s">
        <v>8</v>
      </c>
      <c r="C158" s="93" t="s">
        <v>8</v>
      </c>
      <c r="D158" s="33">
        <v>18</v>
      </c>
    </row>
    <row r="159" spans="1:4" hidden="1" x14ac:dyDescent="0.25">
      <c r="A159" s="106">
        <v>44025</v>
      </c>
      <c r="B159" s="93" t="s">
        <v>8</v>
      </c>
      <c r="C159" s="93" t="s">
        <v>31</v>
      </c>
      <c r="D159" s="33">
        <v>1</v>
      </c>
    </row>
    <row r="160" spans="1:4" hidden="1" x14ac:dyDescent="0.25">
      <c r="A160" s="106">
        <v>44025</v>
      </c>
      <c r="B160" s="93" t="s">
        <v>27</v>
      </c>
      <c r="C160" s="93" t="s">
        <v>43</v>
      </c>
      <c r="D160" s="33">
        <v>2</v>
      </c>
    </row>
    <row r="161" spans="1:4" hidden="1" x14ac:dyDescent="0.25">
      <c r="A161" s="106">
        <v>44025</v>
      </c>
      <c r="B161" s="93" t="s">
        <v>27</v>
      </c>
      <c r="C161" s="93" t="s">
        <v>28</v>
      </c>
      <c r="D161" s="33">
        <v>1</v>
      </c>
    </row>
    <row r="162" spans="1:4" hidden="1" x14ac:dyDescent="0.25">
      <c r="A162" s="106">
        <v>44026</v>
      </c>
      <c r="B162" s="93" t="s">
        <v>14</v>
      </c>
      <c r="C162" s="93" t="s">
        <v>95</v>
      </c>
      <c r="D162" s="33">
        <v>1</v>
      </c>
    </row>
    <row r="163" spans="1:4" hidden="1" x14ac:dyDescent="0.25">
      <c r="A163" s="106">
        <v>44026</v>
      </c>
      <c r="B163" s="93" t="s">
        <v>20</v>
      </c>
      <c r="C163" s="93" t="s">
        <v>20</v>
      </c>
      <c r="D163" s="33">
        <v>1</v>
      </c>
    </row>
    <row r="164" spans="1:4" hidden="1" x14ac:dyDescent="0.25">
      <c r="A164" s="106">
        <v>44026</v>
      </c>
      <c r="B164" s="93" t="s">
        <v>13</v>
      </c>
      <c r="C164" s="93" t="s">
        <v>235</v>
      </c>
      <c r="D164" s="33">
        <v>1</v>
      </c>
    </row>
    <row r="165" spans="1:4" hidden="1" x14ac:dyDescent="0.25">
      <c r="A165" s="106">
        <v>44026</v>
      </c>
      <c r="B165" s="93" t="s">
        <v>13</v>
      </c>
      <c r="C165" s="93" t="s">
        <v>13</v>
      </c>
      <c r="D165" s="33">
        <v>1</v>
      </c>
    </row>
    <row r="166" spans="1:4" hidden="1" x14ac:dyDescent="0.25">
      <c r="A166" s="106">
        <v>44026</v>
      </c>
      <c r="B166" s="93" t="s">
        <v>9</v>
      </c>
      <c r="C166" s="93" t="s">
        <v>9</v>
      </c>
      <c r="D166" s="33">
        <v>5</v>
      </c>
    </row>
    <row r="167" spans="1:4" hidden="1" x14ac:dyDescent="0.25">
      <c r="A167" s="106">
        <v>44026</v>
      </c>
      <c r="B167" s="93" t="s">
        <v>8</v>
      </c>
      <c r="C167" s="93" t="s">
        <v>8</v>
      </c>
      <c r="D167" s="33">
        <v>6</v>
      </c>
    </row>
    <row r="168" spans="1:4" hidden="1" x14ac:dyDescent="0.25">
      <c r="A168" s="106">
        <v>44026</v>
      </c>
      <c r="B168" s="93" t="s">
        <v>27</v>
      </c>
      <c r="C168" s="93" t="s">
        <v>43</v>
      </c>
      <c r="D168" s="133">
        <v>5</v>
      </c>
    </row>
    <row r="169" spans="1:4" hidden="1" x14ac:dyDescent="0.25">
      <c r="A169" s="106">
        <v>44027</v>
      </c>
      <c r="B169" s="93" t="s">
        <v>13</v>
      </c>
      <c r="C169" s="93" t="s">
        <v>13</v>
      </c>
      <c r="D169" s="33">
        <v>1</v>
      </c>
    </row>
    <row r="170" spans="1:4" hidden="1" x14ac:dyDescent="0.25">
      <c r="A170" s="106">
        <v>44027</v>
      </c>
      <c r="B170" s="93" t="s">
        <v>9</v>
      </c>
      <c r="C170" s="93" t="s">
        <v>9</v>
      </c>
      <c r="D170" s="33">
        <v>4</v>
      </c>
    </row>
    <row r="171" spans="1:4" hidden="1" x14ac:dyDescent="0.25">
      <c r="A171" s="106">
        <v>44027</v>
      </c>
      <c r="B171" s="93" t="s">
        <v>8</v>
      </c>
      <c r="C171" s="93" t="s">
        <v>8</v>
      </c>
      <c r="D171" s="33">
        <v>5</v>
      </c>
    </row>
    <row r="172" spans="1:4" hidden="1" x14ac:dyDescent="0.25">
      <c r="A172" s="106">
        <v>44028</v>
      </c>
      <c r="B172" s="93" t="s">
        <v>13</v>
      </c>
      <c r="C172" s="93" t="s">
        <v>101</v>
      </c>
      <c r="D172" s="33">
        <v>1</v>
      </c>
    </row>
    <row r="173" spans="1:4" hidden="1" x14ac:dyDescent="0.25">
      <c r="A173" s="106">
        <v>44028</v>
      </c>
      <c r="B173" s="93" t="s">
        <v>24</v>
      </c>
      <c r="C173" s="93" t="s">
        <v>23</v>
      </c>
      <c r="D173" s="33">
        <v>3</v>
      </c>
    </row>
    <row r="174" spans="1:4" hidden="1" x14ac:dyDescent="0.25">
      <c r="A174" s="106">
        <v>44028</v>
      </c>
      <c r="B174" s="93" t="s">
        <v>24</v>
      </c>
      <c r="C174" s="93" t="s">
        <v>36</v>
      </c>
      <c r="D174" s="33">
        <v>1</v>
      </c>
    </row>
    <row r="175" spans="1:4" hidden="1" x14ac:dyDescent="0.25">
      <c r="A175" s="106">
        <v>44028</v>
      </c>
      <c r="B175" s="93" t="s">
        <v>9</v>
      </c>
      <c r="C175" s="93" t="s">
        <v>9</v>
      </c>
      <c r="D175" s="33">
        <v>4</v>
      </c>
    </row>
    <row r="176" spans="1:4" hidden="1" x14ac:dyDescent="0.25">
      <c r="A176" s="106">
        <v>44028</v>
      </c>
      <c r="B176" s="93" t="s">
        <v>8</v>
      </c>
      <c r="C176" s="93" t="s">
        <v>8</v>
      </c>
      <c r="D176" s="33">
        <v>3</v>
      </c>
    </row>
    <row r="177" spans="1:4" hidden="1" x14ac:dyDescent="0.25">
      <c r="A177" s="106">
        <v>44029</v>
      </c>
      <c r="B177" s="93" t="s">
        <v>24</v>
      </c>
      <c r="C177" s="93" t="s">
        <v>23</v>
      </c>
      <c r="D177" s="33">
        <v>1</v>
      </c>
    </row>
    <row r="178" spans="1:4" hidden="1" x14ac:dyDescent="0.25">
      <c r="A178" s="106">
        <v>44029</v>
      </c>
      <c r="B178" s="93" t="s">
        <v>9</v>
      </c>
      <c r="C178" s="93" t="s">
        <v>9</v>
      </c>
      <c r="D178" s="33">
        <v>16</v>
      </c>
    </row>
    <row r="179" spans="1:4" hidden="1" x14ac:dyDescent="0.25">
      <c r="A179" s="106">
        <v>44029</v>
      </c>
      <c r="B179" s="93" t="s">
        <v>8</v>
      </c>
      <c r="C179" s="93" t="s">
        <v>8</v>
      </c>
      <c r="D179" s="33">
        <v>6</v>
      </c>
    </row>
    <row r="180" spans="1:4" hidden="1" x14ac:dyDescent="0.25">
      <c r="A180" s="106">
        <v>44029</v>
      </c>
      <c r="B180" s="93" t="s">
        <v>8</v>
      </c>
      <c r="C180" s="93" t="s">
        <v>31</v>
      </c>
      <c r="D180" s="33">
        <v>1</v>
      </c>
    </row>
    <row r="181" spans="1:4" hidden="1" x14ac:dyDescent="0.25">
      <c r="A181" s="106">
        <v>44030</v>
      </c>
      <c r="B181" s="93" t="s">
        <v>13</v>
      </c>
      <c r="C181" s="93" t="s">
        <v>235</v>
      </c>
      <c r="D181" s="33">
        <v>1</v>
      </c>
    </row>
    <row r="182" spans="1:4" hidden="1" x14ac:dyDescent="0.25">
      <c r="A182" s="106">
        <v>44030</v>
      </c>
      <c r="B182" s="93" t="s">
        <v>9</v>
      </c>
      <c r="C182" s="93" t="s">
        <v>9</v>
      </c>
      <c r="D182" s="33">
        <v>8</v>
      </c>
    </row>
    <row r="183" spans="1:4" hidden="1" x14ac:dyDescent="0.25">
      <c r="A183" s="106">
        <v>44030</v>
      </c>
      <c r="B183" s="93" t="s">
        <v>8</v>
      </c>
      <c r="C183" s="93" t="s">
        <v>40</v>
      </c>
      <c r="D183" s="33">
        <v>1</v>
      </c>
    </row>
    <row r="184" spans="1:4" hidden="1" x14ac:dyDescent="0.25">
      <c r="A184" s="106">
        <v>44030</v>
      </c>
      <c r="B184" s="93" t="s">
        <v>8</v>
      </c>
      <c r="C184" s="93" t="s">
        <v>8</v>
      </c>
      <c r="D184" s="33">
        <v>4</v>
      </c>
    </row>
    <row r="185" spans="1:4" hidden="1" x14ac:dyDescent="0.25">
      <c r="A185" s="106">
        <v>44031</v>
      </c>
      <c r="B185" s="93" t="s">
        <v>13</v>
      </c>
      <c r="C185" s="93" t="s">
        <v>104</v>
      </c>
      <c r="D185" s="33">
        <v>1</v>
      </c>
    </row>
    <row r="186" spans="1:4" hidden="1" x14ac:dyDescent="0.25">
      <c r="A186" s="106">
        <v>44031</v>
      </c>
      <c r="B186" s="93" t="s">
        <v>13</v>
      </c>
      <c r="C186" s="93" t="s">
        <v>13</v>
      </c>
      <c r="D186" s="33">
        <v>1</v>
      </c>
    </row>
    <row r="187" spans="1:4" hidden="1" x14ac:dyDescent="0.25">
      <c r="A187" s="106">
        <v>44031</v>
      </c>
      <c r="B187" s="93" t="s">
        <v>24</v>
      </c>
      <c r="C187" s="93" t="s">
        <v>23</v>
      </c>
      <c r="D187" s="33">
        <v>1</v>
      </c>
    </row>
    <row r="188" spans="1:4" hidden="1" x14ac:dyDescent="0.25">
      <c r="A188" s="106">
        <v>44031</v>
      </c>
      <c r="B188" s="93" t="s">
        <v>9</v>
      </c>
      <c r="C188" s="93" t="s">
        <v>9</v>
      </c>
      <c r="D188" s="33">
        <v>1</v>
      </c>
    </row>
    <row r="189" spans="1:4" hidden="1" x14ac:dyDescent="0.25">
      <c r="A189" s="106">
        <v>44031</v>
      </c>
      <c r="B189" s="93" t="s">
        <v>8</v>
      </c>
      <c r="C189" s="93" t="s">
        <v>8</v>
      </c>
      <c r="D189" s="33">
        <v>9</v>
      </c>
    </row>
    <row r="190" spans="1:4" hidden="1" x14ac:dyDescent="0.25">
      <c r="A190" s="106">
        <v>44032</v>
      </c>
      <c r="B190" s="93" t="s">
        <v>24</v>
      </c>
      <c r="C190" s="93" t="s">
        <v>23</v>
      </c>
      <c r="D190" s="33">
        <v>1</v>
      </c>
    </row>
    <row r="191" spans="1:4" hidden="1" x14ac:dyDescent="0.25">
      <c r="A191" s="106">
        <v>44032</v>
      </c>
      <c r="B191" s="93" t="s">
        <v>24</v>
      </c>
      <c r="C191" s="93" t="s">
        <v>36</v>
      </c>
      <c r="D191" s="33">
        <v>1</v>
      </c>
    </row>
    <row r="192" spans="1:4" hidden="1" x14ac:dyDescent="0.25">
      <c r="A192" s="106">
        <v>44032</v>
      </c>
      <c r="B192" s="93" t="s">
        <v>9</v>
      </c>
      <c r="C192" s="93" t="s">
        <v>9</v>
      </c>
      <c r="D192" s="33">
        <v>2</v>
      </c>
    </row>
    <row r="193" spans="1:4" hidden="1" x14ac:dyDescent="0.25">
      <c r="A193" s="106">
        <v>44032</v>
      </c>
      <c r="B193" s="93" t="s">
        <v>8</v>
      </c>
      <c r="C193" s="93" t="s">
        <v>8</v>
      </c>
      <c r="D193" s="33">
        <v>14</v>
      </c>
    </row>
    <row r="194" spans="1:4" hidden="1" x14ac:dyDescent="0.25">
      <c r="A194" s="106">
        <v>44033</v>
      </c>
      <c r="B194" s="93" t="s">
        <v>20</v>
      </c>
      <c r="C194" s="93" t="s">
        <v>20</v>
      </c>
      <c r="D194" s="33">
        <v>1</v>
      </c>
    </row>
    <row r="195" spans="1:4" hidden="1" x14ac:dyDescent="0.25">
      <c r="A195" s="106">
        <v>44033</v>
      </c>
      <c r="B195" s="93" t="s">
        <v>13</v>
      </c>
      <c r="C195" s="93" t="s">
        <v>13</v>
      </c>
      <c r="D195" s="33">
        <v>3</v>
      </c>
    </row>
    <row r="196" spans="1:4" hidden="1" x14ac:dyDescent="0.25">
      <c r="A196" s="106">
        <v>44033</v>
      </c>
      <c r="B196" s="93" t="s">
        <v>24</v>
      </c>
      <c r="C196" s="93" t="s">
        <v>23</v>
      </c>
      <c r="D196" s="33">
        <v>1</v>
      </c>
    </row>
    <row r="197" spans="1:4" hidden="1" x14ac:dyDescent="0.25">
      <c r="A197" s="106">
        <v>44033</v>
      </c>
      <c r="B197" s="93" t="s">
        <v>24</v>
      </c>
      <c r="C197" s="93" t="s">
        <v>36</v>
      </c>
      <c r="D197" s="33">
        <v>1</v>
      </c>
    </row>
    <row r="198" spans="1:4" hidden="1" x14ac:dyDescent="0.25">
      <c r="A198" s="106">
        <v>44033</v>
      </c>
      <c r="B198" s="93" t="s">
        <v>9</v>
      </c>
      <c r="C198" s="93" t="s">
        <v>9</v>
      </c>
      <c r="D198" s="33">
        <v>4</v>
      </c>
    </row>
    <row r="199" spans="1:4" hidden="1" x14ac:dyDescent="0.25">
      <c r="A199" s="106">
        <v>44034</v>
      </c>
      <c r="B199" s="93" t="s">
        <v>13</v>
      </c>
      <c r="C199" s="93" t="s">
        <v>13</v>
      </c>
      <c r="D199" s="33">
        <v>1</v>
      </c>
    </row>
    <row r="200" spans="1:4" hidden="1" x14ac:dyDescent="0.25">
      <c r="A200" s="106">
        <v>44034</v>
      </c>
      <c r="B200" s="93" t="s">
        <v>9</v>
      </c>
      <c r="C200" s="93" t="s">
        <v>9</v>
      </c>
      <c r="D200" s="33">
        <v>10</v>
      </c>
    </row>
    <row r="201" spans="1:4" hidden="1" x14ac:dyDescent="0.25">
      <c r="A201" s="106">
        <v>44034</v>
      </c>
      <c r="B201" s="93" t="s">
        <v>9</v>
      </c>
      <c r="C201" s="93" t="s">
        <v>159</v>
      </c>
      <c r="D201" s="33">
        <v>1</v>
      </c>
    </row>
    <row r="202" spans="1:4" hidden="1" x14ac:dyDescent="0.25">
      <c r="A202" s="106">
        <v>44034</v>
      </c>
      <c r="B202" s="93" t="s">
        <v>8</v>
      </c>
      <c r="C202" s="93" t="s">
        <v>40</v>
      </c>
      <c r="D202" s="33">
        <v>2</v>
      </c>
    </row>
    <row r="203" spans="1:4" hidden="1" x14ac:dyDescent="0.25">
      <c r="A203" s="106">
        <v>44034</v>
      </c>
      <c r="B203" s="93" t="s">
        <v>8</v>
      </c>
      <c r="C203" s="93" t="s">
        <v>8</v>
      </c>
      <c r="D203" s="33">
        <v>10</v>
      </c>
    </row>
    <row r="204" spans="1:4" hidden="1" x14ac:dyDescent="0.25">
      <c r="A204" s="106">
        <v>44035</v>
      </c>
      <c r="B204" s="93" t="s">
        <v>20</v>
      </c>
      <c r="C204" s="93" t="s">
        <v>20</v>
      </c>
      <c r="D204" s="33">
        <v>1</v>
      </c>
    </row>
    <row r="205" spans="1:4" hidden="1" x14ac:dyDescent="0.25">
      <c r="A205" s="106">
        <v>44035</v>
      </c>
      <c r="B205" s="93" t="s">
        <v>13</v>
      </c>
      <c r="C205" s="93" t="s">
        <v>104</v>
      </c>
      <c r="D205" s="33">
        <v>1</v>
      </c>
    </row>
    <row r="206" spans="1:4" hidden="1" x14ac:dyDescent="0.25">
      <c r="A206" s="106">
        <v>44035</v>
      </c>
      <c r="B206" s="93" t="s">
        <v>13</v>
      </c>
      <c r="C206" s="93" t="s">
        <v>13</v>
      </c>
      <c r="D206" s="33">
        <v>3</v>
      </c>
    </row>
    <row r="207" spans="1:4" hidden="1" x14ac:dyDescent="0.25">
      <c r="A207" s="106">
        <v>44035</v>
      </c>
      <c r="B207" s="93" t="s">
        <v>24</v>
      </c>
      <c r="C207" s="93" t="s">
        <v>23</v>
      </c>
      <c r="D207" s="33">
        <v>1</v>
      </c>
    </row>
    <row r="208" spans="1:4" hidden="1" x14ac:dyDescent="0.25">
      <c r="A208" s="106">
        <v>44035</v>
      </c>
      <c r="B208" s="93" t="s">
        <v>24</v>
      </c>
      <c r="C208" s="93" t="s">
        <v>238</v>
      </c>
      <c r="D208" s="33">
        <v>1</v>
      </c>
    </row>
    <row r="209" spans="1:4" hidden="1" x14ac:dyDescent="0.25">
      <c r="A209" s="106">
        <v>44035</v>
      </c>
      <c r="B209" s="93" t="s">
        <v>24</v>
      </c>
      <c r="C209" s="93" t="s">
        <v>36</v>
      </c>
      <c r="D209" s="33">
        <v>1</v>
      </c>
    </row>
    <row r="210" spans="1:4" hidden="1" x14ac:dyDescent="0.25">
      <c r="A210" s="106">
        <v>44035</v>
      </c>
      <c r="B210" s="93" t="s">
        <v>9</v>
      </c>
      <c r="C210" s="93" t="s">
        <v>9</v>
      </c>
      <c r="D210" s="33">
        <v>5</v>
      </c>
    </row>
    <row r="211" spans="1:4" hidden="1" x14ac:dyDescent="0.25">
      <c r="A211" s="106">
        <v>44035</v>
      </c>
      <c r="B211" s="93" t="s">
        <v>8</v>
      </c>
      <c r="C211" s="93" t="s">
        <v>8</v>
      </c>
      <c r="D211" s="33">
        <v>5</v>
      </c>
    </row>
    <row r="212" spans="1:4" hidden="1" x14ac:dyDescent="0.25">
      <c r="A212" s="106">
        <v>44036</v>
      </c>
      <c r="B212" s="93" t="s">
        <v>14</v>
      </c>
      <c r="C212" s="93" t="s">
        <v>16</v>
      </c>
      <c r="D212" s="33">
        <v>1</v>
      </c>
    </row>
    <row r="213" spans="1:4" hidden="1" x14ac:dyDescent="0.25">
      <c r="A213" s="106">
        <v>44036</v>
      </c>
      <c r="B213" s="93" t="s">
        <v>13</v>
      </c>
      <c r="C213" s="93" t="s">
        <v>13</v>
      </c>
      <c r="D213" s="33">
        <v>1</v>
      </c>
    </row>
    <row r="214" spans="1:4" hidden="1" x14ac:dyDescent="0.25">
      <c r="A214" s="106">
        <v>44036</v>
      </c>
      <c r="B214" s="93" t="s">
        <v>13</v>
      </c>
      <c r="C214" s="93" t="s">
        <v>236</v>
      </c>
      <c r="D214" s="33">
        <v>1</v>
      </c>
    </row>
    <row r="215" spans="1:4" hidden="1" x14ac:dyDescent="0.25">
      <c r="A215" s="106">
        <v>44036</v>
      </c>
      <c r="B215" s="93" t="s">
        <v>24</v>
      </c>
      <c r="C215" s="93" t="s">
        <v>36</v>
      </c>
      <c r="D215" s="33">
        <v>2</v>
      </c>
    </row>
    <row r="216" spans="1:4" hidden="1" x14ac:dyDescent="0.25">
      <c r="A216" s="106">
        <v>44036</v>
      </c>
      <c r="B216" s="93" t="s">
        <v>9</v>
      </c>
      <c r="C216" s="93" t="s">
        <v>9</v>
      </c>
      <c r="D216" s="33">
        <v>11</v>
      </c>
    </row>
    <row r="217" spans="1:4" hidden="1" x14ac:dyDescent="0.25">
      <c r="A217" s="106">
        <v>44036</v>
      </c>
      <c r="B217" s="93" t="s">
        <v>8</v>
      </c>
      <c r="C217" s="93" t="s">
        <v>8</v>
      </c>
      <c r="D217" s="33">
        <v>5</v>
      </c>
    </row>
    <row r="218" spans="1:4" hidden="1" x14ac:dyDescent="0.25">
      <c r="A218" s="106">
        <v>44037</v>
      </c>
      <c r="B218" s="93" t="s">
        <v>13</v>
      </c>
      <c r="C218" s="93" t="s">
        <v>104</v>
      </c>
      <c r="D218" s="33">
        <v>1</v>
      </c>
    </row>
    <row r="219" spans="1:4" hidden="1" x14ac:dyDescent="0.25">
      <c r="A219" s="106">
        <v>44037</v>
      </c>
      <c r="B219" s="93" t="s">
        <v>13</v>
      </c>
      <c r="C219" s="93" t="s">
        <v>13</v>
      </c>
      <c r="D219" s="33">
        <v>1</v>
      </c>
    </row>
    <row r="220" spans="1:4" hidden="1" x14ac:dyDescent="0.25">
      <c r="A220" s="106">
        <v>44037</v>
      </c>
      <c r="B220" s="93" t="s">
        <v>13</v>
      </c>
      <c r="C220" s="93" t="s">
        <v>236</v>
      </c>
      <c r="D220" s="33">
        <v>2</v>
      </c>
    </row>
    <row r="221" spans="1:4" hidden="1" x14ac:dyDescent="0.25">
      <c r="A221" s="106">
        <v>44037</v>
      </c>
      <c r="B221" s="93" t="s">
        <v>24</v>
      </c>
      <c r="C221" s="93" t="s">
        <v>23</v>
      </c>
      <c r="D221" s="33">
        <v>1</v>
      </c>
    </row>
    <row r="222" spans="1:4" hidden="1" x14ac:dyDescent="0.25">
      <c r="A222" s="106">
        <v>44037</v>
      </c>
      <c r="B222" s="93" t="s">
        <v>24</v>
      </c>
      <c r="C222" s="93" t="s">
        <v>36</v>
      </c>
      <c r="D222" s="33">
        <v>2</v>
      </c>
    </row>
    <row r="223" spans="1:4" hidden="1" x14ac:dyDescent="0.25">
      <c r="A223" s="106">
        <v>44037</v>
      </c>
      <c r="B223" s="93" t="s">
        <v>9</v>
      </c>
      <c r="C223" s="93" t="s">
        <v>9</v>
      </c>
      <c r="D223" s="33">
        <v>5</v>
      </c>
    </row>
    <row r="224" spans="1:4" hidden="1" x14ac:dyDescent="0.25">
      <c r="A224" s="106">
        <v>44037</v>
      </c>
      <c r="B224" s="93" t="s">
        <v>9</v>
      </c>
      <c r="C224" s="93" t="s">
        <v>155</v>
      </c>
      <c r="D224" s="33">
        <v>1</v>
      </c>
    </row>
    <row r="225" spans="1:4" hidden="1" x14ac:dyDescent="0.25">
      <c r="A225" s="106">
        <v>44037</v>
      </c>
      <c r="B225" s="93" t="s">
        <v>8</v>
      </c>
      <c r="C225" s="93" t="s">
        <v>8</v>
      </c>
      <c r="D225" s="33">
        <v>4</v>
      </c>
    </row>
    <row r="226" spans="1:4" hidden="1" x14ac:dyDescent="0.25">
      <c r="A226" s="106">
        <v>44038</v>
      </c>
      <c r="B226" s="93" t="s">
        <v>14</v>
      </c>
      <c r="C226" s="93" t="s">
        <v>16</v>
      </c>
      <c r="D226" s="33">
        <v>1</v>
      </c>
    </row>
    <row r="227" spans="1:4" hidden="1" x14ac:dyDescent="0.25">
      <c r="A227" s="106">
        <v>44038</v>
      </c>
      <c r="B227" s="93" t="s">
        <v>13</v>
      </c>
      <c r="C227" s="93" t="s">
        <v>13</v>
      </c>
      <c r="D227" s="33">
        <v>3</v>
      </c>
    </row>
    <row r="228" spans="1:4" hidden="1" x14ac:dyDescent="0.25">
      <c r="A228" s="106">
        <v>44038</v>
      </c>
      <c r="B228" s="93" t="s">
        <v>24</v>
      </c>
      <c r="C228" s="93" t="s">
        <v>23</v>
      </c>
      <c r="D228" s="33">
        <v>1</v>
      </c>
    </row>
    <row r="229" spans="1:4" hidden="1" x14ac:dyDescent="0.25">
      <c r="A229" s="106">
        <v>44038</v>
      </c>
      <c r="B229" s="93" t="s">
        <v>9</v>
      </c>
      <c r="C229" s="93" t="s">
        <v>9</v>
      </c>
      <c r="D229" s="33">
        <v>3</v>
      </c>
    </row>
    <row r="230" spans="1:4" hidden="1" x14ac:dyDescent="0.25">
      <c r="A230" s="106">
        <v>44038</v>
      </c>
      <c r="B230" s="93" t="s">
        <v>8</v>
      </c>
      <c r="C230" s="93" t="s">
        <v>8</v>
      </c>
      <c r="D230" s="33">
        <v>10</v>
      </c>
    </row>
    <row r="231" spans="1:4" hidden="1" x14ac:dyDescent="0.25">
      <c r="A231" s="106">
        <v>44038</v>
      </c>
      <c r="B231" s="93" t="s">
        <v>8</v>
      </c>
      <c r="C231" s="93" t="s">
        <v>31</v>
      </c>
      <c r="D231" s="33">
        <v>1</v>
      </c>
    </row>
    <row r="232" spans="1:4" hidden="1" x14ac:dyDescent="0.25">
      <c r="A232" s="106">
        <v>44039</v>
      </c>
      <c r="B232" s="93" t="s">
        <v>9</v>
      </c>
      <c r="C232" s="93" t="s">
        <v>9</v>
      </c>
      <c r="D232" s="33">
        <v>2</v>
      </c>
    </row>
    <row r="233" spans="1:4" hidden="1" x14ac:dyDescent="0.25">
      <c r="A233" s="106">
        <v>44039</v>
      </c>
      <c r="B233" s="93" t="s">
        <v>8</v>
      </c>
      <c r="C233" s="93" t="s">
        <v>8</v>
      </c>
      <c r="D233" s="33">
        <v>1</v>
      </c>
    </row>
    <row r="234" spans="1:4" hidden="1" x14ac:dyDescent="0.25">
      <c r="A234" s="106">
        <v>44040</v>
      </c>
      <c r="B234" s="93" t="s">
        <v>13</v>
      </c>
      <c r="C234" s="93" t="s">
        <v>236</v>
      </c>
      <c r="D234" s="33">
        <v>1</v>
      </c>
    </row>
    <row r="235" spans="1:4" hidden="1" x14ac:dyDescent="0.25">
      <c r="A235" s="106">
        <v>44040</v>
      </c>
      <c r="B235" s="93" t="s">
        <v>9</v>
      </c>
      <c r="C235" s="93" t="s">
        <v>9</v>
      </c>
      <c r="D235" s="33">
        <v>0</v>
      </c>
    </row>
    <row r="236" spans="1:4" hidden="1" x14ac:dyDescent="0.25">
      <c r="A236" s="106">
        <v>44040</v>
      </c>
      <c r="B236" s="93" t="s">
        <v>8</v>
      </c>
      <c r="C236" s="93" t="s">
        <v>8</v>
      </c>
      <c r="D236" s="33">
        <v>6</v>
      </c>
    </row>
    <row r="237" spans="1:4" hidden="1" x14ac:dyDescent="0.25">
      <c r="A237" s="106">
        <v>44041</v>
      </c>
      <c r="B237" s="93" t="s">
        <v>13</v>
      </c>
      <c r="C237" s="93" t="s">
        <v>13</v>
      </c>
      <c r="D237" s="33">
        <v>2</v>
      </c>
    </row>
    <row r="238" spans="1:4" hidden="1" x14ac:dyDescent="0.25">
      <c r="A238" s="106">
        <v>44041</v>
      </c>
      <c r="B238" s="93" t="s">
        <v>9</v>
      </c>
      <c r="C238" s="93" t="s">
        <v>9</v>
      </c>
      <c r="D238" s="33">
        <v>1</v>
      </c>
    </row>
    <row r="239" spans="1:4" hidden="1" x14ac:dyDescent="0.25">
      <c r="A239" s="106">
        <v>44041</v>
      </c>
      <c r="B239" s="93" t="s">
        <v>11</v>
      </c>
      <c r="C239" s="93" t="s">
        <v>11</v>
      </c>
      <c r="D239" s="33">
        <v>1</v>
      </c>
    </row>
    <row r="240" spans="1:4" hidden="1" x14ac:dyDescent="0.25">
      <c r="A240" s="106">
        <v>44041</v>
      </c>
      <c r="B240" s="93" t="s">
        <v>8</v>
      </c>
      <c r="C240" s="93" t="s">
        <v>8</v>
      </c>
      <c r="D240" s="33">
        <v>9</v>
      </c>
    </row>
    <row r="241" spans="1:4" hidden="1" x14ac:dyDescent="0.25">
      <c r="A241" s="106">
        <v>44042</v>
      </c>
      <c r="B241" s="93" t="s">
        <v>13</v>
      </c>
      <c r="C241" s="93" t="s">
        <v>13</v>
      </c>
      <c r="D241" s="33">
        <v>1</v>
      </c>
    </row>
    <row r="242" spans="1:4" hidden="1" x14ac:dyDescent="0.25">
      <c r="A242" s="106">
        <v>44042</v>
      </c>
      <c r="B242" s="93" t="s">
        <v>13</v>
      </c>
      <c r="C242" s="93" t="s">
        <v>236</v>
      </c>
      <c r="D242" s="33">
        <v>2</v>
      </c>
    </row>
    <row r="243" spans="1:4" hidden="1" x14ac:dyDescent="0.25">
      <c r="A243" s="106">
        <v>44042</v>
      </c>
      <c r="B243" s="93" t="s">
        <v>24</v>
      </c>
      <c r="C243" s="93" t="s">
        <v>23</v>
      </c>
      <c r="D243" s="33">
        <v>1</v>
      </c>
    </row>
    <row r="244" spans="1:4" hidden="1" x14ac:dyDescent="0.25">
      <c r="A244" s="106">
        <v>44042</v>
      </c>
      <c r="B244" s="93" t="s">
        <v>9</v>
      </c>
      <c r="C244" s="93" t="s">
        <v>9</v>
      </c>
      <c r="D244" s="33">
        <v>6</v>
      </c>
    </row>
    <row r="245" spans="1:4" hidden="1" x14ac:dyDescent="0.25">
      <c r="A245" s="106">
        <v>44042</v>
      </c>
      <c r="B245" s="93" t="s">
        <v>8</v>
      </c>
      <c r="C245" s="93" t="s">
        <v>241</v>
      </c>
      <c r="D245" s="33">
        <v>1</v>
      </c>
    </row>
    <row r="246" spans="1:4" hidden="1" x14ac:dyDescent="0.25">
      <c r="A246" s="106">
        <v>44042</v>
      </c>
      <c r="B246" s="93" t="s">
        <v>8</v>
      </c>
      <c r="C246" s="93" t="s">
        <v>8</v>
      </c>
      <c r="D246" s="33">
        <v>8</v>
      </c>
    </row>
    <row r="247" spans="1:4" hidden="1" x14ac:dyDescent="0.25">
      <c r="A247" s="106">
        <v>44042</v>
      </c>
      <c r="B247" s="93" t="s">
        <v>8</v>
      </c>
      <c r="C247" s="93" t="s">
        <v>31</v>
      </c>
      <c r="D247" s="33">
        <v>2</v>
      </c>
    </row>
    <row r="248" spans="1:4" hidden="1" x14ac:dyDescent="0.25">
      <c r="A248" s="106">
        <v>44043</v>
      </c>
      <c r="B248" s="93" t="s">
        <v>9</v>
      </c>
      <c r="C248" s="93" t="s">
        <v>9</v>
      </c>
      <c r="D248" s="33">
        <v>2</v>
      </c>
    </row>
    <row r="249" spans="1:4" hidden="1" x14ac:dyDescent="0.25">
      <c r="A249" s="106">
        <v>44043</v>
      </c>
      <c r="B249" s="93" t="s">
        <v>8</v>
      </c>
      <c r="C249" s="93" t="s">
        <v>8</v>
      </c>
      <c r="D249" s="33">
        <v>6</v>
      </c>
    </row>
    <row r="250" spans="1:4" hidden="1" x14ac:dyDescent="0.25">
      <c r="A250" s="106">
        <v>44043</v>
      </c>
      <c r="B250" s="93" t="s">
        <v>27</v>
      </c>
      <c r="C250" s="93" t="s">
        <v>43</v>
      </c>
      <c r="D250" s="33">
        <v>1</v>
      </c>
    </row>
    <row r="251" spans="1:4" hidden="1" x14ac:dyDescent="0.25">
      <c r="A251" s="106">
        <v>44044</v>
      </c>
      <c r="B251" s="93" t="s">
        <v>14</v>
      </c>
      <c r="C251" s="93" t="s">
        <v>14</v>
      </c>
      <c r="D251" s="33">
        <v>1</v>
      </c>
    </row>
    <row r="252" spans="1:4" hidden="1" x14ac:dyDescent="0.25">
      <c r="A252" s="106">
        <v>44044</v>
      </c>
      <c r="B252" s="93" t="s">
        <v>20</v>
      </c>
      <c r="C252" s="93" t="s">
        <v>20</v>
      </c>
      <c r="D252" s="33">
        <v>1</v>
      </c>
    </row>
    <row r="253" spans="1:4" hidden="1" x14ac:dyDescent="0.25">
      <c r="A253" s="106">
        <v>44044</v>
      </c>
      <c r="B253" s="93" t="s">
        <v>24</v>
      </c>
      <c r="C253" s="93" t="s">
        <v>23</v>
      </c>
      <c r="D253" s="33">
        <v>2</v>
      </c>
    </row>
    <row r="254" spans="1:4" hidden="1" x14ac:dyDescent="0.25">
      <c r="A254" s="106">
        <v>44044</v>
      </c>
      <c r="B254" s="93" t="s">
        <v>47</v>
      </c>
      <c r="C254" s="93" t="s">
        <v>47</v>
      </c>
      <c r="D254" s="33">
        <v>1</v>
      </c>
    </row>
    <row r="255" spans="1:4" hidden="1" x14ac:dyDescent="0.25">
      <c r="A255" s="106">
        <v>44044</v>
      </c>
      <c r="B255" s="93" t="s">
        <v>9</v>
      </c>
      <c r="C255" s="93" t="s">
        <v>9</v>
      </c>
      <c r="D255" s="33">
        <v>1</v>
      </c>
    </row>
    <row r="256" spans="1:4" hidden="1" x14ac:dyDescent="0.25">
      <c r="A256" s="106">
        <v>44044</v>
      </c>
      <c r="B256" s="93" t="s">
        <v>8</v>
      </c>
      <c r="C256" s="93" t="s">
        <v>8</v>
      </c>
      <c r="D256" s="33">
        <v>9</v>
      </c>
    </row>
    <row r="257" spans="1:4" hidden="1" x14ac:dyDescent="0.25">
      <c r="A257" s="106">
        <v>44045</v>
      </c>
      <c r="B257" s="93" t="s">
        <v>13</v>
      </c>
      <c r="C257" s="93" t="s">
        <v>236</v>
      </c>
      <c r="D257" s="33">
        <v>2</v>
      </c>
    </row>
    <row r="258" spans="1:4" hidden="1" x14ac:dyDescent="0.25">
      <c r="A258" s="106">
        <v>44045</v>
      </c>
      <c r="B258" s="93" t="s">
        <v>9</v>
      </c>
      <c r="C258" s="93" t="s">
        <v>9</v>
      </c>
      <c r="D258" s="33">
        <v>5</v>
      </c>
    </row>
    <row r="259" spans="1:4" hidden="1" x14ac:dyDescent="0.25">
      <c r="A259" s="106">
        <v>44045</v>
      </c>
      <c r="B259" s="93" t="s">
        <v>15</v>
      </c>
      <c r="C259" s="93" t="s">
        <v>118</v>
      </c>
      <c r="D259" s="33">
        <v>1</v>
      </c>
    </row>
    <row r="260" spans="1:4" x14ac:dyDescent="0.25">
      <c r="A260" s="106">
        <v>44045</v>
      </c>
      <c r="B260" s="93" t="s">
        <v>8</v>
      </c>
      <c r="C260" s="93" t="s">
        <v>82</v>
      </c>
      <c r="D260" s="33">
        <v>1</v>
      </c>
    </row>
    <row r="261" spans="1:4" hidden="1" x14ac:dyDescent="0.25">
      <c r="A261" s="106">
        <v>44045</v>
      </c>
      <c r="B261" s="93" t="s">
        <v>8</v>
      </c>
      <c r="C261" s="93" t="s">
        <v>8</v>
      </c>
      <c r="D261" s="33">
        <v>11</v>
      </c>
    </row>
    <row r="262" spans="1:4" hidden="1" x14ac:dyDescent="0.25">
      <c r="A262" s="106">
        <v>44045</v>
      </c>
      <c r="B262" s="93" t="s">
        <v>8</v>
      </c>
      <c r="C262" s="93" t="s">
        <v>31</v>
      </c>
      <c r="D262" s="33">
        <v>1</v>
      </c>
    </row>
    <row r="263" spans="1:4" hidden="1" x14ac:dyDescent="0.25">
      <c r="A263" s="106">
        <v>44046</v>
      </c>
      <c r="B263" s="93" t="s">
        <v>13</v>
      </c>
      <c r="C263" s="93" t="s">
        <v>236</v>
      </c>
      <c r="D263" s="33">
        <v>2</v>
      </c>
    </row>
    <row r="264" spans="1:4" hidden="1" x14ac:dyDescent="0.25">
      <c r="A264" s="106">
        <v>44046</v>
      </c>
      <c r="B264" s="93" t="s">
        <v>9</v>
      </c>
      <c r="C264" s="93" t="s">
        <v>9</v>
      </c>
      <c r="D264" s="33">
        <v>3</v>
      </c>
    </row>
    <row r="265" spans="1:4" hidden="1" x14ac:dyDescent="0.25">
      <c r="A265" s="106">
        <v>44046</v>
      </c>
      <c r="B265" s="93" t="s">
        <v>12</v>
      </c>
      <c r="C265" s="93" t="s">
        <v>239</v>
      </c>
      <c r="D265" s="33">
        <v>1</v>
      </c>
    </row>
    <row r="266" spans="1:4" hidden="1" x14ac:dyDescent="0.25">
      <c r="A266" s="106">
        <v>44046</v>
      </c>
      <c r="B266" s="93" t="s">
        <v>8</v>
      </c>
      <c r="C266" s="93" t="s">
        <v>40</v>
      </c>
      <c r="D266" s="33">
        <v>1</v>
      </c>
    </row>
    <row r="267" spans="1:4" hidden="1" x14ac:dyDescent="0.25">
      <c r="A267" s="106">
        <v>44046</v>
      </c>
      <c r="B267" s="93" t="s">
        <v>8</v>
      </c>
      <c r="C267" s="93" t="s">
        <v>8</v>
      </c>
      <c r="D267" s="33">
        <v>20</v>
      </c>
    </row>
    <row r="268" spans="1:4" hidden="1" x14ac:dyDescent="0.25">
      <c r="A268" s="106">
        <v>44047</v>
      </c>
      <c r="B268" s="93" t="s">
        <v>14</v>
      </c>
      <c r="C268" s="93" t="s">
        <v>14</v>
      </c>
      <c r="D268" s="33">
        <v>1</v>
      </c>
    </row>
    <row r="269" spans="1:4" hidden="1" x14ac:dyDescent="0.25">
      <c r="A269" s="106">
        <v>44047</v>
      </c>
      <c r="B269" s="93" t="s">
        <v>7</v>
      </c>
      <c r="C269" s="93" t="s">
        <v>7</v>
      </c>
      <c r="D269" s="33">
        <v>1</v>
      </c>
    </row>
    <row r="270" spans="1:4" hidden="1" x14ac:dyDescent="0.25">
      <c r="A270" s="106">
        <v>44047</v>
      </c>
      <c r="B270" s="93" t="s">
        <v>9</v>
      </c>
      <c r="C270" s="93" t="s">
        <v>9</v>
      </c>
      <c r="D270" s="33">
        <v>2</v>
      </c>
    </row>
    <row r="271" spans="1:4" hidden="1" x14ac:dyDescent="0.25">
      <c r="A271" s="106">
        <v>44047</v>
      </c>
      <c r="B271" s="93" t="s">
        <v>8</v>
      </c>
      <c r="C271" s="93" t="s">
        <v>241</v>
      </c>
      <c r="D271" s="33">
        <v>1</v>
      </c>
    </row>
    <row r="272" spans="1:4" hidden="1" x14ac:dyDescent="0.25">
      <c r="A272" s="106">
        <v>44047</v>
      </c>
      <c r="B272" s="93" t="s">
        <v>8</v>
      </c>
      <c r="C272" s="93" t="s">
        <v>8</v>
      </c>
      <c r="D272" s="33">
        <v>13</v>
      </c>
    </row>
    <row r="273" spans="1:4" hidden="1" x14ac:dyDescent="0.25">
      <c r="A273" s="106">
        <v>44047</v>
      </c>
      <c r="B273" s="93" t="s">
        <v>8</v>
      </c>
      <c r="C273" s="93" t="s">
        <v>31</v>
      </c>
      <c r="D273" s="33">
        <v>2</v>
      </c>
    </row>
    <row r="274" spans="1:4" hidden="1" x14ac:dyDescent="0.25">
      <c r="A274" s="106">
        <v>44048</v>
      </c>
      <c r="B274" s="93" t="s">
        <v>14</v>
      </c>
      <c r="C274" s="93" t="s">
        <v>14</v>
      </c>
      <c r="D274" s="33">
        <v>1</v>
      </c>
    </row>
    <row r="275" spans="1:4" hidden="1" x14ac:dyDescent="0.25">
      <c r="A275" s="106">
        <v>44048</v>
      </c>
      <c r="B275" s="93" t="s">
        <v>20</v>
      </c>
      <c r="C275" s="93" t="s">
        <v>20</v>
      </c>
      <c r="D275" s="33">
        <v>1</v>
      </c>
    </row>
    <row r="276" spans="1:4" hidden="1" x14ac:dyDescent="0.25">
      <c r="A276" s="106">
        <v>44048</v>
      </c>
      <c r="B276" s="93" t="s">
        <v>13</v>
      </c>
      <c r="C276" s="93" t="s">
        <v>104</v>
      </c>
      <c r="D276" s="33">
        <v>1</v>
      </c>
    </row>
    <row r="277" spans="1:4" hidden="1" x14ac:dyDescent="0.25">
      <c r="A277" s="106">
        <v>44048</v>
      </c>
      <c r="B277" s="93" t="s">
        <v>13</v>
      </c>
      <c r="C277" s="93" t="s">
        <v>13</v>
      </c>
      <c r="D277" s="33">
        <v>1</v>
      </c>
    </row>
    <row r="278" spans="1:4" hidden="1" x14ac:dyDescent="0.25">
      <c r="A278" s="106">
        <v>44048</v>
      </c>
      <c r="B278" s="93" t="s">
        <v>13</v>
      </c>
      <c r="C278" s="93" t="s">
        <v>236</v>
      </c>
      <c r="D278" s="33">
        <v>1</v>
      </c>
    </row>
    <row r="279" spans="1:4" hidden="1" x14ac:dyDescent="0.25">
      <c r="A279" s="106">
        <v>44048</v>
      </c>
      <c r="B279" s="93" t="s">
        <v>24</v>
      </c>
      <c r="C279" s="93" t="s">
        <v>23</v>
      </c>
      <c r="D279" s="33">
        <v>1</v>
      </c>
    </row>
    <row r="280" spans="1:4" hidden="1" x14ac:dyDescent="0.25">
      <c r="A280" s="106">
        <v>44048</v>
      </c>
      <c r="B280" s="93" t="s">
        <v>9</v>
      </c>
      <c r="C280" s="93" t="s">
        <v>9</v>
      </c>
      <c r="D280" s="33">
        <v>2</v>
      </c>
    </row>
    <row r="281" spans="1:4" hidden="1" x14ac:dyDescent="0.25">
      <c r="A281" s="106">
        <v>44048</v>
      </c>
      <c r="B281" s="93" t="s">
        <v>8</v>
      </c>
      <c r="C281" s="93" t="s">
        <v>8</v>
      </c>
      <c r="D281" s="33">
        <v>12</v>
      </c>
    </row>
    <row r="282" spans="1:4" hidden="1" x14ac:dyDescent="0.25">
      <c r="A282" s="106">
        <v>44049</v>
      </c>
      <c r="B282" s="93" t="s">
        <v>20</v>
      </c>
      <c r="C282" s="93" t="s">
        <v>20</v>
      </c>
      <c r="D282" s="33">
        <v>3</v>
      </c>
    </row>
    <row r="283" spans="1:4" hidden="1" x14ac:dyDescent="0.25">
      <c r="A283" s="106">
        <v>44049</v>
      </c>
      <c r="B283" s="93" t="s">
        <v>13</v>
      </c>
      <c r="C283" s="93" t="s">
        <v>233</v>
      </c>
      <c r="D283" s="33">
        <v>1</v>
      </c>
    </row>
    <row r="284" spans="1:4" hidden="1" x14ac:dyDescent="0.25">
      <c r="A284" s="106">
        <v>44049</v>
      </c>
      <c r="B284" s="93" t="s">
        <v>9</v>
      </c>
      <c r="C284" s="93" t="s">
        <v>9</v>
      </c>
      <c r="D284" s="33">
        <v>8</v>
      </c>
    </row>
    <row r="285" spans="1:4" hidden="1" x14ac:dyDescent="0.25">
      <c r="A285" s="106">
        <v>44049</v>
      </c>
      <c r="B285" s="93" t="s">
        <v>12</v>
      </c>
      <c r="C285" s="93" t="s">
        <v>12</v>
      </c>
      <c r="D285" s="33">
        <v>3</v>
      </c>
    </row>
    <row r="286" spans="1:4" hidden="1" x14ac:dyDescent="0.25">
      <c r="A286" s="106">
        <v>44049</v>
      </c>
      <c r="B286" s="93" t="s">
        <v>8</v>
      </c>
      <c r="C286" s="93" t="s">
        <v>241</v>
      </c>
      <c r="D286" s="33">
        <v>1</v>
      </c>
    </row>
    <row r="287" spans="1:4" hidden="1" x14ac:dyDescent="0.25">
      <c r="A287" s="106">
        <v>44049</v>
      </c>
      <c r="B287" s="93" t="s">
        <v>8</v>
      </c>
      <c r="C287" s="93" t="s">
        <v>8</v>
      </c>
      <c r="D287" s="33">
        <v>44</v>
      </c>
    </row>
    <row r="288" spans="1:4" hidden="1" x14ac:dyDescent="0.25">
      <c r="A288" s="106">
        <v>44049</v>
      </c>
      <c r="B288" s="93" t="s">
        <v>8</v>
      </c>
      <c r="C288" s="93" t="s">
        <v>31</v>
      </c>
      <c r="D288" s="33">
        <v>2</v>
      </c>
    </row>
    <row r="289" spans="1:4" hidden="1" x14ac:dyDescent="0.25">
      <c r="A289" s="106">
        <v>44049</v>
      </c>
      <c r="B289" s="93" t="s">
        <v>8</v>
      </c>
      <c r="C289" s="93" t="s">
        <v>121</v>
      </c>
      <c r="D289" s="33">
        <v>2</v>
      </c>
    </row>
    <row r="290" spans="1:4" hidden="1" x14ac:dyDescent="0.25">
      <c r="A290" s="106">
        <v>44050</v>
      </c>
      <c r="B290" s="93" t="s">
        <v>20</v>
      </c>
      <c r="C290" s="93" t="s">
        <v>20</v>
      </c>
      <c r="D290" s="33">
        <v>1</v>
      </c>
    </row>
    <row r="291" spans="1:4" hidden="1" x14ac:dyDescent="0.25">
      <c r="A291" s="106">
        <v>44050</v>
      </c>
      <c r="B291" s="93" t="s">
        <v>13</v>
      </c>
      <c r="C291" s="93" t="s">
        <v>236</v>
      </c>
      <c r="D291" s="33">
        <v>2</v>
      </c>
    </row>
    <row r="292" spans="1:4" hidden="1" x14ac:dyDescent="0.25">
      <c r="A292" s="106">
        <v>44050</v>
      </c>
      <c r="B292" s="93" t="s">
        <v>24</v>
      </c>
      <c r="C292" s="93" t="s">
        <v>23</v>
      </c>
      <c r="D292" s="33">
        <v>1</v>
      </c>
    </row>
    <row r="293" spans="1:4" hidden="1" x14ac:dyDescent="0.25">
      <c r="A293" s="106">
        <v>44050</v>
      </c>
      <c r="B293" s="93" t="s">
        <v>9</v>
      </c>
      <c r="C293" s="93" t="s">
        <v>9</v>
      </c>
      <c r="D293" s="33">
        <v>5</v>
      </c>
    </row>
    <row r="294" spans="1:4" hidden="1" x14ac:dyDescent="0.25">
      <c r="A294" s="106">
        <v>44050</v>
      </c>
      <c r="B294" s="93" t="s">
        <v>8</v>
      </c>
      <c r="C294" s="93" t="s">
        <v>240</v>
      </c>
      <c r="D294" s="33">
        <v>1</v>
      </c>
    </row>
    <row r="295" spans="1:4" hidden="1" x14ac:dyDescent="0.25">
      <c r="A295" s="106">
        <v>44050</v>
      </c>
      <c r="B295" s="93" t="s">
        <v>8</v>
      </c>
      <c r="C295" s="93" t="s">
        <v>241</v>
      </c>
      <c r="D295" s="33">
        <v>3</v>
      </c>
    </row>
    <row r="296" spans="1:4" hidden="1" x14ac:dyDescent="0.25">
      <c r="A296" s="106">
        <v>44050</v>
      </c>
      <c r="B296" s="93" t="s">
        <v>8</v>
      </c>
      <c r="C296" s="93" t="s">
        <v>8</v>
      </c>
      <c r="D296" s="33">
        <v>48</v>
      </c>
    </row>
    <row r="297" spans="1:4" hidden="1" x14ac:dyDescent="0.25">
      <c r="A297" s="106">
        <v>44050</v>
      </c>
      <c r="B297" s="93" t="s">
        <v>8</v>
      </c>
      <c r="C297" s="93" t="s">
        <v>31</v>
      </c>
      <c r="D297" s="33">
        <v>1</v>
      </c>
    </row>
    <row r="298" spans="1:4" hidden="1" x14ac:dyDescent="0.25">
      <c r="A298" s="106">
        <v>44050</v>
      </c>
      <c r="B298" s="93" t="s">
        <v>8</v>
      </c>
      <c r="C298" s="93" t="s">
        <v>121</v>
      </c>
      <c r="D298" s="33">
        <v>1</v>
      </c>
    </row>
    <row r="299" spans="1:4" hidden="1" x14ac:dyDescent="0.25">
      <c r="A299" s="106">
        <v>44051</v>
      </c>
      <c r="B299" s="93" t="s">
        <v>13</v>
      </c>
      <c r="C299" s="93" t="s">
        <v>13</v>
      </c>
      <c r="D299" s="33">
        <v>1</v>
      </c>
    </row>
    <row r="300" spans="1:4" hidden="1" x14ac:dyDescent="0.25">
      <c r="A300" s="106">
        <v>44051</v>
      </c>
      <c r="B300" s="93" t="s">
        <v>47</v>
      </c>
      <c r="C300" s="93" t="s">
        <v>47</v>
      </c>
      <c r="D300" s="33">
        <v>1</v>
      </c>
    </row>
    <row r="301" spans="1:4" hidden="1" x14ac:dyDescent="0.25">
      <c r="A301" s="106">
        <v>44051</v>
      </c>
      <c r="B301" s="93" t="s">
        <v>9</v>
      </c>
      <c r="C301" s="93" t="s">
        <v>9</v>
      </c>
      <c r="D301" s="33">
        <v>4</v>
      </c>
    </row>
    <row r="302" spans="1:4" hidden="1" x14ac:dyDescent="0.25">
      <c r="A302" s="106">
        <v>44051</v>
      </c>
      <c r="B302" s="93" t="s">
        <v>8</v>
      </c>
      <c r="C302" s="93" t="s">
        <v>8</v>
      </c>
      <c r="D302" s="33">
        <v>28</v>
      </c>
    </row>
    <row r="303" spans="1:4" hidden="1" x14ac:dyDescent="0.25">
      <c r="A303" s="106">
        <v>44051</v>
      </c>
      <c r="B303" s="93" t="s">
        <v>8</v>
      </c>
      <c r="C303" s="93" t="s">
        <v>31</v>
      </c>
      <c r="D303" s="33">
        <v>2</v>
      </c>
    </row>
    <row r="304" spans="1:4" hidden="1" x14ac:dyDescent="0.25">
      <c r="A304" s="106">
        <v>44052</v>
      </c>
      <c r="B304" s="93" t="s">
        <v>13</v>
      </c>
      <c r="C304" s="93" t="s">
        <v>236</v>
      </c>
      <c r="D304" s="33">
        <v>1</v>
      </c>
    </row>
    <row r="305" spans="1:4" hidden="1" x14ac:dyDescent="0.25">
      <c r="A305" s="106">
        <v>44052</v>
      </c>
      <c r="B305" s="93" t="s">
        <v>13</v>
      </c>
      <c r="C305" s="93" t="s">
        <v>233</v>
      </c>
      <c r="D305" s="33">
        <v>1</v>
      </c>
    </row>
    <row r="306" spans="1:4" hidden="1" x14ac:dyDescent="0.25">
      <c r="A306" s="106">
        <v>44052</v>
      </c>
      <c r="B306" s="93" t="s">
        <v>24</v>
      </c>
      <c r="C306" s="93" t="s">
        <v>23</v>
      </c>
      <c r="D306" s="33">
        <v>1</v>
      </c>
    </row>
    <row r="307" spans="1:4" hidden="1" x14ac:dyDescent="0.25">
      <c r="A307" s="106">
        <v>44052</v>
      </c>
      <c r="B307" s="93" t="s">
        <v>7</v>
      </c>
      <c r="C307" s="93" t="s">
        <v>7</v>
      </c>
      <c r="D307" s="33">
        <v>2</v>
      </c>
    </row>
    <row r="308" spans="1:4" hidden="1" x14ac:dyDescent="0.25">
      <c r="A308" s="106">
        <v>44052</v>
      </c>
      <c r="B308" s="93" t="s">
        <v>9</v>
      </c>
      <c r="C308" s="93" t="s">
        <v>9</v>
      </c>
      <c r="D308" s="33">
        <v>2</v>
      </c>
    </row>
    <row r="309" spans="1:4" hidden="1" x14ac:dyDescent="0.25">
      <c r="A309" s="106">
        <v>44052</v>
      </c>
      <c r="B309" s="93" t="s">
        <v>12</v>
      </c>
      <c r="C309" s="93" t="s">
        <v>12</v>
      </c>
      <c r="D309" s="33">
        <v>2</v>
      </c>
    </row>
    <row r="310" spans="1:4" hidden="1" x14ac:dyDescent="0.25">
      <c r="A310" s="106">
        <v>44052</v>
      </c>
      <c r="B310" s="93" t="s">
        <v>8</v>
      </c>
      <c r="C310" s="93" t="s">
        <v>241</v>
      </c>
      <c r="D310" s="33">
        <v>1</v>
      </c>
    </row>
    <row r="311" spans="1:4" hidden="1" x14ac:dyDescent="0.25">
      <c r="A311" s="106">
        <v>44052</v>
      </c>
      <c r="B311" s="93" t="s">
        <v>8</v>
      </c>
      <c r="C311" s="93" t="s">
        <v>8</v>
      </c>
      <c r="D311" s="33">
        <v>35</v>
      </c>
    </row>
    <row r="312" spans="1:4" hidden="1" x14ac:dyDescent="0.25">
      <c r="A312" s="106">
        <v>44052</v>
      </c>
      <c r="B312" s="93" t="s">
        <v>49</v>
      </c>
      <c r="C312" s="93" t="s">
        <v>49</v>
      </c>
      <c r="D312" s="33">
        <v>1</v>
      </c>
    </row>
    <row r="313" spans="1:4" hidden="1" x14ac:dyDescent="0.25">
      <c r="A313" s="106">
        <v>44052</v>
      </c>
      <c r="B313" s="93" t="s">
        <v>27</v>
      </c>
      <c r="C313" s="93" t="s">
        <v>43</v>
      </c>
      <c r="D313" s="33">
        <v>1</v>
      </c>
    </row>
    <row r="314" spans="1:4" hidden="1" x14ac:dyDescent="0.25">
      <c r="A314" s="106">
        <v>44052</v>
      </c>
      <c r="B314" s="93" t="s">
        <v>51</v>
      </c>
      <c r="C314" s="93" t="s">
        <v>51</v>
      </c>
      <c r="D314" s="33">
        <v>1</v>
      </c>
    </row>
    <row r="315" spans="1:4" hidden="1" x14ac:dyDescent="0.25">
      <c r="A315" s="106">
        <v>44053</v>
      </c>
      <c r="B315" s="93" t="s">
        <v>24</v>
      </c>
      <c r="C315" s="93" t="s">
        <v>23</v>
      </c>
      <c r="D315" s="33">
        <v>2</v>
      </c>
    </row>
    <row r="316" spans="1:4" hidden="1" x14ac:dyDescent="0.25">
      <c r="A316" s="106">
        <v>44053</v>
      </c>
      <c r="B316" s="93" t="s">
        <v>9</v>
      </c>
      <c r="C316" s="93" t="s">
        <v>9</v>
      </c>
      <c r="D316" s="33">
        <v>14</v>
      </c>
    </row>
    <row r="317" spans="1:4" hidden="1" x14ac:dyDescent="0.25">
      <c r="A317" s="106">
        <v>44053</v>
      </c>
      <c r="B317" s="93" t="s">
        <v>8</v>
      </c>
      <c r="C317" s="93" t="s">
        <v>242</v>
      </c>
      <c r="D317" s="33">
        <v>2</v>
      </c>
    </row>
    <row r="318" spans="1:4" hidden="1" x14ac:dyDescent="0.25">
      <c r="A318" s="106">
        <v>44053</v>
      </c>
      <c r="B318" s="93" t="s">
        <v>8</v>
      </c>
      <c r="C318" s="93" t="s">
        <v>124</v>
      </c>
      <c r="D318" s="33">
        <v>2</v>
      </c>
    </row>
    <row r="319" spans="1:4" hidden="1" x14ac:dyDescent="0.25">
      <c r="A319" s="106">
        <v>44053</v>
      </c>
      <c r="B319" s="93" t="s">
        <v>8</v>
      </c>
      <c r="C319" s="93" t="s">
        <v>8</v>
      </c>
      <c r="D319" s="33">
        <v>44</v>
      </c>
    </row>
    <row r="320" spans="1:4" hidden="1" x14ac:dyDescent="0.25">
      <c r="A320" s="106">
        <v>44053</v>
      </c>
      <c r="B320" s="93" t="s">
        <v>8</v>
      </c>
      <c r="C320" s="93" t="s">
        <v>31</v>
      </c>
      <c r="D320" s="33">
        <v>2</v>
      </c>
    </row>
    <row r="321" spans="1:4" hidden="1" x14ac:dyDescent="0.25">
      <c r="A321" s="106">
        <v>44053</v>
      </c>
      <c r="B321" s="93" t="s">
        <v>8</v>
      </c>
      <c r="C321" s="93" t="s">
        <v>121</v>
      </c>
      <c r="D321" s="33">
        <v>1</v>
      </c>
    </row>
    <row r="322" spans="1:4" hidden="1" x14ac:dyDescent="0.25">
      <c r="A322" s="106">
        <v>44054</v>
      </c>
      <c r="B322" s="93" t="s">
        <v>20</v>
      </c>
      <c r="C322" s="93" t="s">
        <v>20</v>
      </c>
      <c r="D322" s="33">
        <v>1</v>
      </c>
    </row>
    <row r="323" spans="1:4" hidden="1" x14ac:dyDescent="0.25">
      <c r="A323" s="106">
        <v>44054</v>
      </c>
      <c r="B323" s="93" t="s">
        <v>9</v>
      </c>
      <c r="C323" s="93" t="s">
        <v>9</v>
      </c>
      <c r="D323" s="33">
        <v>0</v>
      </c>
    </row>
    <row r="324" spans="1:4" hidden="1" x14ac:dyDescent="0.25">
      <c r="A324" s="106">
        <v>44054</v>
      </c>
      <c r="B324" s="93" t="s">
        <v>12</v>
      </c>
      <c r="C324" s="93" t="s">
        <v>12</v>
      </c>
      <c r="D324" s="33">
        <v>2</v>
      </c>
    </row>
    <row r="325" spans="1:4" hidden="1" x14ac:dyDescent="0.25">
      <c r="A325" s="106">
        <v>44054</v>
      </c>
      <c r="B325" s="93" t="s">
        <v>8</v>
      </c>
      <c r="C325" s="93" t="s">
        <v>8</v>
      </c>
      <c r="D325" s="33">
        <v>31</v>
      </c>
    </row>
    <row r="326" spans="1:4" hidden="1" x14ac:dyDescent="0.25">
      <c r="A326" s="106">
        <v>44054</v>
      </c>
      <c r="B326" s="93" t="s">
        <v>8</v>
      </c>
      <c r="C326" s="93" t="s">
        <v>121</v>
      </c>
      <c r="D326" s="33">
        <v>1</v>
      </c>
    </row>
    <row r="327" spans="1:4" hidden="1" x14ac:dyDescent="0.25">
      <c r="A327" s="106">
        <v>44055</v>
      </c>
      <c r="B327" s="93" t="s">
        <v>7</v>
      </c>
      <c r="C327" s="93" t="s">
        <v>125</v>
      </c>
      <c r="D327" s="33">
        <v>1</v>
      </c>
    </row>
    <row r="328" spans="1:4" hidden="1" x14ac:dyDescent="0.25">
      <c r="A328" s="106">
        <v>44055</v>
      </c>
      <c r="B328" s="93" t="s">
        <v>7</v>
      </c>
      <c r="C328" s="93" t="s">
        <v>7</v>
      </c>
      <c r="D328" s="33">
        <v>1</v>
      </c>
    </row>
    <row r="329" spans="1:4" hidden="1" x14ac:dyDescent="0.25">
      <c r="A329" s="106">
        <v>44055</v>
      </c>
      <c r="B329" s="93" t="s">
        <v>9</v>
      </c>
      <c r="C329" s="93" t="s">
        <v>9</v>
      </c>
      <c r="D329" s="33">
        <v>6</v>
      </c>
    </row>
    <row r="330" spans="1:4" hidden="1" x14ac:dyDescent="0.25">
      <c r="A330" s="106">
        <v>44055</v>
      </c>
      <c r="B330" s="93" t="s">
        <v>8</v>
      </c>
      <c r="C330" s="93" t="s">
        <v>241</v>
      </c>
      <c r="D330" s="33">
        <v>6</v>
      </c>
    </row>
    <row r="331" spans="1:4" hidden="1" x14ac:dyDescent="0.25">
      <c r="A331" s="106">
        <v>44055</v>
      </c>
      <c r="B331" s="93" t="s">
        <v>8</v>
      </c>
      <c r="C331" s="93" t="s">
        <v>8</v>
      </c>
      <c r="D331" s="33">
        <v>40</v>
      </c>
    </row>
    <row r="332" spans="1:4" hidden="1" x14ac:dyDescent="0.25">
      <c r="A332" s="106">
        <v>44055</v>
      </c>
      <c r="B332" s="93" t="s">
        <v>8</v>
      </c>
      <c r="C332" s="93" t="s">
        <v>31</v>
      </c>
      <c r="D332" s="33">
        <v>1</v>
      </c>
    </row>
    <row r="333" spans="1:4" hidden="1" x14ac:dyDescent="0.25">
      <c r="A333" s="106">
        <v>44055</v>
      </c>
      <c r="B333" s="93" t="s">
        <v>8</v>
      </c>
      <c r="C333" s="93" t="s">
        <v>121</v>
      </c>
      <c r="D333" s="33">
        <v>1</v>
      </c>
    </row>
    <row r="334" spans="1:4" hidden="1" x14ac:dyDescent="0.25">
      <c r="A334" s="106">
        <v>44055</v>
      </c>
      <c r="B334" s="93" t="s">
        <v>51</v>
      </c>
      <c r="C334" s="93" t="s">
        <v>51</v>
      </c>
      <c r="D334" s="33">
        <v>4</v>
      </c>
    </row>
    <row r="335" spans="1:4" hidden="1" x14ac:dyDescent="0.25">
      <c r="A335" s="106">
        <v>44056</v>
      </c>
      <c r="B335" s="93" t="s">
        <v>14</v>
      </c>
      <c r="C335" s="93" t="s">
        <v>14</v>
      </c>
      <c r="D335" s="33">
        <v>3</v>
      </c>
    </row>
    <row r="336" spans="1:4" hidden="1" x14ac:dyDescent="0.25">
      <c r="A336" s="106">
        <v>44056</v>
      </c>
      <c r="B336" s="93" t="s">
        <v>20</v>
      </c>
      <c r="C336" s="93" t="s">
        <v>20</v>
      </c>
      <c r="D336" s="33">
        <v>2</v>
      </c>
    </row>
    <row r="337" spans="1:4" hidden="1" x14ac:dyDescent="0.25">
      <c r="A337" s="106">
        <v>44056</v>
      </c>
      <c r="B337" s="93" t="s">
        <v>24</v>
      </c>
      <c r="C337" s="93" t="s">
        <v>23</v>
      </c>
      <c r="D337" s="33">
        <v>2</v>
      </c>
    </row>
    <row r="338" spans="1:4" hidden="1" x14ac:dyDescent="0.25">
      <c r="A338" s="106">
        <v>44056</v>
      </c>
      <c r="B338" s="93" t="s">
        <v>9</v>
      </c>
      <c r="C338" s="93" t="s">
        <v>9</v>
      </c>
      <c r="D338" s="33">
        <v>1</v>
      </c>
    </row>
    <row r="339" spans="1:4" hidden="1" x14ac:dyDescent="0.25">
      <c r="A339" s="106">
        <v>44056</v>
      </c>
      <c r="B339" s="93" t="s">
        <v>12</v>
      </c>
      <c r="C339" s="93" t="s">
        <v>126</v>
      </c>
      <c r="D339" s="33">
        <v>1</v>
      </c>
    </row>
    <row r="340" spans="1:4" hidden="1" x14ac:dyDescent="0.25">
      <c r="A340" s="106">
        <v>44056</v>
      </c>
      <c r="B340" s="93" t="s">
        <v>8</v>
      </c>
      <c r="C340" s="93" t="s">
        <v>241</v>
      </c>
      <c r="D340" s="33">
        <v>2</v>
      </c>
    </row>
    <row r="341" spans="1:4" hidden="1" x14ac:dyDescent="0.25">
      <c r="A341" s="106">
        <v>44056</v>
      </c>
      <c r="B341" s="93" t="s">
        <v>8</v>
      </c>
      <c r="C341" s="93" t="s">
        <v>8</v>
      </c>
      <c r="D341" s="33">
        <v>32</v>
      </c>
    </row>
    <row r="342" spans="1:4" hidden="1" x14ac:dyDescent="0.25">
      <c r="A342" s="106">
        <v>44056</v>
      </c>
      <c r="B342" s="93" t="s">
        <v>8</v>
      </c>
      <c r="C342" s="93" t="s">
        <v>31</v>
      </c>
      <c r="D342" s="33">
        <v>2</v>
      </c>
    </row>
    <row r="343" spans="1:4" hidden="1" x14ac:dyDescent="0.25">
      <c r="A343" s="106">
        <v>44056</v>
      </c>
      <c r="B343" s="93" t="s">
        <v>10</v>
      </c>
      <c r="C343" s="93" t="s">
        <v>10</v>
      </c>
      <c r="D343" s="33">
        <v>1</v>
      </c>
    </row>
    <row r="344" spans="1:4" hidden="1" x14ac:dyDescent="0.25">
      <c r="A344" s="106">
        <v>44057</v>
      </c>
      <c r="B344" s="93" t="s">
        <v>20</v>
      </c>
      <c r="C344" s="93" t="s">
        <v>20</v>
      </c>
      <c r="D344" s="33">
        <v>2</v>
      </c>
    </row>
    <row r="345" spans="1:4" hidden="1" x14ac:dyDescent="0.25">
      <c r="A345" s="106">
        <v>44057</v>
      </c>
      <c r="B345" s="93" t="s">
        <v>24</v>
      </c>
      <c r="C345" s="93" t="s">
        <v>23</v>
      </c>
      <c r="D345" s="33">
        <v>2</v>
      </c>
    </row>
    <row r="346" spans="1:4" hidden="1" x14ac:dyDescent="0.25">
      <c r="A346" s="106">
        <v>44057</v>
      </c>
      <c r="B346" s="93" t="s">
        <v>9</v>
      </c>
      <c r="C346" s="93" t="s">
        <v>9</v>
      </c>
      <c r="D346" s="33">
        <v>22</v>
      </c>
    </row>
    <row r="347" spans="1:4" hidden="1" x14ac:dyDescent="0.25">
      <c r="A347" s="106">
        <v>44057</v>
      </c>
      <c r="B347" s="93" t="s">
        <v>9</v>
      </c>
      <c r="C347" s="93" t="s">
        <v>17</v>
      </c>
      <c r="D347" s="33">
        <v>1</v>
      </c>
    </row>
    <row r="348" spans="1:4" hidden="1" x14ac:dyDescent="0.25">
      <c r="A348" s="106">
        <v>44057</v>
      </c>
      <c r="B348" s="93" t="s">
        <v>8</v>
      </c>
      <c r="C348" s="93" t="s">
        <v>241</v>
      </c>
      <c r="D348" s="33">
        <v>1</v>
      </c>
    </row>
    <row r="349" spans="1:4" hidden="1" x14ac:dyDescent="0.25">
      <c r="A349" s="106">
        <v>44057</v>
      </c>
      <c r="B349" s="93" t="s">
        <v>8</v>
      </c>
      <c r="C349" s="93" t="s">
        <v>8</v>
      </c>
      <c r="D349" s="33">
        <v>68</v>
      </c>
    </row>
    <row r="350" spans="1:4" hidden="1" x14ac:dyDescent="0.25">
      <c r="A350" s="106">
        <v>44057</v>
      </c>
      <c r="B350" s="93" t="s">
        <v>8</v>
      </c>
      <c r="C350" s="93" t="s">
        <v>31</v>
      </c>
      <c r="D350" s="33">
        <v>3</v>
      </c>
    </row>
    <row r="351" spans="1:4" hidden="1" x14ac:dyDescent="0.25">
      <c r="A351" s="106">
        <v>44057</v>
      </c>
      <c r="B351" s="93" t="s">
        <v>8</v>
      </c>
      <c r="C351" s="93" t="s">
        <v>140</v>
      </c>
      <c r="D351" s="33">
        <v>1</v>
      </c>
    </row>
    <row r="352" spans="1:4" hidden="1" x14ac:dyDescent="0.25">
      <c r="A352" s="106">
        <v>44057</v>
      </c>
      <c r="B352" s="93" t="s">
        <v>49</v>
      </c>
      <c r="C352" s="93" t="s">
        <v>49</v>
      </c>
      <c r="D352" s="33">
        <v>1</v>
      </c>
    </row>
    <row r="353" spans="1:4" hidden="1" x14ac:dyDescent="0.25">
      <c r="A353" s="106">
        <v>44058</v>
      </c>
      <c r="B353" s="93" t="s">
        <v>20</v>
      </c>
      <c r="C353" s="93" t="s">
        <v>20</v>
      </c>
      <c r="D353" s="33">
        <v>11</v>
      </c>
    </row>
    <row r="354" spans="1:4" hidden="1" x14ac:dyDescent="0.25">
      <c r="A354" s="106">
        <v>44058</v>
      </c>
      <c r="B354" s="93" t="s">
        <v>13</v>
      </c>
      <c r="C354" s="93" t="s">
        <v>233</v>
      </c>
      <c r="D354" s="33">
        <v>1</v>
      </c>
    </row>
    <row r="355" spans="1:4" hidden="1" x14ac:dyDescent="0.25">
      <c r="A355" s="106">
        <v>44058</v>
      </c>
      <c r="B355" s="93" t="s">
        <v>24</v>
      </c>
      <c r="C355" s="93" t="s">
        <v>23</v>
      </c>
      <c r="D355" s="33">
        <v>2</v>
      </c>
    </row>
    <row r="356" spans="1:4" hidden="1" x14ac:dyDescent="0.25">
      <c r="A356" s="106">
        <v>44058</v>
      </c>
      <c r="B356" s="93" t="s">
        <v>9</v>
      </c>
      <c r="C356" s="93" t="s">
        <v>9</v>
      </c>
      <c r="D356" s="33">
        <v>14</v>
      </c>
    </row>
    <row r="357" spans="1:4" hidden="1" x14ac:dyDescent="0.25">
      <c r="A357" s="106">
        <v>44058</v>
      </c>
      <c r="B357" s="93" t="s">
        <v>11</v>
      </c>
      <c r="C357" s="93" t="s">
        <v>144</v>
      </c>
      <c r="D357" s="33">
        <v>1</v>
      </c>
    </row>
    <row r="358" spans="1:4" hidden="1" x14ac:dyDescent="0.25">
      <c r="A358" s="106">
        <v>44058</v>
      </c>
      <c r="B358" s="93" t="s">
        <v>12</v>
      </c>
      <c r="C358" s="93" t="s">
        <v>126</v>
      </c>
      <c r="D358" s="33">
        <v>1</v>
      </c>
    </row>
    <row r="359" spans="1:4" hidden="1" x14ac:dyDescent="0.25">
      <c r="A359" s="106">
        <v>44058</v>
      </c>
      <c r="B359" s="93" t="s">
        <v>12</v>
      </c>
      <c r="C359" s="93" t="s">
        <v>12</v>
      </c>
      <c r="D359" s="33">
        <v>2</v>
      </c>
    </row>
    <row r="360" spans="1:4" hidden="1" x14ac:dyDescent="0.25">
      <c r="A360" s="106">
        <v>44058</v>
      </c>
      <c r="B360" s="93" t="s">
        <v>8</v>
      </c>
      <c r="C360" s="93" t="s">
        <v>241</v>
      </c>
      <c r="D360" s="33">
        <v>2</v>
      </c>
    </row>
    <row r="361" spans="1:4" hidden="1" x14ac:dyDescent="0.25">
      <c r="A361" s="106">
        <v>44058</v>
      </c>
      <c r="B361" s="93" t="s">
        <v>8</v>
      </c>
      <c r="C361" s="93" t="s">
        <v>143</v>
      </c>
      <c r="D361" s="33">
        <v>1</v>
      </c>
    </row>
    <row r="362" spans="1:4" hidden="1" x14ac:dyDescent="0.25">
      <c r="A362" s="106">
        <v>44058</v>
      </c>
      <c r="B362" s="93" t="s">
        <v>8</v>
      </c>
      <c r="C362" s="93" t="s">
        <v>40</v>
      </c>
      <c r="D362" s="33">
        <v>2</v>
      </c>
    </row>
    <row r="363" spans="1:4" hidden="1" x14ac:dyDescent="0.25">
      <c r="A363" s="106">
        <v>44058</v>
      </c>
      <c r="B363" s="93" t="s">
        <v>8</v>
      </c>
      <c r="C363" s="93" t="s">
        <v>8</v>
      </c>
      <c r="D363" s="33">
        <v>63</v>
      </c>
    </row>
    <row r="364" spans="1:4" hidden="1" x14ac:dyDescent="0.25">
      <c r="A364" s="106">
        <v>44058</v>
      </c>
      <c r="B364" s="93" t="s">
        <v>8</v>
      </c>
      <c r="C364" s="93" t="s">
        <v>121</v>
      </c>
      <c r="D364" s="33">
        <v>1</v>
      </c>
    </row>
    <row r="365" spans="1:4" hidden="1" x14ac:dyDescent="0.25">
      <c r="A365" s="106">
        <v>44059</v>
      </c>
      <c r="B365" s="93" t="s">
        <v>20</v>
      </c>
      <c r="C365" s="93" t="s">
        <v>20</v>
      </c>
      <c r="D365" s="33">
        <v>1</v>
      </c>
    </row>
    <row r="366" spans="1:4" hidden="1" x14ac:dyDescent="0.25">
      <c r="A366" s="106">
        <v>44059</v>
      </c>
      <c r="B366" s="93" t="s">
        <v>13</v>
      </c>
      <c r="C366" s="93" t="s">
        <v>236</v>
      </c>
      <c r="D366" s="33">
        <v>1</v>
      </c>
    </row>
    <row r="367" spans="1:4" hidden="1" x14ac:dyDescent="0.25">
      <c r="A367" s="106">
        <v>44059</v>
      </c>
      <c r="B367" s="93" t="s">
        <v>13</v>
      </c>
      <c r="C367" s="93" t="s">
        <v>148</v>
      </c>
      <c r="D367" s="33">
        <v>3</v>
      </c>
    </row>
    <row r="368" spans="1:4" hidden="1" x14ac:dyDescent="0.25">
      <c r="A368" s="106">
        <v>44059</v>
      </c>
      <c r="B368" s="93" t="s">
        <v>24</v>
      </c>
      <c r="C368" s="93" t="s">
        <v>23</v>
      </c>
      <c r="D368" s="33">
        <v>3</v>
      </c>
    </row>
    <row r="369" spans="1:4" hidden="1" x14ac:dyDescent="0.25">
      <c r="A369" s="106">
        <v>44059</v>
      </c>
      <c r="B369" s="93" t="s">
        <v>24</v>
      </c>
      <c r="C369" s="93" t="s">
        <v>36</v>
      </c>
      <c r="D369" s="33">
        <v>1</v>
      </c>
    </row>
    <row r="370" spans="1:4" hidden="1" x14ac:dyDescent="0.25">
      <c r="A370" s="106">
        <v>44059</v>
      </c>
      <c r="B370" s="93" t="s">
        <v>9</v>
      </c>
      <c r="C370" s="93" t="s">
        <v>9</v>
      </c>
      <c r="D370" s="33">
        <v>20</v>
      </c>
    </row>
    <row r="371" spans="1:4" hidden="1" x14ac:dyDescent="0.25">
      <c r="A371" s="106">
        <v>44059</v>
      </c>
      <c r="B371" s="93" t="s">
        <v>12</v>
      </c>
      <c r="C371" s="93" t="s">
        <v>126</v>
      </c>
      <c r="D371" s="33">
        <v>1</v>
      </c>
    </row>
    <row r="372" spans="1:4" hidden="1" x14ac:dyDescent="0.25">
      <c r="A372" s="106">
        <v>44059</v>
      </c>
      <c r="B372" s="93" t="s">
        <v>12</v>
      </c>
      <c r="C372" s="93" t="s">
        <v>12</v>
      </c>
      <c r="D372" s="33">
        <v>1</v>
      </c>
    </row>
    <row r="373" spans="1:4" hidden="1" x14ac:dyDescent="0.25">
      <c r="A373" s="106">
        <v>44059</v>
      </c>
      <c r="B373" s="93" t="s">
        <v>8</v>
      </c>
      <c r="C373" s="93" t="s">
        <v>241</v>
      </c>
      <c r="D373" s="33">
        <v>6</v>
      </c>
    </row>
    <row r="374" spans="1:4" hidden="1" x14ac:dyDescent="0.25">
      <c r="A374" s="106">
        <v>44059</v>
      </c>
      <c r="B374" s="93" t="s">
        <v>8</v>
      </c>
      <c r="C374" s="93" t="s">
        <v>8</v>
      </c>
      <c r="D374" s="33">
        <v>36</v>
      </c>
    </row>
    <row r="375" spans="1:4" hidden="1" x14ac:dyDescent="0.25">
      <c r="A375" s="106">
        <v>44059</v>
      </c>
      <c r="B375" s="93" t="s">
        <v>8</v>
      </c>
      <c r="C375" s="93" t="s">
        <v>31</v>
      </c>
      <c r="D375" s="33">
        <v>3</v>
      </c>
    </row>
    <row r="376" spans="1:4" hidden="1" x14ac:dyDescent="0.25">
      <c r="A376" s="106">
        <v>44059</v>
      </c>
      <c r="B376" s="93" t="s">
        <v>8</v>
      </c>
      <c r="C376" s="93" t="s">
        <v>121</v>
      </c>
      <c r="D376" s="33">
        <v>1</v>
      </c>
    </row>
    <row r="377" spans="1:4" hidden="1" x14ac:dyDescent="0.25">
      <c r="A377" s="106">
        <v>44059</v>
      </c>
      <c r="B377" s="93" t="s">
        <v>51</v>
      </c>
      <c r="C377" s="93" t="s">
        <v>51</v>
      </c>
      <c r="D377" s="33">
        <v>6</v>
      </c>
    </row>
    <row r="378" spans="1:4" hidden="1" x14ac:dyDescent="0.25">
      <c r="A378" s="106">
        <v>44060</v>
      </c>
      <c r="B378" s="93" t="s">
        <v>20</v>
      </c>
      <c r="C378" s="93" t="s">
        <v>20</v>
      </c>
      <c r="D378" s="33">
        <v>1</v>
      </c>
    </row>
    <row r="379" spans="1:4" hidden="1" x14ac:dyDescent="0.25">
      <c r="A379" s="106">
        <v>44060</v>
      </c>
      <c r="B379" s="93" t="s">
        <v>7</v>
      </c>
      <c r="C379" s="93" t="s">
        <v>7</v>
      </c>
      <c r="D379" s="33">
        <v>1</v>
      </c>
    </row>
    <row r="380" spans="1:4" hidden="1" x14ac:dyDescent="0.25">
      <c r="A380" s="106">
        <v>44060</v>
      </c>
      <c r="B380" s="93" t="s">
        <v>9</v>
      </c>
      <c r="C380" s="93" t="s">
        <v>9</v>
      </c>
      <c r="D380" s="33">
        <v>3</v>
      </c>
    </row>
    <row r="381" spans="1:4" hidden="1" x14ac:dyDescent="0.25">
      <c r="A381" s="106">
        <v>44060</v>
      </c>
      <c r="B381" s="93" t="s">
        <v>9</v>
      </c>
      <c r="C381" s="93" t="s">
        <v>17</v>
      </c>
      <c r="D381" s="33">
        <v>3</v>
      </c>
    </row>
    <row r="382" spans="1:4" hidden="1" x14ac:dyDescent="0.25">
      <c r="A382" s="106">
        <v>44060</v>
      </c>
      <c r="B382" s="93" t="s">
        <v>8</v>
      </c>
      <c r="C382" s="93" t="s">
        <v>241</v>
      </c>
      <c r="D382" s="33">
        <v>1</v>
      </c>
    </row>
    <row r="383" spans="1:4" hidden="1" x14ac:dyDescent="0.25">
      <c r="A383" s="106">
        <v>44060</v>
      </c>
      <c r="B383" s="93" t="s">
        <v>8</v>
      </c>
      <c r="C383" s="93" t="s">
        <v>8</v>
      </c>
      <c r="D383" s="33">
        <v>41</v>
      </c>
    </row>
    <row r="384" spans="1:4" hidden="1" x14ac:dyDescent="0.25">
      <c r="A384" s="106">
        <v>44060</v>
      </c>
      <c r="B384" s="93" t="s">
        <v>8</v>
      </c>
      <c r="C384" s="93" t="s">
        <v>31</v>
      </c>
      <c r="D384" s="33">
        <v>1</v>
      </c>
    </row>
    <row r="385" spans="1:4" hidden="1" x14ac:dyDescent="0.25">
      <c r="A385" s="106">
        <v>44061</v>
      </c>
      <c r="B385" s="93" t="s">
        <v>9</v>
      </c>
      <c r="C385" s="93" t="s">
        <v>9</v>
      </c>
      <c r="D385" s="33">
        <v>23</v>
      </c>
    </row>
    <row r="386" spans="1:4" x14ac:dyDescent="0.25">
      <c r="A386" s="106">
        <v>44061</v>
      </c>
      <c r="B386" s="93" t="s">
        <v>8</v>
      </c>
      <c r="C386" s="93" t="s">
        <v>82</v>
      </c>
      <c r="D386" s="33">
        <v>1</v>
      </c>
    </row>
    <row r="387" spans="1:4" hidden="1" x14ac:dyDescent="0.25">
      <c r="A387" s="106">
        <v>44061</v>
      </c>
      <c r="B387" s="93" t="s">
        <v>8</v>
      </c>
      <c r="C387" s="93" t="s">
        <v>8</v>
      </c>
      <c r="D387" s="33">
        <v>36</v>
      </c>
    </row>
    <row r="388" spans="1:4" hidden="1" x14ac:dyDescent="0.25">
      <c r="A388" s="106">
        <v>44061</v>
      </c>
      <c r="B388" s="93" t="s">
        <v>8</v>
      </c>
      <c r="C388" s="93" t="s">
        <v>31</v>
      </c>
      <c r="D388" s="33">
        <v>1</v>
      </c>
    </row>
    <row r="389" spans="1:4" hidden="1" x14ac:dyDescent="0.25">
      <c r="A389" s="106">
        <v>44061</v>
      </c>
      <c r="B389" s="93" t="s">
        <v>8</v>
      </c>
      <c r="C389" s="93" t="s">
        <v>121</v>
      </c>
      <c r="D389" s="33">
        <v>1</v>
      </c>
    </row>
    <row r="390" spans="1:4" hidden="1" x14ac:dyDescent="0.25">
      <c r="A390" s="106">
        <v>44062</v>
      </c>
      <c r="B390" s="93" t="s">
        <v>14</v>
      </c>
      <c r="C390" s="93" t="s">
        <v>14</v>
      </c>
      <c r="D390" s="33">
        <v>1</v>
      </c>
    </row>
    <row r="391" spans="1:4" hidden="1" x14ac:dyDescent="0.25">
      <c r="A391" s="106">
        <v>44062</v>
      </c>
      <c r="B391" s="93" t="s">
        <v>20</v>
      </c>
      <c r="C391" s="93" t="s">
        <v>20</v>
      </c>
      <c r="D391" s="33">
        <v>-2</v>
      </c>
    </row>
    <row r="392" spans="1:4" hidden="1" x14ac:dyDescent="0.25">
      <c r="A392" s="106">
        <v>44062</v>
      </c>
      <c r="B392" s="93" t="s">
        <v>13</v>
      </c>
      <c r="C392" s="93" t="s">
        <v>13</v>
      </c>
      <c r="D392" s="33">
        <v>1</v>
      </c>
    </row>
    <row r="393" spans="1:4" hidden="1" x14ac:dyDescent="0.25">
      <c r="A393" s="106">
        <v>44062</v>
      </c>
      <c r="B393" s="93" t="s">
        <v>24</v>
      </c>
      <c r="C393" s="93" t="s">
        <v>23</v>
      </c>
      <c r="D393" s="33">
        <v>1</v>
      </c>
    </row>
    <row r="394" spans="1:4" hidden="1" x14ac:dyDescent="0.25">
      <c r="A394" s="106">
        <v>44062</v>
      </c>
      <c r="B394" s="93" t="s">
        <v>24</v>
      </c>
      <c r="C394" s="93" t="s">
        <v>36</v>
      </c>
      <c r="D394" s="33">
        <v>1</v>
      </c>
    </row>
    <row r="395" spans="1:4" hidden="1" x14ac:dyDescent="0.25">
      <c r="A395" s="106">
        <v>44062</v>
      </c>
      <c r="B395" s="93" t="s">
        <v>9</v>
      </c>
      <c r="C395" s="93" t="s">
        <v>9</v>
      </c>
      <c r="D395" s="33">
        <v>3</v>
      </c>
    </row>
    <row r="396" spans="1:4" hidden="1" x14ac:dyDescent="0.25">
      <c r="A396" s="106">
        <v>44062</v>
      </c>
      <c r="B396" s="93" t="s">
        <v>8</v>
      </c>
      <c r="C396" s="93" t="s">
        <v>241</v>
      </c>
      <c r="D396" s="33">
        <v>1</v>
      </c>
    </row>
    <row r="397" spans="1:4" hidden="1" x14ac:dyDescent="0.25">
      <c r="A397" s="106">
        <v>44062</v>
      </c>
      <c r="B397" s="93" t="s">
        <v>8</v>
      </c>
      <c r="C397" s="93" t="s">
        <v>8</v>
      </c>
      <c r="D397" s="33">
        <v>32</v>
      </c>
    </row>
    <row r="398" spans="1:4" hidden="1" x14ac:dyDescent="0.25">
      <c r="A398" s="106">
        <v>44062</v>
      </c>
      <c r="B398" s="93" t="s">
        <v>8</v>
      </c>
      <c r="C398" s="93" t="s">
        <v>31</v>
      </c>
      <c r="D398" s="33">
        <v>1</v>
      </c>
    </row>
    <row r="399" spans="1:4" hidden="1" x14ac:dyDescent="0.25">
      <c r="A399" s="106">
        <v>44062</v>
      </c>
      <c r="B399" s="93" t="s">
        <v>27</v>
      </c>
      <c r="C399" s="93" t="s">
        <v>150</v>
      </c>
      <c r="D399" s="33">
        <v>2</v>
      </c>
    </row>
    <row r="400" spans="1:4" hidden="1" x14ac:dyDescent="0.25">
      <c r="A400" s="106">
        <v>44062</v>
      </c>
      <c r="B400" s="93" t="s">
        <v>51</v>
      </c>
      <c r="C400" s="93" t="s">
        <v>51</v>
      </c>
      <c r="D400" s="33">
        <v>2</v>
      </c>
    </row>
    <row r="401" spans="1:4" hidden="1" x14ac:dyDescent="0.25">
      <c r="A401" s="106">
        <v>44063</v>
      </c>
      <c r="B401" s="93" t="s">
        <v>20</v>
      </c>
      <c r="C401" s="93" t="s">
        <v>20</v>
      </c>
      <c r="D401" s="33">
        <v>1</v>
      </c>
    </row>
    <row r="402" spans="1:4" hidden="1" x14ac:dyDescent="0.25">
      <c r="A402" s="106">
        <v>44063</v>
      </c>
      <c r="B402" s="93" t="s">
        <v>13</v>
      </c>
      <c r="C402" s="93" t="s">
        <v>148</v>
      </c>
      <c r="D402" s="33">
        <v>1</v>
      </c>
    </row>
    <row r="403" spans="1:4" hidden="1" x14ac:dyDescent="0.25">
      <c r="A403" s="106">
        <v>44063</v>
      </c>
      <c r="B403" s="93" t="s">
        <v>24</v>
      </c>
      <c r="C403" s="93" t="s">
        <v>23</v>
      </c>
      <c r="D403" s="33">
        <v>1</v>
      </c>
    </row>
    <row r="404" spans="1:4" hidden="1" x14ac:dyDescent="0.25">
      <c r="A404" s="106">
        <v>44063</v>
      </c>
      <c r="B404" s="93" t="s">
        <v>9</v>
      </c>
      <c r="C404" s="93" t="s">
        <v>9</v>
      </c>
      <c r="D404" s="33">
        <v>2</v>
      </c>
    </row>
    <row r="405" spans="1:4" hidden="1" x14ac:dyDescent="0.25">
      <c r="A405" s="106">
        <v>44063</v>
      </c>
      <c r="B405" s="93" t="s">
        <v>8</v>
      </c>
      <c r="C405" s="93" t="s">
        <v>8</v>
      </c>
      <c r="D405" s="33">
        <v>32</v>
      </c>
    </row>
    <row r="406" spans="1:4" hidden="1" x14ac:dyDescent="0.25">
      <c r="A406" s="106">
        <v>44063</v>
      </c>
      <c r="B406" s="93" t="s">
        <v>8</v>
      </c>
      <c r="C406" s="93" t="s">
        <v>31</v>
      </c>
      <c r="D406" s="33">
        <v>1</v>
      </c>
    </row>
    <row r="407" spans="1:4" hidden="1" x14ac:dyDescent="0.25">
      <c r="A407" s="106">
        <v>44063</v>
      </c>
      <c r="B407" s="93" t="s">
        <v>51</v>
      </c>
      <c r="C407" s="93" t="s">
        <v>51</v>
      </c>
      <c r="D407" s="33">
        <v>2</v>
      </c>
    </row>
    <row r="408" spans="1:4" hidden="1" x14ac:dyDescent="0.25">
      <c r="A408" s="106">
        <v>44063</v>
      </c>
      <c r="B408" s="93" t="s">
        <v>10</v>
      </c>
      <c r="C408" s="93" t="s">
        <v>10</v>
      </c>
      <c r="D408" s="33">
        <v>1</v>
      </c>
    </row>
    <row r="409" spans="1:4" hidden="1" x14ac:dyDescent="0.25">
      <c r="A409" s="106">
        <v>44064</v>
      </c>
      <c r="B409" s="93" t="s">
        <v>20</v>
      </c>
      <c r="C409" s="93" t="s">
        <v>20</v>
      </c>
      <c r="D409" s="33">
        <v>6</v>
      </c>
    </row>
    <row r="410" spans="1:4" hidden="1" x14ac:dyDescent="0.25">
      <c r="A410" s="106">
        <v>44064</v>
      </c>
      <c r="B410" s="93" t="s">
        <v>13</v>
      </c>
      <c r="C410" s="93" t="s">
        <v>236</v>
      </c>
      <c r="D410" s="33">
        <v>1</v>
      </c>
    </row>
    <row r="411" spans="1:4" hidden="1" x14ac:dyDescent="0.25">
      <c r="A411" s="106">
        <v>44064</v>
      </c>
      <c r="B411" s="93" t="s">
        <v>24</v>
      </c>
      <c r="C411" s="93" t="s">
        <v>23</v>
      </c>
      <c r="D411" s="33">
        <v>2</v>
      </c>
    </row>
    <row r="412" spans="1:4" hidden="1" x14ac:dyDescent="0.25">
      <c r="A412" s="106">
        <v>44064</v>
      </c>
      <c r="B412" s="93" t="s">
        <v>24</v>
      </c>
      <c r="C412" s="93" t="s">
        <v>36</v>
      </c>
      <c r="D412" s="33">
        <v>1</v>
      </c>
    </row>
    <row r="413" spans="1:4" hidden="1" x14ac:dyDescent="0.25">
      <c r="A413" s="106">
        <v>44064</v>
      </c>
      <c r="B413" s="93" t="s">
        <v>9</v>
      </c>
      <c r="C413" s="93" t="s">
        <v>9</v>
      </c>
      <c r="D413" s="33">
        <v>41</v>
      </c>
    </row>
    <row r="414" spans="1:4" hidden="1" x14ac:dyDescent="0.25">
      <c r="A414" s="106">
        <v>44064</v>
      </c>
      <c r="B414" s="93" t="s">
        <v>15</v>
      </c>
      <c r="C414" s="93" t="s">
        <v>118</v>
      </c>
      <c r="D414" s="33">
        <v>2</v>
      </c>
    </row>
    <row r="415" spans="1:4" hidden="1" x14ac:dyDescent="0.25">
      <c r="A415" s="106">
        <v>44064</v>
      </c>
      <c r="B415" s="93" t="s">
        <v>11</v>
      </c>
      <c r="C415" s="93" t="s">
        <v>153</v>
      </c>
      <c r="D415" s="33">
        <v>3</v>
      </c>
    </row>
    <row r="416" spans="1:4" hidden="1" x14ac:dyDescent="0.25">
      <c r="A416" s="106">
        <v>44064</v>
      </c>
      <c r="B416" s="93" t="s">
        <v>8</v>
      </c>
      <c r="C416" s="93" t="s">
        <v>241</v>
      </c>
      <c r="D416" s="33">
        <v>1</v>
      </c>
    </row>
    <row r="417" spans="1:4" hidden="1" x14ac:dyDescent="0.25">
      <c r="A417" s="106">
        <v>44064</v>
      </c>
      <c r="B417" s="93" t="s">
        <v>8</v>
      </c>
      <c r="C417" s="93" t="s">
        <v>67</v>
      </c>
      <c r="D417" s="33">
        <v>2</v>
      </c>
    </row>
    <row r="418" spans="1:4" hidden="1" x14ac:dyDescent="0.25">
      <c r="A418" s="106">
        <v>44064</v>
      </c>
      <c r="B418" s="93" t="s">
        <v>8</v>
      </c>
      <c r="C418" s="93" t="s">
        <v>151</v>
      </c>
      <c r="D418" s="33">
        <v>1</v>
      </c>
    </row>
    <row r="419" spans="1:4" hidden="1" x14ac:dyDescent="0.25">
      <c r="A419" s="106">
        <v>44064</v>
      </c>
      <c r="B419" s="93" t="s">
        <v>8</v>
      </c>
      <c r="C419" s="93" t="s">
        <v>8</v>
      </c>
      <c r="D419" s="33">
        <v>58</v>
      </c>
    </row>
    <row r="420" spans="1:4" hidden="1" x14ac:dyDescent="0.25">
      <c r="A420" s="106">
        <v>44064</v>
      </c>
      <c r="B420" s="93" t="s">
        <v>8</v>
      </c>
      <c r="C420" s="93" t="s">
        <v>31</v>
      </c>
      <c r="D420" s="33">
        <v>3</v>
      </c>
    </row>
    <row r="421" spans="1:4" hidden="1" x14ac:dyDescent="0.25">
      <c r="A421" s="106">
        <v>44064</v>
      </c>
      <c r="B421" s="93" t="s">
        <v>8</v>
      </c>
      <c r="C421" s="93" t="s">
        <v>121</v>
      </c>
      <c r="D421" s="33">
        <v>3</v>
      </c>
    </row>
    <row r="422" spans="1:4" hidden="1" x14ac:dyDescent="0.25">
      <c r="A422" s="106">
        <v>44064</v>
      </c>
      <c r="B422" s="93" t="s">
        <v>27</v>
      </c>
      <c r="C422" s="93" t="s">
        <v>150</v>
      </c>
      <c r="D422" s="33">
        <v>4</v>
      </c>
    </row>
    <row r="423" spans="1:4" hidden="1" x14ac:dyDescent="0.25">
      <c r="A423" s="106">
        <v>44065</v>
      </c>
      <c r="B423" s="93" t="s">
        <v>13</v>
      </c>
      <c r="C423" s="93" t="s">
        <v>13</v>
      </c>
      <c r="D423" s="33">
        <v>2</v>
      </c>
    </row>
    <row r="424" spans="1:4" hidden="1" x14ac:dyDescent="0.25">
      <c r="A424" s="106">
        <v>44065</v>
      </c>
      <c r="B424" s="93" t="s">
        <v>13</v>
      </c>
      <c r="C424" s="93" t="s">
        <v>152</v>
      </c>
      <c r="D424" s="33">
        <v>1</v>
      </c>
    </row>
    <row r="425" spans="1:4" hidden="1" x14ac:dyDescent="0.25">
      <c r="A425" s="106">
        <v>44065</v>
      </c>
      <c r="B425" s="93" t="s">
        <v>13</v>
      </c>
      <c r="C425" s="93" t="s">
        <v>233</v>
      </c>
      <c r="D425" s="33">
        <v>1</v>
      </c>
    </row>
    <row r="426" spans="1:4" hidden="1" x14ac:dyDescent="0.25">
      <c r="A426" s="106">
        <v>44065</v>
      </c>
      <c r="B426" s="93" t="s">
        <v>24</v>
      </c>
      <c r="C426" s="93" t="s">
        <v>23</v>
      </c>
      <c r="D426" s="33">
        <v>0</v>
      </c>
    </row>
    <row r="427" spans="1:4" hidden="1" x14ac:dyDescent="0.25">
      <c r="A427" s="106">
        <v>44065</v>
      </c>
      <c r="B427" s="93" t="s">
        <v>7</v>
      </c>
      <c r="C427" s="93" t="s">
        <v>7</v>
      </c>
      <c r="D427" s="33">
        <v>6</v>
      </c>
    </row>
    <row r="428" spans="1:4" hidden="1" x14ac:dyDescent="0.25">
      <c r="A428" s="106">
        <v>44065</v>
      </c>
      <c r="B428" s="93" t="s">
        <v>9</v>
      </c>
      <c r="C428" s="93" t="s">
        <v>9</v>
      </c>
      <c r="D428" s="33">
        <v>18</v>
      </c>
    </row>
    <row r="429" spans="1:4" hidden="1" x14ac:dyDescent="0.25">
      <c r="A429" s="106">
        <v>44065</v>
      </c>
      <c r="B429" s="93" t="s">
        <v>8</v>
      </c>
      <c r="C429" s="93" t="s">
        <v>241</v>
      </c>
      <c r="D429" s="33">
        <v>5</v>
      </c>
    </row>
    <row r="430" spans="1:4" hidden="1" x14ac:dyDescent="0.25">
      <c r="A430" s="106">
        <v>44065</v>
      </c>
      <c r="B430" s="93" t="s">
        <v>8</v>
      </c>
      <c r="C430" s="93" t="s">
        <v>67</v>
      </c>
      <c r="D430" s="33">
        <v>1</v>
      </c>
    </row>
    <row r="431" spans="1:4" hidden="1" x14ac:dyDescent="0.25">
      <c r="A431" s="106">
        <v>44065</v>
      </c>
      <c r="B431" s="93" t="s">
        <v>8</v>
      </c>
      <c r="C431" s="93" t="s">
        <v>143</v>
      </c>
      <c r="D431" s="33">
        <v>1</v>
      </c>
    </row>
    <row r="432" spans="1:4" hidden="1" x14ac:dyDescent="0.25">
      <c r="A432" s="106">
        <v>44065</v>
      </c>
      <c r="B432" s="93" t="s">
        <v>8</v>
      </c>
      <c r="C432" s="93" t="s">
        <v>8</v>
      </c>
      <c r="D432" s="33">
        <v>79</v>
      </c>
    </row>
    <row r="433" spans="1:4" hidden="1" x14ac:dyDescent="0.25">
      <c r="A433" s="106">
        <v>44065</v>
      </c>
      <c r="B433" s="93" t="s">
        <v>8</v>
      </c>
      <c r="C433" s="93" t="s">
        <v>31</v>
      </c>
      <c r="D433" s="33">
        <v>5</v>
      </c>
    </row>
    <row r="434" spans="1:4" hidden="1" x14ac:dyDescent="0.25">
      <c r="A434" s="106">
        <v>44065</v>
      </c>
      <c r="B434" s="93" t="s">
        <v>8</v>
      </c>
      <c r="C434" s="93" t="s">
        <v>121</v>
      </c>
      <c r="D434" s="33">
        <v>2</v>
      </c>
    </row>
    <row r="435" spans="1:4" hidden="1" x14ac:dyDescent="0.25">
      <c r="A435" s="106">
        <v>44065</v>
      </c>
      <c r="B435" s="93" t="s">
        <v>27</v>
      </c>
      <c r="C435" s="93" t="s">
        <v>150</v>
      </c>
      <c r="D435" s="33">
        <v>1</v>
      </c>
    </row>
    <row r="436" spans="1:4" hidden="1" x14ac:dyDescent="0.25">
      <c r="A436" s="106">
        <v>44065</v>
      </c>
      <c r="B436" s="93" t="s">
        <v>27</v>
      </c>
      <c r="C436" s="93" t="s">
        <v>43</v>
      </c>
      <c r="D436" s="33">
        <v>1</v>
      </c>
    </row>
    <row r="437" spans="1:4" hidden="1" x14ac:dyDescent="0.25">
      <c r="A437" s="106">
        <v>44065</v>
      </c>
      <c r="B437" s="93" t="s">
        <v>51</v>
      </c>
      <c r="C437" s="93" t="s">
        <v>51</v>
      </c>
      <c r="D437" s="33">
        <v>8</v>
      </c>
    </row>
    <row r="438" spans="1:4" hidden="1" x14ac:dyDescent="0.25">
      <c r="A438" s="106">
        <v>44066</v>
      </c>
      <c r="B438" s="93" t="s">
        <v>20</v>
      </c>
      <c r="C438" s="93" t="s">
        <v>20</v>
      </c>
      <c r="D438" s="33">
        <v>8</v>
      </c>
    </row>
    <row r="439" spans="1:4" hidden="1" x14ac:dyDescent="0.25">
      <c r="A439" s="106">
        <v>44066</v>
      </c>
      <c r="B439" s="93" t="s">
        <v>13</v>
      </c>
      <c r="C439" s="93" t="s">
        <v>13</v>
      </c>
      <c r="D439" s="33">
        <v>1</v>
      </c>
    </row>
    <row r="440" spans="1:4" hidden="1" x14ac:dyDescent="0.25">
      <c r="A440" s="106">
        <v>44066</v>
      </c>
      <c r="B440" s="93" t="s">
        <v>13</v>
      </c>
      <c r="C440" s="93" t="s">
        <v>236</v>
      </c>
      <c r="D440" s="33">
        <v>0</v>
      </c>
    </row>
    <row r="441" spans="1:4" hidden="1" x14ac:dyDescent="0.25">
      <c r="A441" s="106">
        <v>44066</v>
      </c>
      <c r="B441" s="93" t="s">
        <v>24</v>
      </c>
      <c r="C441" s="93" t="s">
        <v>23</v>
      </c>
      <c r="D441" s="33">
        <v>3</v>
      </c>
    </row>
    <row r="442" spans="1:4" hidden="1" x14ac:dyDescent="0.25">
      <c r="A442" s="106">
        <v>44066</v>
      </c>
      <c r="B442" s="93" t="s">
        <v>9</v>
      </c>
      <c r="C442" s="93" t="s">
        <v>9</v>
      </c>
      <c r="D442" s="33">
        <v>32</v>
      </c>
    </row>
    <row r="443" spans="1:4" hidden="1" x14ac:dyDescent="0.25">
      <c r="A443" s="106">
        <v>44066</v>
      </c>
      <c r="B443" s="93" t="s">
        <v>15</v>
      </c>
      <c r="C443" s="93" t="s">
        <v>118</v>
      </c>
      <c r="D443" s="33">
        <v>3</v>
      </c>
    </row>
    <row r="444" spans="1:4" hidden="1" x14ac:dyDescent="0.25">
      <c r="A444" s="106">
        <v>44066</v>
      </c>
      <c r="B444" s="93" t="s">
        <v>12</v>
      </c>
      <c r="C444" s="93" t="s">
        <v>12</v>
      </c>
      <c r="D444" s="33">
        <v>3</v>
      </c>
    </row>
    <row r="445" spans="1:4" x14ac:dyDescent="0.25">
      <c r="A445" s="106">
        <v>44066</v>
      </c>
      <c r="B445" s="93" t="s">
        <v>8</v>
      </c>
      <c r="C445" s="93" t="s">
        <v>82</v>
      </c>
      <c r="D445" s="33">
        <v>0</v>
      </c>
    </row>
    <row r="446" spans="1:4" hidden="1" x14ac:dyDescent="0.25">
      <c r="A446" s="106">
        <v>44066</v>
      </c>
      <c r="B446" s="93" t="s">
        <v>8</v>
      </c>
      <c r="C446" s="93" t="s">
        <v>241</v>
      </c>
      <c r="D446" s="33">
        <v>1</v>
      </c>
    </row>
    <row r="447" spans="1:4" hidden="1" x14ac:dyDescent="0.25">
      <c r="A447" s="106">
        <v>44066</v>
      </c>
      <c r="B447" s="93" t="s">
        <v>8</v>
      </c>
      <c r="C447" s="93" t="s">
        <v>151</v>
      </c>
      <c r="D447" s="33">
        <v>3</v>
      </c>
    </row>
    <row r="448" spans="1:4" hidden="1" x14ac:dyDescent="0.25">
      <c r="A448" s="106">
        <v>44066</v>
      </c>
      <c r="B448" s="93" t="s">
        <v>8</v>
      </c>
      <c r="C448" s="93" t="s">
        <v>8</v>
      </c>
      <c r="D448" s="33">
        <v>75</v>
      </c>
    </row>
    <row r="449" spans="1:6" hidden="1" x14ac:dyDescent="0.25">
      <c r="A449" s="106">
        <v>44066</v>
      </c>
      <c r="B449" s="93" t="s">
        <v>50</v>
      </c>
      <c r="C449" s="93" t="s">
        <v>243</v>
      </c>
      <c r="D449" s="33">
        <v>1</v>
      </c>
    </row>
    <row r="450" spans="1:6" hidden="1" x14ac:dyDescent="0.25">
      <c r="A450" s="106">
        <v>44066</v>
      </c>
      <c r="B450" s="93" t="s">
        <v>27</v>
      </c>
      <c r="C450" s="93" t="s">
        <v>150</v>
      </c>
      <c r="D450" s="33">
        <v>3</v>
      </c>
      <c r="F450" s="92"/>
    </row>
    <row r="451" spans="1:6" hidden="1" x14ac:dyDescent="0.25">
      <c r="A451" s="106">
        <v>44066</v>
      </c>
      <c r="B451" s="93" t="s">
        <v>10</v>
      </c>
      <c r="C451" s="93" t="s">
        <v>10</v>
      </c>
      <c r="D451" s="33">
        <v>3</v>
      </c>
    </row>
    <row r="452" spans="1:6" hidden="1" x14ac:dyDescent="0.25">
      <c r="A452" s="106">
        <v>44067</v>
      </c>
      <c r="B452" s="93" t="s">
        <v>20</v>
      </c>
      <c r="C452" s="93" t="s">
        <v>20</v>
      </c>
      <c r="D452" s="33">
        <v>5</v>
      </c>
    </row>
    <row r="453" spans="1:6" hidden="1" x14ac:dyDescent="0.25">
      <c r="A453" s="106">
        <v>44067</v>
      </c>
      <c r="B453" s="93" t="s">
        <v>13</v>
      </c>
      <c r="C453" s="93" t="s">
        <v>236</v>
      </c>
      <c r="D453" s="33">
        <v>2</v>
      </c>
    </row>
    <row r="454" spans="1:6" hidden="1" x14ac:dyDescent="0.25">
      <c r="A454" s="106">
        <v>44067</v>
      </c>
      <c r="B454" s="93" t="s">
        <v>24</v>
      </c>
      <c r="C454" s="93" t="s">
        <v>23</v>
      </c>
      <c r="D454" s="33">
        <v>1</v>
      </c>
    </row>
    <row r="455" spans="1:6" hidden="1" x14ac:dyDescent="0.25">
      <c r="A455" s="106">
        <v>44067</v>
      </c>
      <c r="B455" s="93" t="s">
        <v>47</v>
      </c>
      <c r="C455" s="93" t="s">
        <v>47</v>
      </c>
      <c r="D455" s="33">
        <v>0</v>
      </c>
    </row>
    <row r="456" spans="1:6" hidden="1" x14ac:dyDescent="0.25">
      <c r="A456" s="106">
        <v>44067</v>
      </c>
      <c r="B456" s="93" t="s">
        <v>7</v>
      </c>
      <c r="C456" s="93" t="s">
        <v>7</v>
      </c>
      <c r="D456" s="33">
        <v>1</v>
      </c>
    </row>
    <row r="457" spans="1:6" hidden="1" x14ac:dyDescent="0.25">
      <c r="A457" s="106">
        <v>44067</v>
      </c>
      <c r="B457" s="93" t="s">
        <v>9</v>
      </c>
      <c r="C457" s="93" t="s">
        <v>9</v>
      </c>
      <c r="D457" s="33">
        <v>0</v>
      </c>
    </row>
    <row r="458" spans="1:6" hidden="1" x14ac:dyDescent="0.25">
      <c r="A458" s="106">
        <v>44067</v>
      </c>
      <c r="B458" s="93" t="s">
        <v>11</v>
      </c>
      <c r="C458" s="93" t="s">
        <v>153</v>
      </c>
      <c r="D458" s="33">
        <v>1</v>
      </c>
    </row>
    <row r="459" spans="1:6" hidden="1" x14ac:dyDescent="0.25">
      <c r="A459" s="106">
        <v>44067</v>
      </c>
      <c r="B459" s="93" t="s">
        <v>8</v>
      </c>
      <c r="C459" s="93" t="s">
        <v>241</v>
      </c>
      <c r="D459" s="33">
        <v>4</v>
      </c>
    </row>
    <row r="460" spans="1:6" hidden="1" x14ac:dyDescent="0.25">
      <c r="A460" s="106">
        <v>44067</v>
      </c>
      <c r="B460" s="93" t="s">
        <v>8</v>
      </c>
      <c r="C460" s="93" t="s">
        <v>67</v>
      </c>
      <c r="D460" s="33">
        <v>2</v>
      </c>
    </row>
    <row r="461" spans="1:6" hidden="1" x14ac:dyDescent="0.25">
      <c r="A461" s="106">
        <v>44067</v>
      </c>
      <c r="B461" s="93" t="s">
        <v>8</v>
      </c>
      <c r="C461" s="93" t="s">
        <v>154</v>
      </c>
      <c r="D461" s="33">
        <v>2</v>
      </c>
    </row>
    <row r="462" spans="1:6" hidden="1" x14ac:dyDescent="0.25">
      <c r="A462" s="106">
        <v>44067</v>
      </c>
      <c r="B462" s="93" t="s">
        <v>8</v>
      </c>
      <c r="C462" s="93" t="s">
        <v>151</v>
      </c>
      <c r="D462" s="33">
        <v>1</v>
      </c>
    </row>
    <row r="463" spans="1:6" hidden="1" x14ac:dyDescent="0.25">
      <c r="A463" s="106">
        <v>44067</v>
      </c>
      <c r="B463" s="93" t="s">
        <v>8</v>
      </c>
      <c r="C463" s="93" t="s">
        <v>40</v>
      </c>
      <c r="D463" s="33">
        <v>3</v>
      </c>
    </row>
    <row r="464" spans="1:6" hidden="1" x14ac:dyDescent="0.25">
      <c r="A464" s="106">
        <v>44067</v>
      </c>
      <c r="B464" s="93" t="s">
        <v>8</v>
      </c>
      <c r="C464" s="93" t="s">
        <v>8</v>
      </c>
      <c r="D464" s="33">
        <v>85</v>
      </c>
    </row>
    <row r="465" spans="1:4" hidden="1" x14ac:dyDescent="0.25">
      <c r="A465" s="106">
        <v>44067</v>
      </c>
      <c r="B465" s="93" t="s">
        <v>8</v>
      </c>
      <c r="C465" s="93" t="s">
        <v>121</v>
      </c>
      <c r="D465" s="33">
        <v>2</v>
      </c>
    </row>
    <row r="466" spans="1:4" hidden="1" x14ac:dyDescent="0.25">
      <c r="A466" s="106">
        <v>44067</v>
      </c>
      <c r="B466" s="93" t="s">
        <v>51</v>
      </c>
      <c r="C466" s="93" t="s">
        <v>51</v>
      </c>
      <c r="D466" s="33">
        <v>8</v>
      </c>
    </row>
    <row r="467" spans="1:4" hidden="1" x14ac:dyDescent="0.25">
      <c r="A467" s="106">
        <v>44067</v>
      </c>
      <c r="B467" s="93" t="s">
        <v>10</v>
      </c>
      <c r="C467" s="93" t="s">
        <v>10</v>
      </c>
      <c r="D467" s="33">
        <v>1</v>
      </c>
    </row>
    <row r="468" spans="1:4" hidden="1" x14ac:dyDescent="0.25">
      <c r="A468" s="106">
        <v>44068</v>
      </c>
      <c r="B468" s="93" t="s">
        <v>13</v>
      </c>
      <c r="C468" s="93" t="s">
        <v>104</v>
      </c>
      <c r="D468" s="33">
        <v>1</v>
      </c>
    </row>
    <row r="469" spans="1:4" hidden="1" x14ac:dyDescent="0.25">
      <c r="A469" s="106">
        <v>44068</v>
      </c>
      <c r="B469" s="93" t="s">
        <v>13</v>
      </c>
      <c r="C469" s="93" t="s">
        <v>13</v>
      </c>
      <c r="D469" s="33">
        <v>1</v>
      </c>
    </row>
    <row r="470" spans="1:4" hidden="1" x14ac:dyDescent="0.25">
      <c r="A470" s="106">
        <v>44068</v>
      </c>
      <c r="B470" s="93" t="s">
        <v>7</v>
      </c>
      <c r="C470" s="93" t="s">
        <v>7</v>
      </c>
      <c r="D470" s="33">
        <v>2</v>
      </c>
    </row>
    <row r="471" spans="1:4" hidden="1" x14ac:dyDescent="0.25">
      <c r="A471" s="106">
        <v>44068</v>
      </c>
      <c r="B471" s="93" t="s">
        <v>9</v>
      </c>
      <c r="C471" s="93" t="s">
        <v>9</v>
      </c>
      <c r="D471" s="33">
        <v>37</v>
      </c>
    </row>
    <row r="472" spans="1:4" hidden="1" x14ac:dyDescent="0.25">
      <c r="A472" s="106">
        <v>44068</v>
      </c>
      <c r="B472" s="93" t="s">
        <v>9</v>
      </c>
      <c r="C472" s="93" t="s">
        <v>17</v>
      </c>
      <c r="D472" s="33">
        <v>4</v>
      </c>
    </row>
    <row r="473" spans="1:4" hidden="1" x14ac:dyDescent="0.25">
      <c r="A473" s="106">
        <v>44068</v>
      </c>
      <c r="B473" s="93" t="s">
        <v>9</v>
      </c>
      <c r="C473" s="93" t="s">
        <v>159</v>
      </c>
      <c r="D473" s="33">
        <v>2</v>
      </c>
    </row>
    <row r="474" spans="1:4" hidden="1" x14ac:dyDescent="0.25">
      <c r="A474" s="106">
        <v>44068</v>
      </c>
      <c r="B474" s="93" t="s">
        <v>9</v>
      </c>
      <c r="C474" s="93" t="s">
        <v>155</v>
      </c>
      <c r="D474" s="33">
        <v>1</v>
      </c>
    </row>
    <row r="475" spans="1:4" hidden="1" x14ac:dyDescent="0.25">
      <c r="A475" s="106">
        <v>44068</v>
      </c>
      <c r="B475" s="93" t="s">
        <v>15</v>
      </c>
      <c r="C475" s="93" t="s">
        <v>118</v>
      </c>
      <c r="D475" s="33">
        <v>4</v>
      </c>
    </row>
    <row r="476" spans="1:4" hidden="1" x14ac:dyDescent="0.25">
      <c r="A476" s="106">
        <v>44068</v>
      </c>
      <c r="B476" s="93" t="s">
        <v>11</v>
      </c>
      <c r="C476" s="93" t="s">
        <v>153</v>
      </c>
      <c r="D476" s="33">
        <v>5</v>
      </c>
    </row>
    <row r="477" spans="1:4" hidden="1" x14ac:dyDescent="0.25">
      <c r="A477" s="106">
        <v>44068</v>
      </c>
      <c r="B477" s="93" t="s">
        <v>8</v>
      </c>
      <c r="C477" s="93" t="s">
        <v>241</v>
      </c>
      <c r="D477" s="33">
        <v>3</v>
      </c>
    </row>
    <row r="478" spans="1:4" hidden="1" x14ac:dyDescent="0.25">
      <c r="A478" s="106">
        <v>44068</v>
      </c>
      <c r="B478" s="93" t="s">
        <v>8</v>
      </c>
      <c r="C478" s="93" t="s">
        <v>8</v>
      </c>
      <c r="D478" s="33">
        <v>43</v>
      </c>
    </row>
    <row r="479" spans="1:4" hidden="1" x14ac:dyDescent="0.25">
      <c r="A479" s="106">
        <v>44068</v>
      </c>
      <c r="B479" s="93" t="s">
        <v>8</v>
      </c>
      <c r="C479" s="93" t="s">
        <v>31</v>
      </c>
      <c r="D479" s="33">
        <v>2</v>
      </c>
    </row>
    <row r="480" spans="1:4" hidden="1" x14ac:dyDescent="0.25">
      <c r="A480" s="106">
        <v>44068</v>
      </c>
      <c r="B480" s="93" t="s">
        <v>8</v>
      </c>
      <c r="C480" s="93" t="s">
        <v>140</v>
      </c>
      <c r="D480" s="33">
        <v>2</v>
      </c>
    </row>
    <row r="481" spans="1:4" hidden="1" x14ac:dyDescent="0.25">
      <c r="A481" s="106">
        <v>44068</v>
      </c>
      <c r="B481" s="93" t="s">
        <v>8</v>
      </c>
      <c r="C481" s="93" t="s">
        <v>89</v>
      </c>
      <c r="D481" s="33">
        <v>0</v>
      </c>
    </row>
    <row r="482" spans="1:4" hidden="1" x14ac:dyDescent="0.25">
      <c r="A482" s="106">
        <v>44068</v>
      </c>
      <c r="B482" s="93" t="s">
        <v>8</v>
      </c>
      <c r="C482" s="93" t="s">
        <v>121</v>
      </c>
      <c r="D482" s="33">
        <v>2</v>
      </c>
    </row>
    <row r="483" spans="1:4" hidden="1" x14ac:dyDescent="0.25">
      <c r="A483" s="106">
        <v>44068</v>
      </c>
      <c r="B483" s="93" t="s">
        <v>50</v>
      </c>
      <c r="C483" s="93" t="s">
        <v>243</v>
      </c>
      <c r="D483" s="33">
        <v>1</v>
      </c>
    </row>
    <row r="484" spans="1:4" hidden="1" x14ac:dyDescent="0.25">
      <c r="A484" s="106">
        <v>44068</v>
      </c>
      <c r="B484" s="93" t="s">
        <v>10</v>
      </c>
      <c r="C484" s="93" t="s">
        <v>10</v>
      </c>
      <c r="D484" s="33">
        <v>3</v>
      </c>
    </row>
    <row r="485" spans="1:4" hidden="1" x14ac:dyDescent="0.25">
      <c r="A485" s="106">
        <v>44069</v>
      </c>
      <c r="B485" s="93" t="s">
        <v>20</v>
      </c>
      <c r="C485" s="93" t="s">
        <v>20</v>
      </c>
      <c r="D485" s="33">
        <v>1</v>
      </c>
    </row>
    <row r="486" spans="1:4" hidden="1" x14ac:dyDescent="0.25">
      <c r="A486" s="106">
        <v>44069</v>
      </c>
      <c r="B486" s="93" t="s">
        <v>13</v>
      </c>
      <c r="C486" s="93" t="s">
        <v>13</v>
      </c>
      <c r="D486" s="33">
        <v>3</v>
      </c>
    </row>
    <row r="487" spans="1:4" hidden="1" x14ac:dyDescent="0.25">
      <c r="A487" s="106">
        <v>44069</v>
      </c>
      <c r="B487" s="93" t="s">
        <v>47</v>
      </c>
      <c r="C487" s="93" t="s">
        <v>47</v>
      </c>
      <c r="D487" s="33">
        <v>0</v>
      </c>
    </row>
    <row r="488" spans="1:4" hidden="1" x14ac:dyDescent="0.25">
      <c r="A488" s="106">
        <v>44069</v>
      </c>
      <c r="B488" s="93" t="s">
        <v>9</v>
      </c>
      <c r="C488" s="93" t="s">
        <v>9</v>
      </c>
      <c r="D488" s="33">
        <v>26</v>
      </c>
    </row>
    <row r="489" spans="1:4" hidden="1" x14ac:dyDescent="0.25">
      <c r="A489" s="106">
        <v>44069</v>
      </c>
      <c r="B489" s="93" t="s">
        <v>12</v>
      </c>
      <c r="C489" s="93" t="s">
        <v>160</v>
      </c>
      <c r="D489" s="33">
        <v>1</v>
      </c>
    </row>
    <row r="490" spans="1:4" hidden="1" x14ac:dyDescent="0.25">
      <c r="A490" s="106">
        <v>44069</v>
      </c>
      <c r="B490" s="93" t="s">
        <v>12</v>
      </c>
      <c r="C490" s="93" t="s">
        <v>12</v>
      </c>
      <c r="D490" s="33">
        <v>1</v>
      </c>
    </row>
    <row r="491" spans="1:4" hidden="1" x14ac:dyDescent="0.25">
      <c r="A491" s="106">
        <v>44069</v>
      </c>
      <c r="B491" s="93" t="s">
        <v>8</v>
      </c>
      <c r="C491" s="93" t="s">
        <v>241</v>
      </c>
      <c r="D491" s="33">
        <v>4</v>
      </c>
    </row>
    <row r="492" spans="1:4" hidden="1" x14ac:dyDescent="0.25">
      <c r="A492" s="106">
        <v>44069</v>
      </c>
      <c r="B492" s="93" t="s">
        <v>8</v>
      </c>
      <c r="C492" s="93" t="s">
        <v>67</v>
      </c>
      <c r="D492" s="33">
        <v>2</v>
      </c>
    </row>
    <row r="493" spans="1:4" hidden="1" x14ac:dyDescent="0.25">
      <c r="A493" s="106">
        <v>44069</v>
      </c>
      <c r="B493" s="93" t="s">
        <v>8</v>
      </c>
      <c r="C493" s="93" t="s">
        <v>151</v>
      </c>
      <c r="D493" s="33">
        <v>1</v>
      </c>
    </row>
    <row r="494" spans="1:4" hidden="1" x14ac:dyDescent="0.25">
      <c r="A494" s="106">
        <v>44069</v>
      </c>
      <c r="B494" s="93" t="s">
        <v>8</v>
      </c>
      <c r="C494" s="93" t="s">
        <v>143</v>
      </c>
      <c r="D494" s="33">
        <v>1</v>
      </c>
    </row>
    <row r="495" spans="1:4" hidden="1" x14ac:dyDescent="0.25">
      <c r="A495" s="106">
        <v>44069</v>
      </c>
      <c r="B495" s="93" t="s">
        <v>8</v>
      </c>
      <c r="C495" s="93" t="s">
        <v>40</v>
      </c>
      <c r="D495" s="33">
        <v>1</v>
      </c>
    </row>
    <row r="496" spans="1:4" hidden="1" x14ac:dyDescent="0.25">
      <c r="A496" s="106">
        <v>44069</v>
      </c>
      <c r="B496" s="93" t="s">
        <v>8</v>
      </c>
      <c r="C496" s="93" t="s">
        <v>8</v>
      </c>
      <c r="D496" s="33">
        <v>48</v>
      </c>
    </row>
    <row r="497" spans="1:4" hidden="1" x14ac:dyDescent="0.25">
      <c r="A497" s="106">
        <v>44069</v>
      </c>
      <c r="B497" s="93" t="s">
        <v>50</v>
      </c>
      <c r="C497" s="93" t="s">
        <v>243</v>
      </c>
      <c r="D497" s="33">
        <v>1</v>
      </c>
    </row>
    <row r="498" spans="1:4" hidden="1" x14ac:dyDescent="0.25">
      <c r="A498" s="106">
        <v>44069</v>
      </c>
      <c r="B498" s="93" t="s">
        <v>27</v>
      </c>
      <c r="C498" s="93" t="s">
        <v>150</v>
      </c>
      <c r="D498" s="33">
        <v>1</v>
      </c>
    </row>
    <row r="499" spans="1:4" hidden="1" x14ac:dyDescent="0.25">
      <c r="A499" s="106">
        <v>44069</v>
      </c>
      <c r="B499" s="93" t="s">
        <v>27</v>
      </c>
      <c r="C499" s="93" t="s">
        <v>43</v>
      </c>
      <c r="D499" s="33">
        <v>2</v>
      </c>
    </row>
    <row r="500" spans="1:4" hidden="1" x14ac:dyDescent="0.25">
      <c r="A500" s="106">
        <v>44069</v>
      </c>
      <c r="B500" s="93" t="s">
        <v>51</v>
      </c>
      <c r="C500" s="93" t="s">
        <v>51</v>
      </c>
      <c r="D500" s="33">
        <v>1</v>
      </c>
    </row>
    <row r="501" spans="1:4" hidden="1" x14ac:dyDescent="0.25">
      <c r="A501" s="106">
        <v>44069</v>
      </c>
      <c r="B501" s="93" t="s">
        <v>10</v>
      </c>
      <c r="C501" s="93" t="s">
        <v>10</v>
      </c>
      <c r="D501" s="33">
        <v>3</v>
      </c>
    </row>
    <row r="502" spans="1:4" hidden="1" x14ac:dyDescent="0.25">
      <c r="A502" s="106">
        <v>44070</v>
      </c>
      <c r="B502" s="93" t="s">
        <v>13</v>
      </c>
      <c r="C502" s="93" t="s">
        <v>104</v>
      </c>
      <c r="D502" s="33">
        <v>1</v>
      </c>
    </row>
    <row r="503" spans="1:4" hidden="1" x14ac:dyDescent="0.25">
      <c r="A503" s="106">
        <v>44070</v>
      </c>
      <c r="B503" s="93" t="s">
        <v>13</v>
      </c>
      <c r="C503" s="93" t="s">
        <v>13</v>
      </c>
      <c r="D503" s="33">
        <v>4</v>
      </c>
    </row>
    <row r="504" spans="1:4" hidden="1" x14ac:dyDescent="0.25">
      <c r="A504" s="106">
        <v>44070</v>
      </c>
      <c r="B504" s="93" t="s">
        <v>13</v>
      </c>
      <c r="C504" s="93" t="s">
        <v>236</v>
      </c>
      <c r="D504" s="33">
        <v>2</v>
      </c>
    </row>
    <row r="505" spans="1:4" hidden="1" x14ac:dyDescent="0.25">
      <c r="A505" s="106">
        <v>44070</v>
      </c>
      <c r="B505" s="93" t="s">
        <v>7</v>
      </c>
      <c r="C505" s="93" t="s">
        <v>7</v>
      </c>
      <c r="D505" s="33">
        <v>1</v>
      </c>
    </row>
    <row r="506" spans="1:4" hidden="1" x14ac:dyDescent="0.25">
      <c r="A506" s="106">
        <v>44070</v>
      </c>
      <c r="B506" s="93" t="s">
        <v>9</v>
      </c>
      <c r="C506" s="93" t="s">
        <v>9</v>
      </c>
      <c r="D506" s="33">
        <v>33</v>
      </c>
    </row>
    <row r="507" spans="1:4" hidden="1" x14ac:dyDescent="0.25">
      <c r="A507" s="106">
        <v>44070</v>
      </c>
      <c r="B507" s="93" t="s">
        <v>9</v>
      </c>
      <c r="C507" s="93" t="s">
        <v>17</v>
      </c>
      <c r="D507" s="33">
        <v>3</v>
      </c>
    </row>
    <row r="508" spans="1:4" hidden="1" x14ac:dyDescent="0.25">
      <c r="A508" s="106">
        <v>44070</v>
      </c>
      <c r="B508" s="93" t="s">
        <v>15</v>
      </c>
      <c r="C508" s="93" t="s">
        <v>118</v>
      </c>
      <c r="D508" s="33">
        <v>5</v>
      </c>
    </row>
    <row r="509" spans="1:4" hidden="1" x14ac:dyDescent="0.25">
      <c r="A509" s="106">
        <v>44070</v>
      </c>
      <c r="B509" s="93" t="s">
        <v>11</v>
      </c>
      <c r="C509" s="93" t="s">
        <v>11</v>
      </c>
      <c r="D509" s="33">
        <v>2</v>
      </c>
    </row>
    <row r="510" spans="1:4" hidden="1" x14ac:dyDescent="0.25">
      <c r="A510" s="106">
        <v>44070</v>
      </c>
      <c r="B510" s="93" t="s">
        <v>11</v>
      </c>
      <c r="C510" s="93" t="s">
        <v>144</v>
      </c>
      <c r="D510" s="33">
        <v>1</v>
      </c>
    </row>
    <row r="511" spans="1:4" hidden="1" x14ac:dyDescent="0.25">
      <c r="A511" s="106">
        <v>44070</v>
      </c>
      <c r="B511" s="93" t="s">
        <v>8</v>
      </c>
      <c r="C511" s="93" t="s">
        <v>67</v>
      </c>
      <c r="D511" s="33">
        <v>1</v>
      </c>
    </row>
    <row r="512" spans="1:4" hidden="1" x14ac:dyDescent="0.25">
      <c r="A512" s="106">
        <v>44070</v>
      </c>
      <c r="B512" s="93" t="s">
        <v>8</v>
      </c>
      <c r="C512" s="93" t="s">
        <v>151</v>
      </c>
      <c r="D512" s="33">
        <v>1</v>
      </c>
    </row>
    <row r="513" spans="1:6" hidden="1" x14ac:dyDescent="0.25">
      <c r="A513" s="106">
        <v>44070</v>
      </c>
      <c r="B513" s="93" t="s">
        <v>8</v>
      </c>
      <c r="C513" s="93" t="s">
        <v>40</v>
      </c>
      <c r="D513" s="33">
        <v>1</v>
      </c>
    </row>
    <row r="514" spans="1:6" hidden="1" x14ac:dyDescent="0.25">
      <c r="A514" s="106">
        <v>44070</v>
      </c>
      <c r="B514" s="93" t="s">
        <v>8</v>
      </c>
      <c r="C514" s="93" t="s">
        <v>8</v>
      </c>
      <c r="D514" s="33">
        <v>103</v>
      </c>
    </row>
    <row r="515" spans="1:6" hidden="1" x14ac:dyDescent="0.25">
      <c r="A515" s="106">
        <v>44070</v>
      </c>
      <c r="B515" s="93" t="s">
        <v>8</v>
      </c>
      <c r="C515" s="93" t="s">
        <v>31</v>
      </c>
      <c r="D515" s="33">
        <v>1</v>
      </c>
    </row>
    <row r="516" spans="1:6" hidden="1" x14ac:dyDescent="0.25">
      <c r="A516" s="106">
        <v>44070</v>
      </c>
      <c r="B516" s="93" t="s">
        <v>8</v>
      </c>
      <c r="C516" s="93" t="s">
        <v>121</v>
      </c>
      <c r="D516" s="33">
        <v>4</v>
      </c>
    </row>
    <row r="517" spans="1:6" hidden="1" x14ac:dyDescent="0.25">
      <c r="A517" s="106">
        <v>44070</v>
      </c>
      <c r="B517" s="93" t="s">
        <v>27</v>
      </c>
      <c r="C517" s="93" t="s">
        <v>43</v>
      </c>
      <c r="D517" s="33">
        <v>1</v>
      </c>
      <c r="F517" s="94"/>
    </row>
    <row r="518" spans="1:6" hidden="1" x14ac:dyDescent="0.25">
      <c r="A518" s="106">
        <v>44070</v>
      </c>
      <c r="B518" s="93" t="s">
        <v>51</v>
      </c>
      <c r="C518" s="93" t="s">
        <v>51</v>
      </c>
      <c r="D518" s="33">
        <v>1</v>
      </c>
    </row>
    <row r="519" spans="1:6" hidden="1" x14ac:dyDescent="0.25">
      <c r="A519" s="106">
        <v>44070</v>
      </c>
      <c r="B519" s="93" t="s">
        <v>10</v>
      </c>
      <c r="C519" s="93" t="s">
        <v>10</v>
      </c>
      <c r="D519" s="33">
        <v>2</v>
      </c>
    </row>
    <row r="520" spans="1:6" hidden="1" x14ac:dyDescent="0.25">
      <c r="A520" s="106">
        <v>44071</v>
      </c>
      <c r="B520" s="93" t="s">
        <v>20</v>
      </c>
      <c r="C520" s="93" t="s">
        <v>20</v>
      </c>
      <c r="D520" s="33">
        <v>0</v>
      </c>
    </row>
    <row r="521" spans="1:6" hidden="1" x14ac:dyDescent="0.25">
      <c r="A521" s="106">
        <v>44071</v>
      </c>
      <c r="B521" s="93" t="s">
        <v>24</v>
      </c>
      <c r="C521" s="93" t="s">
        <v>23</v>
      </c>
      <c r="D521" s="33">
        <v>1</v>
      </c>
    </row>
    <row r="522" spans="1:6" hidden="1" x14ac:dyDescent="0.25">
      <c r="A522" s="106">
        <v>44071</v>
      </c>
      <c r="B522" s="93" t="s">
        <v>7</v>
      </c>
      <c r="C522" s="93" t="s">
        <v>7</v>
      </c>
      <c r="D522" s="33">
        <v>1</v>
      </c>
    </row>
    <row r="523" spans="1:6" hidden="1" x14ac:dyDescent="0.25">
      <c r="A523" s="106">
        <v>44071</v>
      </c>
      <c r="B523" s="93" t="s">
        <v>9</v>
      </c>
      <c r="C523" s="93" t="s">
        <v>9</v>
      </c>
      <c r="D523" s="33">
        <v>26</v>
      </c>
    </row>
    <row r="524" spans="1:6" hidden="1" x14ac:dyDescent="0.25">
      <c r="A524" s="106">
        <v>44071</v>
      </c>
      <c r="B524" s="93" t="s">
        <v>15</v>
      </c>
      <c r="C524" s="93" t="s">
        <v>118</v>
      </c>
      <c r="D524" s="33">
        <v>2</v>
      </c>
    </row>
    <row r="525" spans="1:6" hidden="1" x14ac:dyDescent="0.25">
      <c r="A525" s="106">
        <v>44071</v>
      </c>
      <c r="B525" s="93" t="s">
        <v>12</v>
      </c>
      <c r="C525" s="93" t="s">
        <v>12</v>
      </c>
      <c r="D525" s="33">
        <v>1</v>
      </c>
    </row>
    <row r="526" spans="1:6" hidden="1" x14ac:dyDescent="0.25">
      <c r="A526" s="106">
        <v>44071</v>
      </c>
      <c r="B526" s="93" t="s">
        <v>8</v>
      </c>
      <c r="C526" s="93" t="s">
        <v>241</v>
      </c>
      <c r="D526" s="33">
        <v>2</v>
      </c>
    </row>
    <row r="527" spans="1:6" hidden="1" x14ac:dyDescent="0.25">
      <c r="A527" s="106">
        <v>44071</v>
      </c>
      <c r="B527" s="93" t="s">
        <v>8</v>
      </c>
      <c r="C527" s="93" t="s">
        <v>151</v>
      </c>
      <c r="D527" s="33">
        <v>3</v>
      </c>
    </row>
    <row r="528" spans="1:6" hidden="1" x14ac:dyDescent="0.25">
      <c r="A528" s="106">
        <v>44071</v>
      </c>
      <c r="B528" s="93" t="s">
        <v>8</v>
      </c>
      <c r="C528" s="93" t="s">
        <v>40</v>
      </c>
      <c r="D528" s="33">
        <v>2</v>
      </c>
    </row>
    <row r="529" spans="1:5" hidden="1" x14ac:dyDescent="0.25">
      <c r="A529" s="106">
        <v>44071</v>
      </c>
      <c r="B529" s="93" t="s">
        <v>8</v>
      </c>
      <c r="C529" s="93" t="s">
        <v>8</v>
      </c>
      <c r="D529" s="33">
        <v>70</v>
      </c>
      <c r="E529" s="48"/>
    </row>
    <row r="530" spans="1:5" hidden="1" x14ac:dyDescent="0.25">
      <c r="A530" s="106">
        <v>44071</v>
      </c>
      <c r="B530" s="93" t="s">
        <v>8</v>
      </c>
      <c r="C530" s="93" t="s">
        <v>197</v>
      </c>
      <c r="D530" s="33">
        <v>1</v>
      </c>
    </row>
    <row r="531" spans="1:5" hidden="1" x14ac:dyDescent="0.25">
      <c r="A531" s="106">
        <v>44071</v>
      </c>
      <c r="B531" s="93" t="s">
        <v>8</v>
      </c>
      <c r="C531" s="93" t="s">
        <v>121</v>
      </c>
      <c r="D531" s="33">
        <v>5</v>
      </c>
    </row>
    <row r="532" spans="1:5" hidden="1" x14ac:dyDescent="0.25">
      <c r="A532" s="106">
        <v>44071</v>
      </c>
      <c r="B532" s="93" t="s">
        <v>27</v>
      </c>
      <c r="C532" s="93" t="s">
        <v>43</v>
      </c>
      <c r="D532" s="33">
        <v>3</v>
      </c>
    </row>
    <row r="533" spans="1:5" hidden="1" x14ac:dyDescent="0.25">
      <c r="A533" s="106">
        <v>44071</v>
      </c>
      <c r="B533" s="93" t="s">
        <v>51</v>
      </c>
      <c r="C533" s="93" t="s">
        <v>51</v>
      </c>
      <c r="D533" s="33">
        <v>2</v>
      </c>
    </row>
    <row r="534" spans="1:5" hidden="1" x14ac:dyDescent="0.25">
      <c r="A534" s="106">
        <v>44072</v>
      </c>
      <c r="B534" s="93" t="s">
        <v>14</v>
      </c>
      <c r="C534" s="93" t="s">
        <v>16</v>
      </c>
      <c r="D534" s="33">
        <v>2</v>
      </c>
    </row>
    <row r="535" spans="1:5" hidden="1" x14ac:dyDescent="0.25">
      <c r="A535" s="106">
        <v>44072</v>
      </c>
      <c r="B535" s="93" t="s">
        <v>13</v>
      </c>
      <c r="C535" s="93" t="s">
        <v>104</v>
      </c>
      <c r="D535" s="33">
        <v>1</v>
      </c>
    </row>
    <row r="536" spans="1:5" hidden="1" x14ac:dyDescent="0.25">
      <c r="A536" s="106">
        <v>44072</v>
      </c>
      <c r="B536" s="93" t="s">
        <v>13</v>
      </c>
      <c r="C536" s="93" t="s">
        <v>13</v>
      </c>
      <c r="D536" s="33">
        <v>3</v>
      </c>
    </row>
    <row r="537" spans="1:5" hidden="1" x14ac:dyDescent="0.25">
      <c r="A537" s="106">
        <v>44072</v>
      </c>
      <c r="B537" s="93" t="s">
        <v>13</v>
      </c>
      <c r="C537" s="93" t="s">
        <v>148</v>
      </c>
      <c r="D537" s="33">
        <v>2</v>
      </c>
    </row>
    <row r="538" spans="1:5" hidden="1" x14ac:dyDescent="0.25">
      <c r="A538" s="106">
        <v>44072</v>
      </c>
      <c r="B538" s="93" t="s">
        <v>24</v>
      </c>
      <c r="C538" s="93" t="s">
        <v>204</v>
      </c>
      <c r="D538" s="33">
        <v>1</v>
      </c>
    </row>
    <row r="539" spans="1:5" hidden="1" x14ac:dyDescent="0.25">
      <c r="A539" s="106">
        <v>44072</v>
      </c>
      <c r="B539" s="93" t="s">
        <v>9</v>
      </c>
      <c r="C539" s="93" t="s">
        <v>9</v>
      </c>
      <c r="D539" s="33">
        <v>38</v>
      </c>
    </row>
    <row r="540" spans="1:5" hidden="1" x14ac:dyDescent="0.25">
      <c r="A540" s="106">
        <v>44072</v>
      </c>
      <c r="B540" s="93" t="s">
        <v>9</v>
      </c>
      <c r="C540" s="93" t="s">
        <v>159</v>
      </c>
      <c r="D540" s="33">
        <v>1</v>
      </c>
    </row>
    <row r="541" spans="1:5" hidden="1" x14ac:dyDescent="0.25">
      <c r="A541" s="106">
        <v>44072</v>
      </c>
      <c r="B541" s="93" t="s">
        <v>9</v>
      </c>
      <c r="C541" s="93" t="s">
        <v>155</v>
      </c>
      <c r="D541" s="33">
        <v>1</v>
      </c>
    </row>
    <row r="542" spans="1:5" hidden="1" x14ac:dyDescent="0.25">
      <c r="A542" s="106">
        <v>44072</v>
      </c>
      <c r="B542" s="93" t="s">
        <v>12</v>
      </c>
      <c r="C542" s="93" t="s">
        <v>12</v>
      </c>
      <c r="D542" s="33">
        <v>2</v>
      </c>
    </row>
    <row r="543" spans="1:5" hidden="1" x14ac:dyDescent="0.25">
      <c r="A543" s="106">
        <v>44072</v>
      </c>
      <c r="B543" s="93" t="s">
        <v>8</v>
      </c>
      <c r="C543" s="93" t="s">
        <v>241</v>
      </c>
      <c r="D543" s="33">
        <v>1</v>
      </c>
    </row>
    <row r="544" spans="1:5" hidden="1" x14ac:dyDescent="0.25">
      <c r="A544" s="106">
        <v>44072</v>
      </c>
      <c r="B544" s="93" t="s">
        <v>8</v>
      </c>
      <c r="C544" s="93" t="s">
        <v>8</v>
      </c>
      <c r="D544" s="33">
        <v>91</v>
      </c>
    </row>
    <row r="545" spans="1:4" hidden="1" x14ac:dyDescent="0.25">
      <c r="A545" s="106">
        <v>44072</v>
      </c>
      <c r="B545" s="93" t="s">
        <v>8</v>
      </c>
      <c r="C545" s="93" t="s">
        <v>31</v>
      </c>
      <c r="D545" s="33">
        <v>1</v>
      </c>
    </row>
    <row r="546" spans="1:4" hidden="1" x14ac:dyDescent="0.25">
      <c r="A546" s="106">
        <v>44072</v>
      </c>
      <c r="B546" s="93" t="s">
        <v>8</v>
      </c>
      <c r="C546" s="93" t="s">
        <v>89</v>
      </c>
      <c r="D546" s="33">
        <v>2</v>
      </c>
    </row>
    <row r="547" spans="1:4" hidden="1" x14ac:dyDescent="0.25">
      <c r="A547" s="106">
        <v>44072</v>
      </c>
      <c r="B547" s="93" t="s">
        <v>8</v>
      </c>
      <c r="C547" s="93" t="s">
        <v>121</v>
      </c>
      <c r="D547" s="33">
        <v>1</v>
      </c>
    </row>
    <row r="548" spans="1:4" hidden="1" x14ac:dyDescent="0.25">
      <c r="A548" s="106">
        <v>44072</v>
      </c>
      <c r="B548" s="93" t="s">
        <v>27</v>
      </c>
      <c r="C548" s="93" t="s">
        <v>150</v>
      </c>
      <c r="D548" s="33">
        <v>1</v>
      </c>
    </row>
    <row r="549" spans="1:4" hidden="1" x14ac:dyDescent="0.25">
      <c r="A549" s="106">
        <v>44072</v>
      </c>
      <c r="B549" s="93" t="s">
        <v>51</v>
      </c>
      <c r="C549" s="93" t="s">
        <v>51</v>
      </c>
      <c r="D549" s="33">
        <v>7</v>
      </c>
    </row>
    <row r="550" spans="1:4" hidden="1" x14ac:dyDescent="0.25">
      <c r="A550" s="106">
        <v>44072</v>
      </c>
      <c r="B550" s="93" t="s">
        <v>10</v>
      </c>
      <c r="C550" s="93" t="s">
        <v>10</v>
      </c>
      <c r="D550" s="33">
        <v>4</v>
      </c>
    </row>
    <row r="551" spans="1:4" hidden="1" x14ac:dyDescent="0.25">
      <c r="A551" s="106">
        <v>44073</v>
      </c>
      <c r="B551" s="93" t="s">
        <v>13</v>
      </c>
      <c r="C551" s="93" t="s">
        <v>235</v>
      </c>
      <c r="D551" s="33">
        <v>1</v>
      </c>
    </row>
    <row r="552" spans="1:4" hidden="1" x14ac:dyDescent="0.25">
      <c r="A552" s="106">
        <v>44073</v>
      </c>
      <c r="B552" s="93" t="s">
        <v>13</v>
      </c>
      <c r="C552" s="93" t="s">
        <v>13</v>
      </c>
      <c r="D552" s="33">
        <v>9</v>
      </c>
    </row>
    <row r="553" spans="1:4" hidden="1" x14ac:dyDescent="0.25">
      <c r="A553" s="106">
        <v>44073</v>
      </c>
      <c r="B553" s="93" t="s">
        <v>13</v>
      </c>
      <c r="C553" s="93" t="s">
        <v>148</v>
      </c>
      <c r="D553" s="33">
        <v>2</v>
      </c>
    </row>
    <row r="554" spans="1:4" hidden="1" x14ac:dyDescent="0.25">
      <c r="A554" s="106">
        <v>44073</v>
      </c>
      <c r="B554" s="93" t="s">
        <v>13</v>
      </c>
      <c r="C554" s="93" t="s">
        <v>152</v>
      </c>
      <c r="D554" s="33">
        <v>2</v>
      </c>
    </row>
    <row r="555" spans="1:4" hidden="1" x14ac:dyDescent="0.25">
      <c r="A555" s="106">
        <v>44073</v>
      </c>
      <c r="B555" s="93" t="s">
        <v>24</v>
      </c>
      <c r="C555" s="93" t="s">
        <v>23</v>
      </c>
      <c r="D555" s="33">
        <v>1</v>
      </c>
    </row>
    <row r="556" spans="1:4" hidden="1" x14ac:dyDescent="0.25">
      <c r="A556" s="106">
        <v>44073</v>
      </c>
      <c r="B556" s="93" t="s">
        <v>9</v>
      </c>
      <c r="C556" s="93" t="s">
        <v>9</v>
      </c>
      <c r="D556" s="33">
        <v>32</v>
      </c>
    </row>
    <row r="557" spans="1:4" hidden="1" x14ac:dyDescent="0.25">
      <c r="A557" s="106">
        <v>44073</v>
      </c>
      <c r="B557" s="93" t="s">
        <v>9</v>
      </c>
      <c r="C557" s="93" t="s">
        <v>159</v>
      </c>
      <c r="D557" s="33">
        <v>2</v>
      </c>
    </row>
    <row r="558" spans="1:4" hidden="1" x14ac:dyDescent="0.25">
      <c r="A558" s="106">
        <v>44073</v>
      </c>
      <c r="B558" s="93" t="s">
        <v>9</v>
      </c>
      <c r="C558" s="93" t="s">
        <v>155</v>
      </c>
      <c r="D558" s="33">
        <v>2</v>
      </c>
    </row>
    <row r="559" spans="1:4" hidden="1" x14ac:dyDescent="0.25">
      <c r="A559" s="106">
        <v>44073</v>
      </c>
      <c r="B559" s="93" t="s">
        <v>11</v>
      </c>
      <c r="C559" s="93" t="s">
        <v>11</v>
      </c>
      <c r="D559" s="33">
        <v>2</v>
      </c>
    </row>
    <row r="560" spans="1:4" hidden="1" x14ac:dyDescent="0.25">
      <c r="A560" s="106">
        <v>44073</v>
      </c>
      <c r="B560" s="93" t="s">
        <v>11</v>
      </c>
      <c r="C560" s="93" t="s">
        <v>144</v>
      </c>
      <c r="D560" s="33">
        <v>1</v>
      </c>
    </row>
    <row r="561" spans="1:4" hidden="1" x14ac:dyDescent="0.25">
      <c r="A561" s="106">
        <v>44073</v>
      </c>
      <c r="B561" s="93" t="s">
        <v>8</v>
      </c>
      <c r="C561" s="93" t="s">
        <v>241</v>
      </c>
      <c r="D561" s="33">
        <v>2</v>
      </c>
    </row>
    <row r="562" spans="1:4" hidden="1" x14ac:dyDescent="0.25">
      <c r="A562" s="106">
        <v>44073</v>
      </c>
      <c r="B562" s="93" t="s">
        <v>8</v>
      </c>
      <c r="C562" s="93" t="s">
        <v>215</v>
      </c>
      <c r="D562" s="33">
        <v>1</v>
      </c>
    </row>
    <row r="563" spans="1:4" hidden="1" x14ac:dyDescent="0.25">
      <c r="A563" s="106">
        <v>44073</v>
      </c>
      <c r="B563" s="93" t="s">
        <v>8</v>
      </c>
      <c r="C563" s="93" t="s">
        <v>40</v>
      </c>
      <c r="D563" s="33">
        <v>2</v>
      </c>
    </row>
    <row r="564" spans="1:4" hidden="1" x14ac:dyDescent="0.25">
      <c r="A564" s="106">
        <v>44073</v>
      </c>
      <c r="B564" s="93" t="s">
        <v>8</v>
      </c>
      <c r="C564" s="93" t="s">
        <v>8</v>
      </c>
      <c r="D564" s="33">
        <v>59</v>
      </c>
    </row>
    <row r="565" spans="1:4" hidden="1" x14ac:dyDescent="0.25">
      <c r="A565" s="106">
        <v>44073</v>
      </c>
      <c r="B565" s="93" t="s">
        <v>27</v>
      </c>
      <c r="C565" s="93" t="s">
        <v>43</v>
      </c>
      <c r="D565" s="33">
        <v>1</v>
      </c>
    </row>
    <row r="566" spans="1:4" hidden="1" x14ac:dyDescent="0.25">
      <c r="A566" s="106">
        <v>44074</v>
      </c>
      <c r="B566" s="93" t="s">
        <v>20</v>
      </c>
      <c r="C566" s="93" t="s">
        <v>20</v>
      </c>
      <c r="D566" s="33">
        <v>1</v>
      </c>
    </row>
    <row r="567" spans="1:4" hidden="1" x14ac:dyDescent="0.25">
      <c r="A567" s="106">
        <v>44074</v>
      </c>
      <c r="B567" s="93" t="s">
        <v>13</v>
      </c>
      <c r="C567" s="93" t="s">
        <v>104</v>
      </c>
      <c r="D567" s="33">
        <v>1</v>
      </c>
    </row>
    <row r="568" spans="1:4" hidden="1" x14ac:dyDescent="0.25">
      <c r="A568" s="106">
        <v>44074</v>
      </c>
      <c r="B568" s="93" t="s">
        <v>13</v>
      </c>
      <c r="C568" s="93" t="s">
        <v>13</v>
      </c>
      <c r="D568" s="33">
        <v>10</v>
      </c>
    </row>
    <row r="569" spans="1:4" hidden="1" x14ac:dyDescent="0.25">
      <c r="A569" s="106">
        <v>44074</v>
      </c>
      <c r="B569" s="93" t="s">
        <v>13</v>
      </c>
      <c r="C569" s="93" t="s">
        <v>236</v>
      </c>
      <c r="D569" s="33">
        <v>3</v>
      </c>
    </row>
    <row r="570" spans="1:4" hidden="1" x14ac:dyDescent="0.25">
      <c r="A570" s="106">
        <v>44074</v>
      </c>
      <c r="B570" s="93" t="s">
        <v>13</v>
      </c>
      <c r="C570" s="93" t="s">
        <v>233</v>
      </c>
      <c r="D570" s="33">
        <v>4</v>
      </c>
    </row>
    <row r="571" spans="1:4" hidden="1" x14ac:dyDescent="0.25">
      <c r="A571" s="106">
        <v>44074</v>
      </c>
      <c r="B571" s="93" t="s">
        <v>24</v>
      </c>
      <c r="C571" s="93" t="s">
        <v>23</v>
      </c>
      <c r="D571" s="33">
        <v>0</v>
      </c>
    </row>
    <row r="572" spans="1:4" hidden="1" x14ac:dyDescent="0.25">
      <c r="A572" s="106">
        <v>44074</v>
      </c>
      <c r="B572" s="93" t="s">
        <v>24</v>
      </c>
      <c r="C572" s="93" t="s">
        <v>220</v>
      </c>
      <c r="D572" s="33">
        <v>1</v>
      </c>
    </row>
    <row r="573" spans="1:4" hidden="1" x14ac:dyDescent="0.25">
      <c r="A573" s="106">
        <v>44074</v>
      </c>
      <c r="B573" s="93" t="s">
        <v>24</v>
      </c>
      <c r="C573" s="93" t="s">
        <v>24</v>
      </c>
      <c r="D573" s="33">
        <v>1</v>
      </c>
    </row>
    <row r="574" spans="1:4" hidden="1" x14ac:dyDescent="0.25">
      <c r="A574" s="106">
        <v>44074</v>
      </c>
      <c r="B574" s="93" t="s">
        <v>7</v>
      </c>
      <c r="C574" s="93" t="s">
        <v>7</v>
      </c>
      <c r="D574" s="33">
        <v>4</v>
      </c>
    </row>
    <row r="575" spans="1:4" hidden="1" x14ac:dyDescent="0.25">
      <c r="A575" s="106">
        <v>44074</v>
      </c>
      <c r="B575" s="93" t="s">
        <v>9</v>
      </c>
      <c r="C575" s="93" t="s">
        <v>9</v>
      </c>
      <c r="D575" s="33">
        <v>16</v>
      </c>
    </row>
    <row r="576" spans="1:4" hidden="1" x14ac:dyDescent="0.25">
      <c r="A576" s="106">
        <v>44074</v>
      </c>
      <c r="B576" s="93" t="s">
        <v>9</v>
      </c>
      <c r="C576" s="93" t="s">
        <v>17</v>
      </c>
      <c r="D576" s="33">
        <v>1</v>
      </c>
    </row>
    <row r="577" spans="1:4" hidden="1" x14ac:dyDescent="0.25">
      <c r="A577" s="106">
        <v>44074</v>
      </c>
      <c r="B577" s="93" t="s">
        <v>11</v>
      </c>
      <c r="C577" s="93" t="s">
        <v>144</v>
      </c>
      <c r="D577" s="33">
        <v>4</v>
      </c>
    </row>
    <row r="578" spans="1:4" hidden="1" x14ac:dyDescent="0.25">
      <c r="A578" s="106">
        <v>44074</v>
      </c>
      <c r="B578" s="93" t="s">
        <v>12</v>
      </c>
      <c r="C578" s="93" t="s">
        <v>12</v>
      </c>
      <c r="D578" s="33">
        <v>1</v>
      </c>
    </row>
    <row r="579" spans="1:4" hidden="1" x14ac:dyDescent="0.25">
      <c r="A579" s="106">
        <v>44074</v>
      </c>
      <c r="B579" s="93" t="s">
        <v>8</v>
      </c>
      <c r="C579" s="93" t="s">
        <v>241</v>
      </c>
      <c r="D579" s="33">
        <v>1</v>
      </c>
    </row>
    <row r="580" spans="1:4" hidden="1" x14ac:dyDescent="0.25">
      <c r="A580" s="106">
        <v>44074</v>
      </c>
      <c r="B580" s="93" t="s">
        <v>8</v>
      </c>
      <c r="C580" s="93" t="s">
        <v>67</v>
      </c>
      <c r="D580" s="33">
        <v>1</v>
      </c>
    </row>
    <row r="581" spans="1:4" hidden="1" x14ac:dyDescent="0.25">
      <c r="A581" s="106">
        <v>44074</v>
      </c>
      <c r="B581" s="93" t="s">
        <v>8</v>
      </c>
      <c r="C581" s="93" t="s">
        <v>40</v>
      </c>
      <c r="D581" s="33">
        <v>6</v>
      </c>
    </row>
    <row r="582" spans="1:4" hidden="1" x14ac:dyDescent="0.25">
      <c r="A582" s="106">
        <v>44074</v>
      </c>
      <c r="B582" s="93" t="s">
        <v>8</v>
      </c>
      <c r="C582" s="93" t="s">
        <v>8</v>
      </c>
      <c r="D582" s="33">
        <v>121</v>
      </c>
    </row>
    <row r="583" spans="1:4" hidden="1" x14ac:dyDescent="0.25">
      <c r="A583" s="106">
        <v>44074</v>
      </c>
      <c r="B583" s="93" t="s">
        <v>8</v>
      </c>
      <c r="C583" s="93" t="s">
        <v>31</v>
      </c>
      <c r="D583" s="33">
        <v>7</v>
      </c>
    </row>
    <row r="584" spans="1:4" hidden="1" x14ac:dyDescent="0.25">
      <c r="A584" s="106">
        <v>44074</v>
      </c>
      <c r="B584" s="93" t="s">
        <v>8</v>
      </c>
      <c r="C584" s="93" t="s">
        <v>89</v>
      </c>
      <c r="D584" s="33">
        <v>1</v>
      </c>
    </row>
    <row r="585" spans="1:4" hidden="1" x14ac:dyDescent="0.25">
      <c r="A585" s="106">
        <v>44074</v>
      </c>
      <c r="B585" s="93" t="s">
        <v>8</v>
      </c>
      <c r="C585" s="93" t="s">
        <v>121</v>
      </c>
      <c r="D585" s="33">
        <v>1</v>
      </c>
    </row>
    <row r="586" spans="1:4" hidden="1" x14ac:dyDescent="0.25">
      <c r="A586" s="106">
        <v>44074</v>
      </c>
      <c r="B586" s="93" t="s">
        <v>51</v>
      </c>
      <c r="C586" s="93" t="s">
        <v>51</v>
      </c>
      <c r="D586" s="33">
        <v>4</v>
      </c>
    </row>
    <row r="587" spans="1:4" hidden="1" x14ac:dyDescent="0.25">
      <c r="A587" s="106">
        <v>44074</v>
      </c>
      <c r="B587" s="93" t="s">
        <v>10</v>
      </c>
      <c r="C587" s="93" t="s">
        <v>10</v>
      </c>
      <c r="D587" s="33">
        <v>1</v>
      </c>
    </row>
    <row r="588" spans="1:4" hidden="1" x14ac:dyDescent="0.25">
      <c r="A588" s="106">
        <v>44075</v>
      </c>
      <c r="B588" s="93" t="s">
        <v>20</v>
      </c>
      <c r="C588" s="93" t="s">
        <v>20</v>
      </c>
      <c r="D588" s="33">
        <v>13</v>
      </c>
    </row>
    <row r="589" spans="1:4" hidden="1" x14ac:dyDescent="0.25">
      <c r="A589" s="106">
        <v>44075</v>
      </c>
      <c r="B589" s="93" t="s">
        <v>13</v>
      </c>
      <c r="C589" s="93" t="s">
        <v>104</v>
      </c>
      <c r="D589" s="33">
        <v>1</v>
      </c>
    </row>
    <row r="590" spans="1:4" hidden="1" x14ac:dyDescent="0.25">
      <c r="A590" s="106">
        <v>44075</v>
      </c>
      <c r="B590" s="93" t="s">
        <v>13</v>
      </c>
      <c r="C590" s="93" t="s">
        <v>236</v>
      </c>
      <c r="D590" s="33">
        <v>1</v>
      </c>
    </row>
    <row r="591" spans="1:4" hidden="1" x14ac:dyDescent="0.25">
      <c r="A591" s="106">
        <v>44075</v>
      </c>
      <c r="B591" s="93" t="s">
        <v>24</v>
      </c>
      <c r="C591" s="93" t="s">
        <v>23</v>
      </c>
      <c r="D591" s="33">
        <v>3</v>
      </c>
    </row>
    <row r="592" spans="1:4" hidden="1" x14ac:dyDescent="0.25">
      <c r="A592" s="106">
        <v>44075</v>
      </c>
      <c r="B592" s="93" t="s">
        <v>24</v>
      </c>
      <c r="C592" s="93" t="s">
        <v>24</v>
      </c>
      <c r="D592" s="33">
        <v>1</v>
      </c>
    </row>
    <row r="593" spans="1:4" hidden="1" x14ac:dyDescent="0.25">
      <c r="A593" s="106">
        <v>44075</v>
      </c>
      <c r="B593" s="93" t="s">
        <v>47</v>
      </c>
      <c r="C593" s="93" t="s">
        <v>47</v>
      </c>
      <c r="D593" s="33">
        <v>0</v>
      </c>
    </row>
    <row r="594" spans="1:4" hidden="1" x14ac:dyDescent="0.25">
      <c r="A594" s="106">
        <v>44075</v>
      </c>
      <c r="B594" s="93" t="s">
        <v>48</v>
      </c>
      <c r="C594" s="93" t="s">
        <v>48</v>
      </c>
      <c r="D594" s="33">
        <v>2</v>
      </c>
    </row>
    <row r="595" spans="1:4" hidden="1" x14ac:dyDescent="0.25">
      <c r="A595" s="106">
        <v>44075</v>
      </c>
      <c r="B595" s="93" t="s">
        <v>7</v>
      </c>
      <c r="C595" s="93" t="s">
        <v>125</v>
      </c>
      <c r="D595" s="33">
        <v>1</v>
      </c>
    </row>
    <row r="596" spans="1:4" hidden="1" x14ac:dyDescent="0.25">
      <c r="A596" s="106">
        <v>44075</v>
      </c>
      <c r="B596" s="93" t="s">
        <v>9</v>
      </c>
      <c r="C596" s="93" t="s">
        <v>9</v>
      </c>
      <c r="D596" s="33">
        <v>29</v>
      </c>
    </row>
    <row r="597" spans="1:4" hidden="1" x14ac:dyDescent="0.25">
      <c r="A597" s="106">
        <v>44075</v>
      </c>
      <c r="B597" s="93" t="s">
        <v>9</v>
      </c>
      <c r="C597" s="93" t="s">
        <v>17</v>
      </c>
      <c r="D597" s="33">
        <v>2</v>
      </c>
    </row>
    <row r="598" spans="1:4" hidden="1" x14ac:dyDescent="0.25">
      <c r="A598" s="106">
        <v>44075</v>
      </c>
      <c r="B598" s="93" t="s">
        <v>15</v>
      </c>
      <c r="C598" s="93" t="s">
        <v>118</v>
      </c>
      <c r="D598" s="33">
        <v>2</v>
      </c>
    </row>
    <row r="599" spans="1:4" hidden="1" x14ac:dyDescent="0.25">
      <c r="A599" s="106">
        <v>44075</v>
      </c>
      <c r="B599" s="93" t="s">
        <v>11</v>
      </c>
      <c r="C599" s="93" t="s">
        <v>73</v>
      </c>
      <c r="D599" s="33">
        <v>0</v>
      </c>
    </row>
    <row r="600" spans="1:4" hidden="1" x14ac:dyDescent="0.25">
      <c r="A600" s="106">
        <v>44075</v>
      </c>
      <c r="B600" s="93" t="s">
        <v>11</v>
      </c>
      <c r="C600" s="93" t="s">
        <v>144</v>
      </c>
      <c r="D600" s="33">
        <v>1</v>
      </c>
    </row>
    <row r="601" spans="1:4" hidden="1" x14ac:dyDescent="0.25">
      <c r="A601" s="106">
        <v>44075</v>
      </c>
      <c r="B601" s="93" t="s">
        <v>12</v>
      </c>
      <c r="C601" s="93" t="s">
        <v>160</v>
      </c>
      <c r="D601" s="33">
        <v>7</v>
      </c>
    </row>
    <row r="602" spans="1:4" hidden="1" x14ac:dyDescent="0.25">
      <c r="A602" s="106">
        <v>44075</v>
      </c>
      <c r="B602" s="93" t="s">
        <v>8</v>
      </c>
      <c r="C602" s="93" t="s">
        <v>241</v>
      </c>
      <c r="D602" s="33">
        <v>2</v>
      </c>
    </row>
    <row r="603" spans="1:4" hidden="1" x14ac:dyDescent="0.25">
      <c r="A603" s="106">
        <v>44075</v>
      </c>
      <c r="B603" s="93" t="s">
        <v>8</v>
      </c>
      <c r="C603" s="93" t="s">
        <v>67</v>
      </c>
      <c r="D603" s="33">
        <v>8</v>
      </c>
    </row>
    <row r="604" spans="1:4" hidden="1" x14ac:dyDescent="0.25">
      <c r="A604" s="106">
        <v>44075</v>
      </c>
      <c r="B604" s="93" t="s">
        <v>8</v>
      </c>
      <c r="C604" s="93" t="s">
        <v>143</v>
      </c>
      <c r="D604" s="33">
        <v>5</v>
      </c>
    </row>
    <row r="605" spans="1:4" hidden="1" x14ac:dyDescent="0.25">
      <c r="A605" s="106">
        <v>44075</v>
      </c>
      <c r="B605" s="93" t="s">
        <v>8</v>
      </c>
      <c r="C605" s="93" t="s">
        <v>40</v>
      </c>
      <c r="D605" s="33">
        <v>4</v>
      </c>
    </row>
    <row r="606" spans="1:4" hidden="1" x14ac:dyDescent="0.25">
      <c r="A606" s="106">
        <v>44075</v>
      </c>
      <c r="B606" s="93" t="s">
        <v>8</v>
      </c>
      <c r="C606" s="93" t="s">
        <v>8</v>
      </c>
      <c r="D606" s="33">
        <v>160</v>
      </c>
    </row>
    <row r="607" spans="1:4" hidden="1" x14ac:dyDescent="0.25">
      <c r="A607" s="106">
        <v>44075</v>
      </c>
      <c r="B607" s="93" t="s">
        <v>8</v>
      </c>
      <c r="C607" s="93" t="s">
        <v>197</v>
      </c>
      <c r="D607" s="33">
        <v>2</v>
      </c>
    </row>
    <row r="608" spans="1:4" hidden="1" x14ac:dyDescent="0.25">
      <c r="A608" s="106">
        <v>44075</v>
      </c>
      <c r="B608" s="93" t="s">
        <v>8</v>
      </c>
      <c r="C608" s="93" t="s">
        <v>31</v>
      </c>
      <c r="D608" s="33">
        <v>6</v>
      </c>
    </row>
    <row r="609" spans="1:4" hidden="1" x14ac:dyDescent="0.25">
      <c r="A609" s="106">
        <v>44075</v>
      </c>
      <c r="B609" s="93" t="s">
        <v>8</v>
      </c>
      <c r="C609" s="93" t="s">
        <v>89</v>
      </c>
      <c r="D609" s="33">
        <v>2</v>
      </c>
    </row>
    <row r="610" spans="1:4" hidden="1" x14ac:dyDescent="0.25">
      <c r="A610" s="106">
        <v>44075</v>
      </c>
      <c r="B610" s="93" t="s">
        <v>8</v>
      </c>
      <c r="C610" s="93" t="s">
        <v>121</v>
      </c>
      <c r="D610" s="33">
        <v>4</v>
      </c>
    </row>
    <row r="611" spans="1:4" hidden="1" x14ac:dyDescent="0.25">
      <c r="A611" s="106">
        <v>44075</v>
      </c>
      <c r="B611" s="93" t="s">
        <v>49</v>
      </c>
      <c r="C611" s="93" t="s">
        <v>225</v>
      </c>
      <c r="D611" s="33">
        <v>0</v>
      </c>
    </row>
    <row r="612" spans="1:4" hidden="1" x14ac:dyDescent="0.25">
      <c r="A612" s="106">
        <v>44075</v>
      </c>
      <c r="B612" s="93" t="s">
        <v>27</v>
      </c>
      <c r="C612" s="93" t="s">
        <v>43</v>
      </c>
      <c r="D612" s="33">
        <v>2</v>
      </c>
    </row>
    <row r="613" spans="1:4" hidden="1" x14ac:dyDescent="0.25">
      <c r="A613" s="106">
        <v>44075</v>
      </c>
      <c r="B613" s="93" t="s">
        <v>51</v>
      </c>
      <c r="C613" s="93" t="s">
        <v>51</v>
      </c>
      <c r="D613" s="33">
        <v>2</v>
      </c>
    </row>
    <row r="614" spans="1:4" hidden="1" x14ac:dyDescent="0.25">
      <c r="A614" s="106">
        <v>44075</v>
      </c>
      <c r="B614" s="93" t="s">
        <v>10</v>
      </c>
      <c r="C614" s="93" t="s">
        <v>10</v>
      </c>
      <c r="D614" s="33">
        <v>4</v>
      </c>
    </row>
    <row r="615" spans="1:4" hidden="1" x14ac:dyDescent="0.25">
      <c r="A615" s="106">
        <v>44076</v>
      </c>
      <c r="B615" s="93" t="s">
        <v>20</v>
      </c>
      <c r="C615" s="93" t="s">
        <v>20</v>
      </c>
      <c r="D615" s="33">
        <v>20</v>
      </c>
    </row>
    <row r="616" spans="1:4" hidden="1" x14ac:dyDescent="0.25">
      <c r="A616" s="106">
        <v>44076</v>
      </c>
      <c r="B616" s="107" t="s">
        <v>13</v>
      </c>
      <c r="C616" s="107" t="s">
        <v>104</v>
      </c>
      <c r="D616" s="33">
        <v>2</v>
      </c>
    </row>
    <row r="617" spans="1:4" hidden="1" x14ac:dyDescent="0.25">
      <c r="A617" s="106">
        <v>44076</v>
      </c>
      <c r="B617" s="93" t="s">
        <v>13</v>
      </c>
      <c r="C617" s="93" t="s">
        <v>13</v>
      </c>
      <c r="D617" s="33">
        <v>19</v>
      </c>
    </row>
    <row r="618" spans="1:4" hidden="1" x14ac:dyDescent="0.25">
      <c r="A618" s="106">
        <v>44076</v>
      </c>
      <c r="B618" s="93" t="s">
        <v>13</v>
      </c>
      <c r="C618" s="93" t="s">
        <v>148</v>
      </c>
      <c r="D618" s="33">
        <v>1</v>
      </c>
    </row>
    <row r="619" spans="1:4" hidden="1" x14ac:dyDescent="0.25">
      <c r="A619" s="106">
        <v>44076</v>
      </c>
      <c r="B619" s="107" t="s">
        <v>13</v>
      </c>
      <c r="C619" s="93" t="s">
        <v>152</v>
      </c>
      <c r="D619" s="33">
        <v>2</v>
      </c>
    </row>
    <row r="620" spans="1:4" hidden="1" x14ac:dyDescent="0.25">
      <c r="A620" s="106">
        <v>44076</v>
      </c>
      <c r="B620" s="93" t="s">
        <v>13</v>
      </c>
      <c r="C620" s="93" t="s">
        <v>233</v>
      </c>
      <c r="D620" s="33">
        <v>1</v>
      </c>
    </row>
    <row r="621" spans="1:4" hidden="1" x14ac:dyDescent="0.25">
      <c r="A621" s="106">
        <v>44076</v>
      </c>
      <c r="B621" s="93" t="s">
        <v>24</v>
      </c>
      <c r="C621" s="93" t="s">
        <v>23</v>
      </c>
      <c r="D621" s="33">
        <v>1</v>
      </c>
    </row>
    <row r="622" spans="1:4" hidden="1" x14ac:dyDescent="0.25">
      <c r="A622" s="106">
        <v>44076</v>
      </c>
      <c r="B622" s="93" t="s">
        <v>7</v>
      </c>
      <c r="C622" s="93" t="s">
        <v>7</v>
      </c>
      <c r="D622" s="33">
        <v>11</v>
      </c>
    </row>
    <row r="623" spans="1:4" hidden="1" x14ac:dyDescent="0.25">
      <c r="A623" s="106">
        <v>44076</v>
      </c>
      <c r="B623" s="93" t="s">
        <v>9</v>
      </c>
      <c r="C623" s="93" t="s">
        <v>9</v>
      </c>
      <c r="D623" s="33">
        <v>74</v>
      </c>
    </row>
    <row r="624" spans="1:4" hidden="1" x14ac:dyDescent="0.25">
      <c r="A624" s="106">
        <v>44076</v>
      </c>
      <c r="B624" s="93" t="s">
        <v>9</v>
      </c>
      <c r="C624" s="93" t="s">
        <v>17</v>
      </c>
      <c r="D624" s="33">
        <v>2</v>
      </c>
    </row>
    <row r="625" spans="1:4" hidden="1" x14ac:dyDescent="0.25">
      <c r="A625" s="106">
        <v>44076</v>
      </c>
      <c r="B625" s="93" t="s">
        <v>9</v>
      </c>
      <c r="C625" s="93" t="s">
        <v>155</v>
      </c>
      <c r="D625" s="33">
        <v>2</v>
      </c>
    </row>
    <row r="626" spans="1:4" hidden="1" x14ac:dyDescent="0.25">
      <c r="A626" s="106">
        <v>44076</v>
      </c>
      <c r="B626" s="93" t="s">
        <v>15</v>
      </c>
      <c r="C626" s="93" t="s">
        <v>69</v>
      </c>
      <c r="D626" s="33">
        <v>2</v>
      </c>
    </row>
    <row r="627" spans="1:4" hidden="1" x14ac:dyDescent="0.25">
      <c r="A627" s="106">
        <v>44076</v>
      </c>
      <c r="B627" s="93" t="s">
        <v>11</v>
      </c>
      <c r="C627" s="93" t="s">
        <v>153</v>
      </c>
      <c r="D627" s="33">
        <v>6</v>
      </c>
    </row>
    <row r="628" spans="1:4" hidden="1" x14ac:dyDescent="0.25">
      <c r="A628" s="106">
        <v>44076</v>
      </c>
      <c r="B628" s="93" t="s">
        <v>11</v>
      </c>
      <c r="C628" s="93" t="s">
        <v>11</v>
      </c>
      <c r="D628" s="33">
        <v>2</v>
      </c>
    </row>
    <row r="629" spans="1:4" hidden="1" x14ac:dyDescent="0.25">
      <c r="A629" s="106">
        <v>44076</v>
      </c>
      <c r="B629" s="93" t="s">
        <v>11</v>
      </c>
      <c r="C629" s="93" t="s">
        <v>144</v>
      </c>
      <c r="D629" s="33">
        <v>6</v>
      </c>
    </row>
    <row r="630" spans="1:4" hidden="1" x14ac:dyDescent="0.25">
      <c r="A630" s="106">
        <v>44076</v>
      </c>
      <c r="B630" s="93" t="s">
        <v>8</v>
      </c>
      <c r="C630" s="93" t="s">
        <v>245</v>
      </c>
      <c r="D630" s="33">
        <v>1</v>
      </c>
    </row>
    <row r="631" spans="1:4" hidden="1" x14ac:dyDescent="0.25">
      <c r="A631" s="106">
        <v>44076</v>
      </c>
      <c r="B631" s="93" t="s">
        <v>8</v>
      </c>
      <c r="C631" s="93" t="s">
        <v>215</v>
      </c>
      <c r="D631" s="33">
        <v>3</v>
      </c>
    </row>
    <row r="632" spans="1:4" hidden="1" x14ac:dyDescent="0.25">
      <c r="A632" s="106">
        <v>44076</v>
      </c>
      <c r="B632" s="93" t="s">
        <v>8</v>
      </c>
      <c r="C632" s="93" t="s">
        <v>40</v>
      </c>
      <c r="D632" s="33">
        <v>2</v>
      </c>
    </row>
    <row r="633" spans="1:4" hidden="1" x14ac:dyDescent="0.25">
      <c r="A633" s="106">
        <v>44076</v>
      </c>
      <c r="B633" s="93" t="s">
        <v>8</v>
      </c>
      <c r="C633" s="93" t="s">
        <v>8</v>
      </c>
      <c r="D633" s="33">
        <v>51</v>
      </c>
    </row>
    <row r="634" spans="1:4" hidden="1" x14ac:dyDescent="0.25">
      <c r="A634" s="106">
        <v>44076</v>
      </c>
      <c r="B634" s="93" t="s">
        <v>8</v>
      </c>
      <c r="C634" s="93" t="s">
        <v>121</v>
      </c>
      <c r="D634" s="33">
        <v>4</v>
      </c>
    </row>
    <row r="635" spans="1:4" hidden="1" x14ac:dyDescent="0.25">
      <c r="A635" s="106">
        <v>44076</v>
      </c>
      <c r="B635" s="93" t="s">
        <v>27</v>
      </c>
      <c r="C635" s="93" t="s">
        <v>43</v>
      </c>
      <c r="D635" s="33">
        <v>2</v>
      </c>
    </row>
    <row r="636" spans="1:4" hidden="1" x14ac:dyDescent="0.25">
      <c r="A636" s="106">
        <v>44076</v>
      </c>
      <c r="B636" s="93" t="s">
        <v>51</v>
      </c>
      <c r="C636" s="93" t="s">
        <v>51</v>
      </c>
      <c r="D636" s="33">
        <v>1</v>
      </c>
    </row>
    <row r="637" spans="1:4" hidden="1" x14ac:dyDescent="0.25">
      <c r="A637" s="106">
        <v>44076</v>
      </c>
      <c r="B637" s="93" t="s">
        <v>10</v>
      </c>
      <c r="C637" s="93" t="s">
        <v>10</v>
      </c>
      <c r="D637" s="33">
        <v>7</v>
      </c>
    </row>
    <row r="638" spans="1:4" hidden="1" x14ac:dyDescent="0.25">
      <c r="A638" s="106">
        <v>44077</v>
      </c>
      <c r="B638" s="93" t="s">
        <v>14</v>
      </c>
      <c r="C638" s="93" t="s">
        <v>14</v>
      </c>
      <c r="D638" s="33">
        <v>1</v>
      </c>
    </row>
    <row r="639" spans="1:4" hidden="1" x14ac:dyDescent="0.25">
      <c r="A639" s="106">
        <v>44077</v>
      </c>
      <c r="B639" s="93" t="s">
        <v>13</v>
      </c>
      <c r="C639" s="93" t="s">
        <v>104</v>
      </c>
      <c r="D639" s="33">
        <v>1</v>
      </c>
    </row>
    <row r="640" spans="1:4" hidden="1" x14ac:dyDescent="0.25">
      <c r="A640" s="106">
        <v>44077</v>
      </c>
      <c r="B640" s="93" t="s">
        <v>13</v>
      </c>
      <c r="C640" s="93" t="s">
        <v>13</v>
      </c>
      <c r="D640" s="33">
        <v>5</v>
      </c>
    </row>
    <row r="641" spans="1:4" hidden="1" x14ac:dyDescent="0.25">
      <c r="A641" s="106">
        <v>44077</v>
      </c>
      <c r="B641" s="93" t="s">
        <v>13</v>
      </c>
      <c r="C641" s="93" t="s">
        <v>148</v>
      </c>
      <c r="D641" s="33">
        <v>1</v>
      </c>
    </row>
    <row r="642" spans="1:4" hidden="1" x14ac:dyDescent="0.25">
      <c r="A642" s="106">
        <v>44077</v>
      </c>
      <c r="B642" s="93" t="s">
        <v>24</v>
      </c>
      <c r="C642" s="93" t="s">
        <v>24</v>
      </c>
      <c r="D642" s="33">
        <v>1</v>
      </c>
    </row>
    <row r="643" spans="1:4" hidden="1" x14ac:dyDescent="0.25">
      <c r="A643" s="106">
        <v>44077</v>
      </c>
      <c r="B643" s="93" t="s">
        <v>9</v>
      </c>
      <c r="C643" s="93" t="s">
        <v>9</v>
      </c>
      <c r="D643" s="33">
        <v>19</v>
      </c>
    </row>
    <row r="644" spans="1:4" hidden="1" x14ac:dyDescent="0.25">
      <c r="A644" s="106">
        <v>44077</v>
      </c>
      <c r="B644" s="93" t="s">
        <v>9</v>
      </c>
      <c r="C644" s="93" t="s">
        <v>17</v>
      </c>
      <c r="D644" s="33">
        <v>4</v>
      </c>
    </row>
    <row r="645" spans="1:4" hidden="1" x14ac:dyDescent="0.25">
      <c r="A645" s="106">
        <v>44077</v>
      </c>
      <c r="B645" s="93" t="s">
        <v>9</v>
      </c>
      <c r="C645" s="93" t="s">
        <v>155</v>
      </c>
      <c r="D645" s="33">
        <v>3</v>
      </c>
    </row>
    <row r="646" spans="1:4" hidden="1" x14ac:dyDescent="0.25">
      <c r="A646" s="106">
        <v>44077</v>
      </c>
      <c r="B646" s="93" t="s">
        <v>11</v>
      </c>
      <c r="C646" s="93" t="s">
        <v>144</v>
      </c>
      <c r="D646" s="33">
        <v>3</v>
      </c>
    </row>
    <row r="647" spans="1:4" hidden="1" x14ac:dyDescent="0.25">
      <c r="A647" s="106">
        <v>44077</v>
      </c>
      <c r="B647" s="93" t="s">
        <v>12</v>
      </c>
      <c r="C647" s="93" t="s">
        <v>12</v>
      </c>
      <c r="D647" s="33">
        <v>2</v>
      </c>
    </row>
    <row r="648" spans="1:4" hidden="1" x14ac:dyDescent="0.25">
      <c r="A648" s="106">
        <v>44077</v>
      </c>
      <c r="B648" s="93" t="s">
        <v>8</v>
      </c>
      <c r="C648" s="93" t="s">
        <v>241</v>
      </c>
      <c r="D648" s="33">
        <v>2</v>
      </c>
    </row>
    <row r="649" spans="1:4" hidden="1" x14ac:dyDescent="0.25">
      <c r="A649" s="106">
        <v>44077</v>
      </c>
      <c r="B649" s="93" t="s">
        <v>8</v>
      </c>
      <c r="C649" s="93" t="s">
        <v>67</v>
      </c>
      <c r="D649" s="33">
        <v>1</v>
      </c>
    </row>
    <row r="650" spans="1:4" hidden="1" x14ac:dyDescent="0.25">
      <c r="A650" s="106">
        <v>44077</v>
      </c>
      <c r="B650" s="93" t="s">
        <v>8</v>
      </c>
      <c r="C650" s="93" t="s">
        <v>40</v>
      </c>
      <c r="D650" s="33">
        <v>8</v>
      </c>
    </row>
    <row r="651" spans="1:4" hidden="1" x14ac:dyDescent="0.25">
      <c r="A651" s="106">
        <v>44077</v>
      </c>
      <c r="B651" s="93" t="s">
        <v>8</v>
      </c>
      <c r="C651" s="93" t="s">
        <v>8</v>
      </c>
      <c r="D651" s="33">
        <v>63</v>
      </c>
    </row>
    <row r="652" spans="1:4" hidden="1" x14ac:dyDescent="0.25">
      <c r="A652" s="106">
        <v>44077</v>
      </c>
      <c r="B652" s="93" t="s">
        <v>8</v>
      </c>
      <c r="C652" s="93" t="s">
        <v>31</v>
      </c>
      <c r="D652" s="33">
        <v>2</v>
      </c>
    </row>
    <row r="653" spans="1:4" hidden="1" x14ac:dyDescent="0.25">
      <c r="A653" s="106">
        <v>44077</v>
      </c>
      <c r="B653" s="93" t="s">
        <v>27</v>
      </c>
      <c r="C653" s="93" t="s">
        <v>43</v>
      </c>
      <c r="D653" s="33">
        <v>5</v>
      </c>
    </row>
    <row r="654" spans="1:4" hidden="1" x14ac:dyDescent="0.25">
      <c r="A654" s="106">
        <v>44077</v>
      </c>
      <c r="B654" s="93" t="s">
        <v>51</v>
      </c>
      <c r="C654" s="93" t="s">
        <v>51</v>
      </c>
      <c r="D654" s="33">
        <v>1</v>
      </c>
    </row>
    <row r="655" spans="1:4" hidden="1" x14ac:dyDescent="0.25">
      <c r="A655" s="106">
        <v>44077</v>
      </c>
      <c r="B655" s="93" t="s">
        <v>10</v>
      </c>
      <c r="C655" s="93" t="s">
        <v>10</v>
      </c>
      <c r="D655" s="33">
        <v>3</v>
      </c>
    </row>
    <row r="656" spans="1:4" hidden="1" x14ac:dyDescent="0.25">
      <c r="A656" s="106">
        <v>44078</v>
      </c>
      <c r="B656" s="93" t="s">
        <v>7</v>
      </c>
      <c r="C656" s="93" t="s">
        <v>7</v>
      </c>
      <c r="D656" s="33">
        <v>1</v>
      </c>
    </row>
    <row r="657" spans="1:4" hidden="1" x14ac:dyDescent="0.25">
      <c r="A657" s="106">
        <v>44078</v>
      </c>
      <c r="B657" s="93" t="s">
        <v>9</v>
      </c>
      <c r="C657" s="93" t="s">
        <v>9</v>
      </c>
      <c r="D657" s="33">
        <f>15+9</f>
        <v>24</v>
      </c>
    </row>
    <row r="658" spans="1:4" hidden="1" x14ac:dyDescent="0.25">
      <c r="A658" s="106">
        <v>44078</v>
      </c>
      <c r="B658" s="93" t="s">
        <v>8</v>
      </c>
      <c r="C658" s="93" t="s">
        <v>240</v>
      </c>
      <c r="D658" s="33">
        <v>1</v>
      </c>
    </row>
    <row r="659" spans="1:4" hidden="1" x14ac:dyDescent="0.25">
      <c r="A659" s="106">
        <v>44078</v>
      </c>
      <c r="B659" s="93" t="s">
        <v>8</v>
      </c>
      <c r="C659" s="93" t="s">
        <v>241</v>
      </c>
      <c r="D659" s="33">
        <v>1</v>
      </c>
    </row>
    <row r="660" spans="1:4" hidden="1" x14ac:dyDescent="0.25">
      <c r="A660" s="106">
        <v>44078</v>
      </c>
      <c r="B660" s="93" t="s">
        <v>8</v>
      </c>
      <c r="C660" s="93" t="s">
        <v>40</v>
      </c>
      <c r="D660" s="33">
        <v>4</v>
      </c>
    </row>
    <row r="661" spans="1:4" hidden="1" x14ac:dyDescent="0.25">
      <c r="A661" s="106">
        <v>44078</v>
      </c>
      <c r="B661" s="93" t="s">
        <v>8</v>
      </c>
      <c r="C661" s="93" t="s">
        <v>8</v>
      </c>
      <c r="D661" s="33">
        <v>99</v>
      </c>
    </row>
    <row r="662" spans="1:4" hidden="1" x14ac:dyDescent="0.25">
      <c r="A662" s="106">
        <v>44078</v>
      </c>
      <c r="B662" s="93" t="s">
        <v>8</v>
      </c>
      <c r="C662" s="93" t="s">
        <v>31</v>
      </c>
      <c r="D662" s="33">
        <v>2</v>
      </c>
    </row>
    <row r="663" spans="1:4" hidden="1" x14ac:dyDescent="0.25">
      <c r="A663" s="106">
        <v>44078</v>
      </c>
      <c r="B663" s="93" t="s">
        <v>49</v>
      </c>
      <c r="C663" s="93" t="s">
        <v>49</v>
      </c>
      <c r="D663" s="33">
        <v>1</v>
      </c>
    </row>
    <row r="664" spans="1:4" hidden="1" x14ac:dyDescent="0.25">
      <c r="A664" s="106">
        <v>44078</v>
      </c>
      <c r="B664" s="93" t="s">
        <v>27</v>
      </c>
      <c r="C664" s="93" t="s">
        <v>247</v>
      </c>
      <c r="D664" s="33">
        <v>2</v>
      </c>
    </row>
    <row r="665" spans="1:4" hidden="1" x14ac:dyDescent="0.25">
      <c r="A665" s="106">
        <v>44079</v>
      </c>
      <c r="B665" s="93" t="s">
        <v>20</v>
      </c>
      <c r="C665" s="93" t="s">
        <v>20</v>
      </c>
      <c r="D665" s="33">
        <v>4</v>
      </c>
    </row>
    <row r="666" spans="1:4" hidden="1" x14ac:dyDescent="0.25">
      <c r="A666" s="106">
        <v>44079</v>
      </c>
      <c r="B666" s="93" t="s">
        <v>13</v>
      </c>
      <c r="C666" s="93" t="s">
        <v>104</v>
      </c>
      <c r="D666" s="33">
        <v>1</v>
      </c>
    </row>
    <row r="667" spans="1:4" hidden="1" x14ac:dyDescent="0.25">
      <c r="A667" s="106">
        <v>44079</v>
      </c>
      <c r="B667" s="93" t="s">
        <v>13</v>
      </c>
      <c r="C667" s="93" t="s">
        <v>13</v>
      </c>
      <c r="D667" s="33">
        <v>11</v>
      </c>
    </row>
    <row r="668" spans="1:4" hidden="1" x14ac:dyDescent="0.25">
      <c r="A668" s="106">
        <v>44079</v>
      </c>
      <c r="B668" s="93" t="s">
        <v>13</v>
      </c>
      <c r="C668" s="93" t="s">
        <v>152</v>
      </c>
      <c r="D668" s="33">
        <v>3</v>
      </c>
    </row>
    <row r="669" spans="1:4" hidden="1" x14ac:dyDescent="0.25">
      <c r="A669" s="106">
        <v>44079</v>
      </c>
      <c r="B669" s="93" t="s">
        <v>13</v>
      </c>
      <c r="C669" s="93" t="s">
        <v>233</v>
      </c>
      <c r="D669" s="33">
        <v>2</v>
      </c>
    </row>
    <row r="670" spans="1:4" hidden="1" x14ac:dyDescent="0.25">
      <c r="A670" s="106">
        <v>44079</v>
      </c>
      <c r="B670" s="93" t="s">
        <v>24</v>
      </c>
      <c r="C670" s="93" t="s">
        <v>23</v>
      </c>
      <c r="D670" s="33">
        <v>2</v>
      </c>
    </row>
    <row r="671" spans="1:4" hidden="1" x14ac:dyDescent="0.25">
      <c r="A671" s="106">
        <v>44079</v>
      </c>
      <c r="B671" s="93" t="s">
        <v>24</v>
      </c>
      <c r="C671" s="93" t="s">
        <v>204</v>
      </c>
      <c r="D671" s="33">
        <v>1</v>
      </c>
    </row>
    <row r="672" spans="1:4" hidden="1" x14ac:dyDescent="0.25">
      <c r="A672" s="106">
        <v>44079</v>
      </c>
      <c r="B672" s="93" t="s">
        <v>9</v>
      </c>
      <c r="C672" s="93" t="s">
        <v>9</v>
      </c>
      <c r="D672" s="33">
        <v>19</v>
      </c>
    </row>
    <row r="673" spans="1:4" hidden="1" x14ac:dyDescent="0.25">
      <c r="A673" s="106">
        <v>44079</v>
      </c>
      <c r="B673" s="93" t="s">
        <v>9</v>
      </c>
      <c r="C673" s="93" t="s">
        <v>17</v>
      </c>
      <c r="D673" s="33">
        <v>1</v>
      </c>
    </row>
    <row r="674" spans="1:4" hidden="1" x14ac:dyDescent="0.25">
      <c r="A674" s="106">
        <v>44079</v>
      </c>
      <c r="B674" s="93" t="s">
        <v>9</v>
      </c>
      <c r="C674" s="93" t="s">
        <v>155</v>
      </c>
      <c r="D674" s="33">
        <v>5</v>
      </c>
    </row>
    <row r="675" spans="1:4" hidden="1" x14ac:dyDescent="0.25">
      <c r="A675" s="106">
        <v>44079</v>
      </c>
      <c r="B675" s="93" t="s">
        <v>15</v>
      </c>
      <c r="C675" s="93" t="s">
        <v>297</v>
      </c>
      <c r="D675" s="33">
        <v>1</v>
      </c>
    </row>
    <row r="676" spans="1:4" hidden="1" x14ac:dyDescent="0.25">
      <c r="A676" s="106">
        <v>44079</v>
      </c>
      <c r="B676" s="93" t="s">
        <v>11</v>
      </c>
      <c r="C676" s="93" t="s">
        <v>144</v>
      </c>
      <c r="D676" s="33">
        <v>2</v>
      </c>
    </row>
    <row r="677" spans="1:4" hidden="1" x14ac:dyDescent="0.25">
      <c r="A677" s="106">
        <v>44079</v>
      </c>
      <c r="B677" s="93" t="s">
        <v>8</v>
      </c>
      <c r="C677" s="93" t="s">
        <v>240</v>
      </c>
      <c r="D677" s="33">
        <v>1</v>
      </c>
    </row>
    <row r="678" spans="1:4" hidden="1" x14ac:dyDescent="0.25">
      <c r="A678" s="106">
        <v>44079</v>
      </c>
      <c r="B678" s="93" t="s">
        <v>8</v>
      </c>
      <c r="C678" s="93" t="s">
        <v>241</v>
      </c>
      <c r="D678" s="33">
        <v>1</v>
      </c>
    </row>
    <row r="679" spans="1:4" hidden="1" x14ac:dyDescent="0.25">
      <c r="A679" s="106">
        <v>44079</v>
      </c>
      <c r="B679" s="93" t="s">
        <v>8</v>
      </c>
      <c r="C679" s="93" t="s">
        <v>67</v>
      </c>
      <c r="D679" s="33">
        <v>4</v>
      </c>
    </row>
    <row r="680" spans="1:4" hidden="1" x14ac:dyDescent="0.25">
      <c r="A680" s="106">
        <v>44079</v>
      </c>
      <c r="B680" s="93" t="s">
        <v>8</v>
      </c>
      <c r="C680" s="93" t="s">
        <v>296</v>
      </c>
      <c r="D680" s="33">
        <v>2</v>
      </c>
    </row>
    <row r="681" spans="1:4" hidden="1" x14ac:dyDescent="0.25">
      <c r="A681" s="106">
        <v>44079</v>
      </c>
      <c r="B681" s="93" t="s">
        <v>8</v>
      </c>
      <c r="C681" s="93" t="s">
        <v>40</v>
      </c>
      <c r="D681" s="33">
        <v>15</v>
      </c>
    </row>
    <row r="682" spans="1:4" hidden="1" x14ac:dyDescent="0.25">
      <c r="A682" s="106">
        <v>44079</v>
      </c>
      <c r="B682" s="93" t="s">
        <v>8</v>
      </c>
      <c r="C682" s="93" t="s">
        <v>8</v>
      </c>
      <c r="D682" s="33">
        <v>49</v>
      </c>
    </row>
    <row r="683" spans="1:4" hidden="1" x14ac:dyDescent="0.25">
      <c r="A683" s="106">
        <v>44079</v>
      </c>
      <c r="B683" s="93" t="s">
        <v>8</v>
      </c>
      <c r="C683" s="93" t="s">
        <v>121</v>
      </c>
      <c r="D683" s="33">
        <v>3</v>
      </c>
    </row>
    <row r="684" spans="1:4" hidden="1" x14ac:dyDescent="0.25">
      <c r="A684" s="106">
        <v>44079</v>
      </c>
      <c r="B684" s="93" t="s">
        <v>51</v>
      </c>
      <c r="C684" s="93" t="s">
        <v>51</v>
      </c>
      <c r="D684" s="33">
        <v>1</v>
      </c>
    </row>
    <row r="685" spans="1:4" hidden="1" x14ac:dyDescent="0.25">
      <c r="A685" s="106">
        <v>44079</v>
      </c>
      <c r="B685" s="93" t="s">
        <v>10</v>
      </c>
      <c r="C685" s="93" t="s">
        <v>10</v>
      </c>
      <c r="D685" s="33">
        <v>4</v>
      </c>
    </row>
    <row r="686" spans="1:4" hidden="1" x14ac:dyDescent="0.25">
      <c r="A686" s="106">
        <v>44080</v>
      </c>
      <c r="B686" s="93" t="s">
        <v>20</v>
      </c>
      <c r="C686" s="93" t="s">
        <v>20</v>
      </c>
      <c r="D686" s="33">
        <v>3</v>
      </c>
    </row>
    <row r="687" spans="1:4" hidden="1" x14ac:dyDescent="0.25">
      <c r="A687" s="106">
        <v>44080</v>
      </c>
      <c r="B687" s="93" t="s">
        <v>13</v>
      </c>
      <c r="C687" s="93" t="s">
        <v>104</v>
      </c>
      <c r="D687" s="33">
        <v>1</v>
      </c>
    </row>
    <row r="688" spans="1:4" hidden="1" x14ac:dyDescent="0.25">
      <c r="A688" s="106">
        <v>44080</v>
      </c>
      <c r="B688" s="93" t="s">
        <v>13</v>
      </c>
      <c r="C688" s="93" t="s">
        <v>13</v>
      </c>
      <c r="D688" s="33">
        <v>9</v>
      </c>
    </row>
    <row r="689" spans="1:4" hidden="1" x14ac:dyDescent="0.25">
      <c r="A689" s="106">
        <v>44080</v>
      </c>
      <c r="B689" s="93" t="s">
        <v>13</v>
      </c>
      <c r="C689" s="93" t="s">
        <v>13</v>
      </c>
      <c r="D689" s="33">
        <v>1</v>
      </c>
    </row>
    <row r="690" spans="1:4" hidden="1" x14ac:dyDescent="0.25">
      <c r="A690" s="106">
        <v>44080</v>
      </c>
      <c r="B690" s="93" t="s">
        <v>13</v>
      </c>
      <c r="C690" s="93" t="s">
        <v>152</v>
      </c>
      <c r="D690" s="33">
        <v>1</v>
      </c>
    </row>
    <row r="691" spans="1:4" hidden="1" x14ac:dyDescent="0.25">
      <c r="A691" s="106">
        <v>44080</v>
      </c>
      <c r="B691" s="93" t="s">
        <v>13</v>
      </c>
      <c r="C691" s="93" t="s">
        <v>233</v>
      </c>
      <c r="D691" s="33">
        <v>1</v>
      </c>
    </row>
    <row r="692" spans="1:4" hidden="1" x14ac:dyDescent="0.25">
      <c r="A692" s="106">
        <v>44080</v>
      </c>
      <c r="B692" s="93" t="s">
        <v>24</v>
      </c>
      <c r="C692" s="93" t="s">
        <v>23</v>
      </c>
      <c r="D692" s="33">
        <v>2</v>
      </c>
    </row>
    <row r="693" spans="1:4" hidden="1" x14ac:dyDescent="0.25">
      <c r="A693" s="106">
        <v>44080</v>
      </c>
      <c r="B693" s="93" t="s">
        <v>7</v>
      </c>
      <c r="C693" s="93" t="s">
        <v>125</v>
      </c>
      <c r="D693" s="33">
        <v>1</v>
      </c>
    </row>
    <row r="694" spans="1:4" hidden="1" x14ac:dyDescent="0.25">
      <c r="A694" s="106">
        <v>44080</v>
      </c>
      <c r="B694" s="93" t="s">
        <v>9</v>
      </c>
      <c r="C694" s="93" t="s">
        <v>9</v>
      </c>
      <c r="D694" s="33">
        <v>15</v>
      </c>
    </row>
    <row r="695" spans="1:4" hidden="1" x14ac:dyDescent="0.25">
      <c r="A695" s="106">
        <v>44080</v>
      </c>
      <c r="B695" s="93" t="s">
        <v>9</v>
      </c>
      <c r="C695" s="93" t="s">
        <v>17</v>
      </c>
      <c r="D695" s="33">
        <v>1</v>
      </c>
    </row>
    <row r="696" spans="1:4" x14ac:dyDescent="0.25">
      <c r="A696" s="106">
        <v>44080</v>
      </c>
      <c r="B696" s="93" t="s">
        <v>8</v>
      </c>
      <c r="C696" s="93" t="s">
        <v>82</v>
      </c>
      <c r="D696" s="33">
        <v>1</v>
      </c>
    </row>
    <row r="697" spans="1:4" hidden="1" x14ac:dyDescent="0.25">
      <c r="A697" s="106">
        <v>44080</v>
      </c>
      <c r="B697" s="93" t="s">
        <v>8</v>
      </c>
      <c r="C697" s="93" t="s">
        <v>241</v>
      </c>
      <c r="D697" s="33">
        <v>1</v>
      </c>
    </row>
    <row r="698" spans="1:4" hidden="1" x14ac:dyDescent="0.25">
      <c r="A698" s="106">
        <v>44080</v>
      </c>
      <c r="B698" s="93" t="s">
        <v>8</v>
      </c>
      <c r="C698" s="93" t="s">
        <v>67</v>
      </c>
      <c r="D698" s="33">
        <v>6</v>
      </c>
    </row>
    <row r="699" spans="1:4" hidden="1" x14ac:dyDescent="0.25">
      <c r="A699" s="106">
        <v>44080</v>
      </c>
      <c r="B699" s="93" t="s">
        <v>8</v>
      </c>
      <c r="C699" s="93" t="s">
        <v>40</v>
      </c>
      <c r="D699" s="33">
        <v>1</v>
      </c>
    </row>
    <row r="700" spans="1:4" hidden="1" x14ac:dyDescent="0.25">
      <c r="A700" s="106">
        <v>44080</v>
      </c>
      <c r="B700" s="93" t="s">
        <v>8</v>
      </c>
      <c r="C700" s="93" t="s">
        <v>8</v>
      </c>
      <c r="D700" s="33">
        <v>35</v>
      </c>
    </row>
    <row r="701" spans="1:4" hidden="1" x14ac:dyDescent="0.25">
      <c r="A701" s="106">
        <v>44080</v>
      </c>
      <c r="B701" s="93" t="s">
        <v>8</v>
      </c>
      <c r="C701" s="93" t="s">
        <v>31</v>
      </c>
      <c r="D701" s="33">
        <v>1</v>
      </c>
    </row>
    <row r="702" spans="1:4" hidden="1" x14ac:dyDescent="0.25">
      <c r="A702" s="106">
        <v>44080</v>
      </c>
      <c r="B702" s="93" t="s">
        <v>8</v>
      </c>
      <c r="C702" s="93" t="s">
        <v>121</v>
      </c>
      <c r="D702" s="33">
        <v>3</v>
      </c>
    </row>
    <row r="703" spans="1:4" hidden="1" x14ac:dyDescent="0.25">
      <c r="A703" s="106">
        <v>44080</v>
      </c>
      <c r="B703" s="93" t="s">
        <v>51</v>
      </c>
      <c r="C703" s="93" t="s">
        <v>51</v>
      </c>
      <c r="D703" s="33">
        <v>5</v>
      </c>
    </row>
    <row r="704" spans="1:4" hidden="1" x14ac:dyDescent="0.25">
      <c r="A704" s="106">
        <v>44080</v>
      </c>
      <c r="B704" s="93" t="s">
        <v>10</v>
      </c>
      <c r="C704" s="93" t="s">
        <v>10</v>
      </c>
      <c r="D704" s="33">
        <v>4</v>
      </c>
    </row>
    <row r="705" spans="1:4" hidden="1" x14ac:dyDescent="0.25">
      <c r="A705" s="106">
        <v>44081</v>
      </c>
      <c r="B705" s="93" t="s">
        <v>13</v>
      </c>
      <c r="C705" s="93" t="s">
        <v>13</v>
      </c>
      <c r="D705" s="33">
        <v>5</v>
      </c>
    </row>
    <row r="706" spans="1:4" hidden="1" x14ac:dyDescent="0.25">
      <c r="A706" s="106">
        <v>44081</v>
      </c>
      <c r="B706" s="93" t="s">
        <v>7</v>
      </c>
      <c r="C706" s="93" t="s">
        <v>7</v>
      </c>
      <c r="D706" s="33">
        <v>3</v>
      </c>
    </row>
    <row r="707" spans="1:4" hidden="1" x14ac:dyDescent="0.25">
      <c r="A707" s="106">
        <v>44081</v>
      </c>
      <c r="B707" s="93" t="s">
        <v>9</v>
      </c>
      <c r="C707" s="93" t="s">
        <v>9</v>
      </c>
      <c r="D707" s="33">
        <v>23</v>
      </c>
    </row>
    <row r="708" spans="1:4" hidden="1" x14ac:dyDescent="0.25">
      <c r="A708" s="106">
        <v>44081</v>
      </c>
      <c r="B708" s="93" t="s">
        <v>11</v>
      </c>
      <c r="C708" s="93" t="s">
        <v>11</v>
      </c>
      <c r="D708" s="33">
        <v>1</v>
      </c>
    </row>
    <row r="709" spans="1:4" hidden="1" x14ac:dyDescent="0.25">
      <c r="A709" s="106">
        <v>44081</v>
      </c>
      <c r="B709" s="93" t="s">
        <v>12</v>
      </c>
      <c r="C709" s="93" t="s">
        <v>12</v>
      </c>
      <c r="D709" s="33">
        <v>2</v>
      </c>
    </row>
    <row r="710" spans="1:4" hidden="1" x14ac:dyDescent="0.25">
      <c r="A710" s="106">
        <v>44081</v>
      </c>
      <c r="B710" s="93" t="s">
        <v>8</v>
      </c>
      <c r="C710" s="93" t="s">
        <v>8</v>
      </c>
      <c r="D710" s="33">
        <v>45</v>
      </c>
    </row>
    <row r="711" spans="1:4" hidden="1" x14ac:dyDescent="0.25">
      <c r="A711" s="106">
        <v>44081</v>
      </c>
      <c r="B711" s="93" t="s">
        <v>49</v>
      </c>
      <c r="C711" s="93" t="s">
        <v>49</v>
      </c>
      <c r="D711" s="33">
        <v>0</v>
      </c>
    </row>
    <row r="712" spans="1:4" hidden="1" x14ac:dyDescent="0.25">
      <c r="A712" s="106">
        <v>44081</v>
      </c>
      <c r="B712" s="93" t="s">
        <v>10</v>
      </c>
      <c r="C712" s="93" t="s">
        <v>10</v>
      </c>
      <c r="D712" s="33">
        <v>2</v>
      </c>
    </row>
    <row r="713" spans="1:4" hidden="1" x14ac:dyDescent="0.25">
      <c r="A713" s="106">
        <v>44082</v>
      </c>
      <c r="B713" s="93" t="s">
        <v>14</v>
      </c>
      <c r="C713" s="93" t="s">
        <v>14</v>
      </c>
      <c r="D713" s="33">
        <v>1</v>
      </c>
    </row>
    <row r="714" spans="1:4" hidden="1" x14ac:dyDescent="0.25">
      <c r="A714" s="106">
        <v>44082</v>
      </c>
      <c r="B714" s="93" t="s">
        <v>20</v>
      </c>
      <c r="C714" s="93" t="s">
        <v>20</v>
      </c>
      <c r="D714" s="33">
        <v>1</v>
      </c>
    </row>
    <row r="715" spans="1:4" hidden="1" x14ac:dyDescent="0.25">
      <c r="A715" s="106">
        <v>44082</v>
      </c>
      <c r="B715" s="93" t="s">
        <v>13</v>
      </c>
      <c r="C715" s="93" t="s">
        <v>324</v>
      </c>
      <c r="D715" s="33">
        <v>1</v>
      </c>
    </row>
    <row r="716" spans="1:4" hidden="1" x14ac:dyDescent="0.25">
      <c r="A716" s="106">
        <v>44082</v>
      </c>
      <c r="B716" s="93" t="s">
        <v>13</v>
      </c>
      <c r="C716" s="93" t="s">
        <v>104</v>
      </c>
      <c r="D716" s="33">
        <v>1</v>
      </c>
    </row>
    <row r="717" spans="1:4" hidden="1" x14ac:dyDescent="0.25">
      <c r="A717" s="106">
        <v>44082</v>
      </c>
      <c r="B717" s="93" t="s">
        <v>13</v>
      </c>
      <c r="C717" s="93" t="s">
        <v>13</v>
      </c>
      <c r="D717" s="33">
        <v>17</v>
      </c>
    </row>
    <row r="718" spans="1:4" hidden="1" x14ac:dyDescent="0.25">
      <c r="A718" s="106">
        <v>44082</v>
      </c>
      <c r="B718" s="93" t="s">
        <v>13</v>
      </c>
      <c r="C718" s="93" t="s">
        <v>236</v>
      </c>
      <c r="D718" s="33">
        <v>1</v>
      </c>
    </row>
    <row r="719" spans="1:4" hidden="1" x14ac:dyDescent="0.25">
      <c r="A719" s="106">
        <v>44082</v>
      </c>
      <c r="B719" s="93" t="s">
        <v>13</v>
      </c>
      <c r="C719" s="93" t="s">
        <v>152</v>
      </c>
      <c r="D719" s="33">
        <v>1</v>
      </c>
    </row>
    <row r="720" spans="1:4" hidden="1" x14ac:dyDescent="0.25">
      <c r="A720" s="106">
        <v>44082</v>
      </c>
      <c r="B720" s="93" t="s">
        <v>24</v>
      </c>
      <c r="C720" s="93" t="s">
        <v>23</v>
      </c>
      <c r="D720" s="33">
        <v>1</v>
      </c>
    </row>
    <row r="721" spans="1:4" hidden="1" x14ac:dyDescent="0.25">
      <c r="A721" s="106">
        <v>44082</v>
      </c>
      <c r="B721" s="93" t="s">
        <v>9</v>
      </c>
      <c r="C721" s="93" t="s">
        <v>9</v>
      </c>
      <c r="D721" s="33">
        <v>23</v>
      </c>
    </row>
    <row r="722" spans="1:4" hidden="1" x14ac:dyDescent="0.25">
      <c r="A722" s="106">
        <v>44082</v>
      </c>
      <c r="B722" s="93" t="s">
        <v>9</v>
      </c>
      <c r="C722" s="93" t="s">
        <v>17</v>
      </c>
      <c r="D722" s="33">
        <v>3</v>
      </c>
    </row>
    <row r="723" spans="1:4" hidden="1" x14ac:dyDescent="0.25">
      <c r="A723" s="106">
        <v>44082</v>
      </c>
      <c r="B723" s="93" t="s">
        <v>9</v>
      </c>
      <c r="C723" s="93" t="s">
        <v>159</v>
      </c>
      <c r="D723" s="33">
        <v>1</v>
      </c>
    </row>
    <row r="724" spans="1:4" hidden="1" x14ac:dyDescent="0.25">
      <c r="A724" s="106">
        <v>44082</v>
      </c>
      <c r="B724" s="93" t="s">
        <v>9</v>
      </c>
      <c r="C724" s="93" t="s">
        <v>155</v>
      </c>
      <c r="D724" s="33">
        <v>4</v>
      </c>
    </row>
    <row r="725" spans="1:4" hidden="1" x14ac:dyDescent="0.25">
      <c r="A725" s="106">
        <v>44082</v>
      </c>
      <c r="B725" s="93" t="s">
        <v>12</v>
      </c>
      <c r="C725" s="93" t="s">
        <v>160</v>
      </c>
      <c r="D725" s="33">
        <v>3</v>
      </c>
    </row>
    <row r="726" spans="1:4" hidden="1" x14ac:dyDescent="0.25">
      <c r="A726" s="106">
        <v>44082</v>
      </c>
      <c r="B726" s="93" t="s">
        <v>8</v>
      </c>
      <c r="C726" s="93" t="s">
        <v>241</v>
      </c>
      <c r="D726" s="33">
        <v>8</v>
      </c>
    </row>
    <row r="727" spans="1:4" hidden="1" x14ac:dyDescent="0.25">
      <c r="A727" s="106">
        <v>44082</v>
      </c>
      <c r="B727" s="93" t="s">
        <v>8</v>
      </c>
      <c r="C727" s="93" t="s">
        <v>67</v>
      </c>
      <c r="D727" s="33">
        <v>6</v>
      </c>
    </row>
    <row r="728" spans="1:4" hidden="1" x14ac:dyDescent="0.25">
      <c r="A728" s="106">
        <v>44082</v>
      </c>
      <c r="B728" s="93" t="s">
        <v>8</v>
      </c>
      <c r="C728" s="93" t="s">
        <v>40</v>
      </c>
      <c r="D728" s="33">
        <v>7</v>
      </c>
    </row>
    <row r="729" spans="1:4" hidden="1" x14ac:dyDescent="0.25">
      <c r="A729" s="106">
        <v>44082</v>
      </c>
      <c r="B729" s="93" t="s">
        <v>8</v>
      </c>
      <c r="C729" s="93" t="s">
        <v>8</v>
      </c>
      <c r="D729" s="33">
        <v>56</v>
      </c>
    </row>
    <row r="730" spans="1:4" hidden="1" x14ac:dyDescent="0.25">
      <c r="A730" s="106">
        <v>44082</v>
      </c>
      <c r="B730" s="93" t="s">
        <v>8</v>
      </c>
      <c r="C730" s="93" t="s">
        <v>121</v>
      </c>
      <c r="D730" s="33">
        <v>7</v>
      </c>
    </row>
    <row r="731" spans="1:4" hidden="1" x14ac:dyDescent="0.25">
      <c r="A731" s="106">
        <v>44082</v>
      </c>
      <c r="B731" s="93" t="s">
        <v>27</v>
      </c>
      <c r="C731" s="93" t="s">
        <v>43</v>
      </c>
      <c r="D731" s="33">
        <v>1</v>
      </c>
    </row>
    <row r="732" spans="1:4" hidden="1" x14ac:dyDescent="0.25">
      <c r="A732" s="106">
        <v>44082</v>
      </c>
      <c r="B732" s="93" t="s">
        <v>10</v>
      </c>
      <c r="C732" s="93" t="s">
        <v>10</v>
      </c>
      <c r="D732" s="33">
        <v>7</v>
      </c>
    </row>
    <row r="733" spans="1:4" hidden="1" x14ac:dyDescent="0.25">
      <c r="A733" s="106">
        <v>44083</v>
      </c>
      <c r="B733" s="93" t="s">
        <v>20</v>
      </c>
      <c r="C733" s="93" t="s">
        <v>20</v>
      </c>
      <c r="D733" s="33">
        <v>1</v>
      </c>
    </row>
    <row r="734" spans="1:4" hidden="1" x14ac:dyDescent="0.25">
      <c r="A734" s="106">
        <v>44083</v>
      </c>
      <c r="B734" s="93" t="s">
        <v>13</v>
      </c>
      <c r="C734" s="93" t="s">
        <v>104</v>
      </c>
      <c r="D734" s="33">
        <v>1</v>
      </c>
    </row>
    <row r="735" spans="1:4" hidden="1" x14ac:dyDescent="0.25">
      <c r="A735" s="106">
        <v>44083</v>
      </c>
      <c r="B735" s="93" t="s">
        <v>24</v>
      </c>
      <c r="C735" s="93" t="s">
        <v>23</v>
      </c>
      <c r="D735" s="33">
        <v>4</v>
      </c>
    </row>
    <row r="736" spans="1:4" hidden="1" x14ac:dyDescent="0.25">
      <c r="A736" s="106">
        <v>44083</v>
      </c>
      <c r="B736" s="93" t="s">
        <v>7</v>
      </c>
      <c r="C736" s="93" t="s">
        <v>7</v>
      </c>
      <c r="D736" s="33">
        <v>1</v>
      </c>
    </row>
    <row r="737" spans="1:4" hidden="1" x14ac:dyDescent="0.25">
      <c r="A737" s="106">
        <v>44083</v>
      </c>
      <c r="B737" s="93" t="s">
        <v>9</v>
      </c>
      <c r="C737" s="93" t="s">
        <v>9</v>
      </c>
      <c r="D737" s="33">
        <v>25</v>
      </c>
    </row>
    <row r="738" spans="1:4" hidden="1" x14ac:dyDescent="0.25">
      <c r="A738" s="111">
        <v>44083</v>
      </c>
      <c r="B738" s="93" t="s">
        <v>9</v>
      </c>
      <c r="C738" s="93" t="s">
        <v>155</v>
      </c>
      <c r="D738" s="33">
        <v>4</v>
      </c>
    </row>
    <row r="739" spans="1:4" hidden="1" x14ac:dyDescent="0.25">
      <c r="A739" s="106">
        <v>44083</v>
      </c>
      <c r="B739" s="93" t="s">
        <v>15</v>
      </c>
      <c r="C739" s="93" t="s">
        <v>297</v>
      </c>
      <c r="D739" s="33">
        <v>5</v>
      </c>
    </row>
    <row r="740" spans="1:4" hidden="1" x14ac:dyDescent="0.25">
      <c r="A740" s="106">
        <v>44083</v>
      </c>
      <c r="B740" s="93" t="s">
        <v>11</v>
      </c>
      <c r="C740" s="93" t="s">
        <v>144</v>
      </c>
      <c r="D740" s="33">
        <v>3</v>
      </c>
    </row>
    <row r="741" spans="1:4" hidden="1" x14ac:dyDescent="0.25">
      <c r="A741" s="111">
        <v>44083</v>
      </c>
      <c r="B741" s="108" t="s">
        <v>8</v>
      </c>
      <c r="C741" s="93" t="s">
        <v>240</v>
      </c>
      <c r="D741" s="33">
        <v>1</v>
      </c>
    </row>
    <row r="742" spans="1:4" hidden="1" x14ac:dyDescent="0.25">
      <c r="A742" s="111">
        <v>44083</v>
      </c>
      <c r="B742" s="108" t="s">
        <v>8</v>
      </c>
      <c r="C742" s="93" t="s">
        <v>143</v>
      </c>
      <c r="D742" s="33">
        <v>1</v>
      </c>
    </row>
    <row r="743" spans="1:4" hidden="1" x14ac:dyDescent="0.25">
      <c r="A743" s="111">
        <v>44083</v>
      </c>
      <c r="B743" s="108" t="s">
        <v>8</v>
      </c>
      <c r="C743" s="93" t="s">
        <v>40</v>
      </c>
      <c r="D743" s="33">
        <v>15</v>
      </c>
    </row>
    <row r="744" spans="1:4" hidden="1" x14ac:dyDescent="0.25">
      <c r="A744" s="111">
        <v>44083</v>
      </c>
      <c r="B744" s="108" t="s">
        <v>8</v>
      </c>
      <c r="C744" s="108" t="s">
        <v>8</v>
      </c>
      <c r="D744" s="63">
        <v>118</v>
      </c>
    </row>
    <row r="745" spans="1:4" hidden="1" x14ac:dyDescent="0.25">
      <c r="A745" s="111">
        <v>44083</v>
      </c>
      <c r="B745" s="108" t="s">
        <v>8</v>
      </c>
      <c r="C745" s="93" t="s">
        <v>31</v>
      </c>
      <c r="D745" s="33">
        <v>5</v>
      </c>
    </row>
    <row r="746" spans="1:4" hidden="1" x14ac:dyDescent="0.25">
      <c r="A746" s="106">
        <v>44083</v>
      </c>
      <c r="B746" s="93" t="s">
        <v>27</v>
      </c>
      <c r="C746" s="93" t="s">
        <v>150</v>
      </c>
      <c r="D746" s="33">
        <v>3</v>
      </c>
    </row>
    <row r="747" spans="1:4" hidden="1" x14ac:dyDescent="0.25">
      <c r="A747" s="106">
        <v>44083</v>
      </c>
      <c r="B747" s="93" t="s">
        <v>27</v>
      </c>
      <c r="C747" s="93" t="s">
        <v>247</v>
      </c>
      <c r="D747" s="33">
        <v>1</v>
      </c>
    </row>
    <row r="748" spans="1:4" hidden="1" x14ac:dyDescent="0.25">
      <c r="A748" s="106">
        <v>44083</v>
      </c>
      <c r="B748" s="93" t="s">
        <v>27</v>
      </c>
      <c r="C748" s="93" t="s">
        <v>28</v>
      </c>
      <c r="D748" s="33">
        <v>1</v>
      </c>
    </row>
    <row r="749" spans="1:4" hidden="1" x14ac:dyDescent="0.25">
      <c r="A749" s="106">
        <v>44083</v>
      </c>
      <c r="B749" s="93" t="s">
        <v>51</v>
      </c>
      <c r="C749" s="93" t="s">
        <v>51</v>
      </c>
      <c r="D749" s="33">
        <v>1</v>
      </c>
    </row>
    <row r="750" spans="1:4" hidden="1" x14ac:dyDescent="0.25">
      <c r="A750" s="106">
        <v>44084</v>
      </c>
      <c r="B750" s="93" t="s">
        <v>13</v>
      </c>
      <c r="C750" s="93" t="s">
        <v>333</v>
      </c>
      <c r="D750" s="33">
        <v>1</v>
      </c>
    </row>
    <row r="751" spans="1:4" hidden="1" x14ac:dyDescent="0.25">
      <c r="A751" s="106">
        <v>44084</v>
      </c>
      <c r="B751" s="93" t="s">
        <v>13</v>
      </c>
      <c r="C751" s="93" t="s">
        <v>13</v>
      </c>
      <c r="D751" s="33">
        <v>6</v>
      </c>
    </row>
    <row r="752" spans="1:4" hidden="1" x14ac:dyDescent="0.25">
      <c r="A752" s="106">
        <v>44084</v>
      </c>
      <c r="B752" s="93" t="s">
        <v>13</v>
      </c>
      <c r="C752" s="93" t="s">
        <v>233</v>
      </c>
      <c r="D752" s="33">
        <v>2</v>
      </c>
    </row>
    <row r="753" spans="1:4" hidden="1" x14ac:dyDescent="0.25">
      <c r="A753" s="106">
        <v>44084</v>
      </c>
      <c r="B753" s="93" t="s">
        <v>24</v>
      </c>
      <c r="C753" s="93" t="s">
        <v>23</v>
      </c>
      <c r="D753" s="33">
        <v>5</v>
      </c>
    </row>
    <row r="754" spans="1:4" hidden="1" x14ac:dyDescent="0.25">
      <c r="A754" s="106">
        <v>44084</v>
      </c>
      <c r="B754" s="93" t="s">
        <v>9</v>
      </c>
      <c r="C754" s="93" t="s">
        <v>9</v>
      </c>
      <c r="D754" s="33">
        <v>18</v>
      </c>
    </row>
    <row r="755" spans="1:4" hidden="1" x14ac:dyDescent="0.25">
      <c r="A755" s="106">
        <v>44084</v>
      </c>
      <c r="B755" s="93" t="s">
        <v>9</v>
      </c>
      <c r="C755" s="93" t="s">
        <v>17</v>
      </c>
      <c r="D755" s="33">
        <v>3</v>
      </c>
    </row>
    <row r="756" spans="1:4" hidden="1" x14ac:dyDescent="0.25">
      <c r="A756" s="106">
        <v>44084</v>
      </c>
      <c r="B756" s="93" t="s">
        <v>9</v>
      </c>
      <c r="C756" s="93" t="s">
        <v>159</v>
      </c>
      <c r="D756" s="33">
        <v>1</v>
      </c>
    </row>
    <row r="757" spans="1:4" hidden="1" x14ac:dyDescent="0.25">
      <c r="A757" s="106">
        <v>44084</v>
      </c>
      <c r="B757" s="93" t="s">
        <v>9</v>
      </c>
      <c r="C757" s="93" t="s">
        <v>155</v>
      </c>
      <c r="D757" s="33">
        <v>1</v>
      </c>
    </row>
    <row r="758" spans="1:4" hidden="1" x14ac:dyDescent="0.25">
      <c r="A758" s="106">
        <v>44084</v>
      </c>
      <c r="B758" s="93" t="s">
        <v>12</v>
      </c>
      <c r="C758" s="93" t="s">
        <v>160</v>
      </c>
      <c r="D758" s="33">
        <v>1</v>
      </c>
    </row>
    <row r="759" spans="1:4" hidden="1" x14ac:dyDescent="0.25">
      <c r="A759" s="106">
        <v>44084</v>
      </c>
      <c r="B759" s="93" t="s">
        <v>12</v>
      </c>
      <c r="C759" s="93" t="s">
        <v>12</v>
      </c>
      <c r="D759" s="33">
        <v>3</v>
      </c>
    </row>
    <row r="760" spans="1:4" hidden="1" x14ac:dyDescent="0.25">
      <c r="A760" s="106">
        <v>44084</v>
      </c>
      <c r="B760" s="93" t="s">
        <v>8</v>
      </c>
      <c r="C760" s="93" t="s">
        <v>241</v>
      </c>
      <c r="D760" s="33">
        <v>2</v>
      </c>
    </row>
    <row r="761" spans="1:4" hidden="1" x14ac:dyDescent="0.25">
      <c r="A761" s="106">
        <v>44084</v>
      </c>
      <c r="B761" s="93" t="s">
        <v>8</v>
      </c>
      <c r="C761" s="93" t="s">
        <v>67</v>
      </c>
      <c r="D761" s="33">
        <v>9</v>
      </c>
    </row>
    <row r="762" spans="1:4" hidden="1" x14ac:dyDescent="0.25">
      <c r="A762" s="106">
        <v>44084</v>
      </c>
      <c r="B762" s="93" t="s">
        <v>8</v>
      </c>
      <c r="C762" s="93" t="s">
        <v>40</v>
      </c>
      <c r="D762" s="33">
        <v>6</v>
      </c>
    </row>
    <row r="763" spans="1:4" hidden="1" x14ac:dyDescent="0.25">
      <c r="A763" s="106">
        <v>44084</v>
      </c>
      <c r="B763" s="93" t="s">
        <v>8</v>
      </c>
      <c r="C763" s="93" t="s">
        <v>8</v>
      </c>
      <c r="D763" s="33">
        <v>61</v>
      </c>
    </row>
    <row r="764" spans="1:4" hidden="1" x14ac:dyDescent="0.25">
      <c r="A764" s="106">
        <v>44084</v>
      </c>
      <c r="B764" s="93" t="s">
        <v>8</v>
      </c>
      <c r="C764" s="93" t="s">
        <v>31</v>
      </c>
      <c r="D764" s="33">
        <v>2</v>
      </c>
    </row>
    <row r="765" spans="1:4" hidden="1" x14ac:dyDescent="0.25">
      <c r="A765" s="106">
        <v>44084</v>
      </c>
      <c r="B765" s="93" t="s">
        <v>8</v>
      </c>
      <c r="C765" s="93" t="s">
        <v>121</v>
      </c>
      <c r="D765" s="33">
        <v>3</v>
      </c>
    </row>
    <row r="766" spans="1:4" hidden="1" x14ac:dyDescent="0.25">
      <c r="A766" s="106">
        <v>44084</v>
      </c>
      <c r="B766" s="93" t="s">
        <v>27</v>
      </c>
      <c r="C766" s="93" t="s">
        <v>150</v>
      </c>
      <c r="D766" s="33">
        <v>2</v>
      </c>
    </row>
    <row r="767" spans="1:4" hidden="1" x14ac:dyDescent="0.25">
      <c r="A767" s="106">
        <v>44084</v>
      </c>
      <c r="B767" s="93" t="s">
        <v>27</v>
      </c>
      <c r="C767" s="93" t="s">
        <v>43</v>
      </c>
      <c r="D767" s="33">
        <v>3</v>
      </c>
    </row>
    <row r="768" spans="1:4" hidden="1" x14ac:dyDescent="0.25">
      <c r="A768" s="106">
        <v>44084</v>
      </c>
      <c r="B768" s="93" t="s">
        <v>10</v>
      </c>
      <c r="C768" s="93" t="s">
        <v>10</v>
      </c>
      <c r="D768" s="33">
        <v>4</v>
      </c>
    </row>
    <row r="769" spans="1:4" hidden="1" x14ac:dyDescent="0.25">
      <c r="A769" s="106">
        <v>44085</v>
      </c>
      <c r="B769" s="93" t="s">
        <v>20</v>
      </c>
      <c r="C769" s="93" t="s">
        <v>20</v>
      </c>
      <c r="D769" s="33">
        <v>7</v>
      </c>
    </row>
    <row r="770" spans="1:4" hidden="1" x14ac:dyDescent="0.25">
      <c r="A770" s="106">
        <v>44085</v>
      </c>
      <c r="B770" s="93" t="s">
        <v>13</v>
      </c>
      <c r="C770" s="93" t="s">
        <v>13</v>
      </c>
      <c r="D770" s="33">
        <v>4</v>
      </c>
    </row>
    <row r="771" spans="1:4" hidden="1" x14ac:dyDescent="0.25">
      <c r="A771" s="106">
        <v>44085</v>
      </c>
      <c r="B771" s="93" t="s">
        <v>13</v>
      </c>
      <c r="C771" s="93" t="s">
        <v>339</v>
      </c>
      <c r="D771" s="33">
        <v>1</v>
      </c>
    </row>
    <row r="772" spans="1:4" hidden="1" x14ac:dyDescent="0.25">
      <c r="A772" s="106">
        <v>44085</v>
      </c>
      <c r="B772" s="93" t="s">
        <v>13</v>
      </c>
      <c r="C772" s="93" t="s">
        <v>152</v>
      </c>
      <c r="D772" s="33">
        <v>1</v>
      </c>
    </row>
    <row r="773" spans="1:4" hidden="1" x14ac:dyDescent="0.25">
      <c r="A773" s="106">
        <v>44085</v>
      </c>
      <c r="B773" s="93" t="s">
        <v>13</v>
      </c>
      <c r="C773" s="93" t="s">
        <v>233</v>
      </c>
      <c r="D773" s="33">
        <v>2</v>
      </c>
    </row>
    <row r="774" spans="1:4" hidden="1" x14ac:dyDescent="0.25">
      <c r="A774" s="106">
        <v>44085</v>
      </c>
      <c r="B774" s="93" t="s">
        <v>24</v>
      </c>
      <c r="C774" s="93" t="s">
        <v>23</v>
      </c>
      <c r="D774" s="33">
        <v>1</v>
      </c>
    </row>
    <row r="775" spans="1:4" hidden="1" x14ac:dyDescent="0.25">
      <c r="A775" s="106">
        <v>44085</v>
      </c>
      <c r="B775" s="93" t="s">
        <v>47</v>
      </c>
      <c r="C775" s="93" t="s">
        <v>47</v>
      </c>
      <c r="D775" s="33">
        <v>1</v>
      </c>
    </row>
    <row r="776" spans="1:4" hidden="1" x14ac:dyDescent="0.25">
      <c r="A776" s="106">
        <v>44085</v>
      </c>
      <c r="B776" s="93" t="s">
        <v>9</v>
      </c>
      <c r="C776" s="93" t="s">
        <v>9</v>
      </c>
      <c r="D776" s="33">
        <v>26</v>
      </c>
    </row>
    <row r="777" spans="1:4" hidden="1" x14ac:dyDescent="0.25">
      <c r="A777" s="106">
        <v>44085</v>
      </c>
      <c r="B777" s="93" t="s">
        <v>9</v>
      </c>
      <c r="C777" s="93" t="s">
        <v>17</v>
      </c>
      <c r="D777" s="33">
        <v>4</v>
      </c>
    </row>
    <row r="778" spans="1:4" hidden="1" x14ac:dyDescent="0.25">
      <c r="A778" s="106">
        <v>44085</v>
      </c>
      <c r="B778" s="93" t="s">
        <v>15</v>
      </c>
      <c r="C778" s="93" t="s">
        <v>297</v>
      </c>
      <c r="D778" s="33">
        <v>2</v>
      </c>
    </row>
    <row r="779" spans="1:4" hidden="1" x14ac:dyDescent="0.25">
      <c r="A779" s="106">
        <v>44085</v>
      </c>
      <c r="B779" s="93" t="s">
        <v>11</v>
      </c>
      <c r="C779" s="93" t="s">
        <v>153</v>
      </c>
      <c r="D779" s="33">
        <v>2</v>
      </c>
    </row>
    <row r="780" spans="1:4" hidden="1" x14ac:dyDescent="0.25">
      <c r="A780" s="106">
        <v>44085</v>
      </c>
      <c r="B780" s="93" t="s">
        <v>11</v>
      </c>
      <c r="C780" s="93" t="s">
        <v>144</v>
      </c>
      <c r="D780" s="33">
        <v>2</v>
      </c>
    </row>
    <row r="781" spans="1:4" hidden="1" x14ac:dyDescent="0.25">
      <c r="A781" s="106">
        <v>44085</v>
      </c>
      <c r="B781" s="93" t="s">
        <v>12</v>
      </c>
      <c r="C781" s="93" t="s">
        <v>160</v>
      </c>
      <c r="D781" s="33">
        <v>1</v>
      </c>
    </row>
    <row r="782" spans="1:4" hidden="1" x14ac:dyDescent="0.25">
      <c r="A782" s="106">
        <v>44085</v>
      </c>
      <c r="B782" s="93" t="s">
        <v>8</v>
      </c>
      <c r="C782" s="182" t="s">
        <v>338</v>
      </c>
      <c r="D782" s="72">
        <v>1</v>
      </c>
    </row>
    <row r="783" spans="1:4" x14ac:dyDescent="0.25">
      <c r="A783" s="106">
        <v>44085</v>
      </c>
      <c r="B783" s="93" t="s">
        <v>8</v>
      </c>
      <c r="C783" s="93" t="s">
        <v>82</v>
      </c>
      <c r="D783" s="33">
        <v>1</v>
      </c>
    </row>
    <row r="784" spans="1:4" hidden="1" x14ac:dyDescent="0.25">
      <c r="A784" s="106">
        <v>44085</v>
      </c>
      <c r="B784" s="93" t="s">
        <v>8</v>
      </c>
      <c r="C784" s="184" t="s">
        <v>241</v>
      </c>
      <c r="D784" s="68">
        <v>2</v>
      </c>
    </row>
    <row r="785" spans="1:4" hidden="1" x14ac:dyDescent="0.25">
      <c r="A785" s="106">
        <v>44085</v>
      </c>
      <c r="B785" s="93" t="s">
        <v>8</v>
      </c>
      <c r="C785" s="93" t="s">
        <v>67</v>
      </c>
      <c r="D785" s="33">
        <v>4</v>
      </c>
    </row>
    <row r="786" spans="1:4" hidden="1" x14ac:dyDescent="0.25">
      <c r="A786" s="106">
        <v>44085</v>
      </c>
      <c r="B786" s="93" t="s">
        <v>8</v>
      </c>
      <c r="C786" s="93" t="s">
        <v>40</v>
      </c>
      <c r="D786" s="33">
        <v>5</v>
      </c>
    </row>
    <row r="787" spans="1:4" hidden="1" x14ac:dyDescent="0.25">
      <c r="A787" s="106">
        <v>44085</v>
      </c>
      <c r="B787" s="93" t="s">
        <v>8</v>
      </c>
      <c r="C787" s="93" t="s">
        <v>8</v>
      </c>
      <c r="D787" s="33">
        <v>127</v>
      </c>
    </row>
    <row r="788" spans="1:4" hidden="1" x14ac:dyDescent="0.25">
      <c r="A788" s="106">
        <v>44085</v>
      </c>
      <c r="B788" s="93" t="s">
        <v>8</v>
      </c>
      <c r="C788" s="93" t="s">
        <v>31</v>
      </c>
      <c r="D788" s="33">
        <v>4</v>
      </c>
    </row>
    <row r="789" spans="1:4" hidden="1" x14ac:dyDescent="0.25">
      <c r="A789" s="106">
        <v>44085</v>
      </c>
      <c r="B789" s="93" t="s">
        <v>8</v>
      </c>
      <c r="C789" s="93" t="s">
        <v>121</v>
      </c>
      <c r="D789" s="33">
        <v>2</v>
      </c>
    </row>
    <row r="790" spans="1:4" hidden="1" x14ac:dyDescent="0.25">
      <c r="A790" s="106">
        <v>44085</v>
      </c>
      <c r="B790" s="93" t="s">
        <v>27</v>
      </c>
      <c r="C790" s="93" t="s">
        <v>150</v>
      </c>
      <c r="D790" s="33">
        <v>2</v>
      </c>
    </row>
    <row r="791" spans="1:4" hidden="1" x14ac:dyDescent="0.25">
      <c r="A791" s="106">
        <v>44085</v>
      </c>
      <c r="B791" s="93" t="s">
        <v>27</v>
      </c>
      <c r="C791" s="93" t="s">
        <v>247</v>
      </c>
      <c r="D791" s="33">
        <v>3</v>
      </c>
    </row>
    <row r="792" spans="1:4" hidden="1" x14ac:dyDescent="0.25">
      <c r="A792" s="106">
        <v>44085</v>
      </c>
      <c r="B792" s="93" t="s">
        <v>27</v>
      </c>
      <c r="C792" s="93" t="s">
        <v>43</v>
      </c>
      <c r="D792" s="33">
        <v>1</v>
      </c>
    </row>
    <row r="793" spans="1:4" hidden="1" x14ac:dyDescent="0.25">
      <c r="A793" s="106">
        <v>44085</v>
      </c>
      <c r="B793" s="93" t="s">
        <v>10</v>
      </c>
      <c r="C793" s="93" t="s">
        <v>10</v>
      </c>
      <c r="D793" s="33">
        <v>7</v>
      </c>
    </row>
    <row r="794" spans="1:4" hidden="1" x14ac:dyDescent="0.25">
      <c r="A794" s="106">
        <v>44086</v>
      </c>
      <c r="B794" s="93" t="s">
        <v>20</v>
      </c>
      <c r="C794" s="93" t="s">
        <v>20</v>
      </c>
      <c r="D794" s="33">
        <v>1</v>
      </c>
    </row>
    <row r="795" spans="1:4" hidden="1" x14ac:dyDescent="0.25">
      <c r="A795" s="106">
        <v>44086</v>
      </c>
      <c r="B795" s="93" t="s">
        <v>13</v>
      </c>
      <c r="C795" s="93" t="s">
        <v>104</v>
      </c>
      <c r="D795" s="33">
        <v>2</v>
      </c>
    </row>
    <row r="796" spans="1:4" hidden="1" x14ac:dyDescent="0.25">
      <c r="A796" s="106">
        <v>44086</v>
      </c>
      <c r="B796" s="93" t="s">
        <v>13</v>
      </c>
      <c r="C796" s="93" t="s">
        <v>13</v>
      </c>
      <c r="D796" s="33">
        <v>9</v>
      </c>
    </row>
    <row r="797" spans="1:4" hidden="1" x14ac:dyDescent="0.25">
      <c r="A797" s="106">
        <v>44086</v>
      </c>
      <c r="B797" s="93" t="s">
        <v>13</v>
      </c>
      <c r="C797" s="93" t="s">
        <v>236</v>
      </c>
      <c r="D797" s="33">
        <v>1</v>
      </c>
    </row>
    <row r="798" spans="1:4" hidden="1" x14ac:dyDescent="0.25">
      <c r="A798" s="106">
        <v>44086</v>
      </c>
      <c r="B798" s="93" t="s">
        <v>13</v>
      </c>
      <c r="C798" s="93" t="s">
        <v>317</v>
      </c>
      <c r="D798" s="33">
        <v>1</v>
      </c>
    </row>
    <row r="799" spans="1:4" hidden="1" x14ac:dyDescent="0.25">
      <c r="A799" s="106">
        <v>44086</v>
      </c>
      <c r="B799" s="93" t="s">
        <v>13</v>
      </c>
      <c r="C799" s="93" t="s">
        <v>233</v>
      </c>
      <c r="D799" s="33">
        <v>2</v>
      </c>
    </row>
    <row r="800" spans="1:4" hidden="1" x14ac:dyDescent="0.25">
      <c r="A800" s="106">
        <v>44086</v>
      </c>
      <c r="B800" s="93" t="s">
        <v>24</v>
      </c>
      <c r="C800" s="93" t="s">
        <v>23</v>
      </c>
      <c r="D800" s="33">
        <v>2</v>
      </c>
    </row>
    <row r="801" spans="1:4" hidden="1" x14ac:dyDescent="0.25">
      <c r="A801" s="106">
        <v>44086</v>
      </c>
      <c r="B801" s="93" t="s">
        <v>24</v>
      </c>
      <c r="C801" s="93" t="s">
        <v>24</v>
      </c>
      <c r="D801" s="33">
        <v>1</v>
      </c>
    </row>
    <row r="802" spans="1:4" hidden="1" x14ac:dyDescent="0.25">
      <c r="A802" s="106">
        <v>44086</v>
      </c>
      <c r="B802" s="93" t="s">
        <v>7</v>
      </c>
      <c r="C802" s="93" t="s">
        <v>7</v>
      </c>
      <c r="D802" s="33">
        <v>2</v>
      </c>
    </row>
    <row r="803" spans="1:4" hidden="1" x14ac:dyDescent="0.25">
      <c r="A803" s="106">
        <v>44086</v>
      </c>
      <c r="B803" s="93" t="s">
        <v>9</v>
      </c>
      <c r="C803" s="93" t="s">
        <v>9</v>
      </c>
      <c r="D803" s="33">
        <v>29</v>
      </c>
    </row>
    <row r="804" spans="1:4" hidden="1" x14ac:dyDescent="0.25">
      <c r="A804" s="106">
        <v>44086</v>
      </c>
      <c r="B804" s="93" t="s">
        <v>9</v>
      </c>
      <c r="C804" s="93" t="s">
        <v>159</v>
      </c>
      <c r="D804" s="33">
        <v>1</v>
      </c>
    </row>
    <row r="805" spans="1:4" hidden="1" x14ac:dyDescent="0.25">
      <c r="A805" s="106">
        <v>44086</v>
      </c>
      <c r="B805" s="93" t="s">
        <v>9</v>
      </c>
      <c r="C805" s="93" t="s">
        <v>155</v>
      </c>
      <c r="D805" s="33">
        <v>5</v>
      </c>
    </row>
    <row r="806" spans="1:4" hidden="1" x14ac:dyDescent="0.25">
      <c r="A806" s="106">
        <v>44086</v>
      </c>
      <c r="B806" s="93" t="s">
        <v>15</v>
      </c>
      <c r="C806" s="93" t="s">
        <v>297</v>
      </c>
      <c r="D806" s="33">
        <v>5</v>
      </c>
    </row>
    <row r="807" spans="1:4" hidden="1" x14ac:dyDescent="0.25">
      <c r="A807" s="106">
        <v>44086</v>
      </c>
      <c r="B807" s="93" t="s">
        <v>11</v>
      </c>
      <c r="C807" s="93" t="s">
        <v>348</v>
      </c>
      <c r="D807" s="33">
        <v>1</v>
      </c>
    </row>
    <row r="808" spans="1:4" hidden="1" x14ac:dyDescent="0.25">
      <c r="A808" s="106">
        <v>44086</v>
      </c>
      <c r="B808" s="93" t="s">
        <v>11</v>
      </c>
      <c r="C808" s="182" t="s">
        <v>144</v>
      </c>
      <c r="D808" s="72">
        <v>1</v>
      </c>
    </row>
    <row r="809" spans="1:4" x14ac:dyDescent="0.25">
      <c r="A809" s="106">
        <v>44086</v>
      </c>
      <c r="B809" s="93" t="s">
        <v>8</v>
      </c>
      <c r="C809" s="93" t="s">
        <v>82</v>
      </c>
      <c r="D809" s="33">
        <v>3</v>
      </c>
    </row>
    <row r="810" spans="1:4" hidden="1" x14ac:dyDescent="0.25">
      <c r="A810" s="106">
        <v>44086</v>
      </c>
      <c r="B810" s="93" t="s">
        <v>8</v>
      </c>
      <c r="C810" s="184" t="s">
        <v>241</v>
      </c>
      <c r="D810" s="68">
        <v>5</v>
      </c>
    </row>
    <row r="811" spans="1:4" hidden="1" x14ac:dyDescent="0.25">
      <c r="A811" s="106">
        <v>44086</v>
      </c>
      <c r="B811" s="93" t="s">
        <v>8</v>
      </c>
      <c r="C811" s="93" t="s">
        <v>67</v>
      </c>
      <c r="D811" s="33">
        <v>2</v>
      </c>
    </row>
    <row r="812" spans="1:4" hidden="1" x14ac:dyDescent="0.25">
      <c r="A812" s="106">
        <v>44086</v>
      </c>
      <c r="B812" s="93" t="s">
        <v>8</v>
      </c>
      <c r="C812" s="93" t="s">
        <v>40</v>
      </c>
      <c r="D812" s="33">
        <v>4</v>
      </c>
    </row>
    <row r="813" spans="1:4" hidden="1" x14ac:dyDescent="0.25">
      <c r="A813" s="106">
        <v>44086</v>
      </c>
      <c r="B813" s="93" t="s">
        <v>8</v>
      </c>
      <c r="C813" s="93" t="s">
        <v>8</v>
      </c>
      <c r="D813" s="33">
        <v>111</v>
      </c>
    </row>
    <row r="814" spans="1:4" hidden="1" x14ac:dyDescent="0.25">
      <c r="A814" s="106">
        <v>44086</v>
      </c>
      <c r="B814" s="93" t="s">
        <v>8</v>
      </c>
      <c r="C814" s="93" t="s">
        <v>140</v>
      </c>
      <c r="D814" s="33">
        <v>1</v>
      </c>
    </row>
    <row r="815" spans="1:4" hidden="1" x14ac:dyDescent="0.25">
      <c r="A815" s="106">
        <v>44086</v>
      </c>
      <c r="B815" s="93" t="s">
        <v>8</v>
      </c>
      <c r="C815" s="93" t="s">
        <v>121</v>
      </c>
      <c r="D815" s="33">
        <v>2</v>
      </c>
    </row>
    <row r="816" spans="1:4" hidden="1" x14ac:dyDescent="0.25">
      <c r="A816" s="106">
        <v>44086</v>
      </c>
      <c r="B816" s="93" t="s">
        <v>51</v>
      </c>
      <c r="C816" s="93" t="s">
        <v>51</v>
      </c>
      <c r="D816" s="33">
        <v>1</v>
      </c>
    </row>
    <row r="817" spans="1:4" hidden="1" x14ac:dyDescent="0.25">
      <c r="A817" s="106">
        <v>44086</v>
      </c>
      <c r="B817" s="93" t="s">
        <v>10</v>
      </c>
      <c r="C817" s="93" t="s">
        <v>10</v>
      </c>
      <c r="D817" s="33">
        <v>1</v>
      </c>
    </row>
    <row r="818" spans="1:4" hidden="1" x14ac:dyDescent="0.25">
      <c r="A818" s="106">
        <v>44087</v>
      </c>
      <c r="B818" s="93" t="s">
        <v>14</v>
      </c>
      <c r="C818" s="93" t="s">
        <v>14</v>
      </c>
      <c r="D818" s="33">
        <v>1</v>
      </c>
    </row>
    <row r="819" spans="1:4" hidden="1" x14ac:dyDescent="0.25">
      <c r="A819" s="106">
        <v>44087</v>
      </c>
      <c r="B819" s="93" t="s">
        <v>20</v>
      </c>
      <c r="C819" s="93" t="s">
        <v>20</v>
      </c>
      <c r="D819" s="33">
        <v>3</v>
      </c>
    </row>
    <row r="820" spans="1:4" hidden="1" x14ac:dyDescent="0.25">
      <c r="A820" s="106">
        <v>44087</v>
      </c>
      <c r="B820" s="93" t="s">
        <v>13</v>
      </c>
      <c r="C820" s="93" t="s">
        <v>13</v>
      </c>
      <c r="D820" s="33">
        <v>4</v>
      </c>
    </row>
    <row r="821" spans="1:4" hidden="1" x14ac:dyDescent="0.25">
      <c r="A821" s="106">
        <v>44087</v>
      </c>
      <c r="B821" s="93" t="s">
        <v>13</v>
      </c>
      <c r="C821" s="93" t="s">
        <v>152</v>
      </c>
      <c r="D821" s="33">
        <v>2</v>
      </c>
    </row>
    <row r="822" spans="1:4" hidden="1" x14ac:dyDescent="0.25">
      <c r="A822" s="106">
        <v>44087</v>
      </c>
      <c r="B822" s="93" t="s">
        <v>13</v>
      </c>
      <c r="C822" s="93" t="s">
        <v>233</v>
      </c>
      <c r="D822" s="33">
        <v>7</v>
      </c>
    </row>
    <row r="823" spans="1:4" hidden="1" x14ac:dyDescent="0.25">
      <c r="A823" s="106">
        <v>44087</v>
      </c>
      <c r="B823" s="93" t="s">
        <v>9</v>
      </c>
      <c r="C823" s="93" t="s">
        <v>9</v>
      </c>
      <c r="D823" s="33">
        <v>27</v>
      </c>
    </row>
    <row r="824" spans="1:4" hidden="1" x14ac:dyDescent="0.25">
      <c r="A824" s="106">
        <v>44087</v>
      </c>
      <c r="B824" s="93" t="s">
        <v>9</v>
      </c>
      <c r="C824" s="93" t="s">
        <v>17</v>
      </c>
      <c r="D824" s="33">
        <v>3</v>
      </c>
    </row>
    <row r="825" spans="1:4" hidden="1" x14ac:dyDescent="0.25">
      <c r="A825" s="106">
        <v>44087</v>
      </c>
      <c r="B825" s="93" t="s">
        <v>9</v>
      </c>
      <c r="C825" s="93" t="s">
        <v>155</v>
      </c>
      <c r="D825" s="33">
        <v>1</v>
      </c>
    </row>
    <row r="826" spans="1:4" hidden="1" x14ac:dyDescent="0.25">
      <c r="A826" s="106">
        <v>44087</v>
      </c>
      <c r="B826" s="93" t="s">
        <v>15</v>
      </c>
      <c r="C826" s="93" t="s">
        <v>297</v>
      </c>
      <c r="D826" s="33">
        <v>2</v>
      </c>
    </row>
    <row r="827" spans="1:4" hidden="1" x14ac:dyDescent="0.25">
      <c r="A827" s="106">
        <v>44087</v>
      </c>
      <c r="B827" s="93" t="s">
        <v>11</v>
      </c>
      <c r="C827" s="93" t="s">
        <v>348</v>
      </c>
      <c r="D827" s="33">
        <v>1</v>
      </c>
    </row>
    <row r="828" spans="1:4" hidden="1" x14ac:dyDescent="0.25">
      <c r="A828" s="106">
        <v>44087</v>
      </c>
      <c r="B828" s="93" t="s">
        <v>11</v>
      </c>
      <c r="C828" s="93" t="s">
        <v>11</v>
      </c>
      <c r="D828" s="33">
        <v>3</v>
      </c>
    </row>
    <row r="829" spans="1:4" hidden="1" x14ac:dyDescent="0.25">
      <c r="A829" s="106">
        <v>44087</v>
      </c>
      <c r="B829" s="93" t="s">
        <v>8</v>
      </c>
      <c r="C829" s="93" t="s">
        <v>241</v>
      </c>
      <c r="D829" s="33">
        <v>1</v>
      </c>
    </row>
    <row r="830" spans="1:4" hidden="1" x14ac:dyDescent="0.25">
      <c r="A830" s="106">
        <v>44087</v>
      </c>
      <c r="B830" s="93" t="s">
        <v>8</v>
      </c>
      <c r="C830" s="93" t="s">
        <v>67</v>
      </c>
      <c r="D830" s="33">
        <v>9</v>
      </c>
    </row>
    <row r="831" spans="1:4" hidden="1" x14ac:dyDescent="0.25">
      <c r="A831" s="106">
        <v>44087</v>
      </c>
      <c r="B831" s="93" t="s">
        <v>8</v>
      </c>
      <c r="C831" s="93" t="s">
        <v>40</v>
      </c>
      <c r="D831" s="33">
        <v>1</v>
      </c>
    </row>
    <row r="832" spans="1:4" hidden="1" x14ac:dyDescent="0.25">
      <c r="A832" s="106">
        <v>44087</v>
      </c>
      <c r="B832" s="93" t="s">
        <v>8</v>
      </c>
      <c r="C832" s="93" t="s">
        <v>8</v>
      </c>
      <c r="D832" s="33">
        <v>83</v>
      </c>
    </row>
    <row r="833" spans="1:4" hidden="1" x14ac:dyDescent="0.25">
      <c r="A833" s="106">
        <v>44087</v>
      </c>
      <c r="B833" s="93" t="s">
        <v>8</v>
      </c>
      <c r="C833" s="93" t="s">
        <v>31</v>
      </c>
      <c r="D833" s="33">
        <v>3</v>
      </c>
    </row>
    <row r="834" spans="1:4" hidden="1" x14ac:dyDescent="0.25">
      <c r="A834" s="106">
        <v>44087</v>
      </c>
      <c r="B834" s="93" t="s">
        <v>27</v>
      </c>
      <c r="C834" s="93" t="s">
        <v>150</v>
      </c>
      <c r="D834" s="33">
        <v>1</v>
      </c>
    </row>
    <row r="835" spans="1:4" hidden="1" x14ac:dyDescent="0.25">
      <c r="A835" s="106">
        <v>44087</v>
      </c>
      <c r="B835" s="93" t="s">
        <v>27</v>
      </c>
      <c r="C835" s="93" t="s">
        <v>247</v>
      </c>
      <c r="D835" s="33">
        <v>1</v>
      </c>
    </row>
    <row r="836" spans="1:4" hidden="1" x14ac:dyDescent="0.25">
      <c r="A836" s="106">
        <v>44087</v>
      </c>
      <c r="B836" s="93" t="s">
        <v>10</v>
      </c>
      <c r="C836" s="93" t="s">
        <v>355</v>
      </c>
      <c r="D836" s="33">
        <v>1</v>
      </c>
    </row>
    <row r="837" spans="1:4" hidden="1" x14ac:dyDescent="0.25">
      <c r="A837" s="106">
        <v>44087</v>
      </c>
      <c r="B837" s="93" t="s">
        <v>10</v>
      </c>
      <c r="C837" s="93" t="s">
        <v>10</v>
      </c>
      <c r="D837" s="33">
        <v>6</v>
      </c>
    </row>
    <row r="838" spans="1:4" hidden="1" x14ac:dyDescent="0.25">
      <c r="A838" s="106">
        <v>44088</v>
      </c>
      <c r="B838" s="93" t="s">
        <v>13</v>
      </c>
      <c r="C838" s="93" t="s">
        <v>236</v>
      </c>
      <c r="D838" s="33">
        <v>1</v>
      </c>
    </row>
    <row r="839" spans="1:4" hidden="1" x14ac:dyDescent="0.25">
      <c r="A839" s="106">
        <v>44088</v>
      </c>
      <c r="B839" s="93" t="s">
        <v>24</v>
      </c>
      <c r="C839" s="93" t="s">
        <v>23</v>
      </c>
      <c r="D839" s="33">
        <v>1</v>
      </c>
    </row>
    <row r="840" spans="1:4" hidden="1" x14ac:dyDescent="0.25">
      <c r="A840" s="106">
        <v>44088</v>
      </c>
      <c r="B840" s="93" t="s">
        <v>24</v>
      </c>
      <c r="C840" s="93" t="s">
        <v>238</v>
      </c>
      <c r="D840" s="33">
        <v>1</v>
      </c>
    </row>
    <row r="841" spans="1:4" hidden="1" x14ac:dyDescent="0.25">
      <c r="A841" s="106">
        <v>44088</v>
      </c>
      <c r="B841" s="93" t="s">
        <v>9</v>
      </c>
      <c r="C841" s="182" t="s">
        <v>9</v>
      </c>
      <c r="D841" s="72">
        <v>4</v>
      </c>
    </row>
    <row r="842" spans="1:4" x14ac:dyDescent="0.25">
      <c r="A842" s="106">
        <v>44088</v>
      </c>
      <c r="B842" s="93" t="s">
        <v>8</v>
      </c>
      <c r="C842" s="93" t="s">
        <v>82</v>
      </c>
      <c r="D842" s="33">
        <v>2</v>
      </c>
    </row>
    <row r="843" spans="1:4" hidden="1" x14ac:dyDescent="0.25">
      <c r="A843" s="106">
        <v>44088</v>
      </c>
      <c r="B843" s="93" t="s">
        <v>8</v>
      </c>
      <c r="C843" s="184" t="s">
        <v>241</v>
      </c>
      <c r="D843" s="68">
        <v>2</v>
      </c>
    </row>
    <row r="844" spans="1:4" hidden="1" x14ac:dyDescent="0.25">
      <c r="A844" s="106">
        <v>44088</v>
      </c>
      <c r="B844" s="93" t="s">
        <v>8</v>
      </c>
      <c r="C844" s="93" t="s">
        <v>67</v>
      </c>
      <c r="D844" s="33">
        <v>4</v>
      </c>
    </row>
    <row r="845" spans="1:4" hidden="1" x14ac:dyDescent="0.25">
      <c r="A845" s="106">
        <v>44088</v>
      </c>
      <c r="B845" s="93" t="s">
        <v>8</v>
      </c>
      <c r="C845" s="93" t="s">
        <v>40</v>
      </c>
      <c r="D845" s="33">
        <v>2</v>
      </c>
    </row>
    <row r="846" spans="1:4" hidden="1" x14ac:dyDescent="0.25">
      <c r="A846" s="106">
        <v>44088</v>
      </c>
      <c r="B846" s="93" t="s">
        <v>8</v>
      </c>
      <c r="C846" s="93" t="s">
        <v>8</v>
      </c>
      <c r="D846" s="33">
        <v>41</v>
      </c>
    </row>
    <row r="847" spans="1:4" hidden="1" x14ac:dyDescent="0.25">
      <c r="A847" s="106">
        <v>44088</v>
      </c>
      <c r="B847" s="93" t="s">
        <v>8</v>
      </c>
      <c r="C847" s="93" t="s">
        <v>121</v>
      </c>
      <c r="D847" s="33">
        <v>4</v>
      </c>
    </row>
    <row r="848" spans="1:4" hidden="1" x14ac:dyDescent="0.25">
      <c r="A848" s="106">
        <v>44088</v>
      </c>
      <c r="B848" s="93" t="s">
        <v>8</v>
      </c>
      <c r="C848" s="93" t="s">
        <v>360</v>
      </c>
      <c r="D848" s="33">
        <v>1</v>
      </c>
    </row>
    <row r="849" spans="1:4" hidden="1" x14ac:dyDescent="0.25">
      <c r="A849" s="106">
        <v>44088</v>
      </c>
      <c r="B849" s="93" t="s">
        <v>10</v>
      </c>
      <c r="C849" s="93" t="s">
        <v>10</v>
      </c>
      <c r="D849" s="33">
        <v>2</v>
      </c>
    </row>
    <row r="850" spans="1:4" hidden="1" x14ac:dyDescent="0.25">
      <c r="A850" s="106">
        <v>44089</v>
      </c>
      <c r="B850" s="93" t="s">
        <v>14</v>
      </c>
      <c r="C850" s="93" t="s">
        <v>14</v>
      </c>
      <c r="D850" s="33">
        <v>1</v>
      </c>
    </row>
    <row r="851" spans="1:4" hidden="1" x14ac:dyDescent="0.25">
      <c r="A851" s="106">
        <v>44089</v>
      </c>
      <c r="B851" s="93" t="s">
        <v>20</v>
      </c>
      <c r="C851" s="93" t="s">
        <v>20</v>
      </c>
      <c r="D851" s="33">
        <v>1</v>
      </c>
    </row>
    <row r="852" spans="1:4" hidden="1" x14ac:dyDescent="0.25">
      <c r="A852" s="106">
        <v>44089</v>
      </c>
      <c r="B852" s="93" t="s">
        <v>13</v>
      </c>
      <c r="C852" s="93" t="s">
        <v>365</v>
      </c>
      <c r="D852" s="33">
        <v>1</v>
      </c>
    </row>
    <row r="853" spans="1:4" hidden="1" x14ac:dyDescent="0.25">
      <c r="A853" s="106">
        <v>44089</v>
      </c>
      <c r="B853" s="93" t="s">
        <v>13</v>
      </c>
      <c r="C853" s="93" t="s">
        <v>13</v>
      </c>
      <c r="D853" s="33">
        <v>15</v>
      </c>
    </row>
    <row r="854" spans="1:4" hidden="1" x14ac:dyDescent="0.25">
      <c r="A854" s="106">
        <v>44089</v>
      </c>
      <c r="B854" s="93" t="s">
        <v>13</v>
      </c>
      <c r="C854" s="93" t="s">
        <v>236</v>
      </c>
      <c r="D854" s="33">
        <v>2</v>
      </c>
    </row>
    <row r="855" spans="1:4" hidden="1" x14ac:dyDescent="0.25">
      <c r="A855" s="106">
        <v>44089</v>
      </c>
      <c r="B855" s="93" t="s">
        <v>13</v>
      </c>
      <c r="C855" s="93" t="s">
        <v>317</v>
      </c>
      <c r="D855" s="33">
        <v>2</v>
      </c>
    </row>
    <row r="856" spans="1:4" hidden="1" x14ac:dyDescent="0.25">
      <c r="A856" s="106">
        <v>44089</v>
      </c>
      <c r="B856" s="93" t="s">
        <v>13</v>
      </c>
      <c r="C856" s="93" t="s">
        <v>152</v>
      </c>
      <c r="D856" s="33">
        <v>4</v>
      </c>
    </row>
    <row r="857" spans="1:4" hidden="1" x14ac:dyDescent="0.25">
      <c r="A857" s="106">
        <v>44089</v>
      </c>
      <c r="B857" s="93" t="s">
        <v>13</v>
      </c>
      <c r="C857" s="93" t="s">
        <v>233</v>
      </c>
      <c r="D857" s="33">
        <v>3</v>
      </c>
    </row>
    <row r="858" spans="1:4" hidden="1" x14ac:dyDescent="0.25">
      <c r="A858" s="106">
        <v>44089</v>
      </c>
      <c r="B858" s="93" t="s">
        <v>24</v>
      </c>
      <c r="C858" s="93" t="s">
        <v>23</v>
      </c>
      <c r="D858" s="33">
        <v>2</v>
      </c>
    </row>
    <row r="859" spans="1:4" hidden="1" x14ac:dyDescent="0.25">
      <c r="A859" s="106">
        <v>44089</v>
      </c>
      <c r="B859" s="93" t="s">
        <v>7</v>
      </c>
      <c r="C859" s="93" t="s">
        <v>7</v>
      </c>
      <c r="D859" s="33">
        <v>3</v>
      </c>
    </row>
    <row r="860" spans="1:4" hidden="1" x14ac:dyDescent="0.25">
      <c r="A860" s="106">
        <v>44089</v>
      </c>
      <c r="B860" s="93" t="s">
        <v>9</v>
      </c>
      <c r="C860" s="93" t="s">
        <v>9</v>
      </c>
      <c r="D860" s="33">
        <v>23</v>
      </c>
    </row>
    <row r="861" spans="1:4" hidden="1" x14ac:dyDescent="0.25">
      <c r="A861" s="106">
        <v>44089</v>
      </c>
      <c r="B861" s="93" t="s">
        <v>9</v>
      </c>
      <c r="C861" s="93" t="s">
        <v>155</v>
      </c>
      <c r="D861" s="33">
        <v>3</v>
      </c>
    </row>
    <row r="862" spans="1:4" hidden="1" x14ac:dyDescent="0.25">
      <c r="A862" s="106">
        <v>44089</v>
      </c>
      <c r="B862" s="93" t="s">
        <v>15</v>
      </c>
      <c r="C862" s="93" t="s">
        <v>297</v>
      </c>
      <c r="D862" s="33">
        <v>3</v>
      </c>
    </row>
    <row r="863" spans="1:4" hidden="1" x14ac:dyDescent="0.25">
      <c r="A863" s="106">
        <v>44089</v>
      </c>
      <c r="B863" s="93" t="s">
        <v>11</v>
      </c>
      <c r="C863" s="182" t="s">
        <v>144</v>
      </c>
      <c r="D863" s="72">
        <v>2</v>
      </c>
    </row>
    <row r="864" spans="1:4" x14ac:dyDescent="0.25">
      <c r="A864" s="106">
        <v>44089</v>
      </c>
      <c r="B864" s="93" t="s">
        <v>8</v>
      </c>
      <c r="C864" s="93" t="s">
        <v>82</v>
      </c>
      <c r="D864" s="33">
        <v>1</v>
      </c>
    </row>
    <row r="865" spans="1:4" hidden="1" x14ac:dyDescent="0.25">
      <c r="A865" s="106">
        <v>44089</v>
      </c>
      <c r="B865" s="93" t="s">
        <v>8</v>
      </c>
      <c r="C865" s="184" t="s">
        <v>241</v>
      </c>
      <c r="D865" s="68">
        <v>3</v>
      </c>
    </row>
    <row r="866" spans="1:4" hidden="1" x14ac:dyDescent="0.25">
      <c r="A866" s="106">
        <v>44089</v>
      </c>
      <c r="B866" s="93" t="s">
        <v>8</v>
      </c>
      <c r="C866" s="93" t="s">
        <v>67</v>
      </c>
      <c r="D866" s="33">
        <v>6</v>
      </c>
    </row>
    <row r="867" spans="1:4" hidden="1" x14ac:dyDescent="0.25">
      <c r="A867" s="106">
        <v>44089</v>
      </c>
      <c r="B867" s="93" t="s">
        <v>8</v>
      </c>
      <c r="C867" s="93" t="s">
        <v>40</v>
      </c>
      <c r="D867" s="33">
        <v>1</v>
      </c>
    </row>
    <row r="868" spans="1:4" hidden="1" x14ac:dyDescent="0.25">
      <c r="A868" s="106">
        <v>44089</v>
      </c>
      <c r="B868" s="93" t="s">
        <v>8</v>
      </c>
      <c r="C868" s="93" t="s">
        <v>8</v>
      </c>
      <c r="D868" s="33">
        <v>82</v>
      </c>
    </row>
    <row r="869" spans="1:4" hidden="1" x14ac:dyDescent="0.25">
      <c r="A869" s="106">
        <v>44089</v>
      </c>
      <c r="B869" s="93" t="s">
        <v>8</v>
      </c>
      <c r="C869" s="93" t="s">
        <v>197</v>
      </c>
      <c r="D869" s="33">
        <v>1</v>
      </c>
    </row>
    <row r="870" spans="1:4" hidden="1" x14ac:dyDescent="0.25">
      <c r="A870" s="106">
        <v>44089</v>
      </c>
      <c r="B870" s="93" t="s">
        <v>8</v>
      </c>
      <c r="C870" s="93" t="s">
        <v>31</v>
      </c>
      <c r="D870" s="33">
        <v>2</v>
      </c>
    </row>
    <row r="871" spans="1:4" hidden="1" x14ac:dyDescent="0.25">
      <c r="A871" s="106">
        <v>44089</v>
      </c>
      <c r="B871" s="93" t="s">
        <v>8</v>
      </c>
      <c r="C871" s="93" t="s">
        <v>121</v>
      </c>
      <c r="D871" s="33">
        <v>2</v>
      </c>
    </row>
    <row r="872" spans="1:4" hidden="1" x14ac:dyDescent="0.25">
      <c r="A872" s="106">
        <v>44089</v>
      </c>
      <c r="B872" s="93" t="s">
        <v>27</v>
      </c>
      <c r="C872" s="93" t="s">
        <v>150</v>
      </c>
      <c r="D872" s="33">
        <v>5</v>
      </c>
    </row>
    <row r="873" spans="1:4" hidden="1" x14ac:dyDescent="0.25">
      <c r="A873" s="106">
        <v>44089</v>
      </c>
      <c r="B873" s="93" t="s">
        <v>27</v>
      </c>
      <c r="C873" s="107" t="s">
        <v>244</v>
      </c>
      <c r="D873" s="33">
        <v>1</v>
      </c>
    </row>
    <row r="874" spans="1:4" hidden="1" x14ac:dyDescent="0.25">
      <c r="A874" s="106">
        <v>44089</v>
      </c>
      <c r="B874" s="93" t="s">
        <v>27</v>
      </c>
      <c r="C874" s="93" t="s">
        <v>43</v>
      </c>
      <c r="D874" s="33">
        <v>5</v>
      </c>
    </row>
    <row r="875" spans="1:4" hidden="1" x14ac:dyDescent="0.25">
      <c r="A875" s="106">
        <v>44089</v>
      </c>
      <c r="B875" s="93" t="s">
        <v>27</v>
      </c>
      <c r="C875" s="93" t="s">
        <v>366</v>
      </c>
      <c r="D875" s="33">
        <v>1</v>
      </c>
    </row>
    <row r="876" spans="1:4" hidden="1" x14ac:dyDescent="0.25">
      <c r="A876" s="106">
        <v>44089</v>
      </c>
      <c r="B876" s="93" t="s">
        <v>27</v>
      </c>
      <c r="C876" s="93" t="s">
        <v>624</v>
      </c>
      <c r="D876" s="33">
        <v>1</v>
      </c>
    </row>
    <row r="877" spans="1:4" hidden="1" x14ac:dyDescent="0.25">
      <c r="A877" s="106">
        <v>44089</v>
      </c>
      <c r="B877" s="93" t="s">
        <v>51</v>
      </c>
      <c r="C877" s="93" t="s">
        <v>51</v>
      </c>
      <c r="D877" s="33">
        <v>3</v>
      </c>
    </row>
    <row r="878" spans="1:4" hidden="1" x14ac:dyDescent="0.25">
      <c r="A878" s="106">
        <v>44089</v>
      </c>
      <c r="B878" s="93" t="s">
        <v>10</v>
      </c>
      <c r="C878" s="93" t="s">
        <v>10</v>
      </c>
      <c r="D878" s="33">
        <v>1</v>
      </c>
    </row>
    <row r="879" spans="1:4" hidden="1" x14ac:dyDescent="0.25">
      <c r="A879" s="106">
        <v>44090</v>
      </c>
      <c r="B879" s="112" t="s">
        <v>20</v>
      </c>
      <c r="C879" s="93" t="s">
        <v>20</v>
      </c>
      <c r="D879" s="33">
        <v>4</v>
      </c>
    </row>
    <row r="880" spans="1:4" hidden="1" x14ac:dyDescent="0.25">
      <c r="A880" s="106">
        <v>44090</v>
      </c>
      <c r="B880" s="112" t="s">
        <v>20</v>
      </c>
      <c r="C880" s="93" t="s">
        <v>379</v>
      </c>
      <c r="D880" s="33">
        <v>1</v>
      </c>
    </row>
    <row r="881" spans="1:4" hidden="1" x14ac:dyDescent="0.25">
      <c r="A881" s="106">
        <v>44090</v>
      </c>
      <c r="B881" s="112" t="s">
        <v>13</v>
      </c>
      <c r="C881" s="93" t="s">
        <v>104</v>
      </c>
      <c r="D881" s="33">
        <v>1</v>
      </c>
    </row>
    <row r="882" spans="1:4" hidden="1" x14ac:dyDescent="0.25">
      <c r="A882" s="106">
        <v>44090</v>
      </c>
      <c r="B882" s="112" t="s">
        <v>13</v>
      </c>
      <c r="C882" s="93" t="s">
        <v>13</v>
      </c>
      <c r="D882" s="33">
        <v>5</v>
      </c>
    </row>
    <row r="883" spans="1:4" hidden="1" x14ac:dyDescent="0.25">
      <c r="A883" s="106">
        <v>44090</v>
      </c>
      <c r="B883" s="112" t="s">
        <v>13</v>
      </c>
      <c r="C883" s="93" t="s">
        <v>317</v>
      </c>
      <c r="D883" s="33">
        <v>2</v>
      </c>
    </row>
    <row r="884" spans="1:4" hidden="1" x14ac:dyDescent="0.25">
      <c r="A884" s="106">
        <v>44090</v>
      </c>
      <c r="B884" s="112" t="s">
        <v>13</v>
      </c>
      <c r="C884" s="93" t="s">
        <v>152</v>
      </c>
      <c r="D884" s="33">
        <v>1</v>
      </c>
    </row>
    <row r="885" spans="1:4" hidden="1" x14ac:dyDescent="0.25">
      <c r="A885" s="106">
        <v>44090</v>
      </c>
      <c r="B885" s="112" t="s">
        <v>13</v>
      </c>
      <c r="C885" s="93" t="s">
        <v>233</v>
      </c>
      <c r="D885" s="33">
        <v>1</v>
      </c>
    </row>
    <row r="886" spans="1:4" hidden="1" x14ac:dyDescent="0.25">
      <c r="A886" s="106">
        <v>44090</v>
      </c>
      <c r="B886" s="112" t="s">
        <v>24</v>
      </c>
      <c r="C886" s="112" t="s">
        <v>24</v>
      </c>
      <c r="D886" s="33">
        <v>1</v>
      </c>
    </row>
    <row r="887" spans="1:4" hidden="1" x14ac:dyDescent="0.25">
      <c r="A887" s="106">
        <v>44090</v>
      </c>
      <c r="B887" s="112" t="s">
        <v>47</v>
      </c>
      <c r="C887" s="112" t="s">
        <v>47</v>
      </c>
      <c r="D887" s="33">
        <v>7</v>
      </c>
    </row>
    <row r="888" spans="1:4" hidden="1" x14ac:dyDescent="0.25">
      <c r="A888" s="106">
        <v>44090</v>
      </c>
      <c r="B888" s="112" t="s">
        <v>9</v>
      </c>
      <c r="C888" s="93" t="s">
        <v>378</v>
      </c>
      <c r="D888" s="33">
        <v>1</v>
      </c>
    </row>
    <row r="889" spans="1:4" hidden="1" x14ac:dyDescent="0.25">
      <c r="A889" s="106">
        <v>44090</v>
      </c>
      <c r="B889" s="112" t="s">
        <v>9</v>
      </c>
      <c r="C889" s="93" t="s">
        <v>9</v>
      </c>
      <c r="D889" s="33">
        <v>18</v>
      </c>
    </row>
    <row r="890" spans="1:4" hidden="1" x14ac:dyDescent="0.25">
      <c r="A890" s="106">
        <v>44090</v>
      </c>
      <c r="B890" s="112" t="s">
        <v>9</v>
      </c>
      <c r="C890" s="93" t="s">
        <v>159</v>
      </c>
      <c r="D890" s="33">
        <v>1</v>
      </c>
    </row>
    <row r="891" spans="1:4" hidden="1" x14ac:dyDescent="0.25">
      <c r="A891" s="106">
        <v>44090</v>
      </c>
      <c r="B891" s="112" t="s">
        <v>9</v>
      </c>
      <c r="C891" s="93" t="s">
        <v>155</v>
      </c>
      <c r="D891" s="33">
        <v>2</v>
      </c>
    </row>
    <row r="892" spans="1:4" hidden="1" x14ac:dyDescent="0.25">
      <c r="A892" s="106">
        <v>44090</v>
      </c>
      <c r="B892" s="112" t="s">
        <v>15</v>
      </c>
      <c r="C892" s="93" t="s">
        <v>297</v>
      </c>
      <c r="D892" s="33">
        <v>1</v>
      </c>
    </row>
    <row r="893" spans="1:4" hidden="1" x14ac:dyDescent="0.25">
      <c r="A893" s="106">
        <v>44090</v>
      </c>
      <c r="B893" s="112" t="s">
        <v>11</v>
      </c>
      <c r="C893" s="93" t="s">
        <v>144</v>
      </c>
      <c r="D893" s="33">
        <v>2</v>
      </c>
    </row>
    <row r="894" spans="1:4" hidden="1" x14ac:dyDescent="0.25">
      <c r="A894" s="106">
        <v>44090</v>
      </c>
      <c r="B894" s="112" t="s">
        <v>8</v>
      </c>
      <c r="C894" s="93" t="s">
        <v>240</v>
      </c>
      <c r="D894" s="33">
        <v>1</v>
      </c>
    </row>
    <row r="895" spans="1:4" hidden="1" x14ac:dyDescent="0.25">
      <c r="A895" s="106">
        <v>44090</v>
      </c>
      <c r="B895" s="112" t="s">
        <v>8</v>
      </c>
      <c r="C895" s="93" t="s">
        <v>241</v>
      </c>
      <c r="D895" s="33">
        <v>1</v>
      </c>
    </row>
    <row r="896" spans="1:4" hidden="1" x14ac:dyDescent="0.25">
      <c r="A896" s="106">
        <v>44090</v>
      </c>
      <c r="B896" s="112" t="s">
        <v>8</v>
      </c>
      <c r="C896" s="93" t="s">
        <v>67</v>
      </c>
      <c r="D896" s="33">
        <v>11</v>
      </c>
    </row>
    <row r="897" spans="1:4" hidden="1" x14ac:dyDescent="0.25">
      <c r="A897" s="106">
        <v>44090</v>
      </c>
      <c r="B897" s="112" t="s">
        <v>8</v>
      </c>
      <c r="C897" s="93" t="s">
        <v>8</v>
      </c>
      <c r="D897" s="33">
        <v>68</v>
      </c>
    </row>
    <row r="898" spans="1:4" hidden="1" x14ac:dyDescent="0.25">
      <c r="A898" s="106">
        <v>44090</v>
      </c>
      <c r="B898" s="112" t="s">
        <v>8</v>
      </c>
      <c r="C898" s="93" t="s">
        <v>31</v>
      </c>
      <c r="D898" s="33">
        <v>2</v>
      </c>
    </row>
    <row r="899" spans="1:4" hidden="1" x14ac:dyDescent="0.25">
      <c r="A899" s="106">
        <v>44090</v>
      </c>
      <c r="B899" s="112" t="s">
        <v>8</v>
      </c>
      <c r="C899" s="93" t="s">
        <v>140</v>
      </c>
      <c r="D899" s="33">
        <v>1</v>
      </c>
    </row>
    <row r="900" spans="1:4" hidden="1" x14ac:dyDescent="0.25">
      <c r="A900" s="106">
        <v>44090</v>
      </c>
      <c r="B900" s="112" t="s">
        <v>8</v>
      </c>
      <c r="C900" s="93" t="s">
        <v>121</v>
      </c>
      <c r="D900" s="33">
        <v>2</v>
      </c>
    </row>
    <row r="901" spans="1:4" hidden="1" x14ac:dyDescent="0.25">
      <c r="A901" s="106">
        <v>44090</v>
      </c>
      <c r="B901" s="112" t="s">
        <v>50</v>
      </c>
      <c r="C901" s="93" t="s">
        <v>381</v>
      </c>
      <c r="D901" s="33">
        <v>1</v>
      </c>
    </row>
    <row r="902" spans="1:4" hidden="1" x14ac:dyDescent="0.25">
      <c r="A902" s="106">
        <v>44090</v>
      </c>
      <c r="B902" s="112" t="s">
        <v>27</v>
      </c>
      <c r="C902" s="93" t="s">
        <v>150</v>
      </c>
      <c r="D902" s="33">
        <v>1</v>
      </c>
    </row>
    <row r="903" spans="1:4" hidden="1" x14ac:dyDescent="0.25">
      <c r="A903" s="106">
        <v>44090</v>
      </c>
      <c r="B903" s="112" t="s">
        <v>27</v>
      </c>
      <c r="C903" s="93" t="s">
        <v>43</v>
      </c>
      <c r="D903" s="33">
        <v>3</v>
      </c>
    </row>
    <row r="904" spans="1:4" hidden="1" x14ac:dyDescent="0.25">
      <c r="A904" s="106">
        <v>44090</v>
      </c>
      <c r="B904" s="112" t="s">
        <v>10</v>
      </c>
      <c r="C904" s="93" t="s">
        <v>380</v>
      </c>
      <c r="D904" s="33">
        <v>1</v>
      </c>
    </row>
    <row r="905" spans="1:4" hidden="1" x14ac:dyDescent="0.25">
      <c r="A905" s="106">
        <v>44090</v>
      </c>
      <c r="B905" s="112" t="s">
        <v>10</v>
      </c>
      <c r="C905" s="93" t="s">
        <v>10</v>
      </c>
      <c r="D905" s="33">
        <v>1</v>
      </c>
    </row>
    <row r="906" spans="1:4" hidden="1" x14ac:dyDescent="0.25">
      <c r="A906" s="106">
        <v>44091</v>
      </c>
      <c r="B906" s="112" t="s">
        <v>14</v>
      </c>
      <c r="C906" s="112" t="s">
        <v>14</v>
      </c>
      <c r="D906" s="33">
        <v>1</v>
      </c>
    </row>
    <row r="907" spans="1:4" hidden="1" x14ac:dyDescent="0.25">
      <c r="A907" s="106">
        <v>44091</v>
      </c>
      <c r="B907" s="112" t="s">
        <v>13</v>
      </c>
      <c r="C907" s="112" t="s">
        <v>13</v>
      </c>
      <c r="D907" s="33">
        <v>6</v>
      </c>
    </row>
    <row r="908" spans="1:4" hidden="1" x14ac:dyDescent="0.25">
      <c r="A908" s="106">
        <v>44091</v>
      </c>
      <c r="B908" s="112" t="s">
        <v>13</v>
      </c>
      <c r="C908" s="112" t="s">
        <v>317</v>
      </c>
      <c r="D908" s="33">
        <v>1</v>
      </c>
    </row>
    <row r="909" spans="1:4" hidden="1" x14ac:dyDescent="0.25">
      <c r="A909" s="106">
        <v>44091</v>
      </c>
      <c r="B909" s="112" t="s">
        <v>13</v>
      </c>
      <c r="C909" s="112" t="s">
        <v>152</v>
      </c>
      <c r="D909" s="33">
        <v>1</v>
      </c>
    </row>
    <row r="910" spans="1:4" hidden="1" x14ac:dyDescent="0.25">
      <c r="A910" s="106">
        <v>44091</v>
      </c>
      <c r="B910" s="112" t="s">
        <v>13</v>
      </c>
      <c r="C910" s="112" t="s">
        <v>233</v>
      </c>
      <c r="D910" s="33">
        <v>3</v>
      </c>
    </row>
    <row r="911" spans="1:4" hidden="1" x14ac:dyDescent="0.25">
      <c r="A911" s="106">
        <v>44091</v>
      </c>
      <c r="B911" s="112" t="s">
        <v>24</v>
      </c>
      <c r="C911" s="112" t="s">
        <v>23</v>
      </c>
      <c r="D911" s="33">
        <v>5</v>
      </c>
    </row>
    <row r="912" spans="1:4" hidden="1" x14ac:dyDescent="0.25">
      <c r="A912" s="106">
        <v>44091</v>
      </c>
      <c r="B912" s="112" t="s">
        <v>7</v>
      </c>
      <c r="C912" s="112" t="s">
        <v>7</v>
      </c>
      <c r="D912" s="33">
        <v>3</v>
      </c>
    </row>
    <row r="913" spans="1:4" hidden="1" x14ac:dyDescent="0.25">
      <c r="A913" s="106">
        <v>44091</v>
      </c>
      <c r="B913" s="112" t="s">
        <v>9</v>
      </c>
      <c r="C913" s="112" t="s">
        <v>9</v>
      </c>
      <c r="D913" s="33">
        <v>7</v>
      </c>
    </row>
    <row r="914" spans="1:4" hidden="1" x14ac:dyDescent="0.25">
      <c r="A914" s="106">
        <v>44091</v>
      </c>
      <c r="B914" s="112" t="s">
        <v>9</v>
      </c>
      <c r="C914" s="107" t="s">
        <v>109</v>
      </c>
      <c r="D914" s="33">
        <v>1</v>
      </c>
    </row>
    <row r="915" spans="1:4" hidden="1" x14ac:dyDescent="0.25">
      <c r="A915" s="106">
        <v>44091</v>
      </c>
      <c r="B915" s="112" t="s">
        <v>9</v>
      </c>
      <c r="C915" s="112" t="s">
        <v>159</v>
      </c>
      <c r="D915" s="33">
        <v>1</v>
      </c>
    </row>
    <row r="916" spans="1:4" hidden="1" x14ac:dyDescent="0.25">
      <c r="A916" s="106">
        <v>44091</v>
      </c>
      <c r="B916" s="112" t="s">
        <v>15</v>
      </c>
      <c r="C916" s="112" t="s">
        <v>297</v>
      </c>
      <c r="D916" s="33">
        <v>1</v>
      </c>
    </row>
    <row r="917" spans="1:4" hidden="1" x14ac:dyDescent="0.25">
      <c r="A917" s="106">
        <v>44091</v>
      </c>
      <c r="B917" s="112" t="s">
        <v>12</v>
      </c>
      <c r="C917" s="112" t="s">
        <v>12</v>
      </c>
      <c r="D917" s="33">
        <v>1</v>
      </c>
    </row>
    <row r="918" spans="1:4" hidden="1" x14ac:dyDescent="0.25">
      <c r="A918" s="106">
        <v>44091</v>
      </c>
      <c r="B918" s="112" t="s">
        <v>8</v>
      </c>
      <c r="C918" s="112" t="s">
        <v>40</v>
      </c>
      <c r="D918" s="33">
        <v>3</v>
      </c>
    </row>
    <row r="919" spans="1:4" hidden="1" x14ac:dyDescent="0.25">
      <c r="A919" s="106">
        <v>44091</v>
      </c>
      <c r="B919" s="112" t="s">
        <v>8</v>
      </c>
      <c r="C919" s="112" t="s">
        <v>8</v>
      </c>
      <c r="D919" s="33">
        <v>82</v>
      </c>
    </row>
    <row r="920" spans="1:4" hidden="1" x14ac:dyDescent="0.25">
      <c r="A920" s="106">
        <v>44091</v>
      </c>
      <c r="B920" s="112" t="s">
        <v>8</v>
      </c>
      <c r="C920" s="112" t="s">
        <v>31</v>
      </c>
      <c r="D920" s="33">
        <v>1</v>
      </c>
    </row>
    <row r="921" spans="1:4" hidden="1" x14ac:dyDescent="0.25">
      <c r="A921" s="106">
        <v>44091</v>
      </c>
      <c r="B921" s="112" t="s">
        <v>8</v>
      </c>
      <c r="C921" s="112" t="s">
        <v>140</v>
      </c>
      <c r="D921" s="33">
        <v>1</v>
      </c>
    </row>
    <row r="922" spans="1:4" hidden="1" x14ac:dyDescent="0.25">
      <c r="A922" s="106">
        <v>44091</v>
      </c>
      <c r="B922" s="112" t="s">
        <v>50</v>
      </c>
      <c r="C922" s="112" t="s">
        <v>381</v>
      </c>
      <c r="D922" s="33">
        <v>2</v>
      </c>
    </row>
    <row r="923" spans="1:4" hidden="1" x14ac:dyDescent="0.25">
      <c r="A923" s="106">
        <v>44091</v>
      </c>
      <c r="B923" s="112" t="s">
        <v>27</v>
      </c>
      <c r="C923" s="107" t="s">
        <v>244</v>
      </c>
      <c r="D923" s="33">
        <v>2</v>
      </c>
    </row>
    <row r="924" spans="1:4" hidden="1" x14ac:dyDescent="0.25">
      <c r="A924" s="106">
        <v>44091</v>
      </c>
      <c r="B924" s="112" t="s">
        <v>27</v>
      </c>
      <c r="C924" s="112" t="s">
        <v>43</v>
      </c>
      <c r="D924" s="33">
        <v>5</v>
      </c>
    </row>
    <row r="925" spans="1:4" hidden="1" x14ac:dyDescent="0.25">
      <c r="A925" s="106">
        <v>44091</v>
      </c>
      <c r="B925" s="112" t="s">
        <v>27</v>
      </c>
      <c r="C925" s="93" t="s">
        <v>624</v>
      </c>
      <c r="D925" s="33">
        <v>1</v>
      </c>
    </row>
    <row r="926" spans="1:4" hidden="1" x14ac:dyDescent="0.25">
      <c r="A926" s="106">
        <v>44091</v>
      </c>
      <c r="B926" s="112" t="s">
        <v>51</v>
      </c>
      <c r="C926" s="112" t="s">
        <v>51</v>
      </c>
      <c r="D926" s="33">
        <v>1</v>
      </c>
    </row>
    <row r="927" spans="1:4" hidden="1" x14ac:dyDescent="0.25">
      <c r="A927" s="106">
        <v>44091</v>
      </c>
      <c r="B927" s="112" t="s">
        <v>10</v>
      </c>
      <c r="C927" s="112" t="s">
        <v>10</v>
      </c>
      <c r="D927" s="33">
        <v>3</v>
      </c>
    </row>
    <row r="928" spans="1:4" hidden="1" x14ac:dyDescent="0.25">
      <c r="A928" s="106">
        <v>44092</v>
      </c>
      <c r="B928" s="112" t="s">
        <v>13</v>
      </c>
      <c r="C928" s="112" t="s">
        <v>13</v>
      </c>
      <c r="D928" s="33">
        <v>14</v>
      </c>
    </row>
    <row r="929" spans="1:4" hidden="1" x14ac:dyDescent="0.25">
      <c r="A929" s="106">
        <v>44092</v>
      </c>
      <c r="B929" s="112" t="s">
        <v>13</v>
      </c>
      <c r="C929" s="112" t="s">
        <v>236</v>
      </c>
      <c r="D929" s="33">
        <v>6</v>
      </c>
    </row>
    <row r="930" spans="1:4" hidden="1" x14ac:dyDescent="0.25">
      <c r="A930" s="106">
        <v>44092</v>
      </c>
      <c r="B930" s="112" t="s">
        <v>13</v>
      </c>
      <c r="C930" s="112" t="s">
        <v>152</v>
      </c>
      <c r="D930" s="33">
        <v>3</v>
      </c>
    </row>
    <row r="931" spans="1:4" hidden="1" x14ac:dyDescent="0.25">
      <c r="A931" s="106">
        <v>44092</v>
      </c>
      <c r="B931" s="112" t="s">
        <v>13</v>
      </c>
      <c r="C931" s="112" t="s">
        <v>233</v>
      </c>
      <c r="D931" s="33">
        <v>3</v>
      </c>
    </row>
    <row r="932" spans="1:4" hidden="1" x14ac:dyDescent="0.25">
      <c r="A932" s="106">
        <v>44092</v>
      </c>
      <c r="B932" s="112" t="s">
        <v>24</v>
      </c>
      <c r="C932" s="112" t="s">
        <v>23</v>
      </c>
      <c r="D932" s="33">
        <v>1</v>
      </c>
    </row>
    <row r="933" spans="1:4" hidden="1" x14ac:dyDescent="0.25">
      <c r="A933" s="106">
        <v>44092</v>
      </c>
      <c r="B933" s="112" t="s">
        <v>7</v>
      </c>
      <c r="C933" s="112" t="s">
        <v>7</v>
      </c>
      <c r="D933" s="33">
        <v>2</v>
      </c>
    </row>
    <row r="934" spans="1:4" hidden="1" x14ac:dyDescent="0.25">
      <c r="A934" s="106">
        <v>44092</v>
      </c>
      <c r="B934" s="112" t="s">
        <v>9</v>
      </c>
      <c r="C934" s="112" t="s">
        <v>9</v>
      </c>
      <c r="D934" s="33">
        <v>26</v>
      </c>
    </row>
    <row r="935" spans="1:4" hidden="1" x14ac:dyDescent="0.25">
      <c r="A935" s="106">
        <v>44092</v>
      </c>
      <c r="B935" s="112" t="s">
        <v>11</v>
      </c>
      <c r="C935" s="112" t="s">
        <v>11</v>
      </c>
      <c r="D935" s="33">
        <v>4</v>
      </c>
    </row>
    <row r="936" spans="1:4" hidden="1" x14ac:dyDescent="0.25">
      <c r="A936" s="106">
        <v>44092</v>
      </c>
      <c r="B936" s="112" t="s">
        <v>12</v>
      </c>
      <c r="C936" s="112" t="s">
        <v>603</v>
      </c>
      <c r="D936" s="33">
        <v>1</v>
      </c>
    </row>
    <row r="937" spans="1:4" hidden="1" x14ac:dyDescent="0.25">
      <c r="A937" s="106">
        <v>44092</v>
      </c>
      <c r="B937" s="112" t="s">
        <v>12</v>
      </c>
      <c r="C937" s="183" t="s">
        <v>12</v>
      </c>
      <c r="D937" s="72">
        <v>1</v>
      </c>
    </row>
    <row r="938" spans="1:4" x14ac:dyDescent="0.25">
      <c r="A938" s="106">
        <v>44092</v>
      </c>
      <c r="B938" s="112" t="s">
        <v>8</v>
      </c>
      <c r="C938" s="112" t="s">
        <v>82</v>
      </c>
      <c r="D938" s="33">
        <v>3</v>
      </c>
    </row>
    <row r="939" spans="1:4" hidden="1" x14ac:dyDescent="0.25">
      <c r="A939" s="106">
        <v>44092</v>
      </c>
      <c r="B939" s="112" t="s">
        <v>8</v>
      </c>
      <c r="C939" s="185" t="s">
        <v>241</v>
      </c>
      <c r="D939" s="68">
        <v>2</v>
      </c>
    </row>
    <row r="940" spans="1:4" hidden="1" x14ac:dyDescent="0.25">
      <c r="A940" s="106">
        <v>44092</v>
      </c>
      <c r="B940" s="112" t="s">
        <v>8</v>
      </c>
      <c r="C940" s="112" t="s">
        <v>67</v>
      </c>
      <c r="D940" s="33">
        <v>3</v>
      </c>
    </row>
    <row r="941" spans="1:4" hidden="1" x14ac:dyDescent="0.25">
      <c r="A941" s="106">
        <v>44092</v>
      </c>
      <c r="B941" s="112" t="s">
        <v>8</v>
      </c>
      <c r="C941" s="112" t="s">
        <v>215</v>
      </c>
      <c r="D941" s="33">
        <v>1</v>
      </c>
    </row>
    <row r="942" spans="1:4" hidden="1" x14ac:dyDescent="0.25">
      <c r="A942" s="106">
        <v>44092</v>
      </c>
      <c r="B942" s="112" t="s">
        <v>8</v>
      </c>
      <c r="C942" s="112" t="s">
        <v>40</v>
      </c>
      <c r="D942" s="33">
        <v>2</v>
      </c>
    </row>
    <row r="943" spans="1:4" hidden="1" x14ac:dyDescent="0.25">
      <c r="A943" s="106">
        <v>44092</v>
      </c>
      <c r="B943" s="112" t="s">
        <v>8</v>
      </c>
      <c r="C943" s="112" t="s">
        <v>8</v>
      </c>
      <c r="D943" s="33">
        <v>85</v>
      </c>
    </row>
    <row r="944" spans="1:4" hidden="1" x14ac:dyDescent="0.25">
      <c r="A944" s="106">
        <v>44092</v>
      </c>
      <c r="B944" s="112" t="s">
        <v>8</v>
      </c>
      <c r="C944" s="112" t="s">
        <v>31</v>
      </c>
      <c r="D944" s="33">
        <v>1</v>
      </c>
    </row>
    <row r="945" spans="1:4" hidden="1" x14ac:dyDescent="0.25">
      <c r="A945" s="106">
        <v>44092</v>
      </c>
      <c r="B945" s="112" t="s">
        <v>8</v>
      </c>
      <c r="C945" s="112" t="s">
        <v>121</v>
      </c>
      <c r="D945" s="33">
        <v>2</v>
      </c>
    </row>
    <row r="946" spans="1:4" hidden="1" x14ac:dyDescent="0.25">
      <c r="A946" s="106">
        <v>44092</v>
      </c>
      <c r="B946" s="112" t="s">
        <v>50</v>
      </c>
      <c r="C946" s="112" t="s">
        <v>381</v>
      </c>
      <c r="D946" s="33">
        <v>1</v>
      </c>
    </row>
    <row r="947" spans="1:4" hidden="1" x14ac:dyDescent="0.25">
      <c r="A947" s="106">
        <v>44092</v>
      </c>
      <c r="B947" s="112" t="s">
        <v>27</v>
      </c>
      <c r="C947" s="112" t="s">
        <v>150</v>
      </c>
      <c r="D947" s="33">
        <v>2</v>
      </c>
    </row>
    <row r="948" spans="1:4" hidden="1" x14ac:dyDescent="0.25">
      <c r="A948" s="106">
        <v>44092</v>
      </c>
      <c r="B948" s="112" t="s">
        <v>27</v>
      </c>
      <c r="C948" s="112" t="s">
        <v>43</v>
      </c>
      <c r="D948" s="33">
        <v>3</v>
      </c>
    </row>
    <row r="949" spans="1:4" hidden="1" x14ac:dyDescent="0.25">
      <c r="A949" s="106">
        <v>44092</v>
      </c>
      <c r="B949" s="112" t="s">
        <v>51</v>
      </c>
      <c r="C949" s="112" t="s">
        <v>51</v>
      </c>
      <c r="D949" s="33">
        <v>1</v>
      </c>
    </row>
    <row r="950" spans="1:4" hidden="1" x14ac:dyDescent="0.25">
      <c r="A950" s="106">
        <v>44092</v>
      </c>
      <c r="B950" s="112" t="s">
        <v>10</v>
      </c>
      <c r="C950" s="112" t="s">
        <v>10</v>
      </c>
      <c r="D950" s="33">
        <v>6</v>
      </c>
    </row>
    <row r="951" spans="1:4" hidden="1" x14ac:dyDescent="0.25">
      <c r="A951" s="106">
        <v>44093</v>
      </c>
      <c r="B951" s="112" t="s">
        <v>20</v>
      </c>
      <c r="C951" s="112" t="s">
        <v>20</v>
      </c>
      <c r="D951" s="33">
        <v>1</v>
      </c>
    </row>
    <row r="952" spans="1:4" hidden="1" x14ac:dyDescent="0.25">
      <c r="A952" s="106">
        <v>44093</v>
      </c>
      <c r="B952" s="112" t="s">
        <v>13</v>
      </c>
      <c r="C952" s="112" t="s">
        <v>235</v>
      </c>
      <c r="D952" s="33">
        <v>1</v>
      </c>
    </row>
    <row r="953" spans="1:4" hidden="1" x14ac:dyDescent="0.25">
      <c r="A953" s="106">
        <v>44093</v>
      </c>
      <c r="B953" s="112" t="s">
        <v>13</v>
      </c>
      <c r="C953" s="112" t="s">
        <v>13</v>
      </c>
      <c r="D953" s="33">
        <v>1</v>
      </c>
    </row>
    <row r="954" spans="1:4" hidden="1" x14ac:dyDescent="0.25">
      <c r="A954" s="106">
        <v>44093</v>
      </c>
      <c r="B954" s="112" t="s">
        <v>13</v>
      </c>
      <c r="C954" s="112" t="s">
        <v>236</v>
      </c>
      <c r="D954" s="33">
        <v>3</v>
      </c>
    </row>
    <row r="955" spans="1:4" hidden="1" x14ac:dyDescent="0.25">
      <c r="A955" s="106">
        <v>44093</v>
      </c>
      <c r="B955" s="112" t="s">
        <v>13</v>
      </c>
      <c r="C955" s="112" t="s">
        <v>233</v>
      </c>
      <c r="D955" s="33">
        <v>1</v>
      </c>
    </row>
    <row r="956" spans="1:4" hidden="1" x14ac:dyDescent="0.25">
      <c r="A956" s="106">
        <v>44093</v>
      </c>
      <c r="B956" s="112" t="s">
        <v>24</v>
      </c>
      <c r="C956" s="112" t="s">
        <v>23</v>
      </c>
      <c r="D956" s="33">
        <v>1</v>
      </c>
    </row>
    <row r="957" spans="1:4" hidden="1" x14ac:dyDescent="0.25">
      <c r="A957" s="106">
        <v>44093</v>
      </c>
      <c r="B957" s="112" t="s">
        <v>7</v>
      </c>
      <c r="C957" s="112" t="s">
        <v>7</v>
      </c>
      <c r="D957" s="33">
        <v>6</v>
      </c>
    </row>
    <row r="958" spans="1:4" hidden="1" x14ac:dyDescent="0.25">
      <c r="A958" s="106">
        <v>44093</v>
      </c>
      <c r="B958" s="112" t="s">
        <v>9</v>
      </c>
      <c r="C958" s="112" t="s">
        <v>378</v>
      </c>
      <c r="D958" s="33">
        <v>1</v>
      </c>
    </row>
    <row r="959" spans="1:4" hidden="1" x14ac:dyDescent="0.25">
      <c r="A959" s="106">
        <v>44093</v>
      </c>
      <c r="B959" s="112" t="s">
        <v>9</v>
      </c>
      <c r="C959" s="112" t="s">
        <v>9</v>
      </c>
      <c r="D959" s="33">
        <v>20</v>
      </c>
    </row>
    <row r="960" spans="1:4" hidden="1" x14ac:dyDescent="0.25">
      <c r="A960" s="106">
        <v>44093</v>
      </c>
      <c r="B960" s="112" t="s">
        <v>15</v>
      </c>
      <c r="C960" s="112" t="s">
        <v>297</v>
      </c>
      <c r="D960" s="33">
        <v>1</v>
      </c>
    </row>
    <row r="961" spans="1:4" hidden="1" x14ac:dyDescent="0.25">
      <c r="A961" s="106">
        <v>44093</v>
      </c>
      <c r="B961" s="112" t="s">
        <v>11</v>
      </c>
      <c r="C961" s="112" t="s">
        <v>11</v>
      </c>
      <c r="D961" s="33">
        <v>3</v>
      </c>
    </row>
    <row r="962" spans="1:4" hidden="1" x14ac:dyDescent="0.25">
      <c r="A962" s="106">
        <v>44093</v>
      </c>
      <c r="B962" s="112" t="s">
        <v>11</v>
      </c>
      <c r="C962" s="112" t="s">
        <v>144</v>
      </c>
      <c r="D962" s="33">
        <v>5</v>
      </c>
    </row>
    <row r="963" spans="1:4" hidden="1" x14ac:dyDescent="0.25">
      <c r="A963" s="106">
        <v>44093</v>
      </c>
      <c r="B963" s="112" t="s">
        <v>12</v>
      </c>
      <c r="C963" s="112" t="s">
        <v>603</v>
      </c>
      <c r="D963" s="33">
        <v>3</v>
      </c>
    </row>
    <row r="964" spans="1:4" hidden="1" x14ac:dyDescent="0.25">
      <c r="A964" s="106">
        <v>44093</v>
      </c>
      <c r="B964" s="112" t="s">
        <v>12</v>
      </c>
      <c r="C964" s="112" t="s">
        <v>12</v>
      </c>
      <c r="D964" s="33">
        <v>2</v>
      </c>
    </row>
    <row r="965" spans="1:4" hidden="1" x14ac:dyDescent="0.25">
      <c r="A965" s="106">
        <v>44093</v>
      </c>
      <c r="B965" s="112" t="s">
        <v>8</v>
      </c>
      <c r="C965" s="112" t="s">
        <v>338</v>
      </c>
      <c r="D965" s="33">
        <v>0</v>
      </c>
    </row>
    <row r="966" spans="1:4" hidden="1" x14ac:dyDescent="0.25">
      <c r="A966" s="106">
        <v>44093</v>
      </c>
      <c r="B966" s="112" t="s">
        <v>8</v>
      </c>
      <c r="C966" s="112" t="s">
        <v>241</v>
      </c>
      <c r="D966" s="33">
        <v>1</v>
      </c>
    </row>
    <row r="967" spans="1:4" hidden="1" x14ac:dyDescent="0.25">
      <c r="A967" s="106">
        <v>44093</v>
      </c>
      <c r="B967" s="112" t="s">
        <v>8</v>
      </c>
      <c r="C967" s="112" t="s">
        <v>67</v>
      </c>
      <c r="D967" s="33">
        <v>4</v>
      </c>
    </row>
    <row r="968" spans="1:4" hidden="1" x14ac:dyDescent="0.25">
      <c r="A968" s="106">
        <v>44093</v>
      </c>
      <c r="B968" s="112" t="s">
        <v>8</v>
      </c>
      <c r="C968" s="112" t="s">
        <v>8</v>
      </c>
      <c r="D968" s="33">
        <v>76</v>
      </c>
    </row>
    <row r="969" spans="1:4" hidden="1" x14ac:dyDescent="0.25">
      <c r="A969" s="106">
        <v>44093</v>
      </c>
      <c r="B969" s="112" t="s">
        <v>8</v>
      </c>
      <c r="C969" s="112" t="s">
        <v>31</v>
      </c>
      <c r="D969" s="33">
        <v>1</v>
      </c>
    </row>
    <row r="970" spans="1:4" hidden="1" x14ac:dyDescent="0.25">
      <c r="A970" s="106">
        <v>44093</v>
      </c>
      <c r="B970" s="112" t="s">
        <v>8</v>
      </c>
      <c r="C970" s="112" t="s">
        <v>608</v>
      </c>
      <c r="D970" s="33">
        <v>1</v>
      </c>
    </row>
    <row r="971" spans="1:4" hidden="1" x14ac:dyDescent="0.25">
      <c r="A971" s="106">
        <v>44093</v>
      </c>
      <c r="B971" s="112" t="s">
        <v>8</v>
      </c>
      <c r="C971" s="112" t="s">
        <v>121</v>
      </c>
      <c r="D971" s="33">
        <v>3</v>
      </c>
    </row>
    <row r="972" spans="1:4" hidden="1" x14ac:dyDescent="0.25">
      <c r="A972" s="106">
        <v>44093</v>
      </c>
      <c r="B972" s="112" t="s">
        <v>50</v>
      </c>
      <c r="C972" s="112" t="s">
        <v>381</v>
      </c>
      <c r="D972" s="33">
        <v>1</v>
      </c>
    </row>
    <row r="973" spans="1:4" hidden="1" x14ac:dyDescent="0.25">
      <c r="A973" s="106">
        <v>44093</v>
      </c>
      <c r="B973" s="112" t="s">
        <v>27</v>
      </c>
      <c r="C973" s="112" t="s">
        <v>150</v>
      </c>
      <c r="D973" s="33">
        <v>1</v>
      </c>
    </row>
    <row r="974" spans="1:4" hidden="1" x14ac:dyDescent="0.25">
      <c r="A974" s="106">
        <v>44093</v>
      </c>
      <c r="B974" s="112" t="s">
        <v>27</v>
      </c>
      <c r="C974" s="112" t="s">
        <v>244</v>
      </c>
      <c r="D974" s="33">
        <v>3</v>
      </c>
    </row>
    <row r="975" spans="1:4" hidden="1" x14ac:dyDescent="0.25">
      <c r="A975" s="106">
        <v>44093</v>
      </c>
      <c r="B975" s="112" t="s">
        <v>27</v>
      </c>
      <c r="C975" s="112" t="s">
        <v>43</v>
      </c>
      <c r="D975" s="33">
        <v>4</v>
      </c>
    </row>
    <row r="976" spans="1:4" hidden="1" x14ac:dyDescent="0.25">
      <c r="A976" s="106">
        <v>44093</v>
      </c>
      <c r="B976" s="112" t="s">
        <v>27</v>
      </c>
      <c r="C976" s="93" t="s">
        <v>624</v>
      </c>
      <c r="D976" s="33">
        <v>1</v>
      </c>
    </row>
    <row r="977" spans="1:4" hidden="1" x14ac:dyDescent="0.25">
      <c r="A977" s="106">
        <v>44094</v>
      </c>
      <c r="B977" s="112" t="s">
        <v>20</v>
      </c>
      <c r="C977" s="112" t="s">
        <v>20</v>
      </c>
      <c r="D977" s="33">
        <v>1</v>
      </c>
    </row>
    <row r="978" spans="1:4" hidden="1" x14ac:dyDescent="0.25">
      <c r="A978" s="106">
        <v>44094</v>
      </c>
      <c r="B978" s="112" t="s">
        <v>13</v>
      </c>
      <c r="C978" s="112" t="s">
        <v>13</v>
      </c>
      <c r="D978" s="33">
        <v>6</v>
      </c>
    </row>
    <row r="979" spans="1:4" hidden="1" x14ac:dyDescent="0.25">
      <c r="A979" s="106">
        <v>44094</v>
      </c>
      <c r="B979" s="112" t="s">
        <v>13</v>
      </c>
      <c r="C979" s="112" t="s">
        <v>152</v>
      </c>
      <c r="D979" s="33">
        <v>1</v>
      </c>
    </row>
    <row r="980" spans="1:4" hidden="1" x14ac:dyDescent="0.25">
      <c r="A980" s="106">
        <v>44094</v>
      </c>
      <c r="B980" s="112" t="s">
        <v>13</v>
      </c>
      <c r="C980" s="112" t="s">
        <v>233</v>
      </c>
      <c r="D980" s="33">
        <v>4</v>
      </c>
    </row>
    <row r="981" spans="1:4" hidden="1" x14ac:dyDescent="0.25">
      <c r="A981" s="106">
        <v>44094</v>
      </c>
      <c r="B981" s="112" t="s">
        <v>24</v>
      </c>
      <c r="C981" s="112" t="s">
        <v>23</v>
      </c>
      <c r="D981" s="33">
        <v>6</v>
      </c>
    </row>
    <row r="982" spans="1:4" hidden="1" x14ac:dyDescent="0.25">
      <c r="A982" s="106">
        <v>44094</v>
      </c>
      <c r="B982" s="112" t="s">
        <v>9</v>
      </c>
      <c r="C982" s="112" t="s">
        <v>9</v>
      </c>
      <c r="D982" s="33">
        <v>18</v>
      </c>
    </row>
    <row r="983" spans="1:4" hidden="1" x14ac:dyDescent="0.25">
      <c r="A983" s="106">
        <v>44094</v>
      </c>
      <c r="B983" s="112" t="s">
        <v>9</v>
      </c>
      <c r="C983" s="112" t="s">
        <v>17</v>
      </c>
      <c r="D983" s="33">
        <v>1</v>
      </c>
    </row>
    <row r="984" spans="1:4" hidden="1" x14ac:dyDescent="0.25">
      <c r="A984" s="106">
        <v>44094</v>
      </c>
      <c r="B984" s="112" t="s">
        <v>9</v>
      </c>
      <c r="C984" s="112" t="s">
        <v>155</v>
      </c>
      <c r="D984" s="33">
        <v>1</v>
      </c>
    </row>
    <row r="985" spans="1:4" hidden="1" x14ac:dyDescent="0.25">
      <c r="A985" s="106">
        <v>44094</v>
      </c>
      <c r="B985" s="112" t="s">
        <v>8</v>
      </c>
      <c r="C985" s="112" t="s">
        <v>67</v>
      </c>
      <c r="D985" s="33">
        <v>13</v>
      </c>
    </row>
    <row r="986" spans="1:4" hidden="1" x14ac:dyDescent="0.25">
      <c r="A986" s="106">
        <v>44094</v>
      </c>
      <c r="B986" s="112" t="s">
        <v>8</v>
      </c>
      <c r="C986" s="112" t="s">
        <v>143</v>
      </c>
      <c r="D986" s="33">
        <v>2</v>
      </c>
    </row>
    <row r="987" spans="1:4" hidden="1" x14ac:dyDescent="0.25">
      <c r="A987" s="106">
        <v>44094</v>
      </c>
      <c r="B987" s="112" t="s">
        <v>8</v>
      </c>
      <c r="C987" s="112" t="s">
        <v>8</v>
      </c>
      <c r="D987" s="33">
        <v>67</v>
      </c>
    </row>
    <row r="988" spans="1:4" hidden="1" x14ac:dyDescent="0.25">
      <c r="A988" s="106">
        <v>44094</v>
      </c>
      <c r="B988" s="112" t="s">
        <v>8</v>
      </c>
      <c r="C988" s="112" t="s">
        <v>31</v>
      </c>
      <c r="D988" s="33">
        <v>4</v>
      </c>
    </row>
    <row r="989" spans="1:4" hidden="1" x14ac:dyDescent="0.25">
      <c r="A989" s="106">
        <v>44094</v>
      </c>
      <c r="B989" s="112" t="s">
        <v>8</v>
      </c>
      <c r="C989" s="112" t="s">
        <v>121</v>
      </c>
      <c r="D989" s="33">
        <v>2</v>
      </c>
    </row>
    <row r="990" spans="1:4" hidden="1" x14ac:dyDescent="0.25">
      <c r="A990" s="106">
        <v>44094</v>
      </c>
      <c r="B990" s="112" t="s">
        <v>50</v>
      </c>
      <c r="C990" s="112" t="s">
        <v>381</v>
      </c>
      <c r="D990" s="33">
        <v>3</v>
      </c>
    </row>
    <row r="991" spans="1:4" hidden="1" x14ac:dyDescent="0.25">
      <c r="A991" s="106">
        <v>44094</v>
      </c>
      <c r="B991" s="112" t="s">
        <v>27</v>
      </c>
      <c r="C991" s="112" t="s">
        <v>247</v>
      </c>
      <c r="D991" s="33">
        <v>1</v>
      </c>
    </row>
    <row r="992" spans="1:4" hidden="1" x14ac:dyDescent="0.25">
      <c r="A992" s="106">
        <v>44094</v>
      </c>
      <c r="B992" s="112" t="s">
        <v>27</v>
      </c>
      <c r="C992" s="112" t="s">
        <v>43</v>
      </c>
      <c r="D992" s="33">
        <v>2</v>
      </c>
    </row>
    <row r="993" spans="1:4" hidden="1" x14ac:dyDescent="0.25">
      <c r="A993" s="106">
        <v>44094</v>
      </c>
      <c r="B993" s="112" t="s">
        <v>10</v>
      </c>
      <c r="C993" s="112" t="s">
        <v>10</v>
      </c>
      <c r="D993" s="33">
        <v>2</v>
      </c>
    </row>
    <row r="994" spans="1:4" hidden="1" x14ac:dyDescent="0.25">
      <c r="A994" s="106">
        <v>44095</v>
      </c>
      <c r="B994" s="93" t="s">
        <v>20</v>
      </c>
      <c r="C994" s="112" t="s">
        <v>20</v>
      </c>
      <c r="D994" s="33">
        <v>1</v>
      </c>
    </row>
    <row r="995" spans="1:4" hidden="1" x14ac:dyDescent="0.25">
      <c r="A995" s="106">
        <v>44095</v>
      </c>
      <c r="B995" s="93" t="s">
        <v>13</v>
      </c>
      <c r="C995" s="112" t="s">
        <v>104</v>
      </c>
      <c r="D995" s="33">
        <v>1</v>
      </c>
    </row>
    <row r="996" spans="1:4" hidden="1" x14ac:dyDescent="0.25">
      <c r="A996" s="106">
        <v>44095</v>
      </c>
      <c r="B996" s="93" t="s">
        <v>13</v>
      </c>
      <c r="C996" s="112" t="s">
        <v>236</v>
      </c>
      <c r="D996" s="33">
        <v>6</v>
      </c>
    </row>
    <row r="997" spans="1:4" hidden="1" x14ac:dyDescent="0.25">
      <c r="A997" s="106">
        <v>44095</v>
      </c>
      <c r="B997" s="93" t="s">
        <v>24</v>
      </c>
      <c r="C997" s="112" t="s">
        <v>23</v>
      </c>
      <c r="D997" s="33">
        <v>1</v>
      </c>
    </row>
    <row r="998" spans="1:4" hidden="1" x14ac:dyDescent="0.25">
      <c r="A998" s="106">
        <v>44095</v>
      </c>
      <c r="B998" s="93" t="s">
        <v>47</v>
      </c>
      <c r="C998" s="112" t="s">
        <v>47</v>
      </c>
      <c r="D998" s="33">
        <v>3</v>
      </c>
    </row>
    <row r="999" spans="1:4" hidden="1" x14ac:dyDescent="0.25">
      <c r="A999" s="106">
        <v>44095</v>
      </c>
      <c r="B999" s="93" t="s">
        <v>7</v>
      </c>
      <c r="C999" s="112" t="s">
        <v>7</v>
      </c>
      <c r="D999" s="33">
        <v>3</v>
      </c>
    </row>
    <row r="1000" spans="1:4" hidden="1" x14ac:dyDescent="0.25">
      <c r="A1000" s="106">
        <v>44095</v>
      </c>
      <c r="B1000" s="93" t="s">
        <v>9</v>
      </c>
      <c r="C1000" s="93" t="s">
        <v>9</v>
      </c>
      <c r="D1000" s="33">
        <v>13</v>
      </c>
    </row>
    <row r="1001" spans="1:4" hidden="1" x14ac:dyDescent="0.25">
      <c r="A1001" s="106">
        <v>44095</v>
      </c>
      <c r="B1001" s="93" t="s">
        <v>11</v>
      </c>
      <c r="C1001" s="112" t="s">
        <v>73</v>
      </c>
      <c r="D1001" s="33">
        <v>1</v>
      </c>
    </row>
    <row r="1002" spans="1:4" hidden="1" x14ac:dyDescent="0.25">
      <c r="A1002" s="106">
        <v>44095</v>
      </c>
      <c r="B1002" s="93" t="s">
        <v>11</v>
      </c>
      <c r="C1002" s="112" t="s">
        <v>144</v>
      </c>
      <c r="D1002" s="33">
        <v>3</v>
      </c>
    </row>
    <row r="1003" spans="1:4" hidden="1" x14ac:dyDescent="0.25">
      <c r="A1003" s="106">
        <v>44095</v>
      </c>
      <c r="B1003" s="112" t="s">
        <v>8</v>
      </c>
      <c r="C1003" s="112" t="s">
        <v>241</v>
      </c>
      <c r="D1003" s="33">
        <v>1</v>
      </c>
    </row>
    <row r="1004" spans="1:4" hidden="1" x14ac:dyDescent="0.25">
      <c r="A1004" s="106">
        <v>44095</v>
      </c>
      <c r="B1004" s="112" t="s">
        <v>8</v>
      </c>
      <c r="C1004" s="112" t="s">
        <v>67</v>
      </c>
      <c r="D1004" s="33">
        <v>4</v>
      </c>
    </row>
    <row r="1005" spans="1:4" hidden="1" x14ac:dyDescent="0.25">
      <c r="A1005" s="106">
        <v>44095</v>
      </c>
      <c r="B1005" s="112" t="s">
        <v>8</v>
      </c>
      <c r="C1005" s="112" t="s">
        <v>40</v>
      </c>
      <c r="D1005" s="33">
        <v>1</v>
      </c>
    </row>
    <row r="1006" spans="1:4" hidden="1" x14ac:dyDescent="0.25">
      <c r="A1006" s="106">
        <v>44095</v>
      </c>
      <c r="B1006" s="112" t="s">
        <v>8</v>
      </c>
      <c r="C1006" s="112" t="s">
        <v>8</v>
      </c>
      <c r="D1006" s="33">
        <v>34</v>
      </c>
    </row>
    <row r="1007" spans="1:4" hidden="1" x14ac:dyDescent="0.25">
      <c r="A1007" s="106">
        <v>44095</v>
      </c>
      <c r="B1007" s="112" t="s">
        <v>8</v>
      </c>
      <c r="C1007" s="112" t="s">
        <v>609</v>
      </c>
      <c r="D1007" s="33">
        <v>1</v>
      </c>
    </row>
    <row r="1008" spans="1:4" hidden="1" x14ac:dyDescent="0.25">
      <c r="A1008" s="106">
        <v>44095</v>
      </c>
      <c r="B1008" s="112" t="s">
        <v>8</v>
      </c>
      <c r="C1008" s="112" t="s">
        <v>121</v>
      </c>
      <c r="D1008" s="33">
        <v>1</v>
      </c>
    </row>
    <row r="1009" spans="1:4" hidden="1" x14ac:dyDescent="0.25">
      <c r="A1009" s="106">
        <v>44095</v>
      </c>
      <c r="B1009" s="93" t="s">
        <v>10</v>
      </c>
      <c r="C1009" s="112" t="s">
        <v>10</v>
      </c>
      <c r="D1009" s="33">
        <v>2</v>
      </c>
    </row>
    <row r="1010" spans="1:4" hidden="1" x14ac:dyDescent="0.25">
      <c r="A1010" s="106">
        <v>44096</v>
      </c>
      <c r="B1010" s="112" t="s">
        <v>14</v>
      </c>
      <c r="C1010" s="112" t="s">
        <v>14</v>
      </c>
      <c r="D1010" s="33">
        <v>2</v>
      </c>
    </row>
    <row r="1011" spans="1:4" hidden="1" x14ac:dyDescent="0.25">
      <c r="A1011" s="106">
        <v>44096</v>
      </c>
      <c r="B1011" s="112" t="s">
        <v>20</v>
      </c>
      <c r="C1011" s="112" t="s">
        <v>20</v>
      </c>
      <c r="D1011" s="33">
        <v>4</v>
      </c>
    </row>
    <row r="1012" spans="1:4" hidden="1" x14ac:dyDescent="0.25">
      <c r="A1012" s="106">
        <v>44096</v>
      </c>
      <c r="B1012" s="112" t="s">
        <v>13</v>
      </c>
      <c r="C1012" s="112" t="s">
        <v>333</v>
      </c>
      <c r="D1012" s="33">
        <v>1</v>
      </c>
    </row>
    <row r="1013" spans="1:4" hidden="1" x14ac:dyDescent="0.25">
      <c r="A1013" s="106">
        <v>44096</v>
      </c>
      <c r="B1013" s="112" t="s">
        <v>13</v>
      </c>
      <c r="C1013" s="112" t="s">
        <v>13</v>
      </c>
      <c r="D1013" s="33">
        <v>4</v>
      </c>
    </row>
    <row r="1014" spans="1:4" hidden="1" x14ac:dyDescent="0.25">
      <c r="A1014" s="106">
        <v>44096</v>
      </c>
      <c r="B1014" s="112" t="s">
        <v>13</v>
      </c>
      <c r="C1014" s="112" t="s">
        <v>236</v>
      </c>
      <c r="D1014" s="33">
        <v>4</v>
      </c>
    </row>
    <row r="1015" spans="1:4" hidden="1" x14ac:dyDescent="0.25">
      <c r="A1015" s="106">
        <v>44096</v>
      </c>
      <c r="B1015" s="112" t="s">
        <v>13</v>
      </c>
      <c r="C1015" s="112" t="s">
        <v>233</v>
      </c>
      <c r="D1015" s="33">
        <v>3</v>
      </c>
    </row>
    <row r="1016" spans="1:4" hidden="1" x14ac:dyDescent="0.25">
      <c r="A1016" s="106">
        <v>44096</v>
      </c>
      <c r="B1016" s="112" t="s">
        <v>47</v>
      </c>
      <c r="C1016" s="112" t="s">
        <v>47</v>
      </c>
      <c r="D1016" s="33">
        <v>1</v>
      </c>
    </row>
    <row r="1017" spans="1:4" hidden="1" x14ac:dyDescent="0.25">
      <c r="A1017" s="106">
        <v>44096</v>
      </c>
      <c r="B1017" s="112" t="s">
        <v>48</v>
      </c>
      <c r="C1017" s="112" t="s">
        <v>48</v>
      </c>
      <c r="D1017" s="33">
        <v>1</v>
      </c>
    </row>
    <row r="1018" spans="1:4" hidden="1" x14ac:dyDescent="0.25">
      <c r="A1018" s="106">
        <v>44096</v>
      </c>
      <c r="B1018" s="112" t="s">
        <v>7</v>
      </c>
      <c r="C1018" s="112" t="s">
        <v>7</v>
      </c>
      <c r="D1018" s="33">
        <v>5</v>
      </c>
    </row>
    <row r="1019" spans="1:4" hidden="1" x14ac:dyDescent="0.25">
      <c r="A1019" s="106">
        <v>44096</v>
      </c>
      <c r="B1019" s="112" t="s">
        <v>9</v>
      </c>
      <c r="C1019" s="112" t="s">
        <v>9</v>
      </c>
      <c r="D1019" s="33">
        <v>16</v>
      </c>
    </row>
    <row r="1020" spans="1:4" hidden="1" x14ac:dyDescent="0.25">
      <c r="A1020" s="106">
        <v>44096</v>
      </c>
      <c r="B1020" s="112" t="s">
        <v>9</v>
      </c>
      <c r="C1020" s="112" t="s">
        <v>155</v>
      </c>
      <c r="D1020" s="33">
        <v>2</v>
      </c>
    </row>
    <row r="1021" spans="1:4" hidden="1" x14ac:dyDescent="0.25">
      <c r="A1021" s="106">
        <v>44096</v>
      </c>
      <c r="B1021" s="112" t="s">
        <v>15</v>
      </c>
      <c r="C1021" s="112" t="s">
        <v>297</v>
      </c>
      <c r="D1021" s="33">
        <v>2</v>
      </c>
    </row>
    <row r="1022" spans="1:4" hidden="1" x14ac:dyDescent="0.25">
      <c r="A1022" s="106">
        <v>44096</v>
      </c>
      <c r="B1022" s="112" t="s">
        <v>8</v>
      </c>
      <c r="C1022" s="183" t="s">
        <v>240</v>
      </c>
      <c r="D1022" s="72">
        <v>1</v>
      </c>
    </row>
    <row r="1023" spans="1:4" x14ac:dyDescent="0.25">
      <c r="A1023" s="106">
        <v>44096</v>
      </c>
      <c r="B1023" s="112" t="s">
        <v>8</v>
      </c>
      <c r="C1023" s="112" t="s">
        <v>82</v>
      </c>
      <c r="D1023" s="33">
        <v>1</v>
      </c>
    </row>
    <row r="1024" spans="1:4" hidden="1" x14ac:dyDescent="0.25">
      <c r="A1024" s="106">
        <v>44096</v>
      </c>
      <c r="B1024" s="112" t="s">
        <v>8</v>
      </c>
      <c r="C1024" s="185" t="s">
        <v>241</v>
      </c>
      <c r="D1024" s="68">
        <v>1</v>
      </c>
    </row>
    <row r="1025" spans="1:4" hidden="1" x14ac:dyDescent="0.25">
      <c r="A1025" s="106">
        <v>44096</v>
      </c>
      <c r="B1025" s="112" t="s">
        <v>8</v>
      </c>
      <c r="C1025" s="112" t="s">
        <v>67</v>
      </c>
      <c r="D1025" s="33">
        <v>2</v>
      </c>
    </row>
    <row r="1026" spans="1:4" hidden="1" x14ac:dyDescent="0.25">
      <c r="A1026" s="106">
        <v>44096</v>
      </c>
      <c r="B1026" s="112" t="s">
        <v>8</v>
      </c>
      <c r="C1026" s="112" t="s">
        <v>610</v>
      </c>
      <c r="D1026" s="33">
        <v>1</v>
      </c>
    </row>
    <row r="1027" spans="1:4" hidden="1" x14ac:dyDescent="0.25">
      <c r="A1027" s="106">
        <v>44096</v>
      </c>
      <c r="B1027" s="112" t="s">
        <v>8</v>
      </c>
      <c r="C1027" s="112" t="s">
        <v>8</v>
      </c>
      <c r="D1027" s="33">
        <v>59</v>
      </c>
    </row>
    <row r="1028" spans="1:4" hidden="1" x14ac:dyDescent="0.25">
      <c r="A1028" s="106">
        <v>44096</v>
      </c>
      <c r="B1028" s="112" t="s">
        <v>8</v>
      </c>
      <c r="C1028" s="112" t="s">
        <v>31</v>
      </c>
      <c r="D1028" s="33">
        <v>1</v>
      </c>
    </row>
    <row r="1029" spans="1:4" hidden="1" x14ac:dyDescent="0.25">
      <c r="A1029" s="106">
        <v>44096</v>
      </c>
      <c r="B1029" s="112" t="s">
        <v>8</v>
      </c>
      <c r="C1029" s="112" t="s">
        <v>609</v>
      </c>
      <c r="D1029" s="33">
        <v>3</v>
      </c>
    </row>
    <row r="1030" spans="1:4" hidden="1" x14ac:dyDescent="0.25">
      <c r="A1030" s="106">
        <v>44096</v>
      </c>
      <c r="B1030" s="112" t="s">
        <v>50</v>
      </c>
      <c r="C1030" s="112" t="s">
        <v>381</v>
      </c>
      <c r="D1030" s="33">
        <v>3</v>
      </c>
    </row>
    <row r="1031" spans="1:4" hidden="1" x14ac:dyDescent="0.25">
      <c r="A1031" s="106">
        <v>44096</v>
      </c>
      <c r="B1031" s="112" t="s">
        <v>27</v>
      </c>
      <c r="C1031" s="112" t="s">
        <v>43</v>
      </c>
      <c r="D1031" s="33">
        <v>2</v>
      </c>
    </row>
    <row r="1032" spans="1:4" hidden="1" x14ac:dyDescent="0.25">
      <c r="A1032" s="106">
        <v>44096</v>
      </c>
      <c r="B1032" s="112" t="s">
        <v>10</v>
      </c>
      <c r="C1032" s="112" t="s">
        <v>10</v>
      </c>
      <c r="D1032" s="33">
        <v>2</v>
      </c>
    </row>
    <row r="1033" spans="1:4" hidden="1" x14ac:dyDescent="0.25">
      <c r="A1033" s="106">
        <v>44097</v>
      </c>
      <c r="B1033" s="112" t="s">
        <v>20</v>
      </c>
      <c r="C1033" s="112" t="s">
        <v>20</v>
      </c>
      <c r="D1033" s="33">
        <v>4</v>
      </c>
    </row>
    <row r="1034" spans="1:4" hidden="1" x14ac:dyDescent="0.25">
      <c r="A1034" s="106">
        <v>44097</v>
      </c>
      <c r="B1034" s="112" t="s">
        <v>13</v>
      </c>
      <c r="C1034" s="112" t="s">
        <v>235</v>
      </c>
      <c r="D1034" s="33">
        <v>1</v>
      </c>
    </row>
    <row r="1035" spans="1:4" hidden="1" x14ac:dyDescent="0.25">
      <c r="A1035" s="106">
        <v>44097</v>
      </c>
      <c r="B1035" s="112" t="s">
        <v>13</v>
      </c>
      <c r="C1035" s="112" t="s">
        <v>13</v>
      </c>
      <c r="D1035" s="33">
        <v>1</v>
      </c>
    </row>
    <row r="1036" spans="1:4" hidden="1" x14ac:dyDescent="0.25">
      <c r="A1036" s="106">
        <v>44097</v>
      </c>
      <c r="B1036" s="112" t="s">
        <v>13</v>
      </c>
      <c r="C1036" s="112" t="s">
        <v>236</v>
      </c>
      <c r="D1036" s="33">
        <v>2</v>
      </c>
    </row>
    <row r="1037" spans="1:4" hidden="1" x14ac:dyDescent="0.25">
      <c r="A1037" s="106">
        <v>44097</v>
      </c>
      <c r="B1037" s="112" t="s">
        <v>13</v>
      </c>
      <c r="C1037" s="112" t="s">
        <v>233</v>
      </c>
      <c r="D1037" s="33">
        <v>2</v>
      </c>
    </row>
    <row r="1038" spans="1:4" hidden="1" x14ac:dyDescent="0.25">
      <c r="A1038" s="106">
        <v>44097</v>
      </c>
      <c r="B1038" s="112" t="s">
        <v>24</v>
      </c>
      <c r="C1038" s="112" t="s">
        <v>23</v>
      </c>
      <c r="D1038" s="33">
        <v>1</v>
      </c>
    </row>
    <row r="1039" spans="1:4" hidden="1" x14ac:dyDescent="0.25">
      <c r="A1039" s="106">
        <v>44097</v>
      </c>
      <c r="B1039" s="112" t="s">
        <v>7</v>
      </c>
      <c r="C1039" s="112" t="s">
        <v>7</v>
      </c>
      <c r="D1039" s="33">
        <v>1</v>
      </c>
    </row>
    <row r="1040" spans="1:4" hidden="1" x14ac:dyDescent="0.25">
      <c r="A1040" s="106">
        <v>44097</v>
      </c>
      <c r="B1040" s="112" t="s">
        <v>9</v>
      </c>
      <c r="C1040" s="112" t="s">
        <v>9</v>
      </c>
      <c r="D1040" s="33">
        <v>8</v>
      </c>
    </row>
    <row r="1041" spans="1:4" hidden="1" x14ac:dyDescent="0.25">
      <c r="A1041" s="106">
        <v>44097</v>
      </c>
      <c r="B1041" s="112" t="s">
        <v>11</v>
      </c>
      <c r="C1041" s="112" t="s">
        <v>11</v>
      </c>
      <c r="D1041" s="33">
        <v>2</v>
      </c>
    </row>
    <row r="1042" spans="1:4" hidden="1" x14ac:dyDescent="0.25">
      <c r="A1042" s="106">
        <v>44097</v>
      </c>
      <c r="B1042" s="112" t="s">
        <v>11</v>
      </c>
      <c r="C1042" s="112" t="s">
        <v>144</v>
      </c>
      <c r="D1042" s="33">
        <v>1</v>
      </c>
    </row>
    <row r="1043" spans="1:4" hidden="1" x14ac:dyDescent="0.25">
      <c r="A1043" s="106">
        <v>44097</v>
      </c>
      <c r="B1043" s="112" t="s">
        <v>8</v>
      </c>
      <c r="C1043" s="112" t="s">
        <v>240</v>
      </c>
      <c r="D1043" s="33">
        <v>2</v>
      </c>
    </row>
    <row r="1044" spans="1:4" hidden="1" x14ac:dyDescent="0.25">
      <c r="A1044" s="106">
        <v>44097</v>
      </c>
      <c r="B1044" s="112" t="s">
        <v>8</v>
      </c>
      <c r="C1044" s="112" t="s">
        <v>241</v>
      </c>
      <c r="D1044" s="33">
        <v>1</v>
      </c>
    </row>
    <row r="1045" spans="1:4" hidden="1" x14ac:dyDescent="0.25">
      <c r="A1045" s="106">
        <v>44097</v>
      </c>
      <c r="B1045" s="112" t="s">
        <v>8</v>
      </c>
      <c r="C1045" s="112" t="s">
        <v>67</v>
      </c>
      <c r="D1045" s="33">
        <v>8</v>
      </c>
    </row>
    <row r="1046" spans="1:4" hidden="1" x14ac:dyDescent="0.25">
      <c r="A1046" s="106">
        <v>44097</v>
      </c>
      <c r="B1046" s="112" t="s">
        <v>8</v>
      </c>
      <c r="C1046" s="112" t="s">
        <v>143</v>
      </c>
      <c r="D1046" s="33">
        <v>1</v>
      </c>
    </row>
    <row r="1047" spans="1:4" hidden="1" x14ac:dyDescent="0.25">
      <c r="A1047" s="106">
        <v>44097</v>
      </c>
      <c r="B1047" s="112" t="s">
        <v>8</v>
      </c>
      <c r="C1047" s="112" t="s">
        <v>215</v>
      </c>
      <c r="D1047" s="33">
        <v>1</v>
      </c>
    </row>
    <row r="1048" spans="1:4" hidden="1" x14ac:dyDescent="0.25">
      <c r="A1048" s="106">
        <v>44097</v>
      </c>
      <c r="B1048" s="112" t="s">
        <v>8</v>
      </c>
      <c r="C1048" s="112" t="s">
        <v>8</v>
      </c>
      <c r="D1048" s="33">
        <v>68</v>
      </c>
    </row>
    <row r="1049" spans="1:4" hidden="1" x14ac:dyDescent="0.25">
      <c r="A1049" s="106">
        <v>44097</v>
      </c>
      <c r="B1049" s="112" t="s">
        <v>8</v>
      </c>
      <c r="C1049" s="112" t="s">
        <v>619</v>
      </c>
      <c r="D1049" s="33">
        <v>1</v>
      </c>
    </row>
    <row r="1050" spans="1:4" hidden="1" x14ac:dyDescent="0.25">
      <c r="A1050" s="106">
        <v>44097</v>
      </c>
      <c r="B1050" s="112" t="s">
        <v>8</v>
      </c>
      <c r="C1050" s="112" t="s">
        <v>121</v>
      </c>
      <c r="D1050" s="33">
        <v>4</v>
      </c>
    </row>
    <row r="1051" spans="1:4" hidden="1" x14ac:dyDescent="0.25">
      <c r="A1051" s="106">
        <v>44097</v>
      </c>
      <c r="B1051" s="112" t="s">
        <v>27</v>
      </c>
      <c r="C1051" s="112" t="s">
        <v>150</v>
      </c>
      <c r="D1051" s="33">
        <v>1</v>
      </c>
    </row>
    <row r="1052" spans="1:4" hidden="1" x14ac:dyDescent="0.25">
      <c r="A1052" s="106">
        <v>44097</v>
      </c>
      <c r="B1052" s="112" t="s">
        <v>27</v>
      </c>
      <c r="C1052" s="112" t="s">
        <v>247</v>
      </c>
      <c r="D1052" s="33">
        <v>1</v>
      </c>
    </row>
    <row r="1053" spans="1:4" hidden="1" x14ac:dyDescent="0.25">
      <c r="A1053" s="106">
        <v>44097</v>
      </c>
      <c r="B1053" s="112" t="s">
        <v>27</v>
      </c>
      <c r="C1053" s="117" t="s">
        <v>43</v>
      </c>
      <c r="D1053" s="33">
        <v>2</v>
      </c>
    </row>
    <row r="1054" spans="1:4" hidden="1" x14ac:dyDescent="0.25">
      <c r="A1054" s="106">
        <v>44097</v>
      </c>
      <c r="B1054" s="112" t="s">
        <v>51</v>
      </c>
      <c r="C1054" s="112" t="s">
        <v>51</v>
      </c>
      <c r="D1054" s="33">
        <v>3</v>
      </c>
    </row>
    <row r="1055" spans="1:4" hidden="1" x14ac:dyDescent="0.25">
      <c r="A1055" s="106">
        <v>44097</v>
      </c>
      <c r="B1055" s="112" t="s">
        <v>10</v>
      </c>
      <c r="C1055" s="112" t="s">
        <v>10</v>
      </c>
      <c r="D1055" s="33">
        <v>2</v>
      </c>
    </row>
    <row r="1056" spans="1:4" hidden="1" x14ac:dyDescent="0.25">
      <c r="A1056" s="106">
        <v>44098</v>
      </c>
      <c r="B1056" s="117" t="s">
        <v>13</v>
      </c>
      <c r="C1056" s="117" t="s">
        <v>236</v>
      </c>
      <c r="D1056" s="2">
        <v>2</v>
      </c>
    </row>
    <row r="1057" spans="1:4" hidden="1" x14ac:dyDescent="0.25">
      <c r="A1057" s="106">
        <v>44098</v>
      </c>
      <c r="B1057" s="117" t="s">
        <v>13</v>
      </c>
      <c r="C1057" s="117" t="s">
        <v>152</v>
      </c>
      <c r="D1057" s="2">
        <v>1</v>
      </c>
    </row>
    <row r="1058" spans="1:4" hidden="1" x14ac:dyDescent="0.25">
      <c r="A1058" s="106">
        <v>44098</v>
      </c>
      <c r="B1058" s="117" t="s">
        <v>24</v>
      </c>
      <c r="C1058" s="117" t="s">
        <v>23</v>
      </c>
      <c r="D1058" s="2">
        <v>2</v>
      </c>
    </row>
    <row r="1059" spans="1:4" hidden="1" x14ac:dyDescent="0.25">
      <c r="A1059" s="106">
        <v>44098</v>
      </c>
      <c r="B1059" s="117" t="s">
        <v>7</v>
      </c>
      <c r="C1059" s="117" t="s">
        <v>7</v>
      </c>
      <c r="D1059" s="2">
        <v>4</v>
      </c>
    </row>
    <row r="1060" spans="1:4" hidden="1" x14ac:dyDescent="0.25">
      <c r="A1060" s="106">
        <v>44098</v>
      </c>
      <c r="B1060" s="117" t="s">
        <v>9</v>
      </c>
      <c r="C1060" s="117" t="s">
        <v>9</v>
      </c>
      <c r="D1060" s="2">
        <v>12</v>
      </c>
    </row>
    <row r="1061" spans="1:4" hidden="1" x14ac:dyDescent="0.25">
      <c r="A1061" s="106">
        <v>44098</v>
      </c>
      <c r="B1061" s="117" t="s">
        <v>9</v>
      </c>
      <c r="C1061" s="117" t="s">
        <v>155</v>
      </c>
      <c r="D1061" s="2">
        <v>2</v>
      </c>
    </row>
    <row r="1062" spans="1:4" hidden="1" x14ac:dyDescent="0.25">
      <c r="A1062" s="106">
        <v>44098</v>
      </c>
      <c r="B1062" s="117" t="s">
        <v>11</v>
      </c>
      <c r="C1062" s="117" t="s">
        <v>11</v>
      </c>
      <c r="D1062" s="2">
        <v>1</v>
      </c>
    </row>
    <row r="1063" spans="1:4" x14ac:dyDescent="0.25">
      <c r="A1063" s="106">
        <v>44098</v>
      </c>
      <c r="B1063" s="117" t="s">
        <v>8</v>
      </c>
      <c r="C1063" s="112" t="s">
        <v>82</v>
      </c>
      <c r="D1063" s="33">
        <v>1</v>
      </c>
    </row>
    <row r="1064" spans="1:4" hidden="1" x14ac:dyDescent="0.25">
      <c r="A1064" s="106">
        <v>44098</v>
      </c>
      <c r="B1064" s="117" t="s">
        <v>8</v>
      </c>
      <c r="C1064" s="117" t="s">
        <v>67</v>
      </c>
      <c r="D1064" s="2">
        <v>5</v>
      </c>
    </row>
    <row r="1065" spans="1:4" hidden="1" x14ac:dyDescent="0.25">
      <c r="A1065" s="106">
        <v>44098</v>
      </c>
      <c r="B1065" s="117" t="s">
        <v>8</v>
      </c>
      <c r="C1065" s="117" t="s">
        <v>8</v>
      </c>
      <c r="D1065" s="2">
        <v>62</v>
      </c>
    </row>
    <row r="1066" spans="1:4" hidden="1" x14ac:dyDescent="0.25">
      <c r="A1066" s="106">
        <v>44098</v>
      </c>
      <c r="B1066" s="117" t="s">
        <v>8</v>
      </c>
      <c r="C1066" s="117" t="s">
        <v>31</v>
      </c>
      <c r="D1066" s="2">
        <v>2</v>
      </c>
    </row>
    <row r="1067" spans="1:4" hidden="1" x14ac:dyDescent="0.25">
      <c r="A1067" s="106">
        <v>44098</v>
      </c>
      <c r="B1067" s="117" t="s">
        <v>50</v>
      </c>
      <c r="C1067" s="117" t="s">
        <v>381</v>
      </c>
      <c r="D1067" s="2">
        <v>2</v>
      </c>
    </row>
    <row r="1068" spans="1:4" hidden="1" x14ac:dyDescent="0.25">
      <c r="A1068" s="106">
        <v>44098</v>
      </c>
      <c r="B1068" s="117" t="s">
        <v>27</v>
      </c>
      <c r="C1068" s="117" t="s">
        <v>150</v>
      </c>
      <c r="D1068" s="131">
        <v>2</v>
      </c>
    </row>
    <row r="1069" spans="1:4" hidden="1" x14ac:dyDescent="0.25">
      <c r="A1069" s="106">
        <v>44098</v>
      </c>
      <c r="B1069" s="117" t="s">
        <v>27</v>
      </c>
      <c r="C1069" s="117" t="s">
        <v>43</v>
      </c>
      <c r="D1069" s="131">
        <v>1</v>
      </c>
    </row>
    <row r="1070" spans="1:4" hidden="1" x14ac:dyDescent="0.25">
      <c r="A1070" s="132">
        <v>44099</v>
      </c>
      <c r="B1070" s="117" t="s">
        <v>20</v>
      </c>
      <c r="C1070" s="130" t="s">
        <v>20</v>
      </c>
      <c r="D1070" s="131">
        <v>2</v>
      </c>
    </row>
    <row r="1071" spans="1:4" hidden="1" x14ac:dyDescent="0.25">
      <c r="A1071" s="106">
        <v>44099</v>
      </c>
      <c r="B1071" s="112" t="s">
        <v>13</v>
      </c>
      <c r="C1071" s="112" t="s">
        <v>13</v>
      </c>
      <c r="D1071" s="33">
        <v>2</v>
      </c>
    </row>
    <row r="1072" spans="1:4" hidden="1" x14ac:dyDescent="0.25">
      <c r="A1072" s="106">
        <v>44099</v>
      </c>
      <c r="B1072" s="112" t="s">
        <v>13</v>
      </c>
      <c r="C1072" s="112" t="s">
        <v>233</v>
      </c>
      <c r="D1072" s="33">
        <v>1</v>
      </c>
    </row>
    <row r="1073" spans="1:4" hidden="1" x14ac:dyDescent="0.25">
      <c r="A1073" s="106">
        <v>44099</v>
      </c>
      <c r="B1073" s="112" t="s">
        <v>24</v>
      </c>
      <c r="C1073" s="93" t="s">
        <v>23</v>
      </c>
      <c r="D1073" s="33">
        <v>2</v>
      </c>
    </row>
    <row r="1074" spans="1:4" hidden="1" x14ac:dyDescent="0.25">
      <c r="A1074" s="106">
        <v>44099</v>
      </c>
      <c r="B1074" s="112" t="s">
        <v>47</v>
      </c>
      <c r="C1074" s="93" t="s">
        <v>47</v>
      </c>
      <c r="D1074" s="33">
        <v>1</v>
      </c>
    </row>
    <row r="1075" spans="1:4" hidden="1" x14ac:dyDescent="0.25">
      <c r="A1075" s="106">
        <v>44099</v>
      </c>
      <c r="B1075" s="112" t="s">
        <v>7</v>
      </c>
      <c r="C1075" s="112" t="s">
        <v>7</v>
      </c>
      <c r="D1075" s="33">
        <v>4</v>
      </c>
    </row>
    <row r="1076" spans="1:4" hidden="1" x14ac:dyDescent="0.25">
      <c r="A1076" s="106">
        <v>44099</v>
      </c>
      <c r="B1076" s="112" t="s">
        <v>9</v>
      </c>
      <c r="C1076" s="112" t="s">
        <v>9</v>
      </c>
      <c r="D1076" s="33">
        <v>21</v>
      </c>
    </row>
    <row r="1077" spans="1:4" hidden="1" x14ac:dyDescent="0.25">
      <c r="A1077" s="106">
        <v>44099</v>
      </c>
      <c r="B1077" s="112" t="s">
        <v>9</v>
      </c>
      <c r="C1077" s="112" t="s">
        <v>155</v>
      </c>
      <c r="D1077" s="33">
        <v>2</v>
      </c>
    </row>
    <row r="1078" spans="1:4" hidden="1" x14ac:dyDescent="0.25">
      <c r="A1078" s="106">
        <v>44099</v>
      </c>
      <c r="B1078" s="112" t="s">
        <v>11</v>
      </c>
      <c r="C1078" s="112" t="s">
        <v>73</v>
      </c>
      <c r="D1078" s="33">
        <v>1</v>
      </c>
    </row>
    <row r="1079" spans="1:4" hidden="1" x14ac:dyDescent="0.25">
      <c r="A1079" s="106">
        <v>44099</v>
      </c>
      <c r="B1079" s="112" t="s">
        <v>11</v>
      </c>
      <c r="C1079" s="112" t="s">
        <v>348</v>
      </c>
      <c r="D1079" s="33">
        <v>1</v>
      </c>
    </row>
    <row r="1080" spans="1:4" hidden="1" x14ac:dyDescent="0.25">
      <c r="A1080" s="106">
        <v>44099</v>
      </c>
      <c r="B1080" s="112" t="s">
        <v>11</v>
      </c>
      <c r="C1080" s="112" t="s">
        <v>11</v>
      </c>
      <c r="D1080" s="33">
        <v>3</v>
      </c>
    </row>
    <row r="1081" spans="1:4" hidden="1" x14ac:dyDescent="0.25">
      <c r="A1081" s="106">
        <v>44099</v>
      </c>
      <c r="B1081" s="112" t="s">
        <v>12</v>
      </c>
      <c r="C1081" s="112" t="s">
        <v>603</v>
      </c>
      <c r="D1081" s="33">
        <v>3</v>
      </c>
    </row>
    <row r="1082" spans="1:4" hidden="1" x14ac:dyDescent="0.25">
      <c r="A1082" s="106">
        <v>44099</v>
      </c>
      <c r="B1082" s="112" t="s">
        <v>12</v>
      </c>
      <c r="C1082" s="112" t="s">
        <v>12</v>
      </c>
      <c r="D1082" s="33">
        <v>2</v>
      </c>
    </row>
    <row r="1083" spans="1:4" hidden="1" x14ac:dyDescent="0.25">
      <c r="A1083" s="106">
        <v>44099</v>
      </c>
      <c r="B1083" s="112" t="s">
        <v>8</v>
      </c>
      <c r="C1083" s="183" t="s">
        <v>240</v>
      </c>
      <c r="D1083" s="72">
        <v>5</v>
      </c>
    </row>
    <row r="1084" spans="1:4" x14ac:dyDescent="0.25">
      <c r="A1084" s="106">
        <v>44099</v>
      </c>
      <c r="B1084" s="112" t="s">
        <v>8</v>
      </c>
      <c r="C1084" s="112" t="s">
        <v>82</v>
      </c>
      <c r="D1084" s="33">
        <v>1</v>
      </c>
    </row>
    <row r="1085" spans="1:4" hidden="1" x14ac:dyDescent="0.25">
      <c r="A1085" s="106">
        <v>44099</v>
      </c>
      <c r="B1085" s="112" t="s">
        <v>8</v>
      </c>
      <c r="C1085" s="185" t="s">
        <v>241</v>
      </c>
      <c r="D1085" s="68">
        <v>1</v>
      </c>
    </row>
    <row r="1086" spans="1:4" hidden="1" x14ac:dyDescent="0.25">
      <c r="A1086" s="106">
        <v>44099</v>
      </c>
      <c r="B1086" s="112" t="s">
        <v>8</v>
      </c>
      <c r="C1086" s="112" t="s">
        <v>67</v>
      </c>
      <c r="D1086" s="33">
        <v>13</v>
      </c>
    </row>
    <row r="1087" spans="1:4" hidden="1" x14ac:dyDescent="0.25">
      <c r="A1087" s="106">
        <v>44099</v>
      </c>
      <c r="B1087" s="112" t="s">
        <v>8</v>
      </c>
      <c r="C1087" s="112" t="s">
        <v>215</v>
      </c>
      <c r="D1087" s="33">
        <v>2</v>
      </c>
    </row>
    <row r="1088" spans="1:4" hidden="1" x14ac:dyDescent="0.25">
      <c r="A1088" s="106">
        <v>44099</v>
      </c>
      <c r="B1088" s="112" t="s">
        <v>8</v>
      </c>
      <c r="C1088" s="112" t="s">
        <v>8</v>
      </c>
      <c r="D1088" s="33">
        <v>97</v>
      </c>
    </row>
    <row r="1089" spans="1:4" hidden="1" x14ac:dyDescent="0.25">
      <c r="A1089" s="106">
        <v>44099</v>
      </c>
      <c r="B1089" s="112" t="s">
        <v>8</v>
      </c>
      <c r="C1089" s="112" t="s">
        <v>31</v>
      </c>
      <c r="D1089" s="33">
        <v>5</v>
      </c>
    </row>
    <row r="1090" spans="1:4" hidden="1" x14ac:dyDescent="0.25">
      <c r="A1090" s="106">
        <v>44099</v>
      </c>
      <c r="B1090" s="112" t="s">
        <v>8</v>
      </c>
      <c r="C1090" s="112" t="s">
        <v>609</v>
      </c>
      <c r="D1090" s="33">
        <v>1</v>
      </c>
    </row>
    <row r="1091" spans="1:4" hidden="1" x14ac:dyDescent="0.25">
      <c r="A1091" s="106">
        <v>44099</v>
      </c>
      <c r="B1091" s="112" t="s">
        <v>8</v>
      </c>
      <c r="C1091" s="112" t="s">
        <v>121</v>
      </c>
      <c r="D1091" s="33">
        <v>1</v>
      </c>
    </row>
    <row r="1092" spans="1:4" hidden="1" x14ac:dyDescent="0.25">
      <c r="A1092" s="106">
        <v>44099</v>
      </c>
      <c r="B1092" s="112" t="s">
        <v>50</v>
      </c>
      <c r="C1092" s="112" t="s">
        <v>381</v>
      </c>
      <c r="D1092" s="33">
        <v>3</v>
      </c>
    </row>
    <row r="1093" spans="1:4" hidden="1" x14ac:dyDescent="0.25">
      <c r="A1093" s="106">
        <v>44099</v>
      </c>
      <c r="B1093" s="112" t="s">
        <v>27</v>
      </c>
      <c r="C1093" s="93" t="s">
        <v>43</v>
      </c>
      <c r="D1093" s="33">
        <v>2</v>
      </c>
    </row>
    <row r="1094" spans="1:4" hidden="1" x14ac:dyDescent="0.25">
      <c r="A1094" s="106">
        <v>44099</v>
      </c>
      <c r="B1094" s="112" t="s">
        <v>51</v>
      </c>
      <c r="C1094" s="112" t="s">
        <v>51</v>
      </c>
      <c r="D1094" s="33">
        <v>4</v>
      </c>
    </row>
    <row r="1095" spans="1:4" hidden="1" x14ac:dyDescent="0.25">
      <c r="A1095" s="106">
        <v>44099</v>
      </c>
      <c r="B1095" s="112" t="s">
        <v>10</v>
      </c>
      <c r="C1095" s="112" t="s">
        <v>10</v>
      </c>
      <c r="D1095" s="33">
        <v>6</v>
      </c>
    </row>
    <row r="1096" spans="1:4" hidden="1" x14ac:dyDescent="0.25">
      <c r="A1096" s="106">
        <v>44100</v>
      </c>
      <c r="B1096" s="112" t="s">
        <v>14</v>
      </c>
      <c r="C1096" s="112" t="s">
        <v>14</v>
      </c>
      <c r="D1096" s="33">
        <v>1</v>
      </c>
    </row>
    <row r="1097" spans="1:4" hidden="1" x14ac:dyDescent="0.25">
      <c r="A1097" s="106">
        <v>44100</v>
      </c>
      <c r="B1097" s="112" t="s">
        <v>20</v>
      </c>
      <c r="C1097" s="112" t="s">
        <v>20</v>
      </c>
      <c r="D1097" s="33">
        <v>5</v>
      </c>
    </row>
    <row r="1098" spans="1:4" hidden="1" x14ac:dyDescent="0.25">
      <c r="A1098" s="106">
        <v>44100</v>
      </c>
      <c r="B1098" s="112" t="s">
        <v>13</v>
      </c>
      <c r="C1098" s="112" t="s">
        <v>104</v>
      </c>
      <c r="D1098" s="33">
        <v>2</v>
      </c>
    </row>
    <row r="1099" spans="1:4" hidden="1" x14ac:dyDescent="0.25">
      <c r="A1099" s="106">
        <v>44100</v>
      </c>
      <c r="B1099" s="112" t="s">
        <v>13</v>
      </c>
      <c r="C1099" s="112" t="s">
        <v>13</v>
      </c>
      <c r="D1099" s="33">
        <v>6</v>
      </c>
    </row>
    <row r="1100" spans="1:4" hidden="1" x14ac:dyDescent="0.25">
      <c r="A1100" s="106">
        <v>44100</v>
      </c>
      <c r="B1100" s="112" t="s">
        <v>13</v>
      </c>
      <c r="C1100" s="112" t="s">
        <v>236</v>
      </c>
      <c r="D1100" s="33">
        <v>3</v>
      </c>
    </row>
    <row r="1101" spans="1:4" hidden="1" x14ac:dyDescent="0.25">
      <c r="A1101" s="106">
        <v>44100</v>
      </c>
      <c r="B1101" s="112" t="s">
        <v>24</v>
      </c>
      <c r="C1101" s="112" t="s">
        <v>23</v>
      </c>
      <c r="D1101" s="33">
        <v>4</v>
      </c>
    </row>
    <row r="1102" spans="1:4" hidden="1" x14ac:dyDescent="0.25">
      <c r="A1102" s="106">
        <v>44100</v>
      </c>
      <c r="B1102" s="112" t="s">
        <v>7</v>
      </c>
      <c r="C1102" s="112" t="s">
        <v>7</v>
      </c>
      <c r="D1102" s="33">
        <v>2</v>
      </c>
    </row>
    <row r="1103" spans="1:4" hidden="1" x14ac:dyDescent="0.25">
      <c r="A1103" s="106">
        <v>44100</v>
      </c>
      <c r="B1103" s="112" t="s">
        <v>9</v>
      </c>
      <c r="C1103" s="112" t="s">
        <v>9</v>
      </c>
      <c r="D1103" s="33">
        <v>12</v>
      </c>
    </row>
    <row r="1104" spans="1:4" hidden="1" x14ac:dyDescent="0.25">
      <c r="A1104" s="106">
        <v>44100</v>
      </c>
      <c r="B1104" s="112" t="s">
        <v>11</v>
      </c>
      <c r="C1104" s="112" t="s">
        <v>144</v>
      </c>
      <c r="D1104" s="33">
        <v>7</v>
      </c>
    </row>
    <row r="1105" spans="1:4" hidden="1" x14ac:dyDescent="0.25">
      <c r="A1105" s="106">
        <v>44100</v>
      </c>
      <c r="B1105" s="112" t="s">
        <v>8</v>
      </c>
      <c r="C1105" s="112" t="s">
        <v>67</v>
      </c>
      <c r="D1105" s="33">
        <v>3</v>
      </c>
    </row>
    <row r="1106" spans="1:4" hidden="1" x14ac:dyDescent="0.25">
      <c r="A1106" s="106">
        <v>44100</v>
      </c>
      <c r="B1106" s="112" t="s">
        <v>8</v>
      </c>
      <c r="C1106" s="112" t="s">
        <v>8</v>
      </c>
      <c r="D1106" s="33">
        <v>33</v>
      </c>
    </row>
    <row r="1107" spans="1:4" hidden="1" x14ac:dyDescent="0.25">
      <c r="A1107" s="106">
        <v>44100</v>
      </c>
      <c r="B1107" s="112" t="s">
        <v>8</v>
      </c>
      <c r="C1107" s="112" t="s">
        <v>140</v>
      </c>
      <c r="D1107" s="33">
        <v>1</v>
      </c>
    </row>
    <row r="1108" spans="1:4" hidden="1" x14ac:dyDescent="0.25">
      <c r="A1108" s="106">
        <v>44100</v>
      </c>
      <c r="B1108" s="112" t="s">
        <v>27</v>
      </c>
      <c r="C1108" s="112" t="s">
        <v>43</v>
      </c>
      <c r="D1108" s="33">
        <v>1</v>
      </c>
    </row>
    <row r="1109" spans="1:4" hidden="1" x14ac:dyDescent="0.25">
      <c r="A1109" s="106">
        <v>44100</v>
      </c>
      <c r="B1109" s="112" t="s">
        <v>10</v>
      </c>
      <c r="C1109" s="112" t="s">
        <v>10</v>
      </c>
      <c r="D1109" s="33">
        <v>1</v>
      </c>
    </row>
    <row r="1110" spans="1:4" hidden="1" x14ac:dyDescent="0.25">
      <c r="A1110" s="106">
        <v>44101</v>
      </c>
      <c r="B1110" s="112" t="s">
        <v>20</v>
      </c>
      <c r="C1110" s="112" t="s">
        <v>20</v>
      </c>
      <c r="D1110" s="33">
        <v>5</v>
      </c>
    </row>
    <row r="1111" spans="1:4" hidden="1" x14ac:dyDescent="0.25">
      <c r="A1111" s="106">
        <v>44101</v>
      </c>
      <c r="B1111" s="112" t="s">
        <v>13</v>
      </c>
      <c r="C1111" s="112" t="s">
        <v>235</v>
      </c>
      <c r="D1111" s="33">
        <v>3</v>
      </c>
    </row>
    <row r="1112" spans="1:4" hidden="1" x14ac:dyDescent="0.25">
      <c r="A1112" s="106">
        <v>44101</v>
      </c>
      <c r="B1112" s="112" t="s">
        <v>13</v>
      </c>
      <c r="C1112" s="112" t="s">
        <v>13</v>
      </c>
      <c r="D1112" s="33">
        <v>1</v>
      </c>
    </row>
    <row r="1113" spans="1:4" hidden="1" x14ac:dyDescent="0.25">
      <c r="A1113" s="106">
        <v>44101</v>
      </c>
      <c r="B1113" s="112" t="s">
        <v>13</v>
      </c>
      <c r="C1113" s="112" t="s">
        <v>236</v>
      </c>
      <c r="D1113" s="33">
        <v>4</v>
      </c>
    </row>
    <row r="1114" spans="1:4" hidden="1" x14ac:dyDescent="0.25">
      <c r="A1114" s="106">
        <v>44101</v>
      </c>
      <c r="B1114" s="112" t="s">
        <v>13</v>
      </c>
      <c r="C1114" s="112" t="s">
        <v>233</v>
      </c>
      <c r="D1114" s="33">
        <v>2</v>
      </c>
    </row>
    <row r="1115" spans="1:4" hidden="1" x14ac:dyDescent="0.25">
      <c r="A1115" s="106">
        <v>44101</v>
      </c>
      <c r="B1115" s="112" t="s">
        <v>24</v>
      </c>
      <c r="C1115" s="112" t="s">
        <v>23</v>
      </c>
      <c r="D1115" s="33">
        <v>2</v>
      </c>
    </row>
    <row r="1116" spans="1:4" hidden="1" x14ac:dyDescent="0.25">
      <c r="A1116" s="106">
        <v>44101</v>
      </c>
      <c r="B1116" s="112" t="s">
        <v>9</v>
      </c>
      <c r="C1116" s="112" t="s">
        <v>9</v>
      </c>
      <c r="D1116" s="33">
        <v>25</v>
      </c>
    </row>
    <row r="1117" spans="1:4" hidden="1" x14ac:dyDescent="0.25">
      <c r="A1117" s="106">
        <v>44101</v>
      </c>
      <c r="B1117" s="112" t="s">
        <v>7</v>
      </c>
      <c r="C1117" s="112" t="s">
        <v>7</v>
      </c>
      <c r="D1117" s="33">
        <v>5</v>
      </c>
    </row>
    <row r="1118" spans="1:4" hidden="1" x14ac:dyDescent="0.25">
      <c r="A1118" s="106">
        <v>44101</v>
      </c>
      <c r="B1118" s="112" t="s">
        <v>15</v>
      </c>
      <c r="C1118" s="112" t="s">
        <v>69</v>
      </c>
      <c r="D1118" s="33">
        <v>1</v>
      </c>
    </row>
    <row r="1119" spans="1:4" hidden="1" x14ac:dyDescent="0.25">
      <c r="A1119" s="106">
        <v>44101</v>
      </c>
      <c r="B1119" s="112" t="s">
        <v>11</v>
      </c>
      <c r="C1119" s="112" t="s">
        <v>11</v>
      </c>
      <c r="D1119" s="33">
        <v>1</v>
      </c>
    </row>
    <row r="1120" spans="1:4" hidden="1" x14ac:dyDescent="0.25">
      <c r="A1120" s="106">
        <v>44101</v>
      </c>
      <c r="B1120" s="112" t="s">
        <v>12</v>
      </c>
      <c r="C1120" s="112" t="s">
        <v>603</v>
      </c>
      <c r="D1120" s="33">
        <v>1</v>
      </c>
    </row>
    <row r="1121" spans="1:4" hidden="1" x14ac:dyDescent="0.25">
      <c r="A1121" s="106">
        <v>44101</v>
      </c>
      <c r="B1121" s="112" t="s">
        <v>8</v>
      </c>
      <c r="C1121" s="183" t="s">
        <v>338</v>
      </c>
      <c r="D1121" s="72">
        <v>1</v>
      </c>
    </row>
    <row r="1122" spans="1:4" x14ac:dyDescent="0.25">
      <c r="A1122" s="106">
        <v>44101</v>
      </c>
      <c r="B1122" s="112" t="s">
        <v>8</v>
      </c>
      <c r="C1122" s="112" t="s">
        <v>82</v>
      </c>
      <c r="D1122" s="33">
        <v>1</v>
      </c>
    </row>
    <row r="1123" spans="1:4" hidden="1" x14ac:dyDescent="0.25">
      <c r="A1123" s="106">
        <v>44101</v>
      </c>
      <c r="B1123" s="112" t="s">
        <v>8</v>
      </c>
      <c r="C1123" s="185" t="s">
        <v>67</v>
      </c>
      <c r="D1123" s="68">
        <v>11</v>
      </c>
    </row>
    <row r="1124" spans="1:4" hidden="1" x14ac:dyDescent="0.25">
      <c r="A1124" s="106">
        <v>44101</v>
      </c>
      <c r="B1124" s="112" t="s">
        <v>8</v>
      </c>
      <c r="C1124" s="112" t="s">
        <v>143</v>
      </c>
      <c r="D1124" s="33">
        <v>1</v>
      </c>
    </row>
    <row r="1125" spans="1:4" hidden="1" x14ac:dyDescent="0.25">
      <c r="A1125" s="106">
        <v>44101</v>
      </c>
      <c r="B1125" s="112" t="s">
        <v>8</v>
      </c>
      <c r="C1125" s="112" t="s">
        <v>40</v>
      </c>
      <c r="D1125" s="33">
        <v>3</v>
      </c>
    </row>
    <row r="1126" spans="1:4" hidden="1" x14ac:dyDescent="0.25">
      <c r="A1126" s="106">
        <v>44101</v>
      </c>
      <c r="B1126" s="112" t="s">
        <v>8</v>
      </c>
      <c r="C1126" s="112" t="s">
        <v>8</v>
      </c>
      <c r="D1126" s="33">
        <v>88</v>
      </c>
    </row>
    <row r="1127" spans="1:4" hidden="1" x14ac:dyDescent="0.25">
      <c r="A1127" s="106">
        <v>44101</v>
      </c>
      <c r="B1127" s="112" t="s">
        <v>8</v>
      </c>
      <c r="C1127" s="112" t="s">
        <v>31</v>
      </c>
      <c r="D1127" s="33">
        <v>2</v>
      </c>
    </row>
    <row r="1128" spans="1:4" hidden="1" x14ac:dyDescent="0.25">
      <c r="A1128" s="106">
        <v>44101</v>
      </c>
      <c r="B1128" s="112" t="s">
        <v>8</v>
      </c>
      <c r="C1128" s="112" t="s">
        <v>609</v>
      </c>
      <c r="D1128" s="33">
        <v>1</v>
      </c>
    </row>
    <row r="1129" spans="1:4" hidden="1" x14ac:dyDescent="0.25">
      <c r="A1129" s="106">
        <v>44101</v>
      </c>
      <c r="B1129" s="112" t="s">
        <v>8</v>
      </c>
      <c r="C1129" s="112" t="s">
        <v>608</v>
      </c>
      <c r="D1129" s="33">
        <v>1</v>
      </c>
    </row>
    <row r="1130" spans="1:4" hidden="1" x14ac:dyDescent="0.25">
      <c r="A1130" s="106">
        <v>44101</v>
      </c>
      <c r="B1130" s="112" t="s">
        <v>8</v>
      </c>
      <c r="C1130" s="112" t="s">
        <v>121</v>
      </c>
      <c r="D1130" s="33">
        <v>1</v>
      </c>
    </row>
    <row r="1131" spans="1:4" hidden="1" x14ac:dyDescent="0.25">
      <c r="A1131" s="106">
        <v>44101</v>
      </c>
      <c r="B1131" s="112" t="s">
        <v>50</v>
      </c>
      <c r="C1131" s="112" t="s">
        <v>381</v>
      </c>
      <c r="D1131" s="33">
        <v>3</v>
      </c>
    </row>
    <row r="1132" spans="1:4" hidden="1" x14ac:dyDescent="0.25">
      <c r="A1132" s="106">
        <v>44101</v>
      </c>
      <c r="B1132" s="112" t="s">
        <v>27</v>
      </c>
      <c r="C1132" s="112" t="s">
        <v>150</v>
      </c>
      <c r="D1132" s="33">
        <v>2</v>
      </c>
    </row>
    <row r="1133" spans="1:4" hidden="1" x14ac:dyDescent="0.25">
      <c r="A1133" s="106">
        <v>44102</v>
      </c>
      <c r="B1133" s="112" t="s">
        <v>8</v>
      </c>
      <c r="C1133" s="112" t="s">
        <v>8</v>
      </c>
      <c r="D1133" s="33">
        <v>48</v>
      </c>
    </row>
    <row r="1134" spans="1:4" hidden="1" x14ac:dyDescent="0.25">
      <c r="A1134" s="106">
        <v>44102</v>
      </c>
      <c r="B1134" s="112" t="s">
        <v>8</v>
      </c>
      <c r="C1134" s="112" t="s">
        <v>67</v>
      </c>
      <c r="D1134" s="33">
        <v>6</v>
      </c>
    </row>
    <row r="1135" spans="1:4" hidden="1" x14ac:dyDescent="0.25">
      <c r="A1135" s="106">
        <v>44102</v>
      </c>
      <c r="B1135" s="112" t="s">
        <v>8</v>
      </c>
      <c r="C1135" s="112" t="s">
        <v>31</v>
      </c>
      <c r="D1135" s="33">
        <v>2</v>
      </c>
    </row>
    <row r="1136" spans="1:4" hidden="1" x14ac:dyDescent="0.25">
      <c r="A1136" s="106">
        <v>44102</v>
      </c>
      <c r="B1136" s="112" t="s">
        <v>8</v>
      </c>
      <c r="C1136" s="112" t="s">
        <v>609</v>
      </c>
      <c r="D1136" s="33">
        <v>2</v>
      </c>
    </row>
    <row r="1137" spans="1:4" hidden="1" x14ac:dyDescent="0.25">
      <c r="A1137" s="106">
        <v>44102</v>
      </c>
      <c r="B1137" s="112" t="s">
        <v>8</v>
      </c>
      <c r="C1137" s="112" t="s">
        <v>215</v>
      </c>
      <c r="D1137" s="33">
        <v>1</v>
      </c>
    </row>
    <row r="1138" spans="1:4" hidden="1" x14ac:dyDescent="0.25">
      <c r="A1138" s="106">
        <v>44102</v>
      </c>
      <c r="B1138" s="112" t="s">
        <v>8</v>
      </c>
      <c r="C1138" s="112" t="s">
        <v>625</v>
      </c>
      <c r="D1138" s="33">
        <v>1</v>
      </c>
    </row>
    <row r="1139" spans="1:4" hidden="1" x14ac:dyDescent="0.25">
      <c r="A1139" s="106">
        <v>44102</v>
      </c>
      <c r="B1139" s="112" t="s">
        <v>13</v>
      </c>
      <c r="C1139" s="112" t="s">
        <v>235</v>
      </c>
      <c r="D1139" s="33">
        <v>9</v>
      </c>
    </row>
    <row r="1140" spans="1:4" hidden="1" x14ac:dyDescent="0.25">
      <c r="A1140" s="106">
        <v>44102</v>
      </c>
      <c r="B1140" s="112" t="s">
        <v>13</v>
      </c>
      <c r="C1140" s="112" t="s">
        <v>13</v>
      </c>
      <c r="D1140" s="33">
        <v>8</v>
      </c>
    </row>
    <row r="1141" spans="1:4" hidden="1" x14ac:dyDescent="0.25">
      <c r="A1141" s="106">
        <v>44102</v>
      </c>
      <c r="B1141" s="112" t="s">
        <v>13</v>
      </c>
      <c r="C1141" s="112" t="s">
        <v>626</v>
      </c>
      <c r="D1141" s="33">
        <v>5</v>
      </c>
    </row>
    <row r="1142" spans="1:4" hidden="1" x14ac:dyDescent="0.25">
      <c r="A1142" s="106">
        <v>44102</v>
      </c>
      <c r="B1142" s="112" t="s">
        <v>13</v>
      </c>
      <c r="C1142" s="112" t="s">
        <v>236</v>
      </c>
      <c r="D1142" s="33">
        <v>3</v>
      </c>
    </row>
    <row r="1143" spans="1:4" hidden="1" x14ac:dyDescent="0.25">
      <c r="A1143" s="106">
        <v>44102</v>
      </c>
      <c r="B1143" s="112" t="s">
        <v>13</v>
      </c>
      <c r="C1143" s="112" t="s">
        <v>104</v>
      </c>
      <c r="D1143" s="33">
        <v>1</v>
      </c>
    </row>
    <row r="1144" spans="1:4" hidden="1" x14ac:dyDescent="0.25">
      <c r="A1144" s="106">
        <v>44102</v>
      </c>
      <c r="B1144" s="112" t="s">
        <v>13</v>
      </c>
      <c r="C1144" s="112" t="s">
        <v>233</v>
      </c>
      <c r="D1144" s="33">
        <v>1</v>
      </c>
    </row>
    <row r="1145" spans="1:4" hidden="1" x14ac:dyDescent="0.25">
      <c r="A1145" s="106">
        <v>44102</v>
      </c>
      <c r="B1145" s="112" t="s">
        <v>10</v>
      </c>
      <c r="C1145" s="112" t="s">
        <v>10</v>
      </c>
      <c r="D1145" s="33">
        <v>10</v>
      </c>
    </row>
    <row r="1146" spans="1:4" hidden="1" x14ac:dyDescent="0.25">
      <c r="A1146" s="106">
        <v>44102</v>
      </c>
      <c r="B1146" s="112" t="s">
        <v>24</v>
      </c>
      <c r="C1146" s="112" t="s">
        <v>23</v>
      </c>
      <c r="D1146" s="33">
        <v>3</v>
      </c>
    </row>
    <row r="1147" spans="1:4" hidden="1" x14ac:dyDescent="0.25">
      <c r="A1147" s="106">
        <v>44102</v>
      </c>
      <c r="B1147" s="112" t="s">
        <v>20</v>
      </c>
      <c r="C1147" s="112" t="s">
        <v>20</v>
      </c>
      <c r="D1147" s="33">
        <v>2</v>
      </c>
    </row>
    <row r="1148" spans="1:4" hidden="1" x14ac:dyDescent="0.25">
      <c r="A1148" s="106">
        <v>44102</v>
      </c>
      <c r="B1148" s="112" t="s">
        <v>9</v>
      </c>
      <c r="C1148" s="112" t="s">
        <v>9</v>
      </c>
      <c r="D1148" s="33">
        <v>2</v>
      </c>
    </row>
    <row r="1149" spans="1:4" hidden="1" x14ac:dyDescent="0.25">
      <c r="A1149" s="106">
        <v>44102</v>
      </c>
      <c r="B1149" s="112" t="s">
        <v>7</v>
      </c>
      <c r="C1149" s="112" t="s">
        <v>7</v>
      </c>
      <c r="D1149" s="33">
        <v>1</v>
      </c>
    </row>
    <row r="1150" spans="1:4" hidden="1" x14ac:dyDescent="0.25">
      <c r="A1150" s="106">
        <v>44102</v>
      </c>
      <c r="B1150" s="112" t="s">
        <v>27</v>
      </c>
      <c r="C1150" s="112" t="s">
        <v>43</v>
      </c>
      <c r="D1150" s="33">
        <v>1</v>
      </c>
    </row>
    <row r="1151" spans="1:4" hidden="1" x14ac:dyDescent="0.25">
      <c r="A1151" s="106">
        <v>44102</v>
      </c>
      <c r="B1151" s="112" t="s">
        <v>11</v>
      </c>
      <c r="C1151" s="112" t="s">
        <v>11</v>
      </c>
      <c r="D1151" s="33">
        <v>1</v>
      </c>
    </row>
    <row r="1152" spans="1:4" hidden="1" x14ac:dyDescent="0.25">
      <c r="A1152" s="106">
        <v>44103</v>
      </c>
      <c r="B1152" s="112" t="s">
        <v>8</v>
      </c>
      <c r="C1152" s="112" t="s">
        <v>8</v>
      </c>
      <c r="D1152" s="33">
        <v>58</v>
      </c>
    </row>
    <row r="1153" spans="1:4" hidden="1" x14ac:dyDescent="0.25">
      <c r="A1153" s="106">
        <v>44103</v>
      </c>
      <c r="B1153" s="112" t="s">
        <v>8</v>
      </c>
      <c r="C1153" s="112" t="s">
        <v>67</v>
      </c>
      <c r="D1153" s="33">
        <v>6</v>
      </c>
    </row>
    <row r="1154" spans="1:4" hidden="1" x14ac:dyDescent="0.25">
      <c r="A1154" s="106">
        <v>44103</v>
      </c>
      <c r="B1154" s="112" t="s">
        <v>8</v>
      </c>
      <c r="C1154" s="112" t="s">
        <v>121</v>
      </c>
      <c r="D1154" s="33">
        <v>5</v>
      </c>
    </row>
    <row r="1155" spans="1:4" hidden="1" x14ac:dyDescent="0.25">
      <c r="A1155" s="106">
        <v>44103</v>
      </c>
      <c r="B1155" s="112" t="s">
        <v>8</v>
      </c>
      <c r="C1155" s="112" t="s">
        <v>609</v>
      </c>
      <c r="D1155" s="33">
        <v>3</v>
      </c>
    </row>
    <row r="1156" spans="1:4" hidden="1" x14ac:dyDescent="0.25">
      <c r="A1156" s="106">
        <v>44103</v>
      </c>
      <c r="B1156" s="112" t="s">
        <v>8</v>
      </c>
      <c r="C1156" s="112" t="s">
        <v>40</v>
      </c>
      <c r="D1156" s="33">
        <v>2</v>
      </c>
    </row>
    <row r="1157" spans="1:4" hidden="1" x14ac:dyDescent="0.25">
      <c r="A1157" s="106">
        <v>44103</v>
      </c>
      <c r="B1157" s="112" t="s">
        <v>8</v>
      </c>
      <c r="C1157" s="112" t="s">
        <v>31</v>
      </c>
      <c r="D1157" s="33">
        <v>2</v>
      </c>
    </row>
    <row r="1158" spans="1:4" hidden="1" x14ac:dyDescent="0.25">
      <c r="A1158" s="106">
        <v>44103</v>
      </c>
      <c r="B1158" s="112" t="s">
        <v>8</v>
      </c>
      <c r="C1158" s="112" t="s">
        <v>240</v>
      </c>
      <c r="D1158" s="33">
        <v>2</v>
      </c>
    </row>
    <row r="1159" spans="1:4" hidden="1" x14ac:dyDescent="0.25">
      <c r="A1159" s="106">
        <v>44103</v>
      </c>
      <c r="B1159" s="112" t="s">
        <v>8</v>
      </c>
      <c r="C1159" s="112" t="s">
        <v>241</v>
      </c>
      <c r="D1159" s="33">
        <v>1</v>
      </c>
    </row>
    <row r="1160" spans="1:4" hidden="1" x14ac:dyDescent="0.25">
      <c r="A1160" s="106">
        <v>44103</v>
      </c>
      <c r="B1160" s="112" t="s">
        <v>9</v>
      </c>
      <c r="C1160" s="112" t="s">
        <v>9</v>
      </c>
      <c r="D1160" s="33">
        <v>19</v>
      </c>
    </row>
    <row r="1161" spans="1:4" hidden="1" x14ac:dyDescent="0.25">
      <c r="A1161" s="106">
        <v>44103</v>
      </c>
      <c r="B1161" s="112" t="s">
        <v>9</v>
      </c>
      <c r="C1161" s="112" t="s">
        <v>17</v>
      </c>
      <c r="D1161" s="33">
        <v>1</v>
      </c>
    </row>
    <row r="1162" spans="1:4" hidden="1" x14ac:dyDescent="0.25">
      <c r="A1162" s="106">
        <v>44103</v>
      </c>
      <c r="B1162" s="112" t="s">
        <v>9</v>
      </c>
      <c r="C1162" s="112" t="s">
        <v>627</v>
      </c>
      <c r="D1162" s="33">
        <v>1</v>
      </c>
    </row>
    <row r="1163" spans="1:4" hidden="1" x14ac:dyDescent="0.25">
      <c r="A1163" s="106">
        <v>44103</v>
      </c>
      <c r="B1163" s="112" t="s">
        <v>50</v>
      </c>
      <c r="C1163" s="112" t="s">
        <v>381</v>
      </c>
      <c r="D1163" s="33">
        <v>6</v>
      </c>
    </row>
    <row r="1164" spans="1:4" hidden="1" x14ac:dyDescent="0.25">
      <c r="A1164" s="106">
        <v>44103</v>
      </c>
      <c r="B1164" s="112" t="s">
        <v>50</v>
      </c>
      <c r="C1164" s="112" t="s">
        <v>628</v>
      </c>
      <c r="D1164" s="33">
        <v>1</v>
      </c>
    </row>
    <row r="1165" spans="1:4" hidden="1" x14ac:dyDescent="0.25">
      <c r="A1165" s="106">
        <v>44103</v>
      </c>
      <c r="B1165" s="112" t="s">
        <v>24</v>
      </c>
      <c r="C1165" s="112" t="s">
        <v>23</v>
      </c>
      <c r="D1165" s="33">
        <v>5</v>
      </c>
    </row>
    <row r="1166" spans="1:4" hidden="1" x14ac:dyDescent="0.25">
      <c r="A1166" s="106">
        <v>44103</v>
      </c>
      <c r="B1166" s="112" t="s">
        <v>51</v>
      </c>
      <c r="C1166" s="112" t="s">
        <v>51</v>
      </c>
      <c r="D1166" s="33">
        <v>4</v>
      </c>
    </row>
    <row r="1167" spans="1:4" hidden="1" x14ac:dyDescent="0.25">
      <c r="A1167" s="106">
        <v>44103</v>
      </c>
      <c r="B1167" s="112" t="s">
        <v>27</v>
      </c>
      <c r="C1167" s="112" t="s">
        <v>43</v>
      </c>
      <c r="D1167" s="33">
        <v>3</v>
      </c>
    </row>
    <row r="1168" spans="1:4" hidden="1" x14ac:dyDescent="0.25">
      <c r="A1168" s="106">
        <v>44103</v>
      </c>
      <c r="B1168" s="112" t="s">
        <v>27</v>
      </c>
      <c r="C1168" s="112" t="s">
        <v>636</v>
      </c>
      <c r="D1168" s="33">
        <v>1</v>
      </c>
    </row>
    <row r="1169" spans="1:4" hidden="1" x14ac:dyDescent="0.25">
      <c r="A1169" s="106">
        <v>44103</v>
      </c>
      <c r="B1169" s="112" t="s">
        <v>11</v>
      </c>
      <c r="C1169" s="112" t="s">
        <v>144</v>
      </c>
      <c r="D1169" s="33">
        <v>2</v>
      </c>
    </row>
    <row r="1170" spans="1:4" hidden="1" x14ac:dyDescent="0.25">
      <c r="A1170" s="106">
        <v>44103</v>
      </c>
      <c r="B1170" s="112" t="s">
        <v>49</v>
      </c>
      <c r="C1170" s="112" t="s">
        <v>49</v>
      </c>
      <c r="D1170" s="33">
        <v>2</v>
      </c>
    </row>
    <row r="1171" spans="1:4" hidden="1" x14ac:dyDescent="0.25">
      <c r="A1171" s="106">
        <v>44103</v>
      </c>
      <c r="B1171" s="112" t="s">
        <v>12</v>
      </c>
      <c r="C1171" s="112" t="s">
        <v>83</v>
      </c>
      <c r="D1171" s="33">
        <v>1</v>
      </c>
    </row>
    <row r="1172" spans="1:4" hidden="1" x14ac:dyDescent="0.25">
      <c r="A1172" s="106">
        <v>44103</v>
      </c>
      <c r="B1172" s="112" t="s">
        <v>15</v>
      </c>
      <c r="C1172" s="112" t="s">
        <v>637</v>
      </c>
      <c r="D1172" s="33">
        <v>1</v>
      </c>
    </row>
    <row r="1173" spans="1:4" hidden="1" x14ac:dyDescent="0.25">
      <c r="A1173" s="106">
        <v>44103</v>
      </c>
      <c r="B1173" s="112" t="s">
        <v>13</v>
      </c>
      <c r="C1173" s="112" t="s">
        <v>236</v>
      </c>
      <c r="D1173" s="33">
        <v>1</v>
      </c>
    </row>
    <row r="1174" spans="1:4" hidden="1" x14ac:dyDescent="0.25">
      <c r="A1174" s="106">
        <v>44103</v>
      </c>
      <c r="B1174" s="112" t="s">
        <v>7</v>
      </c>
      <c r="C1174" s="112" t="s">
        <v>7</v>
      </c>
      <c r="D1174" s="33">
        <v>1</v>
      </c>
    </row>
    <row r="1175" spans="1:4" hidden="1" x14ac:dyDescent="0.25">
      <c r="A1175" s="106">
        <v>44104</v>
      </c>
      <c r="B1175" s="112" t="s">
        <v>8</v>
      </c>
      <c r="C1175" s="112" t="s">
        <v>8</v>
      </c>
      <c r="D1175" s="33">
        <v>64</v>
      </c>
    </row>
    <row r="1176" spans="1:4" hidden="1" x14ac:dyDescent="0.25">
      <c r="A1176" s="106">
        <v>44104</v>
      </c>
      <c r="B1176" s="112" t="s">
        <v>8</v>
      </c>
      <c r="C1176" s="112" t="s">
        <v>241</v>
      </c>
      <c r="D1176" s="33">
        <v>3</v>
      </c>
    </row>
    <row r="1177" spans="1:4" hidden="1" x14ac:dyDescent="0.25">
      <c r="A1177" s="106">
        <v>44104</v>
      </c>
      <c r="B1177" s="112" t="s">
        <v>8</v>
      </c>
      <c r="C1177" s="112" t="s">
        <v>121</v>
      </c>
      <c r="D1177" s="33">
        <v>3</v>
      </c>
    </row>
    <row r="1178" spans="1:4" hidden="1" x14ac:dyDescent="0.25">
      <c r="A1178" s="106">
        <v>44104</v>
      </c>
      <c r="B1178" s="112" t="s">
        <v>8</v>
      </c>
      <c r="C1178" s="112" t="s">
        <v>67</v>
      </c>
      <c r="D1178" s="33">
        <v>3</v>
      </c>
    </row>
    <row r="1179" spans="1:4" hidden="1" x14ac:dyDescent="0.25">
      <c r="A1179" s="106">
        <v>44104</v>
      </c>
      <c r="B1179" s="112" t="s">
        <v>8</v>
      </c>
      <c r="C1179" s="112" t="s">
        <v>215</v>
      </c>
      <c r="D1179" s="33">
        <v>1</v>
      </c>
    </row>
    <row r="1180" spans="1:4" hidden="1" x14ac:dyDescent="0.25">
      <c r="A1180" s="106">
        <v>44104</v>
      </c>
      <c r="B1180" s="112" t="s">
        <v>8</v>
      </c>
      <c r="C1180" s="112" t="s">
        <v>31</v>
      </c>
      <c r="D1180" s="33">
        <v>1</v>
      </c>
    </row>
    <row r="1181" spans="1:4" hidden="1" x14ac:dyDescent="0.25">
      <c r="A1181" s="106">
        <v>44104</v>
      </c>
      <c r="B1181" s="112" t="s">
        <v>8</v>
      </c>
      <c r="C1181" s="112" t="s">
        <v>40</v>
      </c>
      <c r="D1181" s="33">
        <v>1</v>
      </c>
    </row>
    <row r="1182" spans="1:4" hidden="1" x14ac:dyDescent="0.25">
      <c r="A1182" s="106">
        <v>44104</v>
      </c>
      <c r="B1182" s="112" t="s">
        <v>8</v>
      </c>
      <c r="C1182" s="112" t="s">
        <v>240</v>
      </c>
      <c r="D1182" s="33">
        <v>2</v>
      </c>
    </row>
    <row r="1183" spans="1:4" hidden="1" x14ac:dyDescent="0.25">
      <c r="A1183" s="106">
        <v>44104</v>
      </c>
      <c r="B1183" s="112" t="s">
        <v>9</v>
      </c>
      <c r="C1183" s="112" t="s">
        <v>9</v>
      </c>
      <c r="D1183" s="33">
        <v>27</v>
      </c>
    </row>
    <row r="1184" spans="1:4" hidden="1" x14ac:dyDescent="0.25">
      <c r="A1184" s="106">
        <v>44104</v>
      </c>
      <c r="B1184" s="112" t="s">
        <v>9</v>
      </c>
      <c r="C1184" s="112" t="s">
        <v>155</v>
      </c>
      <c r="D1184" s="33">
        <v>2</v>
      </c>
    </row>
    <row r="1185" spans="1:4" hidden="1" x14ac:dyDescent="0.25">
      <c r="A1185" s="106">
        <v>44104</v>
      </c>
      <c r="B1185" s="93" t="s">
        <v>13</v>
      </c>
      <c r="C1185" s="112" t="s">
        <v>233</v>
      </c>
      <c r="D1185" s="33">
        <v>6</v>
      </c>
    </row>
    <row r="1186" spans="1:4" hidden="1" x14ac:dyDescent="0.25">
      <c r="A1186" s="106">
        <v>44104</v>
      </c>
      <c r="B1186" s="93" t="s">
        <v>13</v>
      </c>
      <c r="C1186" s="93" t="s">
        <v>13</v>
      </c>
      <c r="D1186" s="33">
        <v>4</v>
      </c>
    </row>
    <row r="1187" spans="1:4" hidden="1" x14ac:dyDescent="0.25">
      <c r="A1187" s="106">
        <v>44104</v>
      </c>
      <c r="B1187" s="93" t="s">
        <v>13</v>
      </c>
      <c r="C1187" s="93" t="s">
        <v>235</v>
      </c>
      <c r="D1187" s="33">
        <v>1</v>
      </c>
    </row>
    <row r="1188" spans="1:4" hidden="1" x14ac:dyDescent="0.25">
      <c r="A1188" s="106">
        <v>44104</v>
      </c>
      <c r="B1188" s="112" t="s">
        <v>24</v>
      </c>
      <c r="C1188" s="112" t="s">
        <v>23</v>
      </c>
      <c r="D1188" s="33">
        <v>7</v>
      </c>
    </row>
    <row r="1189" spans="1:4" hidden="1" x14ac:dyDescent="0.25">
      <c r="A1189" s="106">
        <v>44104</v>
      </c>
      <c r="B1189" s="112" t="s">
        <v>7</v>
      </c>
      <c r="C1189" s="112" t="s">
        <v>7</v>
      </c>
      <c r="D1189" s="33">
        <v>6</v>
      </c>
    </row>
    <row r="1190" spans="1:4" hidden="1" x14ac:dyDescent="0.25">
      <c r="A1190" s="106">
        <v>44104</v>
      </c>
      <c r="B1190" s="112" t="s">
        <v>20</v>
      </c>
      <c r="C1190" s="112" t="s">
        <v>20</v>
      </c>
      <c r="D1190" s="33">
        <v>5</v>
      </c>
    </row>
    <row r="1191" spans="1:4" hidden="1" x14ac:dyDescent="0.25">
      <c r="A1191" s="106">
        <v>44104</v>
      </c>
      <c r="B1191" s="112" t="s">
        <v>27</v>
      </c>
      <c r="C1191" s="112" t="s">
        <v>43</v>
      </c>
      <c r="D1191" s="33">
        <v>3</v>
      </c>
    </row>
    <row r="1192" spans="1:4" hidden="1" x14ac:dyDescent="0.25">
      <c r="A1192" s="106">
        <v>44104</v>
      </c>
      <c r="B1192" s="112" t="s">
        <v>27</v>
      </c>
      <c r="C1192" s="112" t="s">
        <v>150</v>
      </c>
      <c r="D1192" s="33">
        <v>1</v>
      </c>
    </row>
    <row r="1193" spans="1:4" hidden="1" x14ac:dyDescent="0.25">
      <c r="A1193" s="106">
        <v>44104</v>
      </c>
      <c r="B1193" s="112" t="s">
        <v>51</v>
      </c>
      <c r="C1193" s="112" t="s">
        <v>51</v>
      </c>
      <c r="D1193" s="33">
        <v>2</v>
      </c>
    </row>
    <row r="1194" spans="1:4" hidden="1" x14ac:dyDescent="0.25">
      <c r="A1194" s="106">
        <v>44104</v>
      </c>
      <c r="B1194" s="112" t="s">
        <v>12</v>
      </c>
      <c r="C1194" s="112" t="s">
        <v>603</v>
      </c>
      <c r="D1194" s="33">
        <v>2</v>
      </c>
    </row>
    <row r="1195" spans="1:4" hidden="1" x14ac:dyDescent="0.25">
      <c r="A1195" s="106">
        <v>44104</v>
      </c>
      <c r="B1195" s="112" t="s">
        <v>12</v>
      </c>
      <c r="C1195" s="112" t="s">
        <v>12</v>
      </c>
      <c r="D1195" s="33">
        <v>1</v>
      </c>
    </row>
    <row r="1196" spans="1:4" hidden="1" x14ac:dyDescent="0.25">
      <c r="A1196" s="106">
        <v>44104</v>
      </c>
      <c r="B1196" s="112" t="s">
        <v>11</v>
      </c>
      <c r="C1196" s="112" t="s">
        <v>73</v>
      </c>
      <c r="D1196" s="33">
        <v>1</v>
      </c>
    </row>
    <row r="1197" spans="1:4" hidden="1" x14ac:dyDescent="0.25">
      <c r="A1197" s="106">
        <v>44105</v>
      </c>
      <c r="B1197" s="112" t="s">
        <v>8</v>
      </c>
      <c r="C1197" s="112" t="s">
        <v>8</v>
      </c>
      <c r="D1197" s="33">
        <v>108</v>
      </c>
    </row>
    <row r="1198" spans="1:4" hidden="1" x14ac:dyDescent="0.25">
      <c r="A1198" s="106">
        <v>44105</v>
      </c>
      <c r="B1198" s="112" t="s">
        <v>8</v>
      </c>
      <c r="C1198" s="112" t="s">
        <v>67</v>
      </c>
      <c r="D1198" s="33">
        <v>4</v>
      </c>
    </row>
    <row r="1199" spans="1:4" hidden="1" x14ac:dyDescent="0.25">
      <c r="A1199" s="106">
        <v>44105</v>
      </c>
      <c r="B1199" s="112" t="s">
        <v>8</v>
      </c>
      <c r="C1199" s="112" t="s">
        <v>241</v>
      </c>
      <c r="D1199" s="33">
        <v>2</v>
      </c>
    </row>
    <row r="1200" spans="1:4" hidden="1" x14ac:dyDescent="0.25">
      <c r="A1200" s="106">
        <v>44105</v>
      </c>
      <c r="B1200" s="112" t="s">
        <v>8</v>
      </c>
      <c r="C1200" s="112" t="s">
        <v>40</v>
      </c>
      <c r="D1200" s="33">
        <v>3</v>
      </c>
    </row>
    <row r="1201" spans="1:4" hidden="1" x14ac:dyDescent="0.25">
      <c r="A1201" s="106">
        <v>44105</v>
      </c>
      <c r="B1201" s="112" t="s">
        <v>8</v>
      </c>
      <c r="C1201" s="112" t="s">
        <v>31</v>
      </c>
      <c r="D1201" s="33">
        <v>2</v>
      </c>
    </row>
    <row r="1202" spans="1:4" hidden="1" x14ac:dyDescent="0.25">
      <c r="A1202" s="106">
        <v>44105</v>
      </c>
      <c r="B1202" s="112" t="s">
        <v>8</v>
      </c>
      <c r="C1202" s="112" t="s">
        <v>240</v>
      </c>
      <c r="D1202" s="33">
        <v>2</v>
      </c>
    </row>
    <row r="1203" spans="1:4" hidden="1" x14ac:dyDescent="0.25">
      <c r="A1203" s="106">
        <v>44105</v>
      </c>
      <c r="B1203" s="112" t="s">
        <v>8</v>
      </c>
      <c r="C1203" s="112" t="s">
        <v>197</v>
      </c>
      <c r="D1203" s="33">
        <v>1</v>
      </c>
    </row>
    <row r="1204" spans="1:4" hidden="1" x14ac:dyDescent="0.25">
      <c r="A1204" s="106">
        <v>44105</v>
      </c>
      <c r="B1204" s="112" t="s">
        <v>8</v>
      </c>
      <c r="C1204" s="112" t="s">
        <v>151</v>
      </c>
      <c r="D1204" s="33">
        <v>1</v>
      </c>
    </row>
    <row r="1205" spans="1:4" hidden="1" x14ac:dyDescent="0.25">
      <c r="A1205" s="106">
        <v>44105</v>
      </c>
      <c r="B1205" s="112" t="s">
        <v>9</v>
      </c>
      <c r="C1205" s="112" t="s">
        <v>9</v>
      </c>
      <c r="D1205" s="33">
        <v>16</v>
      </c>
    </row>
    <row r="1206" spans="1:4" hidden="1" x14ac:dyDescent="0.25">
      <c r="A1206" s="106">
        <v>44105</v>
      </c>
      <c r="B1206" s="112" t="s">
        <v>9</v>
      </c>
      <c r="C1206" s="112" t="s">
        <v>17</v>
      </c>
      <c r="D1206" s="33">
        <v>4</v>
      </c>
    </row>
    <row r="1207" spans="1:4" hidden="1" x14ac:dyDescent="0.25">
      <c r="A1207" s="106">
        <v>44105</v>
      </c>
      <c r="B1207" s="107" t="s">
        <v>9</v>
      </c>
      <c r="C1207" s="107" t="s">
        <v>646</v>
      </c>
      <c r="D1207" s="33">
        <v>1</v>
      </c>
    </row>
    <row r="1208" spans="1:4" hidden="1" x14ac:dyDescent="0.25">
      <c r="A1208" s="106">
        <v>44105</v>
      </c>
      <c r="B1208" s="112" t="s">
        <v>13</v>
      </c>
      <c r="C1208" s="112" t="s">
        <v>236</v>
      </c>
      <c r="D1208" s="33">
        <v>4</v>
      </c>
    </row>
    <row r="1209" spans="1:4" hidden="1" x14ac:dyDescent="0.25">
      <c r="A1209" s="106">
        <v>44105</v>
      </c>
      <c r="B1209" s="112" t="s">
        <v>13</v>
      </c>
      <c r="C1209" s="112" t="s">
        <v>13</v>
      </c>
      <c r="D1209" s="33">
        <v>4</v>
      </c>
    </row>
    <row r="1210" spans="1:4" hidden="1" x14ac:dyDescent="0.25">
      <c r="A1210" s="106">
        <v>44105</v>
      </c>
      <c r="B1210" s="112" t="s">
        <v>13</v>
      </c>
      <c r="C1210" s="112" t="s">
        <v>233</v>
      </c>
      <c r="D1210" s="33">
        <v>2</v>
      </c>
    </row>
    <row r="1211" spans="1:4" hidden="1" x14ac:dyDescent="0.25">
      <c r="A1211" s="106">
        <v>44105</v>
      </c>
      <c r="B1211" s="112" t="s">
        <v>13</v>
      </c>
      <c r="C1211" s="112" t="s">
        <v>626</v>
      </c>
      <c r="D1211" s="33">
        <v>1</v>
      </c>
    </row>
    <row r="1212" spans="1:4" hidden="1" x14ac:dyDescent="0.25">
      <c r="A1212" s="106">
        <v>44105</v>
      </c>
      <c r="B1212" s="93" t="s">
        <v>27</v>
      </c>
      <c r="C1212" s="112" t="s">
        <v>43</v>
      </c>
      <c r="D1212" s="33">
        <v>5</v>
      </c>
    </row>
    <row r="1213" spans="1:4" hidden="1" x14ac:dyDescent="0.25">
      <c r="A1213" s="106">
        <v>44105</v>
      </c>
      <c r="B1213" s="93" t="s">
        <v>27</v>
      </c>
      <c r="C1213" s="112" t="s">
        <v>150</v>
      </c>
      <c r="D1213" s="33">
        <v>3</v>
      </c>
    </row>
    <row r="1214" spans="1:4" hidden="1" x14ac:dyDescent="0.25">
      <c r="A1214" s="106">
        <v>44105</v>
      </c>
      <c r="B1214" s="93" t="s">
        <v>27</v>
      </c>
      <c r="C1214" s="112" t="s">
        <v>636</v>
      </c>
      <c r="D1214" s="33">
        <v>2</v>
      </c>
    </row>
    <row r="1215" spans="1:4" hidden="1" x14ac:dyDescent="0.25">
      <c r="A1215" s="106">
        <v>44105</v>
      </c>
      <c r="B1215" s="93" t="s">
        <v>27</v>
      </c>
      <c r="C1215" s="112" t="s">
        <v>247</v>
      </c>
      <c r="D1215" s="33">
        <v>1</v>
      </c>
    </row>
    <row r="1216" spans="1:4" hidden="1" x14ac:dyDescent="0.25">
      <c r="A1216" s="106">
        <v>44105</v>
      </c>
      <c r="B1216" s="93" t="s">
        <v>24</v>
      </c>
      <c r="C1216" s="112" t="s">
        <v>23</v>
      </c>
      <c r="D1216" s="33">
        <v>8</v>
      </c>
    </row>
    <row r="1217" spans="1:4" hidden="1" x14ac:dyDescent="0.25">
      <c r="A1217" s="106">
        <v>44105</v>
      </c>
      <c r="B1217" s="93" t="s">
        <v>7</v>
      </c>
      <c r="C1217" s="112" t="s">
        <v>7</v>
      </c>
      <c r="D1217" s="33">
        <v>9</v>
      </c>
    </row>
    <row r="1218" spans="1:4" hidden="1" x14ac:dyDescent="0.25">
      <c r="A1218" s="106">
        <v>44105</v>
      </c>
      <c r="B1218" s="93" t="s">
        <v>50</v>
      </c>
      <c r="C1218" s="112" t="s">
        <v>381</v>
      </c>
      <c r="D1218" s="33">
        <v>4</v>
      </c>
    </row>
    <row r="1219" spans="1:4" hidden="1" x14ac:dyDescent="0.25">
      <c r="A1219" s="106">
        <v>44105</v>
      </c>
      <c r="B1219" s="93" t="s">
        <v>50</v>
      </c>
      <c r="C1219" s="112" t="s">
        <v>628</v>
      </c>
      <c r="D1219" s="33">
        <v>1</v>
      </c>
    </row>
    <row r="1220" spans="1:4" hidden="1" x14ac:dyDescent="0.25">
      <c r="A1220" s="106">
        <v>44105</v>
      </c>
      <c r="B1220" s="93" t="s">
        <v>11</v>
      </c>
      <c r="C1220" s="112" t="s">
        <v>144</v>
      </c>
      <c r="D1220" s="33">
        <v>4</v>
      </c>
    </row>
    <row r="1221" spans="1:4" hidden="1" x14ac:dyDescent="0.25">
      <c r="A1221" s="106">
        <v>44105</v>
      </c>
      <c r="B1221" s="93" t="s">
        <v>15</v>
      </c>
      <c r="C1221" s="112" t="s">
        <v>637</v>
      </c>
      <c r="D1221" s="33">
        <v>4</v>
      </c>
    </row>
    <row r="1222" spans="1:4" hidden="1" x14ac:dyDescent="0.25">
      <c r="A1222" s="106">
        <v>44106</v>
      </c>
      <c r="B1222" s="93" t="s">
        <v>8</v>
      </c>
      <c r="C1222" s="112" t="s">
        <v>8</v>
      </c>
      <c r="D1222" s="33">
        <v>74</v>
      </c>
    </row>
    <row r="1223" spans="1:4" hidden="1" x14ac:dyDescent="0.25">
      <c r="A1223" s="106">
        <v>44106</v>
      </c>
      <c r="B1223" s="93" t="s">
        <v>8</v>
      </c>
      <c r="C1223" s="112" t="s">
        <v>67</v>
      </c>
      <c r="D1223" s="33">
        <v>6</v>
      </c>
    </row>
    <row r="1224" spans="1:4" hidden="1" x14ac:dyDescent="0.25">
      <c r="A1224" s="106">
        <v>44106</v>
      </c>
      <c r="B1224" s="93" t="s">
        <v>8</v>
      </c>
      <c r="C1224" s="112" t="s">
        <v>121</v>
      </c>
      <c r="D1224" s="33">
        <v>4</v>
      </c>
    </row>
    <row r="1225" spans="1:4" hidden="1" x14ac:dyDescent="0.25">
      <c r="A1225" s="106">
        <v>44106</v>
      </c>
      <c r="B1225" s="93" t="s">
        <v>8</v>
      </c>
      <c r="C1225" s="183" t="s">
        <v>31</v>
      </c>
      <c r="D1225" s="72">
        <v>2</v>
      </c>
    </row>
    <row r="1226" spans="1:4" x14ac:dyDescent="0.25">
      <c r="A1226" s="106">
        <v>44106</v>
      </c>
      <c r="B1226" s="93" t="s">
        <v>8</v>
      </c>
      <c r="C1226" s="112" t="s">
        <v>82</v>
      </c>
      <c r="D1226" s="33">
        <v>2</v>
      </c>
    </row>
    <row r="1227" spans="1:4" hidden="1" x14ac:dyDescent="0.25">
      <c r="A1227" s="106">
        <v>44106</v>
      </c>
      <c r="B1227" s="93" t="s">
        <v>8</v>
      </c>
      <c r="C1227" s="185" t="s">
        <v>215</v>
      </c>
      <c r="D1227" s="68">
        <v>1</v>
      </c>
    </row>
    <row r="1228" spans="1:4" hidden="1" x14ac:dyDescent="0.25">
      <c r="A1228" s="106">
        <v>44106</v>
      </c>
      <c r="B1228" s="112" t="s">
        <v>9</v>
      </c>
      <c r="C1228" s="112" t="s">
        <v>9</v>
      </c>
      <c r="D1228" s="33">
        <v>23</v>
      </c>
    </row>
    <row r="1229" spans="1:4" hidden="1" x14ac:dyDescent="0.25">
      <c r="A1229" s="106">
        <v>44106</v>
      </c>
      <c r="B1229" s="112" t="s">
        <v>9</v>
      </c>
      <c r="C1229" s="112" t="s">
        <v>17</v>
      </c>
      <c r="D1229" s="33">
        <v>2</v>
      </c>
    </row>
    <row r="1230" spans="1:4" hidden="1" x14ac:dyDescent="0.25">
      <c r="A1230" s="106">
        <v>44106</v>
      </c>
      <c r="B1230" s="112" t="s">
        <v>9</v>
      </c>
      <c r="C1230" s="112" t="s">
        <v>646</v>
      </c>
      <c r="D1230" s="33">
        <v>1</v>
      </c>
    </row>
    <row r="1231" spans="1:4" hidden="1" x14ac:dyDescent="0.25">
      <c r="A1231" s="106">
        <v>44106</v>
      </c>
      <c r="B1231" s="112" t="s">
        <v>7</v>
      </c>
      <c r="C1231" s="112" t="s">
        <v>7</v>
      </c>
      <c r="D1231" s="33">
        <v>10</v>
      </c>
    </row>
    <row r="1232" spans="1:4" hidden="1" x14ac:dyDescent="0.25">
      <c r="A1232" s="106">
        <v>44106</v>
      </c>
      <c r="B1232" s="112" t="s">
        <v>27</v>
      </c>
      <c r="C1232" s="112" t="s">
        <v>43</v>
      </c>
      <c r="D1232" s="33">
        <v>5</v>
      </c>
    </row>
    <row r="1233" spans="1:4" hidden="1" x14ac:dyDescent="0.25">
      <c r="A1233" s="106">
        <v>44106</v>
      </c>
      <c r="B1233" s="112" t="s">
        <v>27</v>
      </c>
      <c r="C1233" s="112" t="s">
        <v>150</v>
      </c>
      <c r="D1233" s="33">
        <v>2</v>
      </c>
    </row>
    <row r="1234" spans="1:4" hidden="1" x14ac:dyDescent="0.25">
      <c r="A1234" s="106">
        <v>44106</v>
      </c>
      <c r="B1234" s="112" t="s">
        <v>27</v>
      </c>
      <c r="C1234" s="112" t="s">
        <v>636</v>
      </c>
      <c r="D1234" s="33">
        <v>1</v>
      </c>
    </row>
    <row r="1235" spans="1:4" hidden="1" x14ac:dyDescent="0.25">
      <c r="A1235" s="106">
        <v>44106</v>
      </c>
      <c r="B1235" s="93" t="s">
        <v>13</v>
      </c>
      <c r="C1235" s="112" t="s">
        <v>236</v>
      </c>
      <c r="D1235" s="33">
        <v>4</v>
      </c>
    </row>
    <row r="1236" spans="1:4" hidden="1" x14ac:dyDescent="0.25">
      <c r="A1236" s="106">
        <v>44106</v>
      </c>
      <c r="B1236" s="93" t="s">
        <v>13</v>
      </c>
      <c r="C1236" s="112" t="s">
        <v>651</v>
      </c>
      <c r="D1236" s="33">
        <v>1</v>
      </c>
    </row>
    <row r="1237" spans="1:4" hidden="1" x14ac:dyDescent="0.25">
      <c r="A1237" s="106">
        <v>44106</v>
      </c>
      <c r="B1237" s="93" t="s">
        <v>12</v>
      </c>
      <c r="C1237" s="112" t="s">
        <v>603</v>
      </c>
      <c r="D1237" s="33">
        <v>3</v>
      </c>
    </row>
    <row r="1238" spans="1:4" hidden="1" x14ac:dyDescent="0.25">
      <c r="A1238" s="106">
        <v>44106</v>
      </c>
      <c r="B1238" s="93" t="s">
        <v>12</v>
      </c>
      <c r="C1238" s="112" t="s">
        <v>12</v>
      </c>
      <c r="D1238" s="33">
        <v>2</v>
      </c>
    </row>
    <row r="1239" spans="1:4" hidden="1" x14ac:dyDescent="0.25">
      <c r="A1239" s="106">
        <v>44106</v>
      </c>
      <c r="B1239" s="93" t="s">
        <v>51</v>
      </c>
      <c r="C1239" s="112" t="s">
        <v>51</v>
      </c>
      <c r="D1239" s="33">
        <v>4</v>
      </c>
    </row>
    <row r="1240" spans="1:4" hidden="1" x14ac:dyDescent="0.25">
      <c r="A1240" s="106">
        <v>44106</v>
      </c>
      <c r="B1240" s="93" t="s">
        <v>24</v>
      </c>
      <c r="C1240" s="112" t="s">
        <v>23</v>
      </c>
      <c r="D1240" s="33">
        <v>2</v>
      </c>
    </row>
    <row r="1241" spans="1:4" hidden="1" x14ac:dyDescent="0.25">
      <c r="A1241" s="106">
        <v>44106</v>
      </c>
      <c r="B1241" s="93" t="s">
        <v>24</v>
      </c>
      <c r="C1241" s="112" t="s">
        <v>652</v>
      </c>
      <c r="D1241" s="33">
        <v>1</v>
      </c>
    </row>
    <row r="1242" spans="1:4" hidden="1" x14ac:dyDescent="0.25">
      <c r="A1242" s="106">
        <v>44106</v>
      </c>
      <c r="B1242" s="93" t="s">
        <v>20</v>
      </c>
      <c r="C1242" s="112" t="s">
        <v>20</v>
      </c>
      <c r="D1242" s="33">
        <v>3</v>
      </c>
    </row>
    <row r="1243" spans="1:4" hidden="1" x14ac:dyDescent="0.25">
      <c r="A1243" s="106">
        <v>44106</v>
      </c>
      <c r="B1243" s="93" t="s">
        <v>11</v>
      </c>
      <c r="C1243" s="112" t="s">
        <v>11</v>
      </c>
      <c r="D1243" s="33">
        <v>1</v>
      </c>
    </row>
    <row r="1244" spans="1:4" hidden="1" x14ac:dyDescent="0.25">
      <c r="A1244" s="106">
        <v>44106</v>
      </c>
      <c r="B1244" s="93" t="s">
        <v>11</v>
      </c>
      <c r="C1244" s="112" t="s">
        <v>144</v>
      </c>
      <c r="D1244" s="33">
        <v>1</v>
      </c>
    </row>
    <row r="1245" spans="1:4" hidden="1" x14ac:dyDescent="0.25">
      <c r="A1245" s="106">
        <v>44106</v>
      </c>
      <c r="B1245" s="93" t="s">
        <v>48</v>
      </c>
      <c r="C1245" s="112" t="s">
        <v>48</v>
      </c>
      <c r="D1245" s="33">
        <v>1</v>
      </c>
    </row>
    <row r="1246" spans="1:4" hidden="1" x14ac:dyDescent="0.25">
      <c r="A1246" s="106">
        <v>44107</v>
      </c>
      <c r="B1246" s="93" t="s">
        <v>8</v>
      </c>
      <c r="C1246" s="112" t="s">
        <v>8</v>
      </c>
      <c r="D1246" s="33">
        <v>99</v>
      </c>
    </row>
    <row r="1247" spans="1:4" hidden="1" x14ac:dyDescent="0.25">
      <c r="A1247" s="106">
        <v>44107</v>
      </c>
      <c r="B1247" s="93" t="s">
        <v>8</v>
      </c>
      <c r="C1247" s="112" t="s">
        <v>67</v>
      </c>
      <c r="D1247" s="33">
        <v>4</v>
      </c>
    </row>
    <row r="1248" spans="1:4" hidden="1" x14ac:dyDescent="0.25">
      <c r="A1248" s="106">
        <v>44107</v>
      </c>
      <c r="B1248" s="93" t="s">
        <v>8</v>
      </c>
      <c r="C1248" s="112" t="s">
        <v>240</v>
      </c>
      <c r="D1248" s="33">
        <v>4</v>
      </c>
    </row>
    <row r="1249" spans="1:4" hidden="1" x14ac:dyDescent="0.25">
      <c r="A1249" s="106">
        <v>44107</v>
      </c>
      <c r="B1249" s="93" t="s">
        <v>8</v>
      </c>
      <c r="C1249" s="112" t="s">
        <v>215</v>
      </c>
      <c r="D1249" s="33">
        <v>3</v>
      </c>
    </row>
    <row r="1250" spans="1:4" hidden="1" x14ac:dyDescent="0.25">
      <c r="A1250" s="106">
        <v>44107</v>
      </c>
      <c r="B1250" s="93" t="s">
        <v>8</v>
      </c>
      <c r="C1250" s="112" t="s">
        <v>31</v>
      </c>
      <c r="D1250" s="33">
        <v>3</v>
      </c>
    </row>
    <row r="1251" spans="1:4" hidden="1" x14ac:dyDescent="0.25">
      <c r="A1251" s="106">
        <v>44107</v>
      </c>
      <c r="B1251" s="93" t="s">
        <v>8</v>
      </c>
      <c r="C1251" s="112" t="s">
        <v>121</v>
      </c>
      <c r="D1251" s="33">
        <v>3</v>
      </c>
    </row>
    <row r="1252" spans="1:4" hidden="1" x14ac:dyDescent="0.25">
      <c r="A1252" s="106">
        <v>44107</v>
      </c>
      <c r="B1252" s="93" t="s">
        <v>8</v>
      </c>
      <c r="C1252" s="93" t="s">
        <v>296</v>
      </c>
      <c r="D1252" s="33">
        <v>2</v>
      </c>
    </row>
    <row r="1253" spans="1:4" hidden="1" x14ac:dyDescent="0.25">
      <c r="A1253" s="106">
        <v>44107</v>
      </c>
      <c r="B1253" s="93" t="s">
        <v>8</v>
      </c>
      <c r="C1253" s="112" t="s">
        <v>609</v>
      </c>
      <c r="D1253" s="33">
        <v>1</v>
      </c>
    </row>
    <row r="1254" spans="1:4" hidden="1" x14ac:dyDescent="0.25">
      <c r="A1254" s="106">
        <v>44107</v>
      </c>
      <c r="B1254" s="93" t="s">
        <v>8</v>
      </c>
      <c r="C1254" s="112" t="s">
        <v>143</v>
      </c>
      <c r="D1254" s="33">
        <v>1</v>
      </c>
    </row>
    <row r="1255" spans="1:4" hidden="1" x14ac:dyDescent="0.25">
      <c r="A1255" s="106">
        <v>44107</v>
      </c>
      <c r="B1255" s="93" t="s">
        <v>9</v>
      </c>
      <c r="C1255" s="93" t="s">
        <v>9</v>
      </c>
      <c r="D1255" s="33">
        <v>14</v>
      </c>
    </row>
    <row r="1256" spans="1:4" hidden="1" x14ac:dyDescent="0.25">
      <c r="A1256" s="106">
        <v>44107</v>
      </c>
      <c r="B1256" s="93" t="s">
        <v>24</v>
      </c>
      <c r="C1256" s="93" t="s">
        <v>23</v>
      </c>
      <c r="D1256" s="33">
        <v>10</v>
      </c>
    </row>
    <row r="1257" spans="1:4" hidden="1" x14ac:dyDescent="0.25">
      <c r="A1257" s="106">
        <v>44107</v>
      </c>
      <c r="B1257" s="93" t="s">
        <v>50</v>
      </c>
      <c r="C1257" s="93" t="s">
        <v>381</v>
      </c>
      <c r="D1257" s="33">
        <v>3</v>
      </c>
    </row>
    <row r="1258" spans="1:4" hidden="1" x14ac:dyDescent="0.25">
      <c r="A1258" s="106">
        <v>44107</v>
      </c>
      <c r="B1258" s="93" t="s">
        <v>50</v>
      </c>
      <c r="C1258" s="93" t="s">
        <v>243</v>
      </c>
      <c r="D1258" s="33">
        <v>3</v>
      </c>
    </row>
    <row r="1259" spans="1:4" hidden="1" x14ac:dyDescent="0.25">
      <c r="A1259" s="106">
        <v>44107</v>
      </c>
      <c r="B1259" s="93" t="s">
        <v>27</v>
      </c>
      <c r="C1259" s="93" t="s">
        <v>150</v>
      </c>
      <c r="D1259" s="33">
        <v>3</v>
      </c>
    </row>
    <row r="1260" spans="1:4" hidden="1" x14ac:dyDescent="0.25">
      <c r="A1260" s="106">
        <v>44107</v>
      </c>
      <c r="B1260" s="93" t="s">
        <v>27</v>
      </c>
      <c r="C1260" s="93" t="s">
        <v>43</v>
      </c>
      <c r="D1260" s="33">
        <v>1</v>
      </c>
    </row>
    <row r="1261" spans="1:4" hidden="1" x14ac:dyDescent="0.25">
      <c r="A1261" s="106">
        <v>44107</v>
      </c>
      <c r="B1261" s="93" t="s">
        <v>27</v>
      </c>
      <c r="C1261" s="93" t="s">
        <v>624</v>
      </c>
      <c r="D1261" s="33">
        <v>1</v>
      </c>
    </row>
    <row r="1262" spans="1:4" hidden="1" x14ac:dyDescent="0.25">
      <c r="A1262" s="106">
        <v>44107</v>
      </c>
      <c r="B1262" s="93" t="s">
        <v>13</v>
      </c>
      <c r="C1262" s="93" t="s">
        <v>236</v>
      </c>
      <c r="D1262" s="33">
        <v>5</v>
      </c>
    </row>
    <row r="1263" spans="1:4" hidden="1" x14ac:dyDescent="0.25">
      <c r="A1263" s="106">
        <v>44107</v>
      </c>
      <c r="B1263" s="93" t="s">
        <v>15</v>
      </c>
      <c r="C1263" s="93" t="s">
        <v>637</v>
      </c>
      <c r="D1263" s="33">
        <v>5</v>
      </c>
    </row>
    <row r="1264" spans="1:4" hidden="1" x14ac:dyDescent="0.25">
      <c r="A1264" s="106">
        <v>44107</v>
      </c>
      <c r="B1264" s="93" t="s">
        <v>14</v>
      </c>
      <c r="C1264" s="93" t="s">
        <v>14</v>
      </c>
      <c r="D1264" s="33">
        <v>4</v>
      </c>
    </row>
    <row r="1265" spans="1:4" hidden="1" x14ac:dyDescent="0.25">
      <c r="A1265" s="106">
        <v>44107</v>
      </c>
      <c r="B1265" s="93" t="s">
        <v>10</v>
      </c>
      <c r="C1265" s="93" t="s">
        <v>10</v>
      </c>
      <c r="D1265" s="33">
        <v>3</v>
      </c>
    </row>
    <row r="1266" spans="1:4" hidden="1" x14ac:dyDescent="0.25">
      <c r="A1266" s="106">
        <v>44107</v>
      </c>
      <c r="B1266" s="93" t="s">
        <v>10</v>
      </c>
      <c r="C1266" s="93" t="s">
        <v>661</v>
      </c>
      <c r="D1266" s="33">
        <v>1</v>
      </c>
    </row>
    <row r="1267" spans="1:4" hidden="1" x14ac:dyDescent="0.25">
      <c r="A1267" s="106">
        <v>44107</v>
      </c>
      <c r="B1267" s="93" t="s">
        <v>11</v>
      </c>
      <c r="C1267" s="93" t="s">
        <v>144</v>
      </c>
      <c r="D1267" s="33">
        <v>2</v>
      </c>
    </row>
    <row r="1268" spans="1:4" hidden="1" x14ac:dyDescent="0.25">
      <c r="A1268" s="106">
        <v>44107</v>
      </c>
      <c r="B1268" s="93" t="s">
        <v>11</v>
      </c>
      <c r="C1268" s="93" t="s">
        <v>348</v>
      </c>
      <c r="D1268" s="33">
        <v>1</v>
      </c>
    </row>
    <row r="1269" spans="1:4" hidden="1" x14ac:dyDescent="0.25">
      <c r="A1269" s="106">
        <v>44107</v>
      </c>
      <c r="B1269" s="93" t="s">
        <v>12</v>
      </c>
      <c r="C1269" s="93" t="s">
        <v>83</v>
      </c>
      <c r="D1269" s="33">
        <v>1</v>
      </c>
    </row>
    <row r="1270" spans="1:4" hidden="1" x14ac:dyDescent="0.25">
      <c r="A1270" s="106">
        <v>44107</v>
      </c>
      <c r="B1270" s="93" t="s">
        <v>20</v>
      </c>
      <c r="C1270" s="93" t="s">
        <v>20</v>
      </c>
      <c r="D1270" s="33">
        <v>1</v>
      </c>
    </row>
    <row r="1271" spans="1:4" hidden="1" x14ac:dyDescent="0.25">
      <c r="A1271" s="106">
        <v>44108</v>
      </c>
      <c r="B1271" s="93" t="s">
        <v>8</v>
      </c>
      <c r="C1271" s="93" t="s">
        <v>8</v>
      </c>
      <c r="D1271" s="33">
        <v>71</v>
      </c>
    </row>
    <row r="1272" spans="1:4" hidden="1" x14ac:dyDescent="0.25">
      <c r="A1272" s="106">
        <v>44108</v>
      </c>
      <c r="B1272" s="93" t="s">
        <v>8</v>
      </c>
      <c r="C1272" s="93" t="s">
        <v>67</v>
      </c>
      <c r="D1272" s="33">
        <v>12</v>
      </c>
    </row>
    <row r="1273" spans="1:4" hidden="1" x14ac:dyDescent="0.25">
      <c r="A1273" s="106">
        <v>44108</v>
      </c>
      <c r="B1273" s="93" t="s">
        <v>8</v>
      </c>
      <c r="C1273" s="93" t="s">
        <v>40</v>
      </c>
      <c r="D1273" s="33">
        <v>2</v>
      </c>
    </row>
    <row r="1274" spans="1:4" hidden="1" x14ac:dyDescent="0.25">
      <c r="A1274" s="106">
        <v>44108</v>
      </c>
      <c r="B1274" s="93" t="s">
        <v>8</v>
      </c>
      <c r="C1274" s="93" t="s">
        <v>215</v>
      </c>
      <c r="D1274" s="33">
        <v>2</v>
      </c>
    </row>
    <row r="1275" spans="1:4" hidden="1" x14ac:dyDescent="0.25">
      <c r="A1275" s="106">
        <v>44108</v>
      </c>
      <c r="B1275" s="93" t="s">
        <v>8</v>
      </c>
      <c r="C1275" s="93" t="s">
        <v>241</v>
      </c>
      <c r="D1275" s="33">
        <v>2</v>
      </c>
    </row>
    <row r="1276" spans="1:4" hidden="1" x14ac:dyDescent="0.25">
      <c r="A1276" s="106">
        <v>44108</v>
      </c>
      <c r="B1276" s="93" t="s">
        <v>8</v>
      </c>
      <c r="C1276" s="93" t="s">
        <v>151</v>
      </c>
      <c r="D1276" s="33">
        <v>1</v>
      </c>
    </row>
    <row r="1277" spans="1:4" hidden="1" x14ac:dyDescent="0.25">
      <c r="A1277" s="106">
        <v>44108</v>
      </c>
      <c r="B1277" s="93" t="s">
        <v>9</v>
      </c>
      <c r="C1277" s="93" t="s">
        <v>9</v>
      </c>
      <c r="D1277" s="33">
        <v>16</v>
      </c>
    </row>
    <row r="1278" spans="1:4" hidden="1" x14ac:dyDescent="0.25">
      <c r="A1278" s="106">
        <v>44108</v>
      </c>
      <c r="B1278" s="93" t="s">
        <v>9</v>
      </c>
      <c r="C1278" s="93" t="s">
        <v>17</v>
      </c>
      <c r="D1278" s="33">
        <v>8</v>
      </c>
    </row>
    <row r="1279" spans="1:4" hidden="1" x14ac:dyDescent="0.25">
      <c r="A1279" s="106">
        <v>44108</v>
      </c>
      <c r="B1279" s="93" t="s">
        <v>13</v>
      </c>
      <c r="C1279" s="93" t="s">
        <v>13</v>
      </c>
      <c r="D1279" s="33">
        <v>2</v>
      </c>
    </row>
    <row r="1280" spans="1:4" hidden="1" x14ac:dyDescent="0.25">
      <c r="A1280" s="106">
        <v>44108</v>
      </c>
      <c r="B1280" s="93" t="s">
        <v>13</v>
      </c>
      <c r="C1280" s="93" t="s">
        <v>233</v>
      </c>
      <c r="D1280" s="33">
        <v>2</v>
      </c>
    </row>
    <row r="1281" spans="1:4" hidden="1" x14ac:dyDescent="0.25">
      <c r="A1281" s="106">
        <v>44108</v>
      </c>
      <c r="B1281" s="93" t="s">
        <v>13</v>
      </c>
      <c r="C1281" s="93" t="s">
        <v>236</v>
      </c>
      <c r="D1281" s="33">
        <v>2</v>
      </c>
    </row>
    <row r="1282" spans="1:4" hidden="1" x14ac:dyDescent="0.25">
      <c r="A1282" s="106">
        <v>44108</v>
      </c>
      <c r="B1282" s="93" t="s">
        <v>27</v>
      </c>
      <c r="C1282" s="93" t="s">
        <v>43</v>
      </c>
      <c r="D1282" s="33">
        <v>3</v>
      </c>
    </row>
    <row r="1283" spans="1:4" hidden="1" x14ac:dyDescent="0.25">
      <c r="A1283" s="106">
        <v>44108</v>
      </c>
      <c r="B1283" s="93" t="s">
        <v>27</v>
      </c>
      <c r="C1283" s="93" t="s">
        <v>150</v>
      </c>
      <c r="D1283" s="33">
        <v>2</v>
      </c>
    </row>
    <row r="1284" spans="1:4" hidden="1" x14ac:dyDescent="0.25">
      <c r="A1284" s="106">
        <v>44108</v>
      </c>
      <c r="B1284" s="93" t="s">
        <v>7</v>
      </c>
      <c r="C1284" s="93" t="s">
        <v>7</v>
      </c>
      <c r="D1284" s="33">
        <v>5</v>
      </c>
    </row>
    <row r="1285" spans="1:4" hidden="1" x14ac:dyDescent="0.25">
      <c r="A1285" s="106">
        <v>44108</v>
      </c>
      <c r="B1285" s="93" t="s">
        <v>51</v>
      </c>
      <c r="C1285" s="93" t="s">
        <v>51</v>
      </c>
      <c r="D1285" s="33">
        <v>3</v>
      </c>
    </row>
    <row r="1286" spans="1:4" hidden="1" x14ac:dyDescent="0.25">
      <c r="A1286" s="106">
        <v>44108</v>
      </c>
      <c r="B1286" s="93" t="s">
        <v>24</v>
      </c>
      <c r="C1286" s="93" t="s">
        <v>23</v>
      </c>
      <c r="D1286" s="33">
        <v>1</v>
      </c>
    </row>
    <row r="1287" spans="1:4" hidden="1" x14ac:dyDescent="0.25">
      <c r="A1287" s="106">
        <v>44108</v>
      </c>
      <c r="B1287" s="93" t="s">
        <v>24</v>
      </c>
      <c r="C1287" s="93" t="s">
        <v>37</v>
      </c>
      <c r="D1287" s="33">
        <v>2</v>
      </c>
    </row>
    <row r="1288" spans="1:4" hidden="1" x14ac:dyDescent="0.25">
      <c r="A1288" s="106">
        <v>44108</v>
      </c>
      <c r="B1288" s="93" t="s">
        <v>12</v>
      </c>
      <c r="C1288" s="93" t="s">
        <v>12</v>
      </c>
      <c r="D1288" s="33">
        <v>2</v>
      </c>
    </row>
    <row r="1289" spans="1:4" hidden="1" x14ac:dyDescent="0.25">
      <c r="A1289" s="106">
        <v>44108</v>
      </c>
      <c r="B1289" s="93" t="s">
        <v>12</v>
      </c>
      <c r="C1289" s="93" t="s">
        <v>603</v>
      </c>
      <c r="D1289" s="33">
        <v>1</v>
      </c>
    </row>
    <row r="1290" spans="1:4" hidden="1" x14ac:dyDescent="0.25">
      <c r="A1290" s="106">
        <v>44108</v>
      </c>
      <c r="B1290" s="93" t="s">
        <v>11</v>
      </c>
      <c r="C1290" s="93" t="s">
        <v>348</v>
      </c>
      <c r="D1290" s="33">
        <v>2</v>
      </c>
    </row>
    <row r="1291" spans="1:4" hidden="1" x14ac:dyDescent="0.25">
      <c r="A1291" s="106">
        <v>44108</v>
      </c>
      <c r="B1291" s="93" t="s">
        <v>15</v>
      </c>
      <c r="C1291" s="93" t="s">
        <v>637</v>
      </c>
      <c r="D1291" s="33">
        <v>2</v>
      </c>
    </row>
    <row r="1292" spans="1:4" hidden="1" x14ac:dyDescent="0.25">
      <c r="A1292" s="106">
        <v>44108</v>
      </c>
      <c r="B1292" s="93" t="s">
        <v>20</v>
      </c>
      <c r="C1292" s="93" t="s">
        <v>20</v>
      </c>
      <c r="D1292" s="33">
        <v>2</v>
      </c>
    </row>
    <row r="1293" spans="1:4" hidden="1" x14ac:dyDescent="0.25">
      <c r="A1293" s="106">
        <v>44108</v>
      </c>
      <c r="B1293" s="93" t="s">
        <v>50</v>
      </c>
      <c r="C1293" s="93" t="s">
        <v>381</v>
      </c>
      <c r="D1293" s="33">
        <v>1</v>
      </c>
    </row>
    <row r="1294" spans="1:4" hidden="1" x14ac:dyDescent="0.25">
      <c r="A1294" s="106">
        <v>44108</v>
      </c>
      <c r="B1294" s="93" t="s">
        <v>14</v>
      </c>
      <c r="C1294" s="93" t="s">
        <v>14</v>
      </c>
      <c r="D1294" s="33">
        <v>4</v>
      </c>
    </row>
    <row r="1295" spans="1:4" hidden="1" x14ac:dyDescent="0.25">
      <c r="A1295" s="106">
        <v>44109</v>
      </c>
      <c r="B1295" s="93" t="s">
        <v>8</v>
      </c>
      <c r="C1295" s="93" t="s">
        <v>8</v>
      </c>
      <c r="D1295" s="33">
        <v>75</v>
      </c>
    </row>
    <row r="1296" spans="1:4" hidden="1" x14ac:dyDescent="0.25">
      <c r="A1296" s="106">
        <v>44109</v>
      </c>
      <c r="B1296" s="93" t="s">
        <v>8</v>
      </c>
      <c r="C1296" s="93" t="s">
        <v>67</v>
      </c>
      <c r="D1296" s="33">
        <v>1</v>
      </c>
    </row>
    <row r="1297" spans="1:4" hidden="1" x14ac:dyDescent="0.25">
      <c r="A1297" s="106">
        <v>44109</v>
      </c>
      <c r="B1297" s="93" t="s">
        <v>8</v>
      </c>
      <c r="C1297" s="93" t="s">
        <v>151</v>
      </c>
      <c r="D1297" s="33">
        <v>1</v>
      </c>
    </row>
    <row r="1298" spans="1:4" hidden="1" x14ac:dyDescent="0.25">
      <c r="A1298" s="106">
        <v>44109</v>
      </c>
      <c r="B1298" s="93" t="s">
        <v>8</v>
      </c>
      <c r="C1298" s="93" t="s">
        <v>215</v>
      </c>
      <c r="D1298" s="33">
        <v>1</v>
      </c>
    </row>
    <row r="1299" spans="1:4" hidden="1" x14ac:dyDescent="0.25">
      <c r="A1299" s="106">
        <v>44109</v>
      </c>
      <c r="B1299" s="93" t="s">
        <v>8</v>
      </c>
      <c r="C1299" s="93" t="s">
        <v>121</v>
      </c>
      <c r="D1299" s="33">
        <v>1</v>
      </c>
    </row>
    <row r="1300" spans="1:4" hidden="1" x14ac:dyDescent="0.25">
      <c r="A1300" s="106">
        <v>44109</v>
      </c>
      <c r="B1300" s="93" t="s">
        <v>8</v>
      </c>
      <c r="C1300" s="93" t="s">
        <v>31</v>
      </c>
      <c r="D1300" s="33">
        <v>3</v>
      </c>
    </row>
    <row r="1301" spans="1:4" hidden="1" x14ac:dyDescent="0.25">
      <c r="A1301" s="106">
        <v>44109</v>
      </c>
      <c r="B1301" s="93" t="s">
        <v>13</v>
      </c>
      <c r="C1301" s="93" t="s">
        <v>13</v>
      </c>
      <c r="D1301" s="33">
        <v>9</v>
      </c>
    </row>
    <row r="1302" spans="1:4" hidden="1" x14ac:dyDescent="0.25">
      <c r="A1302" s="106">
        <v>44109</v>
      </c>
      <c r="B1302" s="93" t="s">
        <v>13</v>
      </c>
      <c r="C1302" s="93" t="s">
        <v>152</v>
      </c>
      <c r="D1302" s="33">
        <v>2</v>
      </c>
    </row>
    <row r="1303" spans="1:4" hidden="1" x14ac:dyDescent="0.25">
      <c r="A1303" s="106">
        <v>44109</v>
      </c>
      <c r="B1303" s="93" t="s">
        <v>13</v>
      </c>
      <c r="C1303" s="93" t="s">
        <v>233</v>
      </c>
      <c r="D1303" s="33">
        <v>2</v>
      </c>
    </row>
    <row r="1304" spans="1:4" hidden="1" x14ac:dyDescent="0.25">
      <c r="A1304" s="106">
        <v>44109</v>
      </c>
      <c r="B1304" s="93" t="s">
        <v>10</v>
      </c>
      <c r="C1304" s="93" t="s">
        <v>10</v>
      </c>
      <c r="D1304" s="33">
        <v>5</v>
      </c>
    </row>
    <row r="1305" spans="1:4" hidden="1" x14ac:dyDescent="0.25">
      <c r="A1305" s="106">
        <v>44109</v>
      </c>
      <c r="B1305" s="93" t="s">
        <v>20</v>
      </c>
      <c r="C1305" s="93" t="s">
        <v>20</v>
      </c>
      <c r="D1305" s="33">
        <v>2</v>
      </c>
    </row>
    <row r="1306" spans="1:4" hidden="1" x14ac:dyDescent="0.25">
      <c r="A1306" s="106">
        <v>44109</v>
      </c>
      <c r="B1306" s="93" t="s">
        <v>20</v>
      </c>
      <c r="C1306" s="93" t="s">
        <v>666</v>
      </c>
      <c r="D1306" s="33">
        <v>1</v>
      </c>
    </row>
    <row r="1307" spans="1:4" hidden="1" x14ac:dyDescent="0.25">
      <c r="A1307" s="106">
        <v>44109</v>
      </c>
      <c r="B1307" s="93" t="s">
        <v>9</v>
      </c>
      <c r="C1307" s="93" t="s">
        <v>9</v>
      </c>
      <c r="D1307" s="33">
        <v>3</v>
      </c>
    </row>
    <row r="1308" spans="1:4" hidden="1" x14ac:dyDescent="0.25">
      <c r="A1308" s="106">
        <v>44110</v>
      </c>
      <c r="B1308" s="112" t="s">
        <v>8</v>
      </c>
      <c r="C1308" s="112" t="s">
        <v>8</v>
      </c>
      <c r="D1308" s="33">
        <v>74</v>
      </c>
    </row>
    <row r="1309" spans="1:4" hidden="1" x14ac:dyDescent="0.25">
      <c r="A1309" s="106">
        <v>44110</v>
      </c>
      <c r="B1309" s="112" t="s">
        <v>8</v>
      </c>
      <c r="C1309" s="112" t="s">
        <v>121</v>
      </c>
      <c r="D1309" s="33">
        <v>6</v>
      </c>
    </row>
    <row r="1310" spans="1:4" hidden="1" x14ac:dyDescent="0.25">
      <c r="A1310" s="106">
        <v>44110</v>
      </c>
      <c r="B1310" s="112" t="s">
        <v>8</v>
      </c>
      <c r="C1310" s="112" t="s">
        <v>240</v>
      </c>
      <c r="D1310" s="33">
        <v>5</v>
      </c>
    </row>
    <row r="1311" spans="1:4" hidden="1" x14ac:dyDescent="0.25">
      <c r="A1311" s="106">
        <v>44110</v>
      </c>
      <c r="B1311" s="112" t="s">
        <v>8</v>
      </c>
      <c r="C1311" s="112" t="s">
        <v>67</v>
      </c>
      <c r="D1311" s="33">
        <v>4</v>
      </c>
    </row>
    <row r="1312" spans="1:4" hidden="1" x14ac:dyDescent="0.25">
      <c r="A1312" s="106">
        <v>44110</v>
      </c>
      <c r="B1312" s="112" t="s">
        <v>8</v>
      </c>
      <c r="C1312" s="112" t="s">
        <v>215</v>
      </c>
      <c r="D1312" s="33">
        <v>3</v>
      </c>
    </row>
    <row r="1313" spans="1:4" hidden="1" x14ac:dyDescent="0.25">
      <c r="A1313" s="106">
        <v>44110</v>
      </c>
      <c r="B1313" s="112" t="s">
        <v>8</v>
      </c>
      <c r="C1313" s="112" t="s">
        <v>31</v>
      </c>
      <c r="D1313" s="33">
        <v>2</v>
      </c>
    </row>
    <row r="1314" spans="1:4" hidden="1" x14ac:dyDescent="0.25">
      <c r="A1314" s="106">
        <v>44110</v>
      </c>
      <c r="B1314" s="112" t="s">
        <v>8</v>
      </c>
      <c r="C1314" s="112" t="s">
        <v>241</v>
      </c>
      <c r="D1314" s="33">
        <v>1</v>
      </c>
    </row>
    <row r="1315" spans="1:4" hidden="1" x14ac:dyDescent="0.25">
      <c r="A1315" s="106">
        <v>44110</v>
      </c>
      <c r="B1315" s="112" t="s">
        <v>8</v>
      </c>
      <c r="C1315" s="112" t="s">
        <v>40</v>
      </c>
      <c r="D1315" s="33">
        <v>1</v>
      </c>
    </row>
    <row r="1316" spans="1:4" hidden="1" x14ac:dyDescent="0.25">
      <c r="A1316" s="106">
        <v>44110</v>
      </c>
      <c r="B1316" s="93" t="s">
        <v>9</v>
      </c>
      <c r="C1316" s="93" t="s">
        <v>9</v>
      </c>
      <c r="D1316" s="33">
        <v>12</v>
      </c>
    </row>
    <row r="1317" spans="1:4" hidden="1" x14ac:dyDescent="0.25">
      <c r="A1317" s="106">
        <v>44110</v>
      </c>
      <c r="B1317" s="93" t="s">
        <v>9</v>
      </c>
      <c r="C1317" s="112" t="s">
        <v>17</v>
      </c>
      <c r="D1317" s="33">
        <v>15</v>
      </c>
    </row>
    <row r="1318" spans="1:4" hidden="1" x14ac:dyDescent="0.25">
      <c r="A1318" s="106">
        <v>44110</v>
      </c>
      <c r="B1318" s="112" t="s">
        <v>24</v>
      </c>
      <c r="C1318" s="112" t="s">
        <v>23</v>
      </c>
      <c r="D1318" s="33">
        <v>14</v>
      </c>
    </row>
    <row r="1319" spans="1:4" hidden="1" x14ac:dyDescent="0.25">
      <c r="A1319" s="106">
        <v>44110</v>
      </c>
      <c r="B1319" s="112" t="s">
        <v>24</v>
      </c>
      <c r="C1319" s="112" t="s">
        <v>672</v>
      </c>
      <c r="D1319" s="33">
        <v>2</v>
      </c>
    </row>
    <row r="1320" spans="1:4" hidden="1" x14ac:dyDescent="0.25">
      <c r="A1320" s="106">
        <v>44110</v>
      </c>
      <c r="B1320" s="112" t="s">
        <v>24</v>
      </c>
      <c r="C1320" s="112" t="s">
        <v>36</v>
      </c>
      <c r="D1320" s="33">
        <v>1</v>
      </c>
    </row>
    <row r="1321" spans="1:4" hidden="1" x14ac:dyDescent="0.25">
      <c r="A1321" s="106">
        <v>44110</v>
      </c>
      <c r="B1321" s="112" t="s">
        <v>24</v>
      </c>
      <c r="C1321" s="112" t="s">
        <v>671</v>
      </c>
      <c r="D1321" s="33">
        <v>1</v>
      </c>
    </row>
    <row r="1322" spans="1:4" hidden="1" x14ac:dyDescent="0.25">
      <c r="A1322" s="106">
        <v>44110</v>
      </c>
      <c r="B1322" s="112" t="s">
        <v>7</v>
      </c>
      <c r="C1322" s="112" t="s">
        <v>7</v>
      </c>
      <c r="D1322" s="33">
        <v>10</v>
      </c>
    </row>
    <row r="1323" spans="1:4" hidden="1" x14ac:dyDescent="0.25">
      <c r="A1323" s="106">
        <v>44110</v>
      </c>
      <c r="B1323" s="112" t="s">
        <v>13</v>
      </c>
      <c r="C1323" s="112" t="s">
        <v>236</v>
      </c>
      <c r="D1323" s="33">
        <v>6</v>
      </c>
    </row>
    <row r="1324" spans="1:4" hidden="1" x14ac:dyDescent="0.25">
      <c r="A1324" s="106">
        <v>44110</v>
      </c>
      <c r="B1324" s="112" t="s">
        <v>20</v>
      </c>
      <c r="C1324" s="112" t="s">
        <v>20</v>
      </c>
      <c r="D1324" s="33">
        <v>7</v>
      </c>
    </row>
    <row r="1325" spans="1:4" hidden="1" x14ac:dyDescent="0.25">
      <c r="A1325" s="106">
        <v>44110</v>
      </c>
      <c r="B1325" s="112" t="s">
        <v>27</v>
      </c>
      <c r="C1325" s="112" t="s">
        <v>150</v>
      </c>
      <c r="D1325" s="33">
        <v>1</v>
      </c>
    </row>
    <row r="1326" spans="1:4" hidden="1" x14ac:dyDescent="0.25">
      <c r="A1326" s="106">
        <v>44110</v>
      </c>
      <c r="B1326" s="112" t="s">
        <v>27</v>
      </c>
      <c r="C1326" s="112" t="s">
        <v>43</v>
      </c>
      <c r="D1326" s="33">
        <v>5</v>
      </c>
    </row>
    <row r="1327" spans="1:4" hidden="1" x14ac:dyDescent="0.25">
      <c r="A1327" s="106">
        <v>44110</v>
      </c>
      <c r="B1327" s="112" t="s">
        <v>11</v>
      </c>
      <c r="C1327" s="112" t="s">
        <v>348</v>
      </c>
      <c r="D1327" s="33">
        <v>1</v>
      </c>
    </row>
    <row r="1328" spans="1:4" hidden="1" x14ac:dyDescent="0.25">
      <c r="A1328" s="106">
        <v>44110</v>
      </c>
      <c r="B1328" s="112" t="s">
        <v>11</v>
      </c>
      <c r="C1328" s="112" t="s">
        <v>144</v>
      </c>
      <c r="D1328" s="33">
        <v>2</v>
      </c>
    </row>
    <row r="1329" spans="1:4" hidden="1" x14ac:dyDescent="0.25">
      <c r="A1329" s="106">
        <v>44110</v>
      </c>
      <c r="B1329" s="112" t="s">
        <v>49</v>
      </c>
      <c r="C1329" s="112" t="s">
        <v>49</v>
      </c>
      <c r="D1329" s="33">
        <v>4</v>
      </c>
    </row>
    <row r="1330" spans="1:4" hidden="1" x14ac:dyDescent="0.25">
      <c r="A1330" s="106">
        <v>44110</v>
      </c>
      <c r="B1330" s="112" t="s">
        <v>51</v>
      </c>
      <c r="C1330" s="112" t="s">
        <v>51</v>
      </c>
      <c r="D1330" s="33">
        <v>3</v>
      </c>
    </row>
    <row r="1331" spans="1:4" hidden="1" x14ac:dyDescent="0.25">
      <c r="A1331" s="106">
        <v>44110</v>
      </c>
      <c r="B1331" s="112" t="s">
        <v>12</v>
      </c>
      <c r="C1331" s="112" t="s">
        <v>12</v>
      </c>
      <c r="D1331" s="33">
        <v>3</v>
      </c>
    </row>
    <row r="1332" spans="1:4" hidden="1" x14ac:dyDescent="0.25">
      <c r="A1332" s="106">
        <v>44110</v>
      </c>
      <c r="B1332" s="112" t="s">
        <v>14</v>
      </c>
      <c r="C1332" s="112" t="s">
        <v>14</v>
      </c>
      <c r="D1332" s="33">
        <v>1</v>
      </c>
    </row>
    <row r="1333" spans="1:4" hidden="1" x14ac:dyDescent="0.25">
      <c r="A1333" s="106">
        <v>44110</v>
      </c>
      <c r="B1333" s="112" t="s">
        <v>15</v>
      </c>
      <c r="C1333" s="112" t="s">
        <v>637</v>
      </c>
      <c r="D1333" s="33">
        <v>1</v>
      </c>
    </row>
    <row r="1334" spans="1:4" hidden="1" x14ac:dyDescent="0.25">
      <c r="A1334" s="106">
        <v>44110</v>
      </c>
      <c r="B1334" s="112" t="s">
        <v>50</v>
      </c>
      <c r="C1334" s="112" t="s">
        <v>381</v>
      </c>
      <c r="D1334" s="33">
        <v>1</v>
      </c>
    </row>
    <row r="1335" spans="1:4" hidden="1" x14ac:dyDescent="0.25">
      <c r="A1335" s="106">
        <v>44110</v>
      </c>
      <c r="B1335" s="112" t="s">
        <v>10</v>
      </c>
      <c r="C1335" s="112" t="s">
        <v>10</v>
      </c>
      <c r="D1335" s="33">
        <v>1</v>
      </c>
    </row>
    <row r="1336" spans="1:4" hidden="1" x14ac:dyDescent="0.25">
      <c r="A1336" s="106">
        <v>44111</v>
      </c>
      <c r="B1336" s="112" t="s">
        <v>8</v>
      </c>
      <c r="C1336" s="112" t="s">
        <v>8</v>
      </c>
      <c r="D1336" s="33">
        <v>37</v>
      </c>
    </row>
    <row r="1337" spans="1:4" hidden="1" x14ac:dyDescent="0.25">
      <c r="A1337" s="106">
        <v>44111</v>
      </c>
      <c r="B1337" s="112" t="s">
        <v>8</v>
      </c>
      <c r="C1337" s="112" t="s">
        <v>67</v>
      </c>
      <c r="D1337" s="33">
        <v>2</v>
      </c>
    </row>
    <row r="1338" spans="1:4" hidden="1" x14ac:dyDescent="0.25">
      <c r="A1338" s="106">
        <v>44111</v>
      </c>
      <c r="B1338" s="112" t="s">
        <v>8</v>
      </c>
      <c r="C1338" s="112" t="s">
        <v>40</v>
      </c>
      <c r="D1338" s="33">
        <v>2</v>
      </c>
    </row>
    <row r="1339" spans="1:4" hidden="1" x14ac:dyDescent="0.25">
      <c r="A1339" s="106">
        <v>44111</v>
      </c>
      <c r="B1339" s="112" t="s">
        <v>8</v>
      </c>
      <c r="C1339" s="112" t="s">
        <v>215</v>
      </c>
      <c r="D1339" s="33">
        <v>3</v>
      </c>
    </row>
    <row r="1340" spans="1:4" hidden="1" x14ac:dyDescent="0.25">
      <c r="A1340" s="106">
        <v>44111</v>
      </c>
      <c r="B1340" s="112" t="s">
        <v>8</v>
      </c>
      <c r="C1340" s="112" t="s">
        <v>121</v>
      </c>
      <c r="D1340" s="33">
        <v>1</v>
      </c>
    </row>
    <row r="1341" spans="1:4" hidden="1" x14ac:dyDescent="0.25">
      <c r="A1341" s="106">
        <v>44111</v>
      </c>
      <c r="B1341" s="112" t="s">
        <v>9</v>
      </c>
      <c r="C1341" s="112" t="s">
        <v>9</v>
      </c>
      <c r="D1341" s="33">
        <v>7</v>
      </c>
    </row>
    <row r="1342" spans="1:4" hidden="1" x14ac:dyDescent="0.25">
      <c r="A1342" s="106">
        <v>44111</v>
      </c>
      <c r="B1342" s="112" t="s">
        <v>9</v>
      </c>
      <c r="C1342" s="112" t="s">
        <v>17</v>
      </c>
      <c r="D1342" s="33">
        <v>9</v>
      </c>
    </row>
    <row r="1343" spans="1:4" hidden="1" x14ac:dyDescent="0.25">
      <c r="A1343" s="106">
        <v>44111</v>
      </c>
      <c r="B1343" s="112" t="s">
        <v>9</v>
      </c>
      <c r="C1343" s="112" t="s">
        <v>155</v>
      </c>
      <c r="D1343" s="33">
        <v>1</v>
      </c>
    </row>
    <row r="1344" spans="1:4" hidden="1" x14ac:dyDescent="0.25">
      <c r="A1344" s="106">
        <v>44111</v>
      </c>
      <c r="B1344" s="112" t="s">
        <v>24</v>
      </c>
      <c r="C1344" s="112" t="s">
        <v>23</v>
      </c>
      <c r="D1344" s="33">
        <v>16</v>
      </c>
    </row>
    <row r="1345" spans="1:4" hidden="1" x14ac:dyDescent="0.25">
      <c r="A1345" s="106">
        <v>44111</v>
      </c>
      <c r="B1345" s="112" t="s">
        <v>7</v>
      </c>
      <c r="C1345" s="112" t="s">
        <v>7</v>
      </c>
      <c r="D1345" s="33">
        <v>12</v>
      </c>
    </row>
    <row r="1346" spans="1:4" hidden="1" x14ac:dyDescent="0.25">
      <c r="A1346" s="106">
        <v>44111</v>
      </c>
      <c r="B1346" s="112" t="s">
        <v>27</v>
      </c>
      <c r="C1346" s="112" t="s">
        <v>43</v>
      </c>
      <c r="D1346" s="33">
        <v>6</v>
      </c>
    </row>
    <row r="1347" spans="1:4" hidden="1" x14ac:dyDescent="0.25">
      <c r="A1347" s="106">
        <v>44111</v>
      </c>
      <c r="B1347" s="112" t="s">
        <v>27</v>
      </c>
      <c r="C1347" s="112" t="s">
        <v>150</v>
      </c>
      <c r="D1347" s="33">
        <v>7</v>
      </c>
    </row>
    <row r="1348" spans="1:4" hidden="1" x14ac:dyDescent="0.25">
      <c r="A1348" s="106">
        <v>44111</v>
      </c>
      <c r="B1348" s="112" t="s">
        <v>13</v>
      </c>
      <c r="C1348" s="112" t="s">
        <v>13</v>
      </c>
      <c r="D1348" s="33">
        <v>6</v>
      </c>
    </row>
    <row r="1349" spans="1:4" hidden="1" x14ac:dyDescent="0.25">
      <c r="A1349" s="106">
        <v>44111</v>
      </c>
      <c r="B1349" s="112" t="s">
        <v>13</v>
      </c>
      <c r="C1349" s="112" t="s">
        <v>104</v>
      </c>
      <c r="D1349" s="33">
        <v>2</v>
      </c>
    </row>
    <row r="1350" spans="1:4" hidden="1" x14ac:dyDescent="0.25">
      <c r="A1350" s="106">
        <v>44111</v>
      </c>
      <c r="B1350" s="112" t="s">
        <v>13</v>
      </c>
      <c r="C1350" s="112" t="s">
        <v>152</v>
      </c>
      <c r="D1350" s="33">
        <v>1</v>
      </c>
    </row>
    <row r="1351" spans="1:4" hidden="1" x14ac:dyDescent="0.25">
      <c r="A1351" s="106">
        <v>44111</v>
      </c>
      <c r="B1351" s="112" t="s">
        <v>20</v>
      </c>
      <c r="C1351" s="112" t="s">
        <v>20</v>
      </c>
      <c r="D1351" s="33">
        <v>4</v>
      </c>
    </row>
    <row r="1352" spans="1:4" hidden="1" x14ac:dyDescent="0.25">
      <c r="A1352" s="106">
        <v>44111</v>
      </c>
      <c r="B1352" s="112" t="s">
        <v>11</v>
      </c>
      <c r="C1352" s="112" t="s">
        <v>11</v>
      </c>
      <c r="D1352" s="33">
        <v>1</v>
      </c>
    </row>
    <row r="1353" spans="1:4" hidden="1" x14ac:dyDescent="0.25">
      <c r="A1353" s="106">
        <v>44111</v>
      </c>
      <c r="B1353" s="112" t="s">
        <v>11</v>
      </c>
      <c r="C1353" s="112" t="s">
        <v>144</v>
      </c>
      <c r="D1353" s="33">
        <v>2</v>
      </c>
    </row>
    <row r="1354" spans="1:4" hidden="1" x14ac:dyDescent="0.25">
      <c r="A1354" s="106">
        <v>44111</v>
      </c>
      <c r="B1354" s="112" t="s">
        <v>50</v>
      </c>
      <c r="C1354" s="112" t="s">
        <v>628</v>
      </c>
      <c r="D1354" s="33">
        <v>4</v>
      </c>
    </row>
    <row r="1355" spans="1:4" hidden="1" x14ac:dyDescent="0.25">
      <c r="A1355" s="106">
        <v>44111</v>
      </c>
      <c r="B1355" s="112" t="s">
        <v>50</v>
      </c>
      <c r="C1355" s="112" t="s">
        <v>381</v>
      </c>
      <c r="D1355" s="33">
        <v>1</v>
      </c>
    </row>
    <row r="1356" spans="1:4" hidden="1" x14ac:dyDescent="0.25">
      <c r="A1356" s="106">
        <v>44111</v>
      </c>
      <c r="B1356" s="112" t="s">
        <v>51</v>
      </c>
      <c r="C1356" s="112" t="s">
        <v>51</v>
      </c>
      <c r="D1356" s="33">
        <v>2</v>
      </c>
    </row>
    <row r="1357" spans="1:4" hidden="1" x14ac:dyDescent="0.25">
      <c r="A1357" s="106">
        <v>44111</v>
      </c>
      <c r="B1357" s="112" t="s">
        <v>10</v>
      </c>
      <c r="C1357" s="112" t="s">
        <v>10</v>
      </c>
      <c r="D1357" s="33">
        <v>1</v>
      </c>
    </row>
    <row r="1358" spans="1:4" hidden="1" x14ac:dyDescent="0.25">
      <c r="A1358" s="106">
        <v>44112</v>
      </c>
      <c r="B1358" s="112" t="s">
        <v>8</v>
      </c>
      <c r="C1358" s="112" t="s">
        <v>8</v>
      </c>
      <c r="D1358" s="33">
        <v>82</v>
      </c>
    </row>
    <row r="1359" spans="1:4" hidden="1" x14ac:dyDescent="0.25">
      <c r="A1359" s="106">
        <v>44112</v>
      </c>
      <c r="B1359" s="112" t="s">
        <v>8</v>
      </c>
      <c r="C1359" s="112" t="s">
        <v>240</v>
      </c>
      <c r="D1359" s="33">
        <v>2</v>
      </c>
    </row>
    <row r="1360" spans="1:4" hidden="1" x14ac:dyDescent="0.25">
      <c r="A1360" s="106">
        <v>44112</v>
      </c>
      <c r="B1360" s="112" t="s">
        <v>8</v>
      </c>
      <c r="C1360" s="112" t="s">
        <v>215</v>
      </c>
      <c r="D1360" s="33">
        <v>2</v>
      </c>
    </row>
    <row r="1361" spans="1:4" hidden="1" x14ac:dyDescent="0.25">
      <c r="A1361" s="106">
        <v>44112</v>
      </c>
      <c r="B1361" s="112" t="s">
        <v>8</v>
      </c>
      <c r="C1361" s="112" t="s">
        <v>121</v>
      </c>
      <c r="D1361" s="33">
        <v>2</v>
      </c>
    </row>
    <row r="1362" spans="1:4" hidden="1" x14ac:dyDescent="0.25">
      <c r="A1362" s="106">
        <v>44112</v>
      </c>
      <c r="B1362" s="112" t="s">
        <v>8</v>
      </c>
      <c r="C1362" s="112" t="s">
        <v>40</v>
      </c>
      <c r="D1362" s="33">
        <v>1</v>
      </c>
    </row>
    <row r="1363" spans="1:4" hidden="1" x14ac:dyDescent="0.25">
      <c r="A1363" s="106">
        <v>44112</v>
      </c>
      <c r="B1363" s="112" t="s">
        <v>8</v>
      </c>
      <c r="C1363" s="112" t="s">
        <v>143</v>
      </c>
      <c r="D1363" s="33">
        <v>1</v>
      </c>
    </row>
    <row r="1364" spans="1:4" hidden="1" x14ac:dyDescent="0.25">
      <c r="A1364" s="106">
        <v>44112</v>
      </c>
      <c r="B1364" s="93" t="s">
        <v>9</v>
      </c>
      <c r="C1364" s="93" t="s">
        <v>9</v>
      </c>
      <c r="D1364" s="33">
        <v>13</v>
      </c>
    </row>
    <row r="1365" spans="1:4" hidden="1" x14ac:dyDescent="0.25">
      <c r="A1365" s="106">
        <v>44112</v>
      </c>
      <c r="B1365" s="93" t="s">
        <v>9</v>
      </c>
      <c r="C1365" s="112" t="s">
        <v>17</v>
      </c>
      <c r="D1365" s="33">
        <v>6</v>
      </c>
    </row>
    <row r="1366" spans="1:4" hidden="1" x14ac:dyDescent="0.25">
      <c r="A1366" s="106">
        <v>44112</v>
      </c>
      <c r="B1366" s="93" t="s">
        <v>9</v>
      </c>
      <c r="C1366" s="112" t="s">
        <v>155</v>
      </c>
      <c r="D1366" s="33">
        <v>2</v>
      </c>
    </row>
    <row r="1367" spans="1:4" hidden="1" x14ac:dyDescent="0.25">
      <c r="A1367" s="106">
        <v>44112</v>
      </c>
      <c r="B1367" s="93" t="s">
        <v>9</v>
      </c>
      <c r="C1367" s="112" t="s">
        <v>154</v>
      </c>
      <c r="D1367" s="33">
        <v>2</v>
      </c>
    </row>
    <row r="1368" spans="1:4" hidden="1" x14ac:dyDescent="0.25">
      <c r="A1368" s="106">
        <v>44112</v>
      </c>
      <c r="B1368" s="93" t="s">
        <v>9</v>
      </c>
      <c r="C1368" s="112" t="s">
        <v>159</v>
      </c>
      <c r="D1368" s="33">
        <v>1</v>
      </c>
    </row>
    <row r="1369" spans="1:4" hidden="1" x14ac:dyDescent="0.25">
      <c r="A1369" s="106">
        <v>44112</v>
      </c>
      <c r="B1369" s="93" t="s">
        <v>13</v>
      </c>
      <c r="C1369" s="112" t="s">
        <v>236</v>
      </c>
      <c r="D1369" s="33">
        <v>11</v>
      </c>
    </row>
    <row r="1370" spans="1:4" hidden="1" x14ac:dyDescent="0.25">
      <c r="A1370" s="106">
        <v>44112</v>
      </c>
      <c r="B1370" s="93" t="s">
        <v>13</v>
      </c>
      <c r="C1370" s="112" t="s">
        <v>233</v>
      </c>
      <c r="D1370" s="33">
        <v>5</v>
      </c>
    </row>
    <row r="1371" spans="1:4" hidden="1" x14ac:dyDescent="0.25">
      <c r="A1371" s="106">
        <v>44112</v>
      </c>
      <c r="B1371" s="93" t="s">
        <v>13</v>
      </c>
      <c r="C1371" s="112" t="s">
        <v>235</v>
      </c>
      <c r="D1371" s="33">
        <v>1</v>
      </c>
    </row>
    <row r="1372" spans="1:4" hidden="1" x14ac:dyDescent="0.25">
      <c r="A1372" s="106">
        <v>44112</v>
      </c>
      <c r="B1372" s="93" t="s">
        <v>13</v>
      </c>
      <c r="C1372" s="112" t="s">
        <v>684</v>
      </c>
      <c r="D1372" s="33">
        <v>1</v>
      </c>
    </row>
    <row r="1373" spans="1:4" hidden="1" x14ac:dyDescent="0.25">
      <c r="A1373" s="106">
        <v>44112</v>
      </c>
      <c r="B1373" s="93" t="s">
        <v>27</v>
      </c>
      <c r="C1373" s="112" t="s">
        <v>43</v>
      </c>
      <c r="D1373" s="33">
        <v>7</v>
      </c>
    </row>
    <row r="1374" spans="1:4" hidden="1" x14ac:dyDescent="0.25">
      <c r="A1374" s="106">
        <v>44112</v>
      </c>
      <c r="B1374" s="93" t="s">
        <v>27</v>
      </c>
      <c r="C1374" s="112" t="s">
        <v>150</v>
      </c>
      <c r="D1374" s="33">
        <v>1</v>
      </c>
    </row>
    <row r="1375" spans="1:4" hidden="1" x14ac:dyDescent="0.25">
      <c r="A1375" s="106">
        <v>44112</v>
      </c>
      <c r="B1375" s="93" t="s">
        <v>50</v>
      </c>
      <c r="C1375" s="112" t="s">
        <v>381</v>
      </c>
      <c r="D1375" s="33">
        <v>3</v>
      </c>
    </row>
    <row r="1376" spans="1:4" hidden="1" x14ac:dyDescent="0.25">
      <c r="A1376" s="106">
        <v>44112</v>
      </c>
      <c r="B1376" s="93" t="s">
        <v>50</v>
      </c>
      <c r="C1376" s="112" t="s">
        <v>628</v>
      </c>
      <c r="D1376" s="33">
        <v>1</v>
      </c>
    </row>
    <row r="1377" spans="1:4" hidden="1" x14ac:dyDescent="0.25">
      <c r="A1377" s="106">
        <v>44112</v>
      </c>
      <c r="B1377" s="93" t="s">
        <v>24</v>
      </c>
      <c r="C1377" s="112" t="s">
        <v>23</v>
      </c>
      <c r="D1377" s="33">
        <v>2</v>
      </c>
    </row>
    <row r="1378" spans="1:4" hidden="1" x14ac:dyDescent="0.25">
      <c r="A1378" s="106">
        <v>44112</v>
      </c>
      <c r="B1378" s="93" t="s">
        <v>20</v>
      </c>
      <c r="C1378" s="112" t="s">
        <v>20</v>
      </c>
      <c r="D1378" s="33">
        <v>1</v>
      </c>
    </row>
    <row r="1379" spans="1:4" hidden="1" x14ac:dyDescent="0.25">
      <c r="A1379" s="106">
        <v>44112</v>
      </c>
      <c r="B1379" s="93" t="s">
        <v>7</v>
      </c>
      <c r="C1379" s="93" t="s">
        <v>7</v>
      </c>
      <c r="D1379" s="33">
        <v>1</v>
      </c>
    </row>
    <row r="1380" spans="1:4" hidden="1" x14ac:dyDescent="0.25">
      <c r="A1380" s="106">
        <v>44112</v>
      </c>
      <c r="B1380" s="93" t="s">
        <v>15</v>
      </c>
      <c r="C1380" s="93" t="s">
        <v>118</v>
      </c>
      <c r="D1380" s="33">
        <v>1</v>
      </c>
    </row>
    <row r="1381" spans="1:4" hidden="1" x14ac:dyDescent="0.25">
      <c r="A1381" s="106">
        <v>44112</v>
      </c>
      <c r="B1381" s="93" t="s">
        <v>12</v>
      </c>
      <c r="C1381" s="93" t="s">
        <v>603</v>
      </c>
      <c r="D1381" s="33">
        <v>1</v>
      </c>
    </row>
    <row r="1382" spans="1:4" hidden="1" x14ac:dyDescent="0.25">
      <c r="A1382" s="106">
        <v>44113</v>
      </c>
      <c r="B1382" s="93" t="s">
        <v>8</v>
      </c>
      <c r="C1382" s="93" t="s">
        <v>8</v>
      </c>
      <c r="D1382" s="33">
        <v>77</v>
      </c>
    </row>
    <row r="1383" spans="1:4" hidden="1" x14ac:dyDescent="0.25">
      <c r="A1383" s="106">
        <v>44113</v>
      </c>
      <c r="B1383" s="93" t="s">
        <v>8</v>
      </c>
      <c r="C1383" s="93" t="s">
        <v>67</v>
      </c>
      <c r="D1383" s="33">
        <v>6</v>
      </c>
    </row>
    <row r="1384" spans="1:4" hidden="1" x14ac:dyDescent="0.25">
      <c r="A1384" s="106">
        <v>44113</v>
      </c>
      <c r="B1384" s="93" t="s">
        <v>8</v>
      </c>
      <c r="C1384" s="93" t="s">
        <v>215</v>
      </c>
      <c r="D1384" s="33">
        <v>3</v>
      </c>
    </row>
    <row r="1385" spans="1:4" hidden="1" x14ac:dyDescent="0.25">
      <c r="A1385" s="106">
        <v>44113</v>
      </c>
      <c r="B1385" s="93" t="s">
        <v>8</v>
      </c>
      <c r="C1385" s="93" t="s">
        <v>31</v>
      </c>
      <c r="D1385" s="33">
        <v>2</v>
      </c>
    </row>
    <row r="1386" spans="1:4" hidden="1" x14ac:dyDescent="0.25">
      <c r="A1386" s="106">
        <v>44113</v>
      </c>
      <c r="B1386" s="93" t="s">
        <v>8</v>
      </c>
      <c r="C1386" s="93" t="s">
        <v>690</v>
      </c>
      <c r="D1386" s="33">
        <v>2</v>
      </c>
    </row>
    <row r="1387" spans="1:4" hidden="1" x14ac:dyDescent="0.25">
      <c r="A1387" s="106">
        <v>44113</v>
      </c>
      <c r="B1387" s="93" t="s">
        <v>8</v>
      </c>
      <c r="C1387" s="93" t="s">
        <v>241</v>
      </c>
      <c r="D1387" s="33">
        <v>1</v>
      </c>
    </row>
    <row r="1388" spans="1:4" hidden="1" x14ac:dyDescent="0.25">
      <c r="A1388" s="106">
        <v>44113</v>
      </c>
      <c r="B1388" s="93" t="s">
        <v>8</v>
      </c>
      <c r="C1388" s="93" t="s">
        <v>143</v>
      </c>
      <c r="D1388" s="33">
        <v>1</v>
      </c>
    </row>
    <row r="1389" spans="1:4" hidden="1" x14ac:dyDescent="0.25">
      <c r="A1389" s="106">
        <v>44113</v>
      </c>
      <c r="B1389" s="93" t="s">
        <v>8</v>
      </c>
      <c r="C1389" s="93" t="s">
        <v>609</v>
      </c>
      <c r="D1389" s="33">
        <v>1</v>
      </c>
    </row>
    <row r="1390" spans="1:4" hidden="1" x14ac:dyDescent="0.25">
      <c r="A1390" s="106">
        <v>44113</v>
      </c>
      <c r="B1390" s="93" t="s">
        <v>8</v>
      </c>
      <c r="C1390" s="93" t="s">
        <v>121</v>
      </c>
      <c r="D1390" s="33">
        <v>1</v>
      </c>
    </row>
    <row r="1391" spans="1:4" hidden="1" x14ac:dyDescent="0.25">
      <c r="A1391" s="106">
        <v>44113</v>
      </c>
      <c r="B1391" s="93" t="s">
        <v>8</v>
      </c>
      <c r="C1391" s="93" t="s">
        <v>240</v>
      </c>
      <c r="D1391" s="33">
        <v>1</v>
      </c>
    </row>
    <row r="1392" spans="1:4" hidden="1" x14ac:dyDescent="0.25">
      <c r="A1392" s="106">
        <v>44113</v>
      </c>
      <c r="B1392" s="93" t="s">
        <v>8</v>
      </c>
      <c r="C1392" s="93" t="s">
        <v>40</v>
      </c>
      <c r="D1392" s="33">
        <v>1</v>
      </c>
    </row>
    <row r="1393" spans="1:4" hidden="1" x14ac:dyDescent="0.25">
      <c r="A1393" s="106">
        <v>44113</v>
      </c>
      <c r="B1393" s="93" t="s">
        <v>9</v>
      </c>
      <c r="C1393" s="93" t="s">
        <v>9</v>
      </c>
      <c r="D1393" s="33">
        <v>22</v>
      </c>
    </row>
    <row r="1394" spans="1:4" hidden="1" x14ac:dyDescent="0.25">
      <c r="A1394" s="106">
        <v>44113</v>
      </c>
      <c r="B1394" s="93" t="s">
        <v>9</v>
      </c>
      <c r="C1394" s="93" t="s">
        <v>17</v>
      </c>
      <c r="D1394" s="33">
        <v>18</v>
      </c>
    </row>
    <row r="1395" spans="1:4" hidden="1" x14ac:dyDescent="0.25">
      <c r="A1395" s="106">
        <v>44113</v>
      </c>
      <c r="B1395" s="93" t="s">
        <v>9</v>
      </c>
      <c r="C1395" s="93" t="s">
        <v>155</v>
      </c>
      <c r="D1395" s="33">
        <v>1</v>
      </c>
    </row>
    <row r="1396" spans="1:4" hidden="1" x14ac:dyDescent="0.25">
      <c r="A1396" s="106">
        <v>44113</v>
      </c>
      <c r="B1396" s="93" t="s">
        <v>13</v>
      </c>
      <c r="C1396" s="93" t="s">
        <v>236</v>
      </c>
      <c r="D1396" s="33">
        <v>8</v>
      </c>
    </row>
    <row r="1397" spans="1:4" hidden="1" x14ac:dyDescent="0.25">
      <c r="A1397" s="106">
        <v>44113</v>
      </c>
      <c r="B1397" s="93" t="s">
        <v>13</v>
      </c>
      <c r="C1397" s="93" t="s">
        <v>13</v>
      </c>
      <c r="D1397" s="33">
        <v>6</v>
      </c>
    </row>
    <row r="1398" spans="1:4" hidden="1" x14ac:dyDescent="0.25">
      <c r="A1398" s="106">
        <v>44113</v>
      </c>
      <c r="B1398" s="93" t="s">
        <v>13</v>
      </c>
      <c r="C1398" s="93" t="s">
        <v>233</v>
      </c>
      <c r="D1398" s="33">
        <v>1</v>
      </c>
    </row>
    <row r="1399" spans="1:4" hidden="1" x14ac:dyDescent="0.25">
      <c r="A1399" s="106">
        <v>44113</v>
      </c>
      <c r="B1399" s="93" t="s">
        <v>13</v>
      </c>
      <c r="C1399" s="93" t="s">
        <v>152</v>
      </c>
      <c r="D1399" s="33">
        <v>1</v>
      </c>
    </row>
    <row r="1400" spans="1:4" hidden="1" x14ac:dyDescent="0.25">
      <c r="A1400" s="106">
        <v>44113</v>
      </c>
      <c r="B1400" s="93" t="s">
        <v>27</v>
      </c>
      <c r="C1400" s="93" t="s">
        <v>43</v>
      </c>
      <c r="D1400" s="33">
        <v>10</v>
      </c>
    </row>
    <row r="1401" spans="1:4" hidden="1" x14ac:dyDescent="0.25">
      <c r="A1401" s="106">
        <v>44113</v>
      </c>
      <c r="B1401" s="93" t="s">
        <v>27</v>
      </c>
      <c r="C1401" s="93" t="s">
        <v>150</v>
      </c>
      <c r="D1401" s="33">
        <v>4</v>
      </c>
    </row>
    <row r="1402" spans="1:4" hidden="1" x14ac:dyDescent="0.25">
      <c r="A1402" s="106">
        <v>44113</v>
      </c>
      <c r="B1402" s="93" t="s">
        <v>27</v>
      </c>
      <c r="C1402" s="93" t="s">
        <v>636</v>
      </c>
      <c r="D1402" s="33">
        <v>1</v>
      </c>
    </row>
    <row r="1403" spans="1:4" hidden="1" x14ac:dyDescent="0.25">
      <c r="A1403" s="106">
        <v>44113</v>
      </c>
      <c r="B1403" s="93" t="s">
        <v>20</v>
      </c>
      <c r="C1403" s="93" t="s">
        <v>20</v>
      </c>
      <c r="D1403" s="33">
        <v>13</v>
      </c>
    </row>
    <row r="1404" spans="1:4" hidden="1" x14ac:dyDescent="0.25">
      <c r="A1404" s="106">
        <v>44113</v>
      </c>
      <c r="B1404" s="93" t="s">
        <v>20</v>
      </c>
      <c r="C1404" s="93" t="s">
        <v>379</v>
      </c>
      <c r="D1404" s="33">
        <v>1</v>
      </c>
    </row>
    <row r="1405" spans="1:4" hidden="1" x14ac:dyDescent="0.25">
      <c r="A1405" s="106">
        <v>44113</v>
      </c>
      <c r="B1405" s="93" t="s">
        <v>24</v>
      </c>
      <c r="C1405" s="93" t="s">
        <v>23</v>
      </c>
      <c r="D1405" s="33">
        <v>12</v>
      </c>
    </row>
    <row r="1406" spans="1:4" hidden="1" x14ac:dyDescent="0.25">
      <c r="A1406" s="106">
        <v>44113</v>
      </c>
      <c r="B1406" s="93" t="s">
        <v>50</v>
      </c>
      <c r="C1406" s="93" t="s">
        <v>628</v>
      </c>
      <c r="D1406" s="33">
        <v>5</v>
      </c>
    </row>
    <row r="1407" spans="1:4" hidden="1" x14ac:dyDescent="0.25">
      <c r="A1407" s="106">
        <v>44113</v>
      </c>
      <c r="B1407" s="93" t="s">
        <v>50</v>
      </c>
      <c r="C1407" s="93" t="s">
        <v>381</v>
      </c>
      <c r="D1407" s="33">
        <v>4</v>
      </c>
    </row>
    <row r="1408" spans="1:4" hidden="1" x14ac:dyDescent="0.25">
      <c r="A1408" s="106">
        <v>44113</v>
      </c>
      <c r="B1408" s="93" t="s">
        <v>7</v>
      </c>
      <c r="C1408" s="93" t="s">
        <v>7</v>
      </c>
      <c r="D1408" s="33">
        <v>7</v>
      </c>
    </row>
    <row r="1409" spans="1:4" hidden="1" x14ac:dyDescent="0.25">
      <c r="A1409" s="106">
        <v>44113</v>
      </c>
      <c r="B1409" s="93" t="s">
        <v>12</v>
      </c>
      <c r="C1409" s="93" t="s">
        <v>83</v>
      </c>
      <c r="D1409" s="33">
        <v>3</v>
      </c>
    </row>
    <row r="1410" spans="1:4" hidden="1" x14ac:dyDescent="0.25">
      <c r="A1410" s="106">
        <v>44113</v>
      </c>
      <c r="B1410" s="93" t="s">
        <v>12</v>
      </c>
      <c r="C1410" s="93" t="s">
        <v>12</v>
      </c>
      <c r="D1410" s="33">
        <v>3</v>
      </c>
    </row>
    <row r="1411" spans="1:4" hidden="1" x14ac:dyDescent="0.25">
      <c r="A1411" s="106">
        <v>44113</v>
      </c>
      <c r="B1411" s="93" t="s">
        <v>15</v>
      </c>
      <c r="C1411" s="93" t="s">
        <v>118</v>
      </c>
      <c r="D1411" s="33">
        <v>3</v>
      </c>
    </row>
    <row r="1412" spans="1:4" hidden="1" x14ac:dyDescent="0.25">
      <c r="A1412" s="106">
        <v>44113</v>
      </c>
      <c r="B1412" s="93" t="s">
        <v>15</v>
      </c>
      <c r="C1412" s="93" t="s">
        <v>297</v>
      </c>
      <c r="D1412" s="33">
        <v>1</v>
      </c>
    </row>
    <row r="1413" spans="1:4" hidden="1" x14ac:dyDescent="0.25">
      <c r="A1413" s="106">
        <v>44113</v>
      </c>
      <c r="B1413" s="93" t="s">
        <v>11</v>
      </c>
      <c r="C1413" s="93" t="s">
        <v>11</v>
      </c>
      <c r="D1413" s="33">
        <v>2</v>
      </c>
    </row>
    <row r="1414" spans="1:4" hidden="1" x14ac:dyDescent="0.25">
      <c r="A1414" s="106">
        <v>44113</v>
      </c>
      <c r="B1414" s="93" t="s">
        <v>11</v>
      </c>
      <c r="C1414" s="93" t="s">
        <v>144</v>
      </c>
      <c r="D1414" s="33">
        <v>2</v>
      </c>
    </row>
    <row r="1415" spans="1:4" hidden="1" x14ac:dyDescent="0.25">
      <c r="A1415" s="106">
        <v>44113</v>
      </c>
      <c r="B1415" s="93" t="s">
        <v>49</v>
      </c>
      <c r="C1415" s="93" t="s">
        <v>225</v>
      </c>
      <c r="D1415" s="33">
        <v>1</v>
      </c>
    </row>
    <row r="1416" spans="1:4" hidden="1" x14ac:dyDescent="0.25">
      <c r="A1416" s="106">
        <v>44113</v>
      </c>
      <c r="B1416" s="93" t="s">
        <v>49</v>
      </c>
      <c r="C1416" s="93" t="s">
        <v>49</v>
      </c>
      <c r="D1416" s="33">
        <v>2</v>
      </c>
    </row>
    <row r="1417" spans="1:4" hidden="1" x14ac:dyDescent="0.25">
      <c r="A1417" s="106">
        <v>44113</v>
      </c>
      <c r="B1417" s="93" t="s">
        <v>51</v>
      </c>
      <c r="C1417" s="93" t="s">
        <v>51</v>
      </c>
      <c r="D1417" s="33">
        <v>3</v>
      </c>
    </row>
    <row r="1418" spans="1:4" hidden="1" x14ac:dyDescent="0.25">
      <c r="A1418" s="106">
        <v>44113</v>
      </c>
      <c r="B1418" s="93" t="s">
        <v>10</v>
      </c>
      <c r="C1418" s="93" t="s">
        <v>10</v>
      </c>
      <c r="D1418" s="33">
        <v>2</v>
      </c>
    </row>
    <row r="1419" spans="1:4" hidden="1" x14ac:dyDescent="0.25">
      <c r="A1419" s="106">
        <v>44114</v>
      </c>
      <c r="B1419" s="93" t="s">
        <v>8</v>
      </c>
      <c r="C1419" s="93" t="s">
        <v>8</v>
      </c>
      <c r="D1419" s="33">
        <v>121</v>
      </c>
    </row>
    <row r="1420" spans="1:4" hidden="1" x14ac:dyDescent="0.25">
      <c r="A1420" s="106">
        <v>44114</v>
      </c>
      <c r="B1420" s="93" t="s">
        <v>8</v>
      </c>
      <c r="C1420" s="93" t="s">
        <v>121</v>
      </c>
      <c r="D1420" s="33">
        <v>3</v>
      </c>
    </row>
    <row r="1421" spans="1:4" hidden="1" x14ac:dyDescent="0.25">
      <c r="A1421" s="106">
        <v>44114</v>
      </c>
      <c r="B1421" s="93" t="s">
        <v>8</v>
      </c>
      <c r="C1421" s="93" t="s">
        <v>31</v>
      </c>
      <c r="D1421" s="33">
        <v>2</v>
      </c>
    </row>
    <row r="1422" spans="1:4" hidden="1" x14ac:dyDescent="0.25">
      <c r="A1422" s="106">
        <v>44114</v>
      </c>
      <c r="B1422" s="93" t="s">
        <v>8</v>
      </c>
      <c r="C1422" s="93" t="s">
        <v>609</v>
      </c>
      <c r="D1422" s="33">
        <v>2</v>
      </c>
    </row>
    <row r="1423" spans="1:4" hidden="1" x14ac:dyDescent="0.25">
      <c r="A1423" s="106">
        <v>44114</v>
      </c>
      <c r="B1423" s="93" t="s">
        <v>8</v>
      </c>
      <c r="C1423" s="182" t="s">
        <v>241</v>
      </c>
      <c r="D1423" s="72">
        <v>2</v>
      </c>
    </row>
    <row r="1424" spans="1:4" x14ac:dyDescent="0.25">
      <c r="A1424" s="106">
        <v>44114</v>
      </c>
      <c r="B1424" s="93" t="s">
        <v>8</v>
      </c>
      <c r="C1424" s="93" t="s">
        <v>82</v>
      </c>
      <c r="D1424" s="33">
        <v>1</v>
      </c>
    </row>
    <row r="1425" spans="1:4" hidden="1" x14ac:dyDescent="0.25">
      <c r="A1425" s="106">
        <v>44114</v>
      </c>
      <c r="B1425" s="93" t="s">
        <v>8</v>
      </c>
      <c r="C1425" s="184" t="s">
        <v>67</v>
      </c>
      <c r="D1425" s="68">
        <v>1</v>
      </c>
    </row>
    <row r="1426" spans="1:4" hidden="1" x14ac:dyDescent="0.25">
      <c r="A1426" s="106">
        <v>44114</v>
      </c>
      <c r="B1426" s="93" t="s">
        <v>8</v>
      </c>
      <c r="C1426" s="93" t="s">
        <v>215</v>
      </c>
      <c r="D1426" s="33">
        <v>1</v>
      </c>
    </row>
    <row r="1427" spans="1:4" hidden="1" x14ac:dyDescent="0.25">
      <c r="A1427" s="106">
        <v>44114</v>
      </c>
      <c r="B1427" s="93" t="s">
        <v>24</v>
      </c>
      <c r="C1427" s="93" t="s">
        <v>23</v>
      </c>
      <c r="D1427" s="33">
        <v>17</v>
      </c>
    </row>
    <row r="1428" spans="1:4" hidden="1" x14ac:dyDescent="0.25">
      <c r="A1428" s="106">
        <v>44114</v>
      </c>
      <c r="B1428" s="93" t="s">
        <v>24</v>
      </c>
      <c r="C1428" s="93" t="s">
        <v>36</v>
      </c>
      <c r="D1428" s="33">
        <v>2</v>
      </c>
    </row>
    <row r="1429" spans="1:4" hidden="1" x14ac:dyDescent="0.25">
      <c r="A1429" s="106">
        <v>44114</v>
      </c>
      <c r="B1429" s="93" t="s">
        <v>7</v>
      </c>
      <c r="C1429" s="93" t="s">
        <v>7</v>
      </c>
      <c r="D1429" s="33">
        <v>18</v>
      </c>
    </row>
    <row r="1430" spans="1:4" hidden="1" x14ac:dyDescent="0.25">
      <c r="A1430" s="106">
        <v>44114</v>
      </c>
      <c r="B1430" s="93" t="s">
        <v>9</v>
      </c>
      <c r="C1430" s="93" t="s">
        <v>9</v>
      </c>
      <c r="D1430" s="33">
        <v>10</v>
      </c>
    </row>
    <row r="1431" spans="1:4" hidden="1" x14ac:dyDescent="0.25">
      <c r="A1431" s="106">
        <v>44114</v>
      </c>
      <c r="B1431" s="93" t="s">
        <v>9</v>
      </c>
      <c r="C1431" s="93" t="s">
        <v>17</v>
      </c>
      <c r="D1431" s="33">
        <v>6</v>
      </c>
    </row>
    <row r="1432" spans="1:4" hidden="1" x14ac:dyDescent="0.25">
      <c r="A1432" s="106">
        <v>44114</v>
      </c>
      <c r="B1432" s="93" t="s">
        <v>9</v>
      </c>
      <c r="C1432" s="93" t="s">
        <v>155</v>
      </c>
      <c r="D1432" s="33">
        <v>1</v>
      </c>
    </row>
    <row r="1433" spans="1:4" hidden="1" x14ac:dyDescent="0.25">
      <c r="A1433" s="106">
        <v>44114</v>
      </c>
      <c r="B1433" s="93" t="s">
        <v>20</v>
      </c>
      <c r="C1433" s="93" t="s">
        <v>20</v>
      </c>
      <c r="D1433" s="33">
        <v>12</v>
      </c>
    </row>
    <row r="1434" spans="1:4" hidden="1" x14ac:dyDescent="0.25">
      <c r="A1434" s="106">
        <v>44114</v>
      </c>
      <c r="B1434" s="93" t="s">
        <v>20</v>
      </c>
      <c r="C1434" s="93" t="s">
        <v>695</v>
      </c>
      <c r="D1434" s="33">
        <v>1</v>
      </c>
    </row>
    <row r="1435" spans="1:4" hidden="1" x14ac:dyDescent="0.25">
      <c r="A1435" s="106">
        <v>44114</v>
      </c>
      <c r="B1435" s="93" t="s">
        <v>11</v>
      </c>
      <c r="C1435" s="93" t="s">
        <v>144</v>
      </c>
      <c r="D1435" s="33">
        <v>5</v>
      </c>
    </row>
    <row r="1436" spans="1:4" hidden="1" x14ac:dyDescent="0.25">
      <c r="A1436" s="106">
        <v>44114</v>
      </c>
      <c r="B1436" s="93" t="s">
        <v>11</v>
      </c>
      <c r="C1436" s="93" t="s">
        <v>11</v>
      </c>
      <c r="D1436" s="33">
        <v>1</v>
      </c>
    </row>
    <row r="1437" spans="1:4" hidden="1" x14ac:dyDescent="0.25">
      <c r="A1437" s="106">
        <v>44114</v>
      </c>
      <c r="B1437" s="93" t="s">
        <v>11</v>
      </c>
      <c r="C1437" s="93" t="s">
        <v>348</v>
      </c>
      <c r="D1437" s="33">
        <v>1</v>
      </c>
    </row>
    <row r="1438" spans="1:4" hidden="1" x14ac:dyDescent="0.25">
      <c r="A1438" s="106">
        <v>44114</v>
      </c>
      <c r="B1438" s="93" t="s">
        <v>49</v>
      </c>
      <c r="C1438" s="93" t="s">
        <v>49</v>
      </c>
      <c r="D1438" s="33">
        <v>6</v>
      </c>
    </row>
    <row r="1439" spans="1:4" hidden="1" x14ac:dyDescent="0.25">
      <c r="A1439" s="106">
        <v>44114</v>
      </c>
      <c r="B1439" s="93" t="s">
        <v>13</v>
      </c>
      <c r="C1439" s="93" t="s">
        <v>233</v>
      </c>
      <c r="D1439" s="33">
        <v>3</v>
      </c>
    </row>
    <row r="1440" spans="1:4" hidden="1" x14ac:dyDescent="0.25">
      <c r="A1440" s="106">
        <v>44114</v>
      </c>
      <c r="B1440" s="93" t="s">
        <v>13</v>
      </c>
      <c r="C1440" s="93" t="s">
        <v>152</v>
      </c>
      <c r="D1440" s="33">
        <v>2</v>
      </c>
    </row>
    <row r="1441" spans="1:4" hidden="1" x14ac:dyDescent="0.25">
      <c r="A1441" s="106">
        <v>44114</v>
      </c>
      <c r="B1441" s="93" t="s">
        <v>13</v>
      </c>
      <c r="C1441" s="93" t="s">
        <v>148</v>
      </c>
      <c r="D1441" s="33">
        <v>1</v>
      </c>
    </row>
    <row r="1442" spans="1:4" hidden="1" x14ac:dyDescent="0.25">
      <c r="A1442" s="106">
        <v>44114</v>
      </c>
      <c r="B1442" s="93" t="s">
        <v>50</v>
      </c>
      <c r="C1442" s="93" t="s">
        <v>381</v>
      </c>
      <c r="D1442" s="33">
        <v>4</v>
      </c>
    </row>
    <row r="1443" spans="1:4" hidden="1" x14ac:dyDescent="0.25">
      <c r="A1443" s="106">
        <v>44114</v>
      </c>
      <c r="B1443" s="93" t="s">
        <v>50</v>
      </c>
      <c r="C1443" s="93" t="s">
        <v>243</v>
      </c>
      <c r="D1443" s="33">
        <v>2</v>
      </c>
    </row>
    <row r="1444" spans="1:4" hidden="1" x14ac:dyDescent="0.25">
      <c r="A1444" s="106">
        <v>44114</v>
      </c>
      <c r="B1444" s="93" t="s">
        <v>27</v>
      </c>
      <c r="C1444" s="93" t="s">
        <v>150</v>
      </c>
      <c r="D1444" s="33">
        <v>3</v>
      </c>
    </row>
    <row r="1445" spans="1:4" hidden="1" x14ac:dyDescent="0.25">
      <c r="A1445" s="106">
        <v>44114</v>
      </c>
      <c r="B1445" s="93" t="s">
        <v>27</v>
      </c>
      <c r="C1445" s="93" t="s">
        <v>43</v>
      </c>
      <c r="D1445" s="33">
        <v>3</v>
      </c>
    </row>
    <row r="1446" spans="1:4" hidden="1" x14ac:dyDescent="0.25">
      <c r="A1446" s="106">
        <v>44114</v>
      </c>
      <c r="B1446" s="93" t="s">
        <v>51</v>
      </c>
      <c r="C1446" s="93" t="s">
        <v>51</v>
      </c>
      <c r="D1446" s="33">
        <v>3</v>
      </c>
    </row>
    <row r="1447" spans="1:4" hidden="1" x14ac:dyDescent="0.25">
      <c r="A1447" s="106">
        <v>44114</v>
      </c>
      <c r="B1447" s="93" t="s">
        <v>10</v>
      </c>
      <c r="C1447" s="93" t="s">
        <v>10</v>
      </c>
      <c r="D1447" s="33">
        <v>1</v>
      </c>
    </row>
    <row r="1448" spans="1:4" hidden="1" x14ac:dyDescent="0.25">
      <c r="A1448" s="106">
        <v>44114</v>
      </c>
      <c r="B1448" s="49" t="s">
        <v>12</v>
      </c>
      <c r="C1448" s="49" t="s">
        <v>12</v>
      </c>
      <c r="D1448" s="2">
        <v>1</v>
      </c>
    </row>
    <row r="1449" spans="1:4" hidden="1" x14ac:dyDescent="0.25">
      <c r="A1449" s="3">
        <v>44107</v>
      </c>
      <c r="B1449" s="117" t="s">
        <v>7</v>
      </c>
      <c r="C1449" s="117" t="s">
        <v>7</v>
      </c>
      <c r="D1449" s="2">
        <v>5</v>
      </c>
    </row>
  </sheetData>
  <autoFilter ref="A1:D1449" xr:uid="{00000000-0009-0000-0000-000001000000}">
    <filterColumn colId="1">
      <filters>
        <filter val="Paraná"/>
      </filters>
    </filterColumn>
    <filterColumn colId="2">
      <filters>
        <filter val="Cerrito"/>
      </filters>
    </filterColumn>
    <sortState xmlns:xlrd2="http://schemas.microsoft.com/office/spreadsheetml/2017/richdata2" ref="A2:D1132">
      <sortCondition ref="A2:A1132"/>
      <sortCondition ref="B2:B1132"/>
      <sortCondition ref="C2:C1132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27"/>
  <sheetViews>
    <sheetView tabSelected="1" topLeftCell="A103" workbookViewId="0">
      <selection activeCell="E118" sqref="E118"/>
    </sheetView>
    <sheetView workbookViewId="1"/>
  </sheetViews>
  <sheetFormatPr baseColWidth="10" defaultRowHeight="15" x14ac:dyDescent="0.25"/>
  <cols>
    <col min="1" max="1" width="15" style="1" customWidth="1"/>
    <col min="2" max="2" width="18.85546875" style="1" customWidth="1"/>
    <col min="3" max="3" width="8.85546875" style="1" customWidth="1"/>
    <col min="4" max="4" width="8.7109375" style="1" customWidth="1"/>
    <col min="5" max="5" width="10.7109375" style="1" customWidth="1"/>
    <col min="6" max="6" width="11.85546875" style="1" customWidth="1"/>
    <col min="7" max="7" width="10.140625" style="176" customWidth="1"/>
    <col min="8" max="16384" width="11.42578125" style="1"/>
  </cols>
  <sheetData>
    <row r="1" spans="1:7" s="47" customFormat="1" x14ac:dyDescent="0.25">
      <c r="A1" s="158" t="s">
        <v>1</v>
      </c>
      <c r="B1" s="158" t="s">
        <v>2</v>
      </c>
      <c r="C1" s="158" t="s">
        <v>195</v>
      </c>
      <c r="D1" s="158" t="s">
        <v>196</v>
      </c>
      <c r="E1" s="158" t="s">
        <v>5</v>
      </c>
      <c r="F1" s="158" t="s">
        <v>6</v>
      </c>
      <c r="G1" s="187" t="s">
        <v>115</v>
      </c>
    </row>
    <row r="2" spans="1:7" x14ac:dyDescent="0.25">
      <c r="A2" s="236" t="s">
        <v>14</v>
      </c>
      <c r="B2" s="236" t="s">
        <v>234</v>
      </c>
      <c r="C2" s="236">
        <v>-32.166699999999999</v>
      </c>
      <c r="D2" s="236">
        <v>-58.55</v>
      </c>
      <c r="E2" s="236" t="s">
        <v>63</v>
      </c>
      <c r="F2" s="236" t="s">
        <v>64</v>
      </c>
      <c r="G2" s="262"/>
    </row>
    <row r="3" spans="1:7" x14ac:dyDescent="0.25">
      <c r="A3" s="236" t="s">
        <v>14</v>
      </c>
      <c r="B3" s="236" t="s">
        <v>14</v>
      </c>
      <c r="C3" s="236">
        <v>-32.225023234100803</v>
      </c>
      <c r="D3" s="236">
        <v>-58.142272902901702</v>
      </c>
      <c r="E3" s="236" t="s">
        <v>164</v>
      </c>
      <c r="F3" s="236" t="s">
        <v>165</v>
      </c>
      <c r="G3" s="186">
        <v>24835</v>
      </c>
    </row>
    <row r="4" spans="1:7" x14ac:dyDescent="0.25">
      <c r="A4" s="236" t="s">
        <v>14</v>
      </c>
      <c r="B4" s="236" t="s">
        <v>16</v>
      </c>
      <c r="C4" s="236">
        <v>-32.207718176721798</v>
      </c>
      <c r="D4" s="236">
        <v>-58.218798208492501</v>
      </c>
      <c r="E4" s="236" t="s">
        <v>166</v>
      </c>
      <c r="F4" s="236" t="s">
        <v>167</v>
      </c>
      <c r="G4" s="186">
        <v>18178</v>
      </c>
    </row>
    <row r="5" spans="1:7" x14ac:dyDescent="0.25">
      <c r="A5" s="236" t="s">
        <v>14</v>
      </c>
      <c r="B5" s="236" t="s">
        <v>95</v>
      </c>
      <c r="C5" s="236">
        <v>-32.166666999999997</v>
      </c>
      <c r="D5" s="236">
        <v>-58.4</v>
      </c>
      <c r="E5" s="236" t="s">
        <v>96</v>
      </c>
      <c r="F5" s="236" t="s">
        <v>97</v>
      </c>
      <c r="G5" s="186">
        <v>11117</v>
      </c>
    </row>
    <row r="6" spans="1:7" x14ac:dyDescent="0.25">
      <c r="A6" s="236" t="s">
        <v>20</v>
      </c>
      <c r="B6" s="236" t="s">
        <v>20</v>
      </c>
      <c r="C6" s="236">
        <v>-31.392222</v>
      </c>
      <c r="D6" s="236">
        <v>-58.016944000000002</v>
      </c>
      <c r="E6" s="236" t="s">
        <v>21</v>
      </c>
      <c r="F6" s="236" t="s">
        <v>22</v>
      </c>
      <c r="G6" s="186">
        <v>152282</v>
      </c>
    </row>
    <row r="7" spans="1:7" x14ac:dyDescent="0.25">
      <c r="A7" s="112" t="s">
        <v>20</v>
      </c>
      <c r="B7" s="112" t="s">
        <v>695</v>
      </c>
      <c r="C7" s="236" t="s">
        <v>669</v>
      </c>
      <c r="D7" s="236" t="s">
        <v>670</v>
      </c>
      <c r="E7" s="236" t="s">
        <v>667</v>
      </c>
      <c r="F7" s="236" t="s">
        <v>668</v>
      </c>
      <c r="G7" s="186">
        <v>2512</v>
      </c>
    </row>
    <row r="8" spans="1:7" x14ac:dyDescent="0.25">
      <c r="A8" s="112" t="s">
        <v>20</v>
      </c>
      <c r="B8" s="112" t="s">
        <v>379</v>
      </c>
      <c r="C8" s="236" t="s">
        <v>392</v>
      </c>
      <c r="D8" s="236" t="s">
        <v>393</v>
      </c>
      <c r="E8" s="236" t="s">
        <v>386</v>
      </c>
      <c r="F8" s="236" t="s">
        <v>387</v>
      </c>
      <c r="G8" s="186">
        <v>2382</v>
      </c>
    </row>
    <row r="9" spans="1:7" x14ac:dyDescent="0.25">
      <c r="A9" s="112" t="s">
        <v>20</v>
      </c>
      <c r="B9" s="112" t="s">
        <v>666</v>
      </c>
      <c r="C9" s="236" t="s">
        <v>669</v>
      </c>
      <c r="D9" s="236" t="s">
        <v>670</v>
      </c>
      <c r="E9" s="236" t="s">
        <v>667</v>
      </c>
      <c r="F9" s="236" t="s">
        <v>668</v>
      </c>
      <c r="G9" s="256">
        <v>3774</v>
      </c>
    </row>
    <row r="10" spans="1:7" x14ac:dyDescent="0.25">
      <c r="A10" s="112" t="s">
        <v>20</v>
      </c>
      <c r="B10" s="112" t="s">
        <v>734</v>
      </c>
      <c r="C10" s="236" t="s">
        <v>770</v>
      </c>
      <c r="D10" s="236" t="s">
        <v>771</v>
      </c>
      <c r="E10" s="236" t="s">
        <v>768</v>
      </c>
      <c r="F10" s="236" t="s">
        <v>769</v>
      </c>
      <c r="G10" s="186">
        <v>1696</v>
      </c>
    </row>
    <row r="11" spans="1:7" x14ac:dyDescent="0.25">
      <c r="A11" s="112" t="s">
        <v>13</v>
      </c>
      <c r="B11" s="112" t="s">
        <v>324</v>
      </c>
      <c r="C11" s="236" t="s">
        <v>327</v>
      </c>
      <c r="D11" s="236" t="s">
        <v>328</v>
      </c>
      <c r="E11" s="236" t="s">
        <v>325</v>
      </c>
      <c r="F11" s="236" t="s">
        <v>326</v>
      </c>
      <c r="G11" s="186">
        <v>174</v>
      </c>
    </row>
    <row r="12" spans="1:7" x14ac:dyDescent="0.25">
      <c r="A12" s="112" t="s">
        <v>13</v>
      </c>
      <c r="B12" s="112" t="s">
        <v>333</v>
      </c>
      <c r="C12" s="236" t="s">
        <v>336</v>
      </c>
      <c r="D12" s="236" t="s">
        <v>337</v>
      </c>
      <c r="E12" s="236" t="s">
        <v>334</v>
      </c>
      <c r="F12" s="236" t="s">
        <v>335</v>
      </c>
      <c r="G12" s="186">
        <v>805</v>
      </c>
    </row>
    <row r="13" spans="1:7" x14ac:dyDescent="0.25">
      <c r="A13" s="112" t="s">
        <v>13</v>
      </c>
      <c r="B13" s="112" t="s">
        <v>365</v>
      </c>
      <c r="C13" s="236" t="s">
        <v>371</v>
      </c>
      <c r="D13" s="236" t="s">
        <v>372</v>
      </c>
      <c r="E13" s="236" t="s">
        <v>90</v>
      </c>
      <c r="F13" s="236" t="s">
        <v>367</v>
      </c>
      <c r="G13" s="186">
        <v>57</v>
      </c>
    </row>
    <row r="14" spans="1:7" x14ac:dyDescent="0.25">
      <c r="A14" s="112" t="s">
        <v>13</v>
      </c>
      <c r="B14" s="112" t="s">
        <v>626</v>
      </c>
      <c r="C14" s="236" t="s">
        <v>766</v>
      </c>
      <c r="D14" s="236" t="s">
        <v>767</v>
      </c>
      <c r="E14" s="236" t="s">
        <v>764</v>
      </c>
      <c r="F14" s="236" t="s">
        <v>765</v>
      </c>
      <c r="G14" s="186">
        <v>2427</v>
      </c>
    </row>
    <row r="15" spans="1:7" x14ac:dyDescent="0.25">
      <c r="A15" s="236" t="s">
        <v>13</v>
      </c>
      <c r="B15" s="236" t="s">
        <v>104</v>
      </c>
      <c r="C15" s="236">
        <v>-31.89</v>
      </c>
      <c r="D15" s="236">
        <v>-60.59</v>
      </c>
      <c r="E15" s="236" t="s">
        <v>105</v>
      </c>
      <c r="F15" s="236" t="s">
        <v>106</v>
      </c>
      <c r="G15" s="186">
        <v>1135</v>
      </c>
    </row>
    <row r="16" spans="1:7" x14ac:dyDescent="0.25">
      <c r="A16" s="236" t="s">
        <v>13</v>
      </c>
      <c r="B16" s="236" t="s">
        <v>101</v>
      </c>
      <c r="C16" s="236">
        <v>-31.946472</v>
      </c>
      <c r="D16" s="236">
        <v>-60.581000000000003</v>
      </c>
      <c r="E16" s="236" t="s">
        <v>102</v>
      </c>
      <c r="F16" s="236" t="s">
        <v>103</v>
      </c>
      <c r="G16" s="186">
        <v>541</v>
      </c>
    </row>
    <row r="17" spans="1:7" x14ac:dyDescent="0.25">
      <c r="A17" s="236" t="s">
        <v>13</v>
      </c>
      <c r="B17" s="236" t="s">
        <v>727</v>
      </c>
      <c r="C17" s="236" t="s">
        <v>762</v>
      </c>
      <c r="D17" s="236" t="s">
        <v>763</v>
      </c>
      <c r="E17" s="236" t="s">
        <v>760</v>
      </c>
      <c r="F17" s="236" t="s">
        <v>761</v>
      </c>
      <c r="G17" s="186">
        <v>554</v>
      </c>
    </row>
    <row r="18" spans="1:7" x14ac:dyDescent="0.25">
      <c r="A18" s="236" t="s">
        <v>13</v>
      </c>
      <c r="B18" s="236" t="s">
        <v>235</v>
      </c>
      <c r="C18" s="236">
        <v>-31.863900000000001</v>
      </c>
      <c r="D18" s="236">
        <v>-60.573900000000002</v>
      </c>
      <c r="E18" s="236" t="s">
        <v>98</v>
      </c>
      <c r="F18" s="236" t="s">
        <v>99</v>
      </c>
      <c r="G18" s="186">
        <v>543</v>
      </c>
    </row>
    <row r="19" spans="1:7" x14ac:dyDescent="0.25">
      <c r="A19" s="236" t="s">
        <v>13</v>
      </c>
      <c r="B19" s="236" t="s">
        <v>13</v>
      </c>
      <c r="C19" s="236">
        <v>-32.074450123916399</v>
      </c>
      <c r="D19" s="236">
        <v>-60.465935078081898</v>
      </c>
      <c r="E19" s="236" t="s">
        <v>168</v>
      </c>
      <c r="F19" s="236" t="s">
        <v>169</v>
      </c>
      <c r="G19" s="186">
        <v>19930</v>
      </c>
    </row>
    <row r="20" spans="1:7" x14ac:dyDescent="0.25">
      <c r="A20" s="236" t="s">
        <v>13</v>
      </c>
      <c r="B20" s="236" t="s">
        <v>689</v>
      </c>
      <c r="C20" s="236" t="s">
        <v>688</v>
      </c>
      <c r="D20" s="236" t="s">
        <v>687</v>
      </c>
      <c r="E20" s="236" t="s">
        <v>685</v>
      </c>
      <c r="F20" s="236" t="s">
        <v>686</v>
      </c>
      <c r="G20" s="186">
        <v>538</v>
      </c>
    </row>
    <row r="21" spans="1:7" x14ac:dyDescent="0.25">
      <c r="A21" s="236" t="s">
        <v>13</v>
      </c>
      <c r="B21" s="236" t="s">
        <v>236</v>
      </c>
      <c r="C21" s="236">
        <v>-32.183332999999998</v>
      </c>
      <c r="D21" s="236">
        <v>-60.2</v>
      </c>
      <c r="E21" s="236" t="s">
        <v>113</v>
      </c>
      <c r="F21" s="236" t="s">
        <v>114</v>
      </c>
      <c r="G21" s="186">
        <v>9222</v>
      </c>
    </row>
    <row r="22" spans="1:7" x14ac:dyDescent="0.25">
      <c r="A22" s="112" t="s">
        <v>13</v>
      </c>
      <c r="B22" s="112" t="s">
        <v>339</v>
      </c>
      <c r="C22" s="236" t="s">
        <v>342</v>
      </c>
      <c r="D22" s="236" t="s">
        <v>343</v>
      </c>
      <c r="E22" s="236" t="s">
        <v>340</v>
      </c>
      <c r="F22" s="236" t="s">
        <v>341</v>
      </c>
      <c r="G22" s="186">
        <v>629</v>
      </c>
    </row>
    <row r="23" spans="1:7" x14ac:dyDescent="0.25">
      <c r="A23" s="112" t="s">
        <v>13</v>
      </c>
      <c r="B23" s="112" t="s">
        <v>651</v>
      </c>
      <c r="C23" s="236" t="s">
        <v>655</v>
      </c>
      <c r="D23" s="236" t="s">
        <v>656</v>
      </c>
      <c r="E23" s="236" t="s">
        <v>653</v>
      </c>
      <c r="F23" s="236" t="s">
        <v>654</v>
      </c>
      <c r="G23" s="256">
        <v>1094</v>
      </c>
    </row>
    <row r="24" spans="1:7" x14ac:dyDescent="0.25">
      <c r="A24" s="112" t="s">
        <v>13</v>
      </c>
      <c r="B24" s="112" t="s">
        <v>733</v>
      </c>
      <c r="C24" s="236" t="s">
        <v>741</v>
      </c>
      <c r="D24" s="236" t="s">
        <v>742</v>
      </c>
      <c r="E24" s="236" t="s">
        <v>739</v>
      </c>
      <c r="F24" s="236" t="s">
        <v>740</v>
      </c>
      <c r="G24" s="186">
        <v>85</v>
      </c>
    </row>
    <row r="25" spans="1:7" x14ac:dyDescent="0.25">
      <c r="A25" s="112" t="s">
        <v>13</v>
      </c>
      <c r="B25" s="112" t="s">
        <v>317</v>
      </c>
      <c r="C25" s="236" t="s">
        <v>320</v>
      </c>
      <c r="D25" s="236" t="s">
        <v>321</v>
      </c>
      <c r="E25" s="236" t="s">
        <v>318</v>
      </c>
      <c r="F25" s="236" t="s">
        <v>319</v>
      </c>
      <c r="G25" s="186">
        <v>648</v>
      </c>
    </row>
    <row r="26" spans="1:7" x14ac:dyDescent="0.25">
      <c r="A26" s="236" t="s">
        <v>13</v>
      </c>
      <c r="B26" s="236" t="s">
        <v>148</v>
      </c>
      <c r="C26" s="236">
        <v>-32.053899999999999</v>
      </c>
      <c r="D26" s="236">
        <v>-60.613100000000003</v>
      </c>
      <c r="E26" s="236" t="s">
        <v>149</v>
      </c>
      <c r="F26" s="236" t="s">
        <v>170</v>
      </c>
      <c r="G26" s="186">
        <v>1864</v>
      </c>
    </row>
    <row r="27" spans="1:7" x14ac:dyDescent="0.25">
      <c r="A27" s="236" t="s">
        <v>13</v>
      </c>
      <c r="B27" s="236" t="s">
        <v>233</v>
      </c>
      <c r="C27" s="236">
        <v>-32.066667000000002</v>
      </c>
      <c r="D27" s="236">
        <v>-60.466667000000001</v>
      </c>
      <c r="E27" s="236" t="s">
        <v>81</v>
      </c>
      <c r="F27" s="236" t="s">
        <v>171</v>
      </c>
      <c r="G27" s="186">
        <v>6545</v>
      </c>
    </row>
    <row r="28" spans="1:7" x14ac:dyDescent="0.25">
      <c r="A28" s="236" t="s">
        <v>24</v>
      </c>
      <c r="B28" s="236" t="s">
        <v>23</v>
      </c>
      <c r="C28" s="236">
        <v>-30.766667000000002</v>
      </c>
      <c r="D28" s="236">
        <v>-57.983333000000002</v>
      </c>
      <c r="E28" s="236" t="s">
        <v>25</v>
      </c>
      <c r="F28" s="236" t="s">
        <v>26</v>
      </c>
      <c r="G28" s="186">
        <v>34848</v>
      </c>
    </row>
    <row r="29" spans="1:7" x14ac:dyDescent="0.25">
      <c r="A29" s="112" t="s">
        <v>24</v>
      </c>
      <c r="B29" s="128" t="s">
        <v>672</v>
      </c>
      <c r="C29" s="236" t="s">
        <v>675</v>
      </c>
      <c r="D29" s="236" t="s">
        <v>676</v>
      </c>
      <c r="E29" s="236" t="s">
        <v>674</v>
      </c>
      <c r="F29" s="236" t="s">
        <v>673</v>
      </c>
      <c r="G29" s="186">
        <v>522</v>
      </c>
    </row>
    <row r="30" spans="1:7" x14ac:dyDescent="0.25">
      <c r="A30" s="236" t="s">
        <v>24</v>
      </c>
      <c r="B30" s="236" t="s">
        <v>237</v>
      </c>
      <c r="C30" s="236">
        <v>-31.073899999999998</v>
      </c>
      <c r="D30" s="236">
        <v>-58.025799999999997</v>
      </c>
      <c r="E30" s="236" t="s">
        <v>86</v>
      </c>
      <c r="F30" s="236" t="s">
        <v>87</v>
      </c>
      <c r="G30" s="255">
        <v>458</v>
      </c>
    </row>
    <row r="31" spans="1:7" x14ac:dyDescent="0.25">
      <c r="A31" s="236" t="s">
        <v>24</v>
      </c>
      <c r="B31" s="236" t="s">
        <v>238</v>
      </c>
      <c r="C31" s="236">
        <v>-30.841699999999999</v>
      </c>
      <c r="D31" s="236">
        <v>-58.008299999999998</v>
      </c>
      <c r="E31" s="236" t="s">
        <v>111</v>
      </c>
      <c r="F31" s="236" t="s">
        <v>112</v>
      </c>
      <c r="G31" s="255">
        <v>406</v>
      </c>
    </row>
    <row r="32" spans="1:7" x14ac:dyDescent="0.25">
      <c r="A32" s="112" t="s">
        <v>24</v>
      </c>
      <c r="B32" s="112" t="s">
        <v>652</v>
      </c>
      <c r="C32" s="236" t="s">
        <v>659</v>
      </c>
      <c r="D32" s="236" t="s">
        <v>660</v>
      </c>
      <c r="E32" s="236" t="s">
        <v>657</v>
      </c>
      <c r="F32" s="236" t="s">
        <v>658</v>
      </c>
      <c r="G32" s="255">
        <v>336</v>
      </c>
    </row>
    <row r="33" spans="1:7" x14ac:dyDescent="0.25">
      <c r="A33" s="112" t="s">
        <v>24</v>
      </c>
      <c r="B33" s="112" t="s">
        <v>220</v>
      </c>
      <c r="C33" s="236" t="s">
        <v>223</v>
      </c>
      <c r="D33" s="236" t="s">
        <v>224</v>
      </c>
      <c r="E33" s="236" t="s">
        <v>221</v>
      </c>
      <c r="F33" s="236" t="s">
        <v>222</v>
      </c>
      <c r="G33" s="186">
        <v>395</v>
      </c>
    </row>
    <row r="34" spans="1:7" x14ac:dyDescent="0.25">
      <c r="A34" s="93" t="s">
        <v>24</v>
      </c>
      <c r="B34" s="93" t="s">
        <v>798</v>
      </c>
      <c r="C34" s="107" t="s">
        <v>799</v>
      </c>
      <c r="D34" s="107" t="s">
        <v>800</v>
      </c>
      <c r="E34" s="107" t="s">
        <v>111</v>
      </c>
      <c r="F34" s="107" t="s">
        <v>112</v>
      </c>
      <c r="G34" s="262"/>
    </row>
    <row r="35" spans="1:7" x14ac:dyDescent="0.25">
      <c r="A35" s="236" t="s">
        <v>24</v>
      </c>
      <c r="B35" s="236" t="s">
        <v>24</v>
      </c>
      <c r="C35" s="236" t="s">
        <v>683</v>
      </c>
      <c r="D35" s="236" t="s">
        <v>681</v>
      </c>
      <c r="E35" s="236" t="s">
        <v>682</v>
      </c>
      <c r="F35" s="236" t="s">
        <v>681</v>
      </c>
      <c r="G35" s="186">
        <v>17547</v>
      </c>
    </row>
    <row r="36" spans="1:7" x14ac:dyDescent="0.25">
      <c r="A36" s="236" t="s">
        <v>24</v>
      </c>
      <c r="B36" s="236" t="s">
        <v>726</v>
      </c>
      <c r="C36" s="236" t="s">
        <v>758</v>
      </c>
      <c r="D36" s="236" t="s">
        <v>759</v>
      </c>
      <c r="E36" s="236" t="s">
        <v>756</v>
      </c>
      <c r="F36" s="236" t="s">
        <v>757</v>
      </c>
      <c r="G36" s="255">
        <v>308</v>
      </c>
    </row>
    <row r="37" spans="1:7" x14ac:dyDescent="0.25">
      <c r="A37" s="93" t="s">
        <v>24</v>
      </c>
      <c r="B37" s="93" t="s">
        <v>786</v>
      </c>
      <c r="C37" s="107" t="s">
        <v>793</v>
      </c>
      <c r="D37" s="107" t="s">
        <v>794</v>
      </c>
      <c r="E37" s="107" t="s">
        <v>791</v>
      </c>
      <c r="F37" s="107" t="s">
        <v>792</v>
      </c>
      <c r="G37" s="186">
        <v>4337</v>
      </c>
    </row>
    <row r="38" spans="1:7" x14ac:dyDescent="0.25">
      <c r="A38" s="112" t="s">
        <v>24</v>
      </c>
      <c r="B38" s="112" t="s">
        <v>671</v>
      </c>
      <c r="C38" s="236" t="s">
        <v>679</v>
      </c>
      <c r="D38" s="236" t="s">
        <v>680</v>
      </c>
      <c r="E38" s="236" t="s">
        <v>677</v>
      </c>
      <c r="F38" s="236" t="s">
        <v>678</v>
      </c>
      <c r="G38" s="255">
        <v>1003</v>
      </c>
    </row>
    <row r="39" spans="1:7" s="238" customFormat="1" x14ac:dyDescent="0.25">
      <c r="A39" s="112" t="s">
        <v>24</v>
      </c>
      <c r="B39" s="112" t="s">
        <v>204</v>
      </c>
      <c r="C39" s="236" t="s">
        <v>205</v>
      </c>
      <c r="D39" s="236" t="s">
        <v>206</v>
      </c>
      <c r="E39" s="236" t="s">
        <v>207</v>
      </c>
      <c r="F39" s="236" t="s">
        <v>208</v>
      </c>
      <c r="G39" s="255">
        <v>458</v>
      </c>
    </row>
    <row r="40" spans="1:7" x14ac:dyDescent="0.25">
      <c r="A40" s="236" t="s">
        <v>24</v>
      </c>
      <c r="B40" s="236" t="s">
        <v>37</v>
      </c>
      <c r="C40" s="236">
        <v>-30.9</v>
      </c>
      <c r="D40" s="236">
        <v>-57.933332999999998</v>
      </c>
      <c r="E40" s="236" t="s">
        <v>38</v>
      </c>
      <c r="F40" s="236" t="s">
        <v>39</v>
      </c>
      <c r="G40" s="186">
        <v>1795</v>
      </c>
    </row>
    <row r="41" spans="1:7" x14ac:dyDescent="0.25">
      <c r="A41" s="236" t="s">
        <v>24</v>
      </c>
      <c r="B41" s="236" t="s">
        <v>36</v>
      </c>
      <c r="C41" s="236">
        <v>-30.783332999999999</v>
      </c>
      <c r="D41" s="236">
        <v>-57.916666999999997</v>
      </c>
      <c r="E41" s="236" t="s">
        <v>34</v>
      </c>
      <c r="F41" s="236" t="s">
        <v>35</v>
      </c>
      <c r="G41" s="256">
        <v>3973</v>
      </c>
    </row>
    <row r="42" spans="1:7" x14ac:dyDescent="0.25">
      <c r="A42" s="236" t="s">
        <v>47</v>
      </c>
      <c r="B42" s="236" t="s">
        <v>47</v>
      </c>
      <c r="C42" s="236">
        <v>-30.95</v>
      </c>
      <c r="D42" s="236">
        <v>-58.8</v>
      </c>
      <c r="E42" s="236" t="s">
        <v>78</v>
      </c>
      <c r="F42" s="236" t="s">
        <v>79</v>
      </c>
      <c r="G42" s="186">
        <v>18015</v>
      </c>
    </row>
    <row r="43" spans="1:7" x14ac:dyDescent="0.25">
      <c r="A43" s="112" t="s">
        <v>47</v>
      </c>
      <c r="B43" s="112" t="s">
        <v>697</v>
      </c>
      <c r="C43" s="236" t="s">
        <v>700</v>
      </c>
      <c r="D43" s="236" t="s">
        <v>701</v>
      </c>
      <c r="E43" s="236" t="s">
        <v>698</v>
      </c>
      <c r="F43" s="236" t="s">
        <v>699</v>
      </c>
      <c r="G43" s="255">
        <v>36</v>
      </c>
    </row>
    <row r="44" spans="1:7" x14ac:dyDescent="0.25">
      <c r="A44" s="112" t="s">
        <v>48</v>
      </c>
      <c r="B44" s="112" t="s">
        <v>48</v>
      </c>
      <c r="C44" s="236" t="s">
        <v>228</v>
      </c>
      <c r="D44" s="236" t="s">
        <v>229</v>
      </c>
      <c r="E44" s="236" t="s">
        <v>226</v>
      </c>
      <c r="F44" s="236" t="s">
        <v>227</v>
      </c>
      <c r="G44" s="186">
        <v>12084</v>
      </c>
    </row>
    <row r="45" spans="1:7" x14ac:dyDescent="0.25">
      <c r="A45" s="236" t="s">
        <v>7</v>
      </c>
      <c r="B45" s="236" t="s">
        <v>125</v>
      </c>
      <c r="C45" s="236">
        <v>-32.716667000000001</v>
      </c>
      <c r="D45" s="236">
        <v>-59.4</v>
      </c>
      <c r="E45" s="236" t="s">
        <v>136</v>
      </c>
      <c r="F45" s="236" t="s">
        <v>137</v>
      </c>
      <c r="G45" s="186">
        <v>4896</v>
      </c>
    </row>
    <row r="46" spans="1:7" x14ac:dyDescent="0.25">
      <c r="A46" s="236" t="s">
        <v>7</v>
      </c>
      <c r="B46" s="236" t="s">
        <v>7</v>
      </c>
      <c r="C46" s="236">
        <v>-33.150430938120799</v>
      </c>
      <c r="D46" s="236">
        <v>-59.310575121916202</v>
      </c>
      <c r="E46" s="236" t="s">
        <v>172</v>
      </c>
      <c r="F46" s="236" t="s">
        <v>173</v>
      </c>
      <c r="G46" s="186">
        <v>43009</v>
      </c>
    </row>
    <row r="47" spans="1:7" x14ac:dyDescent="0.25">
      <c r="A47" s="112" t="s">
        <v>9</v>
      </c>
      <c r="B47" s="112" t="s">
        <v>627</v>
      </c>
      <c r="C47" s="236" t="s">
        <v>634</v>
      </c>
      <c r="D47" s="236" t="s">
        <v>635</v>
      </c>
      <c r="E47" s="236" t="s">
        <v>71</v>
      </c>
      <c r="F47" s="236" t="s">
        <v>633</v>
      </c>
      <c r="G47" s="186">
        <v>1483</v>
      </c>
    </row>
    <row r="48" spans="1:7" x14ac:dyDescent="0.25">
      <c r="A48" s="236" t="s">
        <v>9</v>
      </c>
      <c r="B48" s="236" t="s">
        <v>646</v>
      </c>
      <c r="C48" s="236" t="s">
        <v>649</v>
      </c>
      <c r="D48" s="236" t="s">
        <v>650</v>
      </c>
      <c r="E48" s="236" t="s">
        <v>647</v>
      </c>
      <c r="F48" s="236" t="s">
        <v>648</v>
      </c>
      <c r="G48" s="186">
        <v>1193</v>
      </c>
    </row>
    <row r="49" spans="1:7" x14ac:dyDescent="0.25">
      <c r="A49" s="112" t="s">
        <v>9</v>
      </c>
      <c r="B49" s="112" t="s">
        <v>378</v>
      </c>
      <c r="C49" s="236" t="s">
        <v>384</v>
      </c>
      <c r="D49" s="236" t="s">
        <v>385</v>
      </c>
      <c r="E49" s="236" t="s">
        <v>382</v>
      </c>
      <c r="F49" s="236" t="s">
        <v>383</v>
      </c>
      <c r="G49" s="186">
        <v>1097</v>
      </c>
    </row>
    <row r="50" spans="1:7" x14ac:dyDescent="0.25">
      <c r="A50" s="236" t="s">
        <v>9</v>
      </c>
      <c r="B50" s="236" t="s">
        <v>9</v>
      </c>
      <c r="C50" s="236">
        <v>-33.007781712247301</v>
      </c>
      <c r="D50" s="236">
        <v>-58.5106813050649</v>
      </c>
      <c r="E50" s="236" t="s">
        <v>174</v>
      </c>
      <c r="F50" s="236" t="s">
        <v>175</v>
      </c>
      <c r="G50" s="186">
        <v>83116</v>
      </c>
    </row>
    <row r="51" spans="1:7" x14ac:dyDescent="0.25">
      <c r="A51" s="112" t="s">
        <v>9</v>
      </c>
      <c r="B51" s="112" t="s">
        <v>731</v>
      </c>
      <c r="C51" s="236" t="s">
        <v>737</v>
      </c>
      <c r="D51" s="236" t="s">
        <v>738</v>
      </c>
      <c r="E51" s="236" t="s">
        <v>735</v>
      </c>
      <c r="F51" s="236" t="s">
        <v>736</v>
      </c>
      <c r="G51" s="255">
        <v>309</v>
      </c>
    </row>
    <row r="52" spans="1:7" x14ac:dyDescent="0.25">
      <c r="A52" s="236" t="s">
        <v>9</v>
      </c>
      <c r="B52" s="236" t="s">
        <v>17</v>
      </c>
      <c r="C52" s="236">
        <v>-33.033332999999999</v>
      </c>
      <c r="D52" s="236">
        <v>-59.016666999999998</v>
      </c>
      <c r="E52" s="236" t="s">
        <v>18</v>
      </c>
      <c r="F52" s="236" t="s">
        <v>19</v>
      </c>
      <c r="G52" s="186">
        <v>6451</v>
      </c>
    </row>
    <row r="53" spans="1:7" x14ac:dyDescent="0.25">
      <c r="A53" s="236" t="s">
        <v>9</v>
      </c>
      <c r="B53" s="236" t="s">
        <v>109</v>
      </c>
      <c r="C53" s="236">
        <v>-33.087555600000002</v>
      </c>
      <c r="D53" s="236">
        <v>-58.930473200000002</v>
      </c>
      <c r="E53" s="236" t="s">
        <v>107</v>
      </c>
      <c r="F53" s="236" t="s">
        <v>108</v>
      </c>
      <c r="G53" s="262"/>
    </row>
    <row r="54" spans="1:7" x14ac:dyDescent="0.25">
      <c r="A54" s="236" t="s">
        <v>9</v>
      </c>
      <c r="B54" s="236" t="s">
        <v>159</v>
      </c>
      <c r="C54" s="236" t="s">
        <v>354</v>
      </c>
      <c r="D54" s="236" t="s">
        <v>213</v>
      </c>
      <c r="E54" s="236" t="s">
        <v>353</v>
      </c>
      <c r="F54" s="236" t="s">
        <v>214</v>
      </c>
      <c r="G54" s="186">
        <v>2179</v>
      </c>
    </row>
    <row r="55" spans="1:7" x14ac:dyDescent="0.25">
      <c r="A55" s="236" t="s">
        <v>9</v>
      </c>
      <c r="B55" s="236" t="s">
        <v>155</v>
      </c>
      <c r="C55" s="236" t="s">
        <v>157</v>
      </c>
      <c r="D55" s="239">
        <v>-58.886667000000003</v>
      </c>
      <c r="E55" s="236" t="s">
        <v>189</v>
      </c>
      <c r="F55" s="239" t="s">
        <v>190</v>
      </c>
      <c r="G55" s="186">
        <v>8986</v>
      </c>
    </row>
    <row r="56" spans="1:7" x14ac:dyDescent="0.25">
      <c r="A56" s="236" t="s">
        <v>15</v>
      </c>
      <c r="B56" s="236" t="s">
        <v>118</v>
      </c>
      <c r="C56" s="236">
        <v>-33.499122999999997</v>
      </c>
      <c r="D56" s="236">
        <v>-58.797777000000004</v>
      </c>
      <c r="E56" s="236" t="s">
        <v>127</v>
      </c>
      <c r="F56" s="236" t="s">
        <v>128</v>
      </c>
      <c r="G56" s="186">
        <v>1773</v>
      </c>
    </row>
    <row r="57" spans="1:7" x14ac:dyDescent="0.25">
      <c r="A57" s="236" t="s">
        <v>15</v>
      </c>
      <c r="B57" s="236" t="s">
        <v>69</v>
      </c>
      <c r="C57" s="236">
        <v>-33.794361600000002</v>
      </c>
      <c r="D57" s="236">
        <v>-59.122607100000003</v>
      </c>
      <c r="E57" s="236" t="s">
        <v>68</v>
      </c>
      <c r="F57" s="236" t="s">
        <v>70</v>
      </c>
      <c r="G57" s="186">
        <v>4900</v>
      </c>
    </row>
    <row r="58" spans="1:7" x14ac:dyDescent="0.25">
      <c r="A58" s="112" t="s">
        <v>15</v>
      </c>
      <c r="B58" s="112" t="s">
        <v>637</v>
      </c>
      <c r="C58" s="236" t="s">
        <v>640</v>
      </c>
      <c r="D58" s="236" t="s">
        <v>641</v>
      </c>
      <c r="E58" s="236" t="s">
        <v>638</v>
      </c>
      <c r="F58" s="236" t="s">
        <v>639</v>
      </c>
      <c r="G58" s="255">
        <v>574</v>
      </c>
    </row>
    <row r="59" spans="1:7" x14ac:dyDescent="0.25">
      <c r="A59" s="112" t="s">
        <v>15</v>
      </c>
      <c r="B59" s="112" t="s">
        <v>297</v>
      </c>
      <c r="C59" s="236" t="s">
        <v>304</v>
      </c>
      <c r="D59" s="236" t="s">
        <v>305</v>
      </c>
      <c r="E59" s="236" t="s">
        <v>302</v>
      </c>
      <c r="F59" s="236" t="s">
        <v>303</v>
      </c>
      <c r="G59" s="186">
        <v>4215</v>
      </c>
    </row>
    <row r="60" spans="1:7" x14ac:dyDescent="0.25">
      <c r="A60" s="236" t="s">
        <v>11</v>
      </c>
      <c r="B60" s="236" t="s">
        <v>73</v>
      </c>
      <c r="C60" s="236">
        <v>-31.4575</v>
      </c>
      <c r="D60" s="236">
        <v>-59.598300000000002</v>
      </c>
      <c r="E60" s="236" t="s">
        <v>74</v>
      </c>
      <c r="F60" s="236" t="s">
        <v>75</v>
      </c>
      <c r="G60" s="186">
        <v>2578</v>
      </c>
    </row>
    <row r="61" spans="1:7" x14ac:dyDescent="0.25">
      <c r="A61" s="112" t="s">
        <v>11</v>
      </c>
      <c r="B61" s="112" t="s">
        <v>348</v>
      </c>
      <c r="C61" s="236" t="s">
        <v>351</v>
      </c>
      <c r="D61" s="236" t="s">
        <v>352</v>
      </c>
      <c r="E61" s="236" t="s">
        <v>349</v>
      </c>
      <c r="F61" s="236" t="s">
        <v>350</v>
      </c>
      <c r="G61" s="186">
        <v>8790</v>
      </c>
    </row>
    <row r="62" spans="1:7" x14ac:dyDescent="0.25">
      <c r="A62" s="236" t="s">
        <v>11</v>
      </c>
      <c r="B62" s="236" t="s">
        <v>153</v>
      </c>
      <c r="C62" s="236">
        <v>-31.176100000000002</v>
      </c>
      <c r="D62" s="236">
        <v>-59.7331</v>
      </c>
      <c r="E62" s="236" t="s">
        <v>185</v>
      </c>
      <c r="F62" s="236" t="s">
        <v>186</v>
      </c>
      <c r="G62" s="255">
        <v>534</v>
      </c>
    </row>
    <row r="63" spans="1:7" x14ac:dyDescent="0.25">
      <c r="A63" s="236" t="s">
        <v>11</v>
      </c>
      <c r="B63" s="236" t="s">
        <v>11</v>
      </c>
      <c r="C63" s="236">
        <v>-30.740468112748001</v>
      </c>
      <c r="D63" s="236">
        <v>-59.644298877664099</v>
      </c>
      <c r="E63" s="236" t="s">
        <v>176</v>
      </c>
      <c r="F63" s="236" t="s">
        <v>177</v>
      </c>
      <c r="G63" s="186">
        <v>25808</v>
      </c>
    </row>
    <row r="64" spans="1:7" x14ac:dyDescent="0.25">
      <c r="A64" s="107" t="s">
        <v>11</v>
      </c>
      <c r="B64" s="107" t="s">
        <v>785</v>
      </c>
      <c r="C64" s="107" t="s">
        <v>789</v>
      </c>
      <c r="D64" s="107" t="s">
        <v>790</v>
      </c>
      <c r="E64" s="107" t="s">
        <v>787</v>
      </c>
      <c r="F64" s="107" t="s">
        <v>788</v>
      </c>
      <c r="G64" s="186">
        <v>1618</v>
      </c>
    </row>
    <row r="65" spans="1:7" x14ac:dyDescent="0.25">
      <c r="A65" s="236" t="s">
        <v>11</v>
      </c>
      <c r="B65" s="236" t="s">
        <v>144</v>
      </c>
      <c r="C65" s="236">
        <v>-30.95</v>
      </c>
      <c r="D65" s="236">
        <v>-59.8</v>
      </c>
      <c r="E65" s="236" t="s">
        <v>78</v>
      </c>
      <c r="F65" s="236" t="s">
        <v>145</v>
      </c>
      <c r="G65" s="186">
        <v>17883</v>
      </c>
    </row>
    <row r="66" spans="1:7" x14ac:dyDescent="0.25">
      <c r="A66" s="93" t="s">
        <v>12</v>
      </c>
      <c r="B66" s="112" t="s">
        <v>807</v>
      </c>
      <c r="C66" s="107" t="s">
        <v>824</v>
      </c>
      <c r="D66" s="107" t="s">
        <v>825</v>
      </c>
      <c r="E66" s="107" t="s">
        <v>822</v>
      </c>
      <c r="F66" s="107" t="s">
        <v>823</v>
      </c>
      <c r="G66" s="255">
        <v>416</v>
      </c>
    </row>
    <row r="67" spans="1:7" x14ac:dyDescent="0.25">
      <c r="A67" s="112" t="s">
        <v>12</v>
      </c>
      <c r="B67" s="112" t="s">
        <v>706</v>
      </c>
      <c r="C67" s="236" t="s">
        <v>710</v>
      </c>
      <c r="D67" s="236" t="s">
        <v>711</v>
      </c>
      <c r="E67" s="236" t="s">
        <v>708</v>
      </c>
      <c r="F67" s="236" t="s">
        <v>709</v>
      </c>
      <c r="G67" s="255">
        <v>390</v>
      </c>
    </row>
    <row r="68" spans="1:7" x14ac:dyDescent="0.25">
      <c r="A68" s="236" t="s">
        <v>12</v>
      </c>
      <c r="B68" s="236" t="s">
        <v>83</v>
      </c>
      <c r="C68" s="236">
        <v>-32.25</v>
      </c>
      <c r="D68" s="236">
        <v>-60.166699999999999</v>
      </c>
      <c r="E68" s="236" t="s">
        <v>84</v>
      </c>
      <c r="F68" s="236" t="s">
        <v>85</v>
      </c>
      <c r="G68" s="186">
        <v>1878</v>
      </c>
    </row>
    <row r="69" spans="1:7" x14ac:dyDescent="0.25">
      <c r="A69" s="93" t="s">
        <v>12</v>
      </c>
      <c r="B69" s="112" t="s">
        <v>805</v>
      </c>
      <c r="C69" s="107" t="s">
        <v>818</v>
      </c>
      <c r="D69" s="107" t="s">
        <v>819</v>
      </c>
      <c r="E69" s="107" t="s">
        <v>816</v>
      </c>
      <c r="F69" s="107" t="s">
        <v>817</v>
      </c>
      <c r="G69" s="237">
        <v>806</v>
      </c>
    </row>
    <row r="70" spans="1:7" x14ac:dyDescent="0.25">
      <c r="A70" s="236" t="s">
        <v>12</v>
      </c>
      <c r="B70" s="236" t="s">
        <v>239</v>
      </c>
      <c r="C70" s="236">
        <v>-32.071460000000002</v>
      </c>
      <c r="D70" s="236">
        <v>-59.996619000000003</v>
      </c>
      <c r="E70" s="236" t="s">
        <v>119</v>
      </c>
      <c r="F70" s="236" t="s">
        <v>120</v>
      </c>
      <c r="G70" s="255">
        <v>427</v>
      </c>
    </row>
    <row r="71" spans="1:7" x14ac:dyDescent="0.25">
      <c r="A71" s="112" t="s">
        <v>12</v>
      </c>
      <c r="B71" s="112" t="s">
        <v>160</v>
      </c>
      <c r="C71" s="236" t="s">
        <v>161</v>
      </c>
      <c r="D71" s="236" t="s">
        <v>162</v>
      </c>
      <c r="E71" s="236" t="s">
        <v>193</v>
      </c>
      <c r="F71" s="236" t="s">
        <v>194</v>
      </c>
      <c r="G71" s="255">
        <v>735</v>
      </c>
    </row>
    <row r="72" spans="1:7" x14ac:dyDescent="0.25">
      <c r="A72" s="93" t="s">
        <v>12</v>
      </c>
      <c r="B72" s="112" t="s">
        <v>804</v>
      </c>
      <c r="C72" s="198" t="s">
        <v>810</v>
      </c>
      <c r="D72" s="107" t="s">
        <v>811</v>
      </c>
      <c r="E72" s="198" t="s">
        <v>808</v>
      </c>
      <c r="F72" s="107" t="s">
        <v>809</v>
      </c>
      <c r="G72" s="237">
        <v>382</v>
      </c>
    </row>
    <row r="73" spans="1:7" x14ac:dyDescent="0.25">
      <c r="A73" s="112" t="s">
        <v>12</v>
      </c>
      <c r="B73" s="112" t="s">
        <v>603</v>
      </c>
      <c r="C73" s="236" t="s">
        <v>606</v>
      </c>
      <c r="D73" s="236" t="s">
        <v>607</v>
      </c>
      <c r="E73" s="236" t="s">
        <v>604</v>
      </c>
      <c r="F73" s="236" t="s">
        <v>605</v>
      </c>
      <c r="G73" s="186">
        <v>1790</v>
      </c>
    </row>
    <row r="74" spans="1:7" x14ac:dyDescent="0.25">
      <c r="A74" s="236" t="s">
        <v>12</v>
      </c>
      <c r="B74" s="236" t="s">
        <v>126</v>
      </c>
      <c r="C74" s="236">
        <v>-32.4</v>
      </c>
      <c r="D74" s="236">
        <v>-59.55</v>
      </c>
      <c r="E74" s="236" t="s">
        <v>138</v>
      </c>
      <c r="F74" s="236" t="s">
        <v>139</v>
      </c>
      <c r="G74" s="186">
        <v>4588</v>
      </c>
    </row>
    <row r="75" spans="1:7" x14ac:dyDescent="0.25">
      <c r="A75" s="236" t="s">
        <v>12</v>
      </c>
      <c r="B75" s="236" t="s">
        <v>12</v>
      </c>
      <c r="C75" s="236">
        <v>-32.398960647920397</v>
      </c>
      <c r="D75" s="236">
        <v>-59.787693725776698</v>
      </c>
      <c r="E75" s="236" t="s">
        <v>178</v>
      </c>
      <c r="F75" s="236" t="s">
        <v>179</v>
      </c>
      <c r="G75" s="186">
        <v>23702</v>
      </c>
    </row>
    <row r="76" spans="1:7" x14ac:dyDescent="0.25">
      <c r="A76" s="112" t="s">
        <v>12</v>
      </c>
      <c r="B76" s="112" t="s">
        <v>707</v>
      </c>
      <c r="C76" s="236" t="s">
        <v>714</v>
      </c>
      <c r="D76" s="236" t="s">
        <v>715</v>
      </c>
      <c r="E76" s="236" t="s">
        <v>712</v>
      </c>
      <c r="F76" s="236" t="s">
        <v>713</v>
      </c>
      <c r="G76" s="255">
        <v>757</v>
      </c>
    </row>
    <row r="77" spans="1:7" x14ac:dyDescent="0.25">
      <c r="A77" s="236" t="s">
        <v>8</v>
      </c>
      <c r="B77" s="236" t="s">
        <v>240</v>
      </c>
      <c r="C77" s="236">
        <v>-31.885000000000002</v>
      </c>
      <c r="D77" s="236">
        <v>-60.41</v>
      </c>
      <c r="E77" s="236" t="s">
        <v>129</v>
      </c>
      <c r="F77" s="236" t="s">
        <v>130</v>
      </c>
      <c r="G77" s="186">
        <v>1128</v>
      </c>
    </row>
    <row r="78" spans="1:7" x14ac:dyDescent="0.25">
      <c r="A78" s="112" t="s">
        <v>8</v>
      </c>
      <c r="B78" s="112" t="s">
        <v>338</v>
      </c>
      <c r="C78" s="236" t="s">
        <v>346</v>
      </c>
      <c r="D78" s="236" t="s">
        <v>347</v>
      </c>
      <c r="E78" s="236" t="s">
        <v>344</v>
      </c>
      <c r="F78" s="236" t="s">
        <v>345</v>
      </c>
      <c r="G78" s="255">
        <v>368</v>
      </c>
    </row>
    <row r="79" spans="1:7" x14ac:dyDescent="0.25">
      <c r="A79" s="236" t="s">
        <v>8</v>
      </c>
      <c r="B79" s="236" t="s">
        <v>82</v>
      </c>
      <c r="C79" s="236">
        <v>-31.583333</v>
      </c>
      <c r="D79" s="236">
        <v>-60.066667000000002</v>
      </c>
      <c r="E79" s="236" t="s">
        <v>92</v>
      </c>
      <c r="F79" s="236" t="s">
        <v>93</v>
      </c>
      <c r="G79" s="186">
        <v>5729</v>
      </c>
    </row>
    <row r="80" spans="1:7" x14ac:dyDescent="0.25">
      <c r="A80" s="236" t="s">
        <v>8</v>
      </c>
      <c r="B80" s="236" t="s">
        <v>241</v>
      </c>
      <c r="C80" s="236" t="s">
        <v>209</v>
      </c>
      <c r="D80" s="236" t="s">
        <v>210</v>
      </c>
      <c r="E80" s="236" t="s">
        <v>212</v>
      </c>
      <c r="F80" s="236" t="s">
        <v>211</v>
      </c>
      <c r="G80" s="186">
        <v>3084</v>
      </c>
    </row>
    <row r="81" spans="1:7" x14ac:dyDescent="0.25">
      <c r="A81" s="236" t="s">
        <v>8</v>
      </c>
      <c r="B81" s="236" t="s">
        <v>242</v>
      </c>
      <c r="C81" s="236">
        <v>-31.527799999999999</v>
      </c>
      <c r="D81" s="236">
        <v>-60.2333</v>
      </c>
      <c r="E81" s="236" t="s">
        <v>134</v>
      </c>
      <c r="F81" s="236" t="s">
        <v>133</v>
      </c>
      <c r="G81" s="255">
        <v>223</v>
      </c>
    </row>
    <row r="82" spans="1:7" x14ac:dyDescent="0.25">
      <c r="A82" s="112" t="s">
        <v>8</v>
      </c>
      <c r="B82" s="112" t="s">
        <v>690</v>
      </c>
      <c r="C82" s="236" t="s">
        <v>693</v>
      </c>
      <c r="D82" s="236" t="s">
        <v>694</v>
      </c>
      <c r="E82" s="236" t="s">
        <v>691</v>
      </c>
      <c r="F82" s="236" t="s">
        <v>692</v>
      </c>
      <c r="G82" s="186">
        <v>229</v>
      </c>
    </row>
    <row r="83" spans="1:7" x14ac:dyDescent="0.25">
      <c r="A83" s="112" t="s">
        <v>8</v>
      </c>
      <c r="B83" s="112" t="s">
        <v>803</v>
      </c>
      <c r="C83" s="107" t="s">
        <v>623</v>
      </c>
      <c r="D83" s="107" t="s">
        <v>821</v>
      </c>
      <c r="E83" s="107" t="s">
        <v>622</v>
      </c>
      <c r="F83" s="107" t="s">
        <v>820</v>
      </c>
      <c r="G83" s="262"/>
    </row>
    <row r="84" spans="1:7" x14ac:dyDescent="0.25">
      <c r="A84" s="236" t="s">
        <v>8</v>
      </c>
      <c r="B84" s="236" t="s">
        <v>67</v>
      </c>
      <c r="C84" s="236">
        <v>-32.023325900000003</v>
      </c>
      <c r="D84" s="236">
        <v>-60.337992499999999</v>
      </c>
      <c r="E84" s="236" t="s">
        <v>66</v>
      </c>
      <c r="F84" s="236" t="s">
        <v>65</v>
      </c>
      <c r="G84" s="186">
        <v>20203</v>
      </c>
    </row>
    <row r="85" spans="1:7" x14ac:dyDescent="0.25">
      <c r="A85" s="236" t="s">
        <v>8</v>
      </c>
      <c r="B85" s="236" t="s">
        <v>124</v>
      </c>
      <c r="C85" s="236">
        <v>-31.583333</v>
      </c>
      <c r="D85" s="236">
        <v>-59.883333</v>
      </c>
      <c r="E85" s="236" t="s">
        <v>92</v>
      </c>
      <c r="F85" s="236" t="s">
        <v>135</v>
      </c>
      <c r="G85" s="186">
        <v>931</v>
      </c>
    </row>
    <row r="86" spans="1:7" x14ac:dyDescent="0.25">
      <c r="A86" s="112" t="s">
        <v>8</v>
      </c>
      <c r="B86" s="112" t="s">
        <v>610</v>
      </c>
      <c r="C86" s="236" t="s">
        <v>613</v>
      </c>
      <c r="D86" s="236" t="s">
        <v>614</v>
      </c>
      <c r="E86" s="236" t="s">
        <v>611</v>
      </c>
      <c r="F86" s="236" t="s">
        <v>612</v>
      </c>
      <c r="G86" s="186">
        <v>82</v>
      </c>
    </row>
    <row r="87" spans="1:7" x14ac:dyDescent="0.25">
      <c r="A87" s="236" t="s">
        <v>8</v>
      </c>
      <c r="B87" s="112" t="s">
        <v>154</v>
      </c>
      <c r="C87" s="236">
        <v>-31.752638999999999</v>
      </c>
      <c r="D87" s="236">
        <v>-60.448749999999997</v>
      </c>
      <c r="E87" s="236" t="s">
        <v>187</v>
      </c>
      <c r="F87" s="236" t="s">
        <v>188</v>
      </c>
      <c r="G87" s="255">
        <v>195</v>
      </c>
    </row>
    <row r="88" spans="1:7" x14ac:dyDescent="0.25">
      <c r="A88" s="112" t="s">
        <v>8</v>
      </c>
      <c r="B88" s="112" t="s">
        <v>296</v>
      </c>
      <c r="C88" s="236" t="s">
        <v>300</v>
      </c>
      <c r="D88" s="236" t="s">
        <v>301</v>
      </c>
      <c r="E88" s="236" t="s">
        <v>298</v>
      </c>
      <c r="F88" s="236" t="s">
        <v>299</v>
      </c>
      <c r="G88" s="255">
        <v>370</v>
      </c>
    </row>
    <row r="89" spans="1:7" x14ac:dyDescent="0.25">
      <c r="A89" s="112" t="s">
        <v>8</v>
      </c>
      <c r="B89" s="112" t="s">
        <v>151</v>
      </c>
      <c r="C89" s="236">
        <v>-31.516667000000002</v>
      </c>
      <c r="D89" s="236">
        <v>-59.85</v>
      </c>
      <c r="E89" s="236" t="s">
        <v>184</v>
      </c>
      <c r="F89" s="236" t="s">
        <v>163</v>
      </c>
      <c r="G89" s="186">
        <v>4925</v>
      </c>
    </row>
    <row r="90" spans="1:7" x14ac:dyDescent="0.25">
      <c r="A90" s="236" t="s">
        <v>8</v>
      </c>
      <c r="B90" s="236" t="s">
        <v>143</v>
      </c>
      <c r="C90" s="236">
        <v>-31.216699999999999</v>
      </c>
      <c r="D90" s="236">
        <v>-59.9833</v>
      </c>
      <c r="E90" s="236" t="s">
        <v>146</v>
      </c>
      <c r="F90" s="236" t="s">
        <v>147</v>
      </c>
      <c r="G90" s="186">
        <v>5770</v>
      </c>
    </row>
    <row r="91" spans="1:7" x14ac:dyDescent="0.25">
      <c r="A91" s="236" t="s">
        <v>8</v>
      </c>
      <c r="B91" s="236" t="s">
        <v>245</v>
      </c>
      <c r="C91" s="236" t="s">
        <v>254</v>
      </c>
      <c r="D91" s="236" t="s">
        <v>255</v>
      </c>
      <c r="E91" s="236" t="s">
        <v>252</v>
      </c>
      <c r="F91" s="236" t="s">
        <v>253</v>
      </c>
      <c r="G91" s="255">
        <v>689</v>
      </c>
    </row>
    <row r="92" spans="1:7" x14ac:dyDescent="0.25">
      <c r="A92" s="236" t="s">
        <v>8</v>
      </c>
      <c r="B92" s="257" t="s">
        <v>215</v>
      </c>
      <c r="C92" s="236" t="s">
        <v>216</v>
      </c>
      <c r="D92" s="236" t="s">
        <v>217</v>
      </c>
      <c r="E92" s="236" t="s">
        <v>218</v>
      </c>
      <c r="F92" s="236" t="s">
        <v>219</v>
      </c>
      <c r="G92" s="186">
        <v>7694</v>
      </c>
    </row>
    <row r="93" spans="1:7" x14ac:dyDescent="0.25">
      <c r="A93" s="236" t="s">
        <v>8</v>
      </c>
      <c r="B93" s="236" t="s">
        <v>40</v>
      </c>
      <c r="C93" s="236">
        <v>-31.816666999999999</v>
      </c>
      <c r="D93" s="236">
        <v>-60.516666999999998</v>
      </c>
      <c r="E93" s="236" t="s">
        <v>41</v>
      </c>
      <c r="F93" s="236" t="s">
        <v>42</v>
      </c>
      <c r="G93" s="186">
        <v>4333</v>
      </c>
    </row>
    <row r="94" spans="1:7" x14ac:dyDescent="0.25">
      <c r="A94" s="236" t="s">
        <v>8</v>
      </c>
      <c r="B94" s="236" t="s">
        <v>8</v>
      </c>
      <c r="C94" s="236" t="s">
        <v>198</v>
      </c>
      <c r="D94" s="236" t="s">
        <v>199</v>
      </c>
      <c r="E94" s="236" t="s">
        <v>200</v>
      </c>
      <c r="F94" s="236" t="s">
        <v>201</v>
      </c>
      <c r="G94" s="186">
        <v>247863</v>
      </c>
    </row>
    <row r="95" spans="1:7" x14ac:dyDescent="0.25">
      <c r="A95" s="107" t="s">
        <v>8</v>
      </c>
      <c r="B95" s="107" t="s">
        <v>197</v>
      </c>
      <c r="C95" s="107" t="s">
        <v>814</v>
      </c>
      <c r="D95" s="107" t="s">
        <v>815</v>
      </c>
      <c r="E95" s="107" t="s">
        <v>812</v>
      </c>
      <c r="F95" s="107" t="s">
        <v>813</v>
      </c>
      <c r="G95" s="186">
        <v>1660</v>
      </c>
    </row>
    <row r="96" spans="1:7" x14ac:dyDescent="0.25">
      <c r="A96" s="236" t="s">
        <v>8</v>
      </c>
      <c r="B96" s="236" t="s">
        <v>31</v>
      </c>
      <c r="C96" s="236">
        <v>-31.783332999999999</v>
      </c>
      <c r="D96" s="236">
        <v>-60.433332999999998</v>
      </c>
      <c r="E96" s="236" t="s">
        <v>32</v>
      </c>
      <c r="F96" s="236" t="s">
        <v>33</v>
      </c>
      <c r="G96" s="186">
        <v>9324</v>
      </c>
    </row>
    <row r="97" spans="1:7" x14ac:dyDescent="0.25">
      <c r="A97" s="236" t="s">
        <v>8</v>
      </c>
      <c r="B97" s="236" t="s">
        <v>140</v>
      </c>
      <c r="C97" s="236">
        <v>-31.745000000000001</v>
      </c>
      <c r="D97" s="236">
        <v>-60.353900000000003</v>
      </c>
      <c r="E97" s="236" t="s">
        <v>141</v>
      </c>
      <c r="F97" s="236" t="s">
        <v>142</v>
      </c>
      <c r="G97" s="255">
        <v>837</v>
      </c>
    </row>
    <row r="98" spans="1:7" x14ac:dyDescent="0.25">
      <c r="A98" s="236" t="s">
        <v>8</v>
      </c>
      <c r="B98" s="236" t="s">
        <v>725</v>
      </c>
      <c r="C98" s="236" t="s">
        <v>754</v>
      </c>
      <c r="D98" s="236" t="s">
        <v>755</v>
      </c>
      <c r="E98" s="236" t="s">
        <v>752</v>
      </c>
      <c r="F98" s="236" t="s">
        <v>753</v>
      </c>
      <c r="G98" s="255">
        <v>177</v>
      </c>
    </row>
    <row r="99" spans="1:7" x14ac:dyDescent="0.25">
      <c r="A99" s="236" t="s">
        <v>8</v>
      </c>
      <c r="B99" s="236" t="s">
        <v>89</v>
      </c>
      <c r="C99" s="236">
        <v>-31.95</v>
      </c>
      <c r="D99" s="236">
        <v>-60.133333</v>
      </c>
      <c r="E99" s="236" t="s">
        <v>90</v>
      </c>
      <c r="F99" s="236" t="s">
        <v>91</v>
      </c>
      <c r="G99" s="186">
        <v>3885</v>
      </c>
    </row>
    <row r="100" spans="1:7" x14ac:dyDescent="0.25">
      <c r="A100" s="112" t="s">
        <v>8</v>
      </c>
      <c r="B100" s="112" t="s">
        <v>608</v>
      </c>
      <c r="C100" s="236" t="s">
        <v>617</v>
      </c>
      <c r="D100" s="236" t="s">
        <v>618</v>
      </c>
      <c r="E100" s="236" t="s">
        <v>615</v>
      </c>
      <c r="F100" s="236" t="s">
        <v>616</v>
      </c>
      <c r="G100" s="186">
        <v>1542</v>
      </c>
    </row>
    <row r="101" spans="1:7" x14ac:dyDescent="0.25">
      <c r="A101" s="112" t="s">
        <v>8</v>
      </c>
      <c r="B101" s="112" t="s">
        <v>619</v>
      </c>
      <c r="C101" s="236" t="s">
        <v>623</v>
      </c>
      <c r="D101" s="236" t="s">
        <v>621</v>
      </c>
      <c r="E101" s="236" t="s">
        <v>622</v>
      </c>
      <c r="F101" s="236" t="s">
        <v>620</v>
      </c>
      <c r="G101" s="255">
        <v>319</v>
      </c>
    </row>
    <row r="102" spans="1:7" x14ac:dyDescent="0.25">
      <c r="A102" s="236" t="s">
        <v>8</v>
      </c>
      <c r="B102" s="236" t="s">
        <v>121</v>
      </c>
      <c r="C102" s="236">
        <v>-31.866667</v>
      </c>
      <c r="D102" s="236">
        <v>-60.016666999999998</v>
      </c>
      <c r="E102" s="236" t="s">
        <v>122</v>
      </c>
      <c r="F102" s="236" t="s">
        <v>123</v>
      </c>
      <c r="G102" s="186">
        <v>9641</v>
      </c>
    </row>
    <row r="103" spans="1:7" x14ac:dyDescent="0.25">
      <c r="A103" s="236" t="s">
        <v>8</v>
      </c>
      <c r="B103" s="236" t="s">
        <v>625</v>
      </c>
      <c r="C103" s="236" t="s">
        <v>750</v>
      </c>
      <c r="D103" s="236" t="s">
        <v>751</v>
      </c>
      <c r="E103" s="236" t="s">
        <v>748</v>
      </c>
      <c r="F103" s="236" t="s">
        <v>749</v>
      </c>
      <c r="G103" s="255">
        <v>229</v>
      </c>
    </row>
    <row r="104" spans="1:7" x14ac:dyDescent="0.25">
      <c r="A104" s="112" t="s">
        <v>8</v>
      </c>
      <c r="B104" s="112" t="s">
        <v>360</v>
      </c>
      <c r="C104" s="236" t="s">
        <v>216</v>
      </c>
      <c r="D104" s="236" t="s">
        <v>362</v>
      </c>
      <c r="E104" s="236" t="s">
        <v>218</v>
      </c>
      <c r="F104" s="236" t="s">
        <v>361</v>
      </c>
      <c r="G104" s="186">
        <v>1615</v>
      </c>
    </row>
    <row r="105" spans="1:7" x14ac:dyDescent="0.25">
      <c r="A105" s="112" t="s">
        <v>49</v>
      </c>
      <c r="B105" s="112" t="s">
        <v>225</v>
      </c>
      <c r="C105" s="236" t="s">
        <v>231</v>
      </c>
      <c r="D105" s="236" t="s">
        <v>232</v>
      </c>
      <c r="E105" s="236" t="s">
        <v>230</v>
      </c>
      <c r="F105" s="236" t="s">
        <v>97</v>
      </c>
      <c r="G105" s="186">
        <v>3149</v>
      </c>
    </row>
    <row r="106" spans="1:7" x14ac:dyDescent="0.25">
      <c r="A106" s="236" t="s">
        <v>49</v>
      </c>
      <c r="B106" s="236" t="s">
        <v>49</v>
      </c>
      <c r="C106" s="236">
        <v>-31.616667</v>
      </c>
      <c r="D106" s="236">
        <v>-58.5</v>
      </c>
      <c r="E106" s="236" t="s">
        <v>131</v>
      </c>
      <c r="F106" s="236" t="s">
        <v>132</v>
      </c>
      <c r="G106" s="186">
        <v>13228</v>
      </c>
    </row>
    <row r="107" spans="1:7" x14ac:dyDescent="0.25">
      <c r="A107" s="236" t="s">
        <v>50</v>
      </c>
      <c r="B107" s="236" t="s">
        <v>243</v>
      </c>
      <c r="C107" s="236" t="s">
        <v>156</v>
      </c>
      <c r="D107" s="236" t="s">
        <v>158</v>
      </c>
      <c r="E107" s="236" t="s">
        <v>191</v>
      </c>
      <c r="F107" s="236" t="s">
        <v>192</v>
      </c>
      <c r="G107" s="186">
        <v>6306</v>
      </c>
    </row>
    <row r="108" spans="1:7" x14ac:dyDescent="0.25">
      <c r="A108" s="236" t="s">
        <v>50</v>
      </c>
      <c r="B108" s="236" t="s">
        <v>728</v>
      </c>
      <c r="C108" s="236" t="s">
        <v>746</v>
      </c>
      <c r="D108" s="236" t="s">
        <v>747</v>
      </c>
      <c r="E108" s="236" t="s">
        <v>744</v>
      </c>
      <c r="F108" s="236" t="s">
        <v>745</v>
      </c>
      <c r="G108" s="255">
        <v>533</v>
      </c>
    </row>
    <row r="109" spans="1:7" x14ac:dyDescent="0.25">
      <c r="A109" s="112" t="s">
        <v>50</v>
      </c>
      <c r="B109" s="112" t="s">
        <v>628</v>
      </c>
      <c r="C109" s="236" t="s">
        <v>631</v>
      </c>
      <c r="D109" s="236" t="s">
        <v>632</v>
      </c>
      <c r="E109" s="236" t="s">
        <v>629</v>
      </c>
      <c r="F109" s="236" t="s">
        <v>630</v>
      </c>
      <c r="G109" s="186">
        <v>2296</v>
      </c>
    </row>
    <row r="110" spans="1:7" x14ac:dyDescent="0.25">
      <c r="A110" s="112" t="s">
        <v>50</v>
      </c>
      <c r="B110" s="112" t="s">
        <v>381</v>
      </c>
      <c r="C110" s="236" t="s">
        <v>396</v>
      </c>
      <c r="D110" s="236" t="s">
        <v>397</v>
      </c>
      <c r="E110" s="236" t="s">
        <v>390</v>
      </c>
      <c r="F110" s="236" t="s">
        <v>391</v>
      </c>
      <c r="G110" s="186">
        <v>13723</v>
      </c>
    </row>
    <row r="111" spans="1:7" x14ac:dyDescent="0.25">
      <c r="A111" s="236" t="s">
        <v>27</v>
      </c>
      <c r="B111" s="236" t="s">
        <v>150</v>
      </c>
      <c r="C111" s="236">
        <v>-32.366667</v>
      </c>
      <c r="D111" s="236">
        <v>-58.883333</v>
      </c>
      <c r="E111" s="236" t="s">
        <v>182</v>
      </c>
      <c r="F111" s="236" t="s">
        <v>183</v>
      </c>
      <c r="G111" s="186">
        <v>9742</v>
      </c>
    </row>
    <row r="112" spans="1:7" x14ac:dyDescent="0.25">
      <c r="A112" s="236" t="s">
        <v>27</v>
      </c>
      <c r="B112" s="236" t="s">
        <v>247</v>
      </c>
      <c r="C112" s="236" t="s">
        <v>250</v>
      </c>
      <c r="D112" s="236" t="s">
        <v>251</v>
      </c>
      <c r="E112" s="236" t="s">
        <v>248</v>
      </c>
      <c r="F112" s="236" t="s">
        <v>249</v>
      </c>
      <c r="G112" s="186">
        <v>2339</v>
      </c>
    </row>
    <row r="113" spans="1:7" x14ac:dyDescent="0.25">
      <c r="A113" s="236" t="s">
        <v>27</v>
      </c>
      <c r="B113" s="236" t="s">
        <v>244</v>
      </c>
      <c r="C113" s="236">
        <v>-32.255178999999998</v>
      </c>
      <c r="D113" s="236">
        <v>-58.422789000000002</v>
      </c>
      <c r="E113" s="236" t="s">
        <v>76</v>
      </c>
      <c r="F113" s="236" t="s">
        <v>77</v>
      </c>
      <c r="G113" s="186">
        <v>1167</v>
      </c>
    </row>
    <row r="114" spans="1:7" x14ac:dyDescent="0.25">
      <c r="A114" s="236" t="s">
        <v>27</v>
      </c>
      <c r="B114" s="236" t="s">
        <v>43</v>
      </c>
      <c r="C114" s="236">
        <v>-32.483333000000002</v>
      </c>
      <c r="D114" s="236">
        <v>-58.233333000000002</v>
      </c>
      <c r="E114" s="236" t="s">
        <v>44</v>
      </c>
      <c r="F114" s="236" t="s">
        <v>45</v>
      </c>
      <c r="G114" s="186">
        <v>73729</v>
      </c>
    </row>
    <row r="115" spans="1:7" x14ac:dyDescent="0.25">
      <c r="A115" s="112" t="s">
        <v>27</v>
      </c>
      <c r="B115" s="112" t="s">
        <v>366</v>
      </c>
      <c r="C115" s="236" t="s">
        <v>375</v>
      </c>
      <c r="D115" s="236" t="s">
        <v>376</v>
      </c>
      <c r="E115" s="236" t="s">
        <v>369</v>
      </c>
      <c r="F115" s="236" t="s">
        <v>370</v>
      </c>
      <c r="G115" s="255">
        <v>447</v>
      </c>
    </row>
    <row r="116" spans="1:7" x14ac:dyDescent="0.25">
      <c r="A116" s="236" t="s">
        <v>27</v>
      </c>
      <c r="B116" s="236" t="s">
        <v>28</v>
      </c>
      <c r="C116" s="236">
        <v>-32.450000000000003</v>
      </c>
      <c r="D116" s="236">
        <v>-58.433300000000003</v>
      </c>
      <c r="E116" s="236" t="s">
        <v>29</v>
      </c>
      <c r="F116" s="236" t="s">
        <v>30</v>
      </c>
      <c r="G116" s="186">
        <v>1726</v>
      </c>
    </row>
    <row r="117" spans="1:7" x14ac:dyDescent="0.25">
      <c r="A117" s="112" t="s">
        <v>27</v>
      </c>
      <c r="B117" s="112" t="s">
        <v>636</v>
      </c>
      <c r="C117" s="236" t="s">
        <v>644</v>
      </c>
      <c r="D117" s="236" t="s">
        <v>645</v>
      </c>
      <c r="E117" s="236" t="s">
        <v>642</v>
      </c>
      <c r="F117" s="236" t="s">
        <v>643</v>
      </c>
      <c r="G117" s="186">
        <v>1380</v>
      </c>
    </row>
    <row r="118" spans="1:7" x14ac:dyDescent="0.25">
      <c r="A118" s="112" t="s">
        <v>27</v>
      </c>
      <c r="B118" s="112" t="s">
        <v>732</v>
      </c>
      <c r="C118" s="236" t="s">
        <v>830</v>
      </c>
      <c r="D118" s="236" t="s">
        <v>831</v>
      </c>
      <c r="E118" s="236" t="s">
        <v>828</v>
      </c>
      <c r="F118" s="236" t="s">
        <v>829</v>
      </c>
      <c r="G118" s="186">
        <v>1495</v>
      </c>
    </row>
    <row r="119" spans="1:7" x14ac:dyDescent="0.25">
      <c r="A119" s="112" t="s">
        <v>27</v>
      </c>
      <c r="B119" s="112" t="s">
        <v>624</v>
      </c>
      <c r="C119" s="236" t="s">
        <v>373</v>
      </c>
      <c r="D119" s="236" t="s">
        <v>374</v>
      </c>
      <c r="E119" s="236" t="s">
        <v>63</v>
      </c>
      <c r="F119" s="236" t="s">
        <v>368</v>
      </c>
      <c r="G119" s="255">
        <v>776</v>
      </c>
    </row>
    <row r="120" spans="1:7" x14ac:dyDescent="0.25">
      <c r="A120" s="93" t="s">
        <v>51</v>
      </c>
      <c r="B120" s="93" t="s">
        <v>772</v>
      </c>
      <c r="C120" s="107" t="s">
        <v>775</v>
      </c>
      <c r="D120" s="107" t="s">
        <v>776</v>
      </c>
      <c r="E120" s="107" t="s">
        <v>773</v>
      </c>
      <c r="F120" s="107" t="s">
        <v>774</v>
      </c>
      <c r="G120" s="255">
        <v>279</v>
      </c>
    </row>
    <row r="121" spans="1:7" x14ac:dyDescent="0.25">
      <c r="A121" s="112" t="s">
        <v>51</v>
      </c>
      <c r="B121" s="112" t="s">
        <v>716</v>
      </c>
      <c r="C121" s="240" t="s">
        <v>719</v>
      </c>
      <c r="D121" s="236" t="s">
        <v>720</v>
      </c>
      <c r="E121" s="240" t="s">
        <v>717</v>
      </c>
      <c r="F121" s="236" t="s">
        <v>718</v>
      </c>
      <c r="G121" s="255">
        <v>947</v>
      </c>
    </row>
    <row r="122" spans="1:7" x14ac:dyDescent="0.25">
      <c r="A122" s="112" t="s">
        <v>51</v>
      </c>
      <c r="B122" s="112" t="s">
        <v>696</v>
      </c>
      <c r="C122" s="236" t="s">
        <v>704</v>
      </c>
      <c r="D122" s="236" t="s">
        <v>705</v>
      </c>
      <c r="E122" s="236" t="s">
        <v>702</v>
      </c>
      <c r="F122" s="236" t="s">
        <v>703</v>
      </c>
      <c r="G122" s="255">
        <v>597</v>
      </c>
    </row>
    <row r="123" spans="1:7" x14ac:dyDescent="0.25">
      <c r="A123" s="236" t="s">
        <v>51</v>
      </c>
      <c r="B123" s="236" t="s">
        <v>51</v>
      </c>
      <c r="C123" s="236">
        <v>-32.616667</v>
      </c>
      <c r="D123" s="236">
        <v>-60.166666999999997</v>
      </c>
      <c r="E123" s="236" t="s">
        <v>71</v>
      </c>
      <c r="F123" s="236" t="s">
        <v>72</v>
      </c>
      <c r="G123" s="186">
        <v>31842</v>
      </c>
    </row>
    <row r="124" spans="1:7" x14ac:dyDescent="0.25">
      <c r="A124" s="112" t="s">
        <v>10</v>
      </c>
      <c r="B124" s="112" t="s">
        <v>380</v>
      </c>
      <c r="C124" s="236" t="s">
        <v>394</v>
      </c>
      <c r="D124" s="236" t="s">
        <v>395</v>
      </c>
      <c r="E124" s="236" t="s">
        <v>388</v>
      </c>
      <c r="F124" s="236" t="s">
        <v>389</v>
      </c>
      <c r="G124" s="255">
        <v>620</v>
      </c>
    </row>
    <row r="125" spans="1:7" x14ac:dyDescent="0.25">
      <c r="A125" s="112" t="s">
        <v>10</v>
      </c>
      <c r="B125" s="112" t="s">
        <v>661</v>
      </c>
      <c r="C125" s="236" t="s">
        <v>664</v>
      </c>
      <c r="D125" s="236" t="s">
        <v>665</v>
      </c>
      <c r="E125" s="236" t="s">
        <v>662</v>
      </c>
      <c r="F125" s="236" t="s">
        <v>663</v>
      </c>
      <c r="G125" s="255">
        <v>1101</v>
      </c>
    </row>
    <row r="126" spans="1:7" x14ac:dyDescent="0.25">
      <c r="A126" s="112" t="s">
        <v>10</v>
      </c>
      <c r="B126" s="112" t="s">
        <v>355</v>
      </c>
      <c r="C126" s="236" t="s">
        <v>358</v>
      </c>
      <c r="D126" s="236" t="s">
        <v>359</v>
      </c>
      <c r="E126" s="236" t="s">
        <v>356</v>
      </c>
      <c r="F126" s="236" t="s">
        <v>357</v>
      </c>
      <c r="G126" s="186">
        <v>2790</v>
      </c>
    </row>
    <row r="127" spans="1:7" x14ac:dyDescent="0.25">
      <c r="A127" s="236" t="s">
        <v>10</v>
      </c>
      <c r="B127" s="236" t="s">
        <v>10</v>
      </c>
      <c r="C127" s="236">
        <v>-31.867637569277001</v>
      </c>
      <c r="D127" s="236">
        <v>-59.026885197991099</v>
      </c>
      <c r="E127" s="236" t="s">
        <v>180</v>
      </c>
      <c r="F127" s="236" t="s">
        <v>181</v>
      </c>
      <c r="G127" s="186">
        <v>34637</v>
      </c>
    </row>
  </sheetData>
  <autoFilter ref="A1:G123" xr:uid="{D3DC0C8E-54BF-405E-BB21-1812F2F4CBBD}"/>
  <sortState xmlns:xlrd2="http://schemas.microsoft.com/office/spreadsheetml/2017/richdata2" ref="A2:G127">
    <sortCondition ref="A2:A127"/>
    <sortCondition ref="B2:B12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8"/>
  <sheetViews>
    <sheetView workbookViewId="0">
      <selection activeCell="E1" sqref="E1:E1048576"/>
    </sheetView>
    <sheetView workbookViewId="1">
      <selection activeCell="E2" sqref="E2:E18"/>
    </sheetView>
  </sheetViews>
  <sheetFormatPr baseColWidth="10" defaultRowHeight="15" x14ac:dyDescent="0.25"/>
  <cols>
    <col min="1" max="1" width="15.7109375" bestFit="1" customWidth="1"/>
    <col min="2" max="2" width="9.28515625" style="2" customWidth="1"/>
    <col min="3" max="3" width="6.85546875" style="2" customWidth="1"/>
    <col min="4" max="4" width="8.7109375" style="2" customWidth="1"/>
    <col min="5" max="5" width="10.5703125" style="2" customWidth="1"/>
    <col min="6" max="6" width="13.7109375" style="2" customWidth="1"/>
  </cols>
  <sheetData>
    <row r="1" spans="1:7" s="44" customFormat="1" ht="12" x14ac:dyDescent="0.2">
      <c r="A1" s="109" t="s">
        <v>1</v>
      </c>
      <c r="B1" s="110" t="s">
        <v>0</v>
      </c>
      <c r="C1" s="110" t="s">
        <v>116</v>
      </c>
      <c r="D1" s="110" t="s">
        <v>46</v>
      </c>
      <c r="E1" s="110" t="s">
        <v>88</v>
      </c>
      <c r="F1" s="110" t="s">
        <v>110</v>
      </c>
      <c r="G1" s="110" t="s">
        <v>117</v>
      </c>
    </row>
    <row r="2" spans="1:7" x14ac:dyDescent="0.25">
      <c r="A2" s="93" t="s">
        <v>14</v>
      </c>
      <c r="B2" s="33"/>
      <c r="C2" s="33">
        <v>78</v>
      </c>
      <c r="D2" s="33">
        <v>56</v>
      </c>
      <c r="E2" s="33">
        <v>1</v>
      </c>
      <c r="F2" s="33">
        <v>358</v>
      </c>
      <c r="G2" s="53">
        <f t="shared" ref="G2:G18" si="0">C2/F2</f>
        <v>0.21787709497206703</v>
      </c>
    </row>
    <row r="3" spans="1:7" x14ac:dyDescent="0.25">
      <c r="A3" s="93" t="s">
        <v>20</v>
      </c>
      <c r="B3" s="33"/>
      <c r="C3" s="33">
        <v>384</v>
      </c>
      <c r="D3" s="33">
        <v>174</v>
      </c>
      <c r="E3" s="33">
        <v>8</v>
      </c>
      <c r="F3" s="33">
        <v>741</v>
      </c>
      <c r="G3" s="53">
        <f t="shared" si="0"/>
        <v>0.51821862348178138</v>
      </c>
    </row>
    <row r="4" spans="1:7" x14ac:dyDescent="0.25">
      <c r="A4" s="93" t="s">
        <v>13</v>
      </c>
      <c r="B4" s="33"/>
      <c r="C4" s="33">
        <v>737</v>
      </c>
      <c r="D4" s="33">
        <v>522</v>
      </c>
      <c r="E4" s="33">
        <v>16</v>
      </c>
      <c r="F4" s="33">
        <v>260</v>
      </c>
      <c r="G4" s="53">
        <f t="shared" si="0"/>
        <v>2.8346153846153848</v>
      </c>
    </row>
    <row r="5" spans="1:7" x14ac:dyDescent="0.25">
      <c r="A5" s="93" t="s">
        <v>24</v>
      </c>
      <c r="B5" s="33"/>
      <c r="C5" s="33">
        <v>528</v>
      </c>
      <c r="D5" s="33">
        <v>338</v>
      </c>
      <c r="E5" s="33">
        <v>9</v>
      </c>
      <c r="F5" s="33">
        <v>361</v>
      </c>
      <c r="G5" s="53">
        <f t="shared" si="0"/>
        <v>1.4626038781163435</v>
      </c>
    </row>
    <row r="6" spans="1:7" x14ac:dyDescent="0.25">
      <c r="A6" s="93" t="s">
        <v>47</v>
      </c>
      <c r="B6" s="33"/>
      <c r="C6" s="33">
        <v>18</v>
      </c>
      <c r="D6" s="33">
        <v>6</v>
      </c>
      <c r="E6" s="33">
        <v>0</v>
      </c>
      <c r="F6" s="33">
        <v>59</v>
      </c>
      <c r="G6" s="53">
        <f t="shared" si="0"/>
        <v>0.30508474576271188</v>
      </c>
    </row>
    <row r="7" spans="1:7" x14ac:dyDescent="0.25">
      <c r="A7" s="93" t="s">
        <v>48</v>
      </c>
      <c r="B7" s="33"/>
      <c r="C7" s="33">
        <v>4</v>
      </c>
      <c r="D7" s="33">
        <v>3</v>
      </c>
      <c r="E7" s="33">
        <v>1</v>
      </c>
      <c r="F7" s="33">
        <v>20</v>
      </c>
      <c r="G7" s="53">
        <f t="shared" si="0"/>
        <v>0.2</v>
      </c>
    </row>
    <row r="8" spans="1:7" x14ac:dyDescent="0.25">
      <c r="A8" s="93" t="s">
        <v>7</v>
      </c>
      <c r="B8" s="33"/>
      <c r="C8" s="33">
        <v>350</v>
      </c>
      <c r="D8" s="33">
        <v>229</v>
      </c>
      <c r="E8" s="33">
        <v>3</v>
      </c>
      <c r="F8" s="33">
        <v>129</v>
      </c>
      <c r="G8" s="53">
        <f t="shared" si="0"/>
        <v>2.7131782945736433</v>
      </c>
    </row>
    <row r="9" spans="1:7" x14ac:dyDescent="0.25">
      <c r="A9" s="93" t="s">
        <v>9</v>
      </c>
      <c r="B9" s="33"/>
      <c r="C9" s="33">
        <v>1819</v>
      </c>
      <c r="D9" s="33">
        <v>1310</v>
      </c>
      <c r="E9" s="33">
        <v>26</v>
      </c>
      <c r="F9" s="33">
        <v>1039</v>
      </c>
      <c r="G9" s="53">
        <f t="shared" si="0"/>
        <v>1.7507218479307025</v>
      </c>
    </row>
    <row r="10" spans="1:7" x14ac:dyDescent="0.25">
      <c r="A10" s="93" t="s">
        <v>15</v>
      </c>
      <c r="B10" s="33"/>
      <c r="C10" s="33">
        <v>126</v>
      </c>
      <c r="D10" s="33">
        <v>101</v>
      </c>
      <c r="E10" s="33">
        <v>1</v>
      </c>
      <c r="F10" s="33">
        <v>172</v>
      </c>
      <c r="G10" s="53">
        <f t="shared" si="0"/>
        <v>0.73255813953488369</v>
      </c>
    </row>
    <row r="11" spans="1:7" x14ac:dyDescent="0.25">
      <c r="A11" s="93" t="s">
        <v>11</v>
      </c>
      <c r="B11" s="33"/>
      <c r="C11" s="33">
        <v>193</v>
      </c>
      <c r="D11" s="33">
        <v>107</v>
      </c>
      <c r="E11" s="33">
        <v>4</v>
      </c>
      <c r="F11" s="33">
        <v>75</v>
      </c>
      <c r="G11" s="53">
        <f t="shared" si="0"/>
        <v>2.5733333333333333</v>
      </c>
    </row>
    <row r="12" spans="1:7" x14ac:dyDescent="0.25">
      <c r="A12" s="93" t="s">
        <v>12</v>
      </c>
      <c r="B12" s="33"/>
      <c r="C12" s="33">
        <v>142</v>
      </c>
      <c r="D12" s="33">
        <v>100</v>
      </c>
      <c r="E12" s="33">
        <v>2</v>
      </c>
      <c r="F12" s="33">
        <v>73</v>
      </c>
      <c r="G12" s="53">
        <f t="shared" si="0"/>
        <v>1.9452054794520548</v>
      </c>
    </row>
    <row r="13" spans="1:7" x14ac:dyDescent="0.25">
      <c r="A13" s="93" t="s">
        <v>8</v>
      </c>
      <c r="B13" s="33"/>
      <c r="C13" s="33">
        <v>7141</v>
      </c>
      <c r="D13" s="33">
        <v>5311</v>
      </c>
      <c r="E13" s="33">
        <v>137</v>
      </c>
      <c r="F13" s="33">
        <v>2984</v>
      </c>
      <c r="G13" s="53">
        <f t="shared" si="0"/>
        <v>2.3930965147453085</v>
      </c>
    </row>
    <row r="14" spans="1:7" x14ac:dyDescent="0.25">
      <c r="A14" s="93" t="s">
        <v>49</v>
      </c>
      <c r="B14" s="33"/>
      <c r="C14" s="33">
        <v>61</v>
      </c>
      <c r="D14" s="33">
        <v>24</v>
      </c>
      <c r="E14" s="33">
        <v>2</v>
      </c>
      <c r="F14" s="33">
        <v>34</v>
      </c>
      <c r="G14" s="53">
        <f t="shared" si="0"/>
        <v>1.7941176470588236</v>
      </c>
    </row>
    <row r="15" spans="1:7" x14ac:dyDescent="0.25">
      <c r="A15" s="93" t="s">
        <v>50</v>
      </c>
      <c r="B15" s="33"/>
      <c r="C15" s="33">
        <v>127</v>
      </c>
      <c r="D15" s="33">
        <v>78</v>
      </c>
      <c r="E15" s="33">
        <v>5</v>
      </c>
      <c r="F15" s="33">
        <v>33</v>
      </c>
      <c r="G15" s="53">
        <f t="shared" si="0"/>
        <v>3.8484848484848486</v>
      </c>
    </row>
    <row r="16" spans="1:7" x14ac:dyDescent="0.25">
      <c r="A16" s="93" t="s">
        <v>27</v>
      </c>
      <c r="B16" s="33"/>
      <c r="C16" s="33">
        <v>401</v>
      </c>
      <c r="D16" s="33">
        <v>261</v>
      </c>
      <c r="E16" s="33">
        <v>6</v>
      </c>
      <c r="F16" s="33">
        <v>323</v>
      </c>
      <c r="G16" s="53">
        <f t="shared" si="0"/>
        <v>1.241486068111455</v>
      </c>
    </row>
    <row r="17" spans="1:7" x14ac:dyDescent="0.25">
      <c r="A17" s="93" t="s">
        <v>51</v>
      </c>
      <c r="B17" s="33"/>
      <c r="C17" s="33">
        <v>206</v>
      </c>
      <c r="D17" s="33">
        <v>127</v>
      </c>
      <c r="E17" s="33">
        <v>7</v>
      </c>
      <c r="F17" s="33">
        <v>111</v>
      </c>
      <c r="G17" s="53">
        <f t="shared" si="0"/>
        <v>1.8558558558558558</v>
      </c>
    </row>
    <row r="18" spans="1:7" x14ac:dyDescent="0.25">
      <c r="A18" s="93" t="s">
        <v>10</v>
      </c>
      <c r="B18" s="33"/>
      <c r="C18" s="33">
        <v>143</v>
      </c>
      <c r="D18" s="33">
        <v>104</v>
      </c>
      <c r="E18" s="33">
        <v>8</v>
      </c>
      <c r="F18" s="33">
        <v>111</v>
      </c>
      <c r="G18" s="53">
        <f t="shared" si="0"/>
        <v>1.2882882882882882</v>
      </c>
    </row>
  </sheetData>
  <sortState xmlns:xlrd2="http://schemas.microsoft.com/office/spreadsheetml/2017/richdata2" ref="A2:G18">
    <sortCondition ref="A3"/>
  </sortState>
  <pageMargins left="0.7" right="0.7" top="0.75" bottom="0.75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4DBB5-BB2E-4F31-AC44-31D7E532FEC1}">
  <dimension ref="A1:BD172"/>
  <sheetViews>
    <sheetView topLeftCell="U1" zoomScale="70" zoomScaleNormal="70" workbookViewId="0">
      <pane ySplit="1" topLeftCell="A140" activePane="bottomLeft" state="frozen"/>
      <selection pane="bottomLeft" activeCell="BD167" sqref="BD159:BD167"/>
    </sheetView>
    <sheetView tabSelected="1" topLeftCell="AN1" zoomScale="70" zoomScaleNormal="70" workbookViewId="1">
      <pane ySplit="1" topLeftCell="A158" activePane="bottomLeft" state="frozen"/>
      <selection pane="bottomLeft"/>
    </sheetView>
  </sheetViews>
  <sheetFormatPr baseColWidth="10" defaultRowHeight="15" x14ac:dyDescent="0.25"/>
  <cols>
    <col min="1" max="1" width="5.140625" style="135" customWidth="1"/>
    <col min="2" max="2" width="16.5703125" style="136" customWidth="1"/>
    <col min="3" max="3" width="6.85546875" style="135" bestFit="1" customWidth="1"/>
    <col min="4" max="4" width="5" style="137" customWidth="1"/>
    <col min="5" max="5" width="6.85546875" style="269" customWidth="1"/>
    <col min="6" max="6" width="10.140625" style="135" customWidth="1"/>
    <col min="7" max="7" width="4.42578125" style="137" bestFit="1" customWidth="1"/>
    <col min="8" max="8" width="7.140625" style="269" customWidth="1"/>
    <col min="9" max="9" width="11.42578125" style="135" customWidth="1"/>
    <col min="10" max="10" width="4.42578125" style="137" bestFit="1" customWidth="1"/>
    <col min="11" max="11" width="7.28515625" style="269" customWidth="1"/>
    <col min="12" max="12" width="11.42578125" style="135" customWidth="1"/>
    <col min="13" max="13" width="7" style="137" bestFit="1" customWidth="1"/>
    <col min="14" max="14" width="7" style="265" customWidth="1"/>
    <col min="15" max="15" width="7.7109375" style="135" customWidth="1"/>
    <col min="16" max="16" width="6.5703125" style="137" customWidth="1"/>
    <col min="17" max="17" width="6.28515625" style="268" customWidth="1"/>
    <col min="18" max="18" width="9.42578125" style="135" customWidth="1"/>
    <col min="19" max="19" width="4.85546875" style="137" customWidth="1"/>
    <col min="20" max="20" width="7.85546875" style="265" customWidth="1"/>
    <col min="21" max="21" width="11.42578125" style="188" customWidth="1"/>
    <col min="22" max="22" width="6.5703125" style="137" customWidth="1"/>
    <col min="23" max="23" width="7.5703125" style="265" customWidth="1"/>
    <col min="24" max="24" width="11.42578125" style="135" customWidth="1"/>
    <col min="25" max="25" width="5.7109375" style="137" customWidth="1"/>
    <col min="26" max="26" width="7.5703125" style="265" customWidth="1"/>
    <col min="27" max="27" width="11.42578125" style="135" customWidth="1"/>
    <col min="28" max="28" width="5.85546875" style="137" customWidth="1"/>
    <col min="29" max="29" width="8.140625" style="265" customWidth="1"/>
    <col min="30" max="30" width="8.42578125" style="135" customWidth="1"/>
    <col min="31" max="31" width="5.7109375" style="137" customWidth="1"/>
    <col min="32" max="32" width="7.28515625" style="265" customWidth="1"/>
    <col min="33" max="33" width="8.7109375" style="188" customWidth="1"/>
    <col min="34" max="34" width="5.5703125" style="137" customWidth="1"/>
    <col min="35" max="35" width="8.5703125" style="265" customWidth="1"/>
    <col min="36" max="36" width="7.28515625" style="135" customWidth="1"/>
    <col min="37" max="37" width="6.28515625" style="137" customWidth="1"/>
    <col min="38" max="38" width="8.140625" style="265" customWidth="1"/>
    <col min="39" max="39" width="11.42578125" style="135" customWidth="1"/>
    <col min="40" max="40" width="6.42578125" style="138" customWidth="1"/>
    <col min="41" max="41" width="6.42578125" style="265" customWidth="1"/>
    <col min="42" max="42" width="4.85546875" style="188" customWidth="1"/>
    <col min="43" max="43" width="5.42578125" style="138" customWidth="1"/>
    <col min="44" max="44" width="6.140625" style="265" customWidth="1"/>
    <col min="45" max="45" width="7.85546875" style="135" customWidth="1"/>
    <col min="46" max="46" width="4.7109375" style="138" bestFit="1" customWidth="1"/>
    <col min="47" max="47" width="5" style="265" customWidth="1"/>
    <col min="48" max="48" width="8.42578125" style="135" customWidth="1"/>
    <col min="49" max="49" width="5.140625" style="138" customWidth="1"/>
    <col min="50" max="50" width="6.42578125" style="265" customWidth="1"/>
    <col min="51" max="51" width="9" style="135" customWidth="1"/>
    <col min="52" max="52" width="4.7109375" style="138" bestFit="1" customWidth="1"/>
    <col min="53" max="53" width="5.5703125" style="265" customWidth="1"/>
    <col min="54" max="54" width="11.42578125" style="139"/>
    <col min="55" max="55" width="4.7109375" style="138" bestFit="1" customWidth="1"/>
    <col min="56" max="56" width="11.42578125" style="266"/>
    <col min="57" max="16384" width="11.42578125" style="135"/>
  </cols>
  <sheetData>
    <row r="1" spans="1:56" s="80" customFormat="1" x14ac:dyDescent="0.25">
      <c r="A1" s="108" t="s">
        <v>323</v>
      </c>
      <c r="B1" s="118" t="s">
        <v>0</v>
      </c>
      <c r="C1" s="119" t="s">
        <v>14</v>
      </c>
      <c r="D1" s="120"/>
      <c r="E1" s="263" t="s">
        <v>777</v>
      </c>
      <c r="F1" s="119" t="s">
        <v>20</v>
      </c>
      <c r="G1" s="120"/>
      <c r="H1" s="263" t="s">
        <v>778</v>
      </c>
      <c r="I1" s="119" t="s">
        <v>13</v>
      </c>
      <c r="J1" s="120"/>
      <c r="K1" s="263"/>
      <c r="L1" s="108" t="s">
        <v>24</v>
      </c>
      <c r="M1" s="120"/>
      <c r="N1" s="263" t="s">
        <v>779</v>
      </c>
      <c r="O1" s="108" t="s">
        <v>47</v>
      </c>
      <c r="P1" s="120"/>
      <c r="Q1" s="157" t="s">
        <v>780</v>
      </c>
      <c r="R1" s="108" t="s">
        <v>48</v>
      </c>
      <c r="S1" s="120"/>
      <c r="T1" s="263" t="s">
        <v>781</v>
      </c>
      <c r="U1" s="189" t="s">
        <v>7</v>
      </c>
      <c r="V1" s="120"/>
      <c r="W1" s="263" t="s">
        <v>782</v>
      </c>
      <c r="X1" s="108" t="s">
        <v>9</v>
      </c>
      <c r="Y1" s="120"/>
      <c r="Z1" s="263" t="s">
        <v>783</v>
      </c>
      <c r="AA1" s="108" t="s">
        <v>15</v>
      </c>
      <c r="AB1" s="120"/>
      <c r="AC1" s="263" t="s">
        <v>784</v>
      </c>
      <c r="AD1" s="108" t="s">
        <v>11</v>
      </c>
      <c r="AE1" s="120"/>
      <c r="AF1" s="263"/>
      <c r="AG1" s="189" t="s">
        <v>12</v>
      </c>
      <c r="AH1" s="120"/>
      <c r="AI1" s="263"/>
      <c r="AJ1" s="108" t="s">
        <v>8</v>
      </c>
      <c r="AK1" s="120"/>
      <c r="AL1" s="263"/>
      <c r="AM1" s="108" t="s">
        <v>49</v>
      </c>
      <c r="AN1" s="121"/>
      <c r="AO1" s="263"/>
      <c r="AP1" s="189" t="s">
        <v>50</v>
      </c>
      <c r="AQ1" s="121"/>
      <c r="AR1" s="263"/>
      <c r="AS1" s="108" t="s">
        <v>27</v>
      </c>
      <c r="AT1" s="121"/>
      <c r="AU1" s="263"/>
      <c r="AV1" s="108" t="s">
        <v>51</v>
      </c>
      <c r="AW1" s="121"/>
      <c r="AX1" s="263"/>
      <c r="AY1" s="108" t="s">
        <v>10</v>
      </c>
      <c r="AZ1" s="121"/>
      <c r="BA1" s="263"/>
      <c r="BB1" s="63" t="s">
        <v>202</v>
      </c>
      <c r="BC1" s="121"/>
      <c r="BD1" s="157"/>
    </row>
    <row r="2" spans="1:56" s="26" customFormat="1" x14ac:dyDescent="0.25">
      <c r="A2" s="122">
        <v>1</v>
      </c>
      <c r="B2" s="129">
        <v>43903</v>
      </c>
      <c r="C2" s="122"/>
      <c r="D2" s="123"/>
      <c r="E2" s="263"/>
      <c r="F2" s="122"/>
      <c r="G2" s="123"/>
      <c r="H2" s="263"/>
      <c r="I2" s="122"/>
      <c r="J2" s="123"/>
      <c r="K2" s="263"/>
      <c r="L2" s="122"/>
      <c r="M2" s="123"/>
      <c r="N2" s="264"/>
      <c r="O2" s="122"/>
      <c r="P2" s="123"/>
      <c r="Q2" s="267"/>
      <c r="R2" s="122"/>
      <c r="S2" s="123"/>
      <c r="T2" s="264"/>
      <c r="U2" s="190">
        <v>1</v>
      </c>
      <c r="V2" s="123"/>
      <c r="W2" s="264"/>
      <c r="X2" s="122"/>
      <c r="Y2" s="123"/>
      <c r="Z2" s="264"/>
      <c r="AA2" s="122"/>
      <c r="AB2" s="123"/>
      <c r="AC2" s="264"/>
      <c r="AD2" s="122"/>
      <c r="AE2" s="123"/>
      <c r="AF2" s="264"/>
      <c r="AG2" s="190"/>
      <c r="AH2" s="123"/>
      <c r="AI2" s="264"/>
      <c r="AJ2" s="122"/>
      <c r="AK2" s="123"/>
      <c r="AL2" s="264"/>
      <c r="AM2" s="122"/>
      <c r="AN2" s="124"/>
      <c r="AO2" s="264"/>
      <c r="AP2" s="190"/>
      <c r="AQ2" s="124"/>
      <c r="AR2" s="264"/>
      <c r="AS2" s="122"/>
      <c r="AT2" s="124"/>
      <c r="AU2" s="264"/>
      <c r="AV2" s="122"/>
      <c r="AW2" s="124"/>
      <c r="AX2" s="264"/>
      <c r="AY2" s="122"/>
      <c r="AZ2" s="124"/>
      <c r="BA2" s="264"/>
      <c r="BB2" s="125">
        <v>1</v>
      </c>
      <c r="BC2" s="124"/>
      <c r="BD2" s="157"/>
    </row>
    <row r="3" spans="1:56" s="26" customFormat="1" x14ac:dyDescent="0.25">
      <c r="A3" s="122">
        <f>(B3-B2)+A2</f>
        <v>5</v>
      </c>
      <c r="B3" s="129">
        <v>43907</v>
      </c>
      <c r="C3" s="122"/>
      <c r="D3" s="123"/>
      <c r="E3" s="263"/>
      <c r="F3" s="122"/>
      <c r="G3" s="123"/>
      <c r="H3" s="263"/>
      <c r="I3" s="122"/>
      <c r="J3" s="123"/>
      <c r="K3" s="263"/>
      <c r="L3" s="122"/>
      <c r="M3" s="123"/>
      <c r="N3" s="264"/>
      <c r="O3" s="122"/>
      <c r="P3" s="123"/>
      <c r="Q3" s="267"/>
      <c r="R3" s="122"/>
      <c r="S3" s="123"/>
      <c r="T3" s="264"/>
      <c r="U3" s="190"/>
      <c r="V3" s="123"/>
      <c r="W3" s="264"/>
      <c r="X3" s="122"/>
      <c r="Y3" s="123"/>
      <c r="Z3" s="264"/>
      <c r="AA3" s="122"/>
      <c r="AB3" s="123"/>
      <c r="AC3" s="264"/>
      <c r="AD3" s="122"/>
      <c r="AE3" s="123"/>
      <c r="AF3" s="264"/>
      <c r="AG3" s="190"/>
      <c r="AH3" s="123"/>
      <c r="AI3" s="264"/>
      <c r="AJ3" s="122">
        <v>1</v>
      </c>
      <c r="AK3" s="123"/>
      <c r="AL3" s="264"/>
      <c r="AM3" s="122"/>
      <c r="AN3" s="124"/>
      <c r="AO3" s="264"/>
      <c r="AP3" s="190"/>
      <c r="AQ3" s="124"/>
      <c r="AR3" s="264"/>
      <c r="AS3" s="122"/>
      <c r="AT3" s="124"/>
      <c r="AU3" s="264"/>
      <c r="AV3" s="122"/>
      <c r="AW3" s="124"/>
      <c r="AX3" s="264"/>
      <c r="AY3" s="122"/>
      <c r="AZ3" s="124"/>
      <c r="BA3" s="264"/>
      <c r="BB3" s="125">
        <v>1</v>
      </c>
      <c r="BC3" s="124"/>
      <c r="BD3" s="157"/>
    </row>
    <row r="4" spans="1:56" s="26" customFormat="1" x14ac:dyDescent="0.25">
      <c r="A4" s="122">
        <f t="shared" ref="A4:A68" si="0">(B4-B3)+A3</f>
        <v>8</v>
      </c>
      <c r="B4" s="129">
        <v>43910</v>
      </c>
      <c r="C4" s="122"/>
      <c r="D4" s="123"/>
      <c r="E4" s="263"/>
      <c r="F4" s="122"/>
      <c r="G4" s="123"/>
      <c r="H4" s="263"/>
      <c r="I4" s="122"/>
      <c r="J4" s="123"/>
      <c r="K4" s="263"/>
      <c r="L4" s="122"/>
      <c r="M4" s="123"/>
      <c r="N4" s="264"/>
      <c r="O4" s="122"/>
      <c r="P4" s="123"/>
      <c r="Q4" s="267"/>
      <c r="R4" s="122"/>
      <c r="S4" s="123"/>
      <c r="T4" s="264"/>
      <c r="U4" s="190">
        <v>1</v>
      </c>
      <c r="V4" s="123"/>
      <c r="W4" s="264"/>
      <c r="X4" s="122">
        <v>1</v>
      </c>
      <c r="Y4" s="123"/>
      <c r="Z4" s="264"/>
      <c r="AA4" s="122"/>
      <c r="AB4" s="123"/>
      <c r="AC4" s="264"/>
      <c r="AD4" s="122"/>
      <c r="AE4" s="123"/>
      <c r="AF4" s="264"/>
      <c r="AG4" s="190"/>
      <c r="AH4" s="123"/>
      <c r="AI4" s="264"/>
      <c r="AJ4" s="122"/>
      <c r="AK4" s="123"/>
      <c r="AL4" s="264"/>
      <c r="AM4" s="122"/>
      <c r="AN4" s="124"/>
      <c r="AO4" s="264"/>
      <c r="AP4" s="190"/>
      <c r="AQ4" s="124"/>
      <c r="AR4" s="264"/>
      <c r="AS4" s="122"/>
      <c r="AT4" s="124"/>
      <c r="AU4" s="264"/>
      <c r="AV4" s="122"/>
      <c r="AW4" s="124"/>
      <c r="AX4" s="264"/>
      <c r="AY4" s="122"/>
      <c r="AZ4" s="124"/>
      <c r="BA4" s="264"/>
      <c r="BB4" s="125">
        <v>2</v>
      </c>
      <c r="BC4" s="124"/>
      <c r="BD4" s="157"/>
    </row>
    <row r="5" spans="1:56" s="26" customFormat="1" x14ac:dyDescent="0.25">
      <c r="A5" s="122">
        <f t="shared" si="0"/>
        <v>13</v>
      </c>
      <c r="B5" s="129">
        <v>43915</v>
      </c>
      <c r="C5" s="122"/>
      <c r="D5" s="123"/>
      <c r="E5" s="263"/>
      <c r="F5" s="122"/>
      <c r="G5" s="123"/>
      <c r="H5" s="263"/>
      <c r="I5" s="122"/>
      <c r="J5" s="123"/>
      <c r="K5" s="263"/>
      <c r="L5" s="122"/>
      <c r="M5" s="123"/>
      <c r="N5" s="264"/>
      <c r="O5" s="122"/>
      <c r="P5" s="123"/>
      <c r="Q5" s="267"/>
      <c r="R5" s="122"/>
      <c r="S5" s="123"/>
      <c r="T5" s="264"/>
      <c r="U5" s="190"/>
      <c r="V5" s="123"/>
      <c r="W5" s="264"/>
      <c r="X5" s="122"/>
      <c r="Y5" s="123"/>
      <c r="Z5" s="264"/>
      <c r="AA5" s="122"/>
      <c r="AB5" s="123"/>
      <c r="AC5" s="264"/>
      <c r="AD5" s="122"/>
      <c r="AE5" s="123"/>
      <c r="AF5" s="264"/>
      <c r="AG5" s="190"/>
      <c r="AH5" s="123"/>
      <c r="AI5" s="264"/>
      <c r="AJ5" s="122">
        <v>1</v>
      </c>
      <c r="AK5" s="123"/>
      <c r="AL5" s="264"/>
      <c r="AM5" s="122"/>
      <c r="AN5" s="124"/>
      <c r="AO5" s="264"/>
      <c r="AP5" s="190"/>
      <c r="AQ5" s="124"/>
      <c r="AR5" s="264"/>
      <c r="AS5" s="122"/>
      <c r="AT5" s="124"/>
      <c r="AU5" s="264"/>
      <c r="AV5" s="122"/>
      <c r="AW5" s="124"/>
      <c r="AX5" s="264"/>
      <c r="AY5" s="122">
        <v>1</v>
      </c>
      <c r="AZ5" s="124"/>
      <c r="BA5" s="264"/>
      <c r="BB5" s="125">
        <v>2</v>
      </c>
      <c r="BC5" s="124"/>
      <c r="BD5" s="157"/>
    </row>
    <row r="6" spans="1:56" s="26" customFormat="1" x14ac:dyDescent="0.25">
      <c r="A6" s="122">
        <f t="shared" si="0"/>
        <v>14</v>
      </c>
      <c r="B6" s="129">
        <v>43916</v>
      </c>
      <c r="C6" s="122"/>
      <c r="D6" s="123"/>
      <c r="E6" s="263"/>
      <c r="F6" s="122"/>
      <c r="G6" s="123"/>
      <c r="H6" s="263"/>
      <c r="I6" s="122">
        <v>1</v>
      </c>
      <c r="J6" s="123"/>
      <c r="K6" s="263"/>
      <c r="L6" s="122"/>
      <c r="M6" s="123"/>
      <c r="N6" s="264"/>
      <c r="O6" s="122"/>
      <c r="P6" s="123"/>
      <c r="Q6" s="267"/>
      <c r="R6" s="122"/>
      <c r="S6" s="123"/>
      <c r="T6" s="264"/>
      <c r="U6" s="190"/>
      <c r="V6" s="123"/>
      <c r="W6" s="264"/>
      <c r="X6" s="122"/>
      <c r="Y6" s="123"/>
      <c r="Z6" s="264"/>
      <c r="AA6" s="122"/>
      <c r="AB6" s="123"/>
      <c r="AC6" s="264"/>
      <c r="AD6" s="122">
        <v>1</v>
      </c>
      <c r="AE6" s="123"/>
      <c r="AF6" s="264"/>
      <c r="AG6" s="190">
        <v>1</v>
      </c>
      <c r="AH6" s="123"/>
      <c r="AI6" s="264"/>
      <c r="AJ6" s="122"/>
      <c r="AK6" s="123"/>
      <c r="AL6" s="264"/>
      <c r="AM6" s="122"/>
      <c r="AN6" s="124"/>
      <c r="AO6" s="264"/>
      <c r="AP6" s="190"/>
      <c r="AQ6" s="124"/>
      <c r="AR6" s="264"/>
      <c r="AS6" s="122"/>
      <c r="AT6" s="124"/>
      <c r="AU6" s="264"/>
      <c r="AV6" s="122"/>
      <c r="AW6" s="124"/>
      <c r="AX6" s="264"/>
      <c r="AY6" s="122"/>
      <c r="AZ6" s="124"/>
      <c r="BA6" s="264"/>
      <c r="BB6" s="125">
        <v>3</v>
      </c>
      <c r="BC6" s="124"/>
      <c r="BD6" s="157"/>
    </row>
    <row r="7" spans="1:56" s="26" customFormat="1" x14ac:dyDescent="0.25">
      <c r="A7" s="122">
        <f t="shared" si="0"/>
        <v>18</v>
      </c>
      <c r="B7" s="129">
        <v>43920</v>
      </c>
      <c r="C7" s="122">
        <v>1</v>
      </c>
      <c r="D7" s="123"/>
      <c r="E7" s="263"/>
      <c r="F7" s="122"/>
      <c r="G7" s="123"/>
      <c r="H7" s="263"/>
      <c r="I7" s="122"/>
      <c r="J7" s="123"/>
      <c r="K7" s="263"/>
      <c r="L7" s="122"/>
      <c r="M7" s="123"/>
      <c r="N7" s="264"/>
      <c r="O7" s="122"/>
      <c r="P7" s="123"/>
      <c r="Q7" s="267"/>
      <c r="R7" s="122"/>
      <c r="S7" s="123"/>
      <c r="T7" s="264"/>
      <c r="U7" s="190"/>
      <c r="V7" s="123"/>
      <c r="W7" s="264"/>
      <c r="X7" s="122">
        <v>1</v>
      </c>
      <c r="Y7" s="123"/>
      <c r="Z7" s="264"/>
      <c r="AA7" s="122"/>
      <c r="AB7" s="123"/>
      <c r="AC7" s="264"/>
      <c r="AD7" s="122"/>
      <c r="AE7" s="123"/>
      <c r="AF7" s="264"/>
      <c r="AG7" s="190"/>
      <c r="AH7" s="123"/>
      <c r="AI7" s="264"/>
      <c r="AJ7" s="122"/>
      <c r="AK7" s="123"/>
      <c r="AL7" s="264"/>
      <c r="AM7" s="122"/>
      <c r="AN7" s="124"/>
      <c r="AO7" s="264"/>
      <c r="AP7" s="190"/>
      <c r="AQ7" s="124"/>
      <c r="AR7" s="264"/>
      <c r="AS7" s="122"/>
      <c r="AT7" s="124"/>
      <c r="AU7" s="264"/>
      <c r="AV7" s="122"/>
      <c r="AW7" s="124"/>
      <c r="AX7" s="264"/>
      <c r="AY7" s="122"/>
      <c r="AZ7" s="124"/>
      <c r="BA7" s="264"/>
      <c r="BB7" s="125">
        <v>2</v>
      </c>
      <c r="BC7" s="124"/>
      <c r="BD7" s="157"/>
    </row>
    <row r="8" spans="1:56" s="26" customFormat="1" x14ac:dyDescent="0.25">
      <c r="A8" s="122">
        <f t="shared" si="0"/>
        <v>21</v>
      </c>
      <c r="B8" s="129">
        <v>43923</v>
      </c>
      <c r="C8" s="122"/>
      <c r="D8" s="123"/>
      <c r="E8" s="263"/>
      <c r="F8" s="122"/>
      <c r="G8" s="123"/>
      <c r="H8" s="263"/>
      <c r="I8" s="122"/>
      <c r="J8" s="123"/>
      <c r="K8" s="263"/>
      <c r="L8" s="122"/>
      <c r="M8" s="123"/>
      <c r="N8" s="264"/>
      <c r="O8" s="122"/>
      <c r="P8" s="123"/>
      <c r="Q8" s="267"/>
      <c r="R8" s="122"/>
      <c r="S8" s="123"/>
      <c r="T8" s="264"/>
      <c r="U8" s="190"/>
      <c r="V8" s="123"/>
      <c r="W8" s="264"/>
      <c r="X8" s="122">
        <v>1</v>
      </c>
      <c r="Y8" s="123"/>
      <c r="Z8" s="264"/>
      <c r="AA8" s="122"/>
      <c r="AB8" s="123"/>
      <c r="AC8" s="264"/>
      <c r="AD8" s="122"/>
      <c r="AE8" s="123"/>
      <c r="AF8" s="264"/>
      <c r="AG8" s="190"/>
      <c r="AH8" s="123"/>
      <c r="AI8" s="264"/>
      <c r="AJ8" s="122">
        <v>1</v>
      </c>
      <c r="AK8" s="123"/>
      <c r="AL8" s="264"/>
      <c r="AM8" s="122"/>
      <c r="AN8" s="124"/>
      <c r="AO8" s="264"/>
      <c r="AP8" s="190"/>
      <c r="AQ8" s="124"/>
      <c r="AR8" s="264"/>
      <c r="AS8" s="122"/>
      <c r="AT8" s="124"/>
      <c r="AU8" s="264"/>
      <c r="AV8" s="122"/>
      <c r="AW8" s="124"/>
      <c r="AX8" s="264"/>
      <c r="AY8" s="122"/>
      <c r="AZ8" s="124"/>
      <c r="BA8" s="264"/>
      <c r="BB8" s="125">
        <v>2</v>
      </c>
      <c r="BC8" s="124"/>
      <c r="BD8" s="157"/>
    </row>
    <row r="9" spans="1:56" s="26" customFormat="1" x14ac:dyDescent="0.25">
      <c r="A9" s="122">
        <f t="shared" si="0"/>
        <v>22</v>
      </c>
      <c r="B9" s="129">
        <v>43924</v>
      </c>
      <c r="C9" s="122"/>
      <c r="D9" s="123"/>
      <c r="E9" s="263"/>
      <c r="F9" s="122"/>
      <c r="G9" s="123"/>
      <c r="H9" s="263"/>
      <c r="I9" s="122"/>
      <c r="J9" s="123"/>
      <c r="K9" s="263"/>
      <c r="L9" s="122"/>
      <c r="M9" s="123"/>
      <c r="N9" s="264"/>
      <c r="O9" s="122"/>
      <c r="P9" s="123"/>
      <c r="Q9" s="267"/>
      <c r="R9" s="122"/>
      <c r="S9" s="123"/>
      <c r="T9" s="264"/>
      <c r="U9" s="190"/>
      <c r="V9" s="123"/>
      <c r="W9" s="264"/>
      <c r="X9" s="122">
        <v>1</v>
      </c>
      <c r="Y9" s="123"/>
      <c r="Z9" s="264"/>
      <c r="AA9" s="122"/>
      <c r="AB9" s="123"/>
      <c r="AC9" s="264"/>
      <c r="AD9" s="122"/>
      <c r="AE9" s="123"/>
      <c r="AF9" s="264"/>
      <c r="AG9" s="190"/>
      <c r="AH9" s="123"/>
      <c r="AI9" s="264"/>
      <c r="AJ9" s="122">
        <v>1</v>
      </c>
      <c r="AK9" s="123"/>
      <c r="AL9" s="264"/>
      <c r="AM9" s="122"/>
      <c r="AN9" s="124"/>
      <c r="AO9" s="264"/>
      <c r="AP9" s="190"/>
      <c r="AQ9" s="124"/>
      <c r="AR9" s="264"/>
      <c r="AS9" s="122"/>
      <c r="AT9" s="124"/>
      <c r="AU9" s="264"/>
      <c r="AV9" s="122"/>
      <c r="AW9" s="124"/>
      <c r="AX9" s="264"/>
      <c r="AY9" s="122"/>
      <c r="AZ9" s="124"/>
      <c r="BA9" s="264"/>
      <c r="BB9" s="125">
        <v>2</v>
      </c>
      <c r="BC9" s="124"/>
      <c r="BD9" s="157"/>
    </row>
    <row r="10" spans="1:56" s="26" customFormat="1" x14ac:dyDescent="0.25">
      <c r="A10" s="122">
        <f t="shared" si="0"/>
        <v>24</v>
      </c>
      <c r="B10" s="129">
        <v>43926</v>
      </c>
      <c r="C10" s="122"/>
      <c r="D10" s="123"/>
      <c r="E10" s="263"/>
      <c r="F10" s="122"/>
      <c r="G10" s="123"/>
      <c r="H10" s="263"/>
      <c r="I10" s="122"/>
      <c r="J10" s="123"/>
      <c r="K10" s="263"/>
      <c r="L10" s="122"/>
      <c r="M10" s="123"/>
      <c r="N10" s="264"/>
      <c r="O10" s="122"/>
      <c r="P10" s="123"/>
      <c r="Q10" s="267"/>
      <c r="R10" s="122"/>
      <c r="S10" s="123"/>
      <c r="T10" s="264"/>
      <c r="U10" s="190"/>
      <c r="V10" s="123"/>
      <c r="W10" s="264"/>
      <c r="X10" s="122"/>
      <c r="Y10" s="123"/>
      <c r="Z10" s="264"/>
      <c r="AA10" s="122"/>
      <c r="AB10" s="123"/>
      <c r="AC10" s="264"/>
      <c r="AD10" s="122"/>
      <c r="AE10" s="123"/>
      <c r="AF10" s="264"/>
      <c r="AG10" s="190"/>
      <c r="AH10" s="123"/>
      <c r="AI10" s="264"/>
      <c r="AJ10" s="122">
        <v>1</v>
      </c>
      <c r="AK10" s="123"/>
      <c r="AL10" s="264"/>
      <c r="AM10" s="122"/>
      <c r="AN10" s="124"/>
      <c r="AO10" s="264"/>
      <c r="AP10" s="190"/>
      <c r="AQ10" s="124"/>
      <c r="AR10" s="264"/>
      <c r="AS10" s="122"/>
      <c r="AT10" s="124"/>
      <c r="AU10" s="264"/>
      <c r="AV10" s="122"/>
      <c r="AW10" s="124"/>
      <c r="AX10" s="264"/>
      <c r="AY10" s="122"/>
      <c r="AZ10" s="124"/>
      <c r="BA10" s="264"/>
      <c r="BB10" s="125">
        <v>1</v>
      </c>
      <c r="BC10" s="124"/>
      <c r="BD10" s="157"/>
    </row>
    <row r="11" spans="1:56" s="26" customFormat="1" x14ac:dyDescent="0.25">
      <c r="A11" s="122">
        <f t="shared" si="0"/>
        <v>27</v>
      </c>
      <c r="B11" s="129">
        <v>43929</v>
      </c>
      <c r="C11" s="122"/>
      <c r="D11" s="123"/>
      <c r="E11" s="263"/>
      <c r="F11" s="122"/>
      <c r="G11" s="123"/>
      <c r="H11" s="263"/>
      <c r="I11" s="122">
        <v>1</v>
      </c>
      <c r="J11" s="123"/>
      <c r="K11" s="263"/>
      <c r="L11" s="122"/>
      <c r="M11" s="123"/>
      <c r="N11" s="264"/>
      <c r="O11" s="122"/>
      <c r="P11" s="123"/>
      <c r="Q11" s="267"/>
      <c r="R11" s="122"/>
      <c r="S11" s="123"/>
      <c r="T11" s="264"/>
      <c r="U11" s="190"/>
      <c r="V11" s="123"/>
      <c r="W11" s="264"/>
      <c r="X11" s="122"/>
      <c r="Y11" s="123"/>
      <c r="Z11" s="264"/>
      <c r="AA11" s="122"/>
      <c r="AB11" s="123"/>
      <c r="AC11" s="264"/>
      <c r="AD11" s="122"/>
      <c r="AE11" s="123"/>
      <c r="AF11" s="264"/>
      <c r="AG11" s="190"/>
      <c r="AH11" s="123"/>
      <c r="AI11" s="264"/>
      <c r="AJ11" s="122"/>
      <c r="AK11" s="123"/>
      <c r="AL11" s="264"/>
      <c r="AM11" s="122"/>
      <c r="AN11" s="124"/>
      <c r="AO11" s="264"/>
      <c r="AP11" s="190"/>
      <c r="AQ11" s="124"/>
      <c r="AR11" s="264"/>
      <c r="AS11" s="122"/>
      <c r="AT11" s="124"/>
      <c r="AU11" s="264"/>
      <c r="AV11" s="122"/>
      <c r="AW11" s="124"/>
      <c r="AX11" s="264"/>
      <c r="AY11" s="122"/>
      <c r="AZ11" s="124"/>
      <c r="BA11" s="264"/>
      <c r="BB11" s="125">
        <v>1</v>
      </c>
      <c r="BC11" s="124"/>
      <c r="BD11" s="157"/>
    </row>
    <row r="12" spans="1:56" s="26" customFormat="1" x14ac:dyDescent="0.25">
      <c r="A12" s="122">
        <f t="shared" si="0"/>
        <v>28</v>
      </c>
      <c r="B12" s="129">
        <v>43930</v>
      </c>
      <c r="C12" s="122"/>
      <c r="D12" s="123"/>
      <c r="E12" s="263"/>
      <c r="F12" s="122"/>
      <c r="G12" s="123"/>
      <c r="H12" s="263"/>
      <c r="I12" s="122"/>
      <c r="J12" s="123"/>
      <c r="K12" s="263"/>
      <c r="L12" s="122"/>
      <c r="M12" s="123"/>
      <c r="N12" s="264"/>
      <c r="O12" s="122"/>
      <c r="P12" s="123"/>
      <c r="Q12" s="267"/>
      <c r="R12" s="122"/>
      <c r="S12" s="123"/>
      <c r="T12" s="264"/>
      <c r="U12" s="190"/>
      <c r="V12" s="123"/>
      <c r="W12" s="264"/>
      <c r="X12" s="122"/>
      <c r="Y12" s="123"/>
      <c r="Z12" s="264"/>
      <c r="AA12" s="122">
        <v>1</v>
      </c>
      <c r="AB12" s="123"/>
      <c r="AC12" s="264"/>
      <c r="AD12" s="122"/>
      <c r="AE12" s="123"/>
      <c r="AF12" s="264"/>
      <c r="AG12" s="190"/>
      <c r="AH12" s="123"/>
      <c r="AI12" s="264"/>
      <c r="AJ12" s="122"/>
      <c r="AK12" s="123"/>
      <c r="AL12" s="264"/>
      <c r="AM12" s="122"/>
      <c r="AN12" s="124"/>
      <c r="AO12" s="264"/>
      <c r="AP12" s="190"/>
      <c r="AQ12" s="124"/>
      <c r="AR12" s="264"/>
      <c r="AS12" s="122"/>
      <c r="AT12" s="124"/>
      <c r="AU12" s="264"/>
      <c r="AV12" s="122"/>
      <c r="AW12" s="124"/>
      <c r="AX12" s="264"/>
      <c r="AY12" s="122"/>
      <c r="AZ12" s="124"/>
      <c r="BA12" s="264"/>
      <c r="BB12" s="125">
        <v>1</v>
      </c>
      <c r="BC12" s="124"/>
      <c r="BD12" s="157"/>
    </row>
    <row r="13" spans="1:56" s="26" customFormat="1" x14ac:dyDescent="0.25">
      <c r="A13" s="122">
        <f t="shared" si="0"/>
        <v>34</v>
      </c>
      <c r="B13" s="129">
        <v>43936</v>
      </c>
      <c r="C13" s="122">
        <v>1</v>
      </c>
      <c r="D13" s="123"/>
      <c r="E13" s="263"/>
      <c r="F13" s="122"/>
      <c r="G13" s="123"/>
      <c r="H13" s="263"/>
      <c r="I13" s="122"/>
      <c r="J13" s="123"/>
      <c r="K13" s="263"/>
      <c r="L13" s="122"/>
      <c r="M13" s="123"/>
      <c r="N13" s="264"/>
      <c r="O13" s="122"/>
      <c r="P13" s="123"/>
      <c r="Q13" s="267"/>
      <c r="R13" s="122"/>
      <c r="S13" s="123"/>
      <c r="T13" s="264"/>
      <c r="U13" s="190"/>
      <c r="V13" s="123"/>
      <c r="W13" s="264"/>
      <c r="X13" s="122"/>
      <c r="Y13" s="123"/>
      <c r="Z13" s="264"/>
      <c r="AA13" s="122"/>
      <c r="AB13" s="123"/>
      <c r="AC13" s="264"/>
      <c r="AD13" s="122"/>
      <c r="AE13" s="123"/>
      <c r="AF13" s="264"/>
      <c r="AG13" s="190"/>
      <c r="AH13" s="123"/>
      <c r="AI13" s="264"/>
      <c r="AJ13" s="122"/>
      <c r="AK13" s="123"/>
      <c r="AL13" s="264"/>
      <c r="AM13" s="122"/>
      <c r="AN13" s="124"/>
      <c r="AO13" s="264"/>
      <c r="AP13" s="190"/>
      <c r="AQ13" s="124"/>
      <c r="AR13" s="264"/>
      <c r="AS13" s="122"/>
      <c r="AT13" s="124"/>
      <c r="AU13" s="264"/>
      <c r="AV13" s="122"/>
      <c r="AW13" s="124"/>
      <c r="AX13" s="264"/>
      <c r="AY13" s="122"/>
      <c r="AZ13" s="124"/>
      <c r="BA13" s="264"/>
      <c r="BB13" s="125">
        <v>1</v>
      </c>
      <c r="BC13" s="124"/>
      <c r="BD13" s="157"/>
    </row>
    <row r="14" spans="1:56" s="26" customFormat="1" x14ac:dyDescent="0.25">
      <c r="A14" s="122">
        <f t="shared" si="0"/>
        <v>46</v>
      </c>
      <c r="B14" s="129">
        <v>43948</v>
      </c>
      <c r="C14" s="122"/>
      <c r="D14" s="123"/>
      <c r="E14" s="263"/>
      <c r="F14" s="122"/>
      <c r="G14" s="123"/>
      <c r="H14" s="263"/>
      <c r="I14" s="122"/>
      <c r="J14" s="123"/>
      <c r="K14" s="263"/>
      <c r="L14" s="122"/>
      <c r="M14" s="123"/>
      <c r="N14" s="264"/>
      <c r="O14" s="122"/>
      <c r="P14" s="123"/>
      <c r="Q14" s="267"/>
      <c r="R14" s="122"/>
      <c r="S14" s="123"/>
      <c r="T14" s="264"/>
      <c r="U14" s="190"/>
      <c r="V14" s="123"/>
      <c r="W14" s="264"/>
      <c r="X14" s="122"/>
      <c r="Y14" s="123"/>
      <c r="Z14" s="264"/>
      <c r="AA14" s="122"/>
      <c r="AB14" s="123"/>
      <c r="AC14" s="264"/>
      <c r="AD14" s="122"/>
      <c r="AE14" s="123"/>
      <c r="AF14" s="264"/>
      <c r="AG14" s="190"/>
      <c r="AH14" s="123"/>
      <c r="AI14" s="264"/>
      <c r="AJ14" s="122">
        <v>1</v>
      </c>
      <c r="AK14" s="123"/>
      <c r="AL14" s="264"/>
      <c r="AM14" s="122"/>
      <c r="AN14" s="124"/>
      <c r="AO14" s="264"/>
      <c r="AP14" s="190"/>
      <c r="AQ14" s="124"/>
      <c r="AR14" s="264"/>
      <c r="AS14" s="122"/>
      <c r="AT14" s="124"/>
      <c r="AU14" s="264"/>
      <c r="AV14" s="122"/>
      <c r="AW14" s="124"/>
      <c r="AX14" s="264"/>
      <c r="AY14" s="122"/>
      <c r="AZ14" s="124"/>
      <c r="BA14" s="264"/>
      <c r="BB14" s="125">
        <v>1</v>
      </c>
      <c r="BC14" s="124"/>
      <c r="BD14" s="157"/>
    </row>
    <row r="15" spans="1:56" s="26" customFormat="1" x14ac:dyDescent="0.25">
      <c r="A15" s="122">
        <f t="shared" si="0"/>
        <v>49</v>
      </c>
      <c r="B15" s="129">
        <v>43951</v>
      </c>
      <c r="C15" s="122"/>
      <c r="D15" s="123"/>
      <c r="E15" s="263"/>
      <c r="F15" s="122"/>
      <c r="G15" s="123"/>
      <c r="H15" s="263"/>
      <c r="I15" s="122"/>
      <c r="J15" s="123"/>
      <c r="K15" s="263"/>
      <c r="L15" s="122"/>
      <c r="M15" s="123"/>
      <c r="N15" s="264"/>
      <c r="O15" s="122"/>
      <c r="P15" s="123"/>
      <c r="Q15" s="267"/>
      <c r="R15" s="122"/>
      <c r="S15" s="123"/>
      <c r="T15" s="264"/>
      <c r="U15" s="190"/>
      <c r="V15" s="123"/>
      <c r="W15" s="264"/>
      <c r="X15" s="122">
        <v>1</v>
      </c>
      <c r="Y15" s="123"/>
      <c r="Z15" s="264"/>
      <c r="AA15" s="122"/>
      <c r="AB15" s="123"/>
      <c r="AC15" s="264"/>
      <c r="AD15" s="122"/>
      <c r="AE15" s="123"/>
      <c r="AF15" s="264"/>
      <c r="AG15" s="190"/>
      <c r="AH15" s="123"/>
      <c r="AI15" s="264"/>
      <c r="AJ15" s="122"/>
      <c r="AK15" s="123"/>
      <c r="AL15" s="264"/>
      <c r="AM15" s="122"/>
      <c r="AN15" s="124"/>
      <c r="AO15" s="264"/>
      <c r="AP15" s="190"/>
      <c r="AQ15" s="124"/>
      <c r="AR15" s="264"/>
      <c r="AS15" s="122"/>
      <c r="AT15" s="124"/>
      <c r="AU15" s="264"/>
      <c r="AV15" s="122"/>
      <c r="AW15" s="124"/>
      <c r="AX15" s="264"/>
      <c r="AY15" s="122">
        <v>1</v>
      </c>
      <c r="AZ15" s="124"/>
      <c r="BA15" s="264"/>
      <c r="BB15" s="125">
        <v>2</v>
      </c>
      <c r="BC15" s="124"/>
      <c r="BD15" s="157"/>
    </row>
    <row r="16" spans="1:56" s="26" customFormat="1" x14ac:dyDescent="0.25">
      <c r="A16" s="122">
        <f t="shared" si="0"/>
        <v>51</v>
      </c>
      <c r="B16" s="129">
        <v>43953</v>
      </c>
      <c r="C16" s="122"/>
      <c r="D16" s="123"/>
      <c r="E16" s="263"/>
      <c r="F16" s="122"/>
      <c r="G16" s="123"/>
      <c r="H16" s="263"/>
      <c r="I16" s="122"/>
      <c r="J16" s="123"/>
      <c r="K16" s="263"/>
      <c r="L16" s="122"/>
      <c r="M16" s="123"/>
      <c r="N16" s="264"/>
      <c r="O16" s="122"/>
      <c r="P16" s="123"/>
      <c r="Q16" s="267"/>
      <c r="R16" s="122"/>
      <c r="S16" s="123"/>
      <c r="T16" s="264"/>
      <c r="U16" s="190"/>
      <c r="V16" s="123"/>
      <c r="W16" s="264"/>
      <c r="X16" s="122">
        <v>2</v>
      </c>
      <c r="Y16" s="123"/>
      <c r="Z16" s="264"/>
      <c r="AA16" s="122"/>
      <c r="AB16" s="123"/>
      <c r="AC16" s="264"/>
      <c r="AD16" s="122"/>
      <c r="AE16" s="123"/>
      <c r="AF16" s="264"/>
      <c r="AG16" s="190"/>
      <c r="AH16" s="123"/>
      <c r="AI16" s="264"/>
      <c r="AJ16" s="122"/>
      <c r="AK16" s="123"/>
      <c r="AL16" s="264"/>
      <c r="AM16" s="122"/>
      <c r="AN16" s="124"/>
      <c r="AO16" s="264"/>
      <c r="AP16" s="190"/>
      <c r="AQ16" s="124"/>
      <c r="AR16" s="264"/>
      <c r="AS16" s="122"/>
      <c r="AT16" s="124"/>
      <c r="AU16" s="264"/>
      <c r="AV16" s="122"/>
      <c r="AW16" s="124"/>
      <c r="AX16" s="264"/>
      <c r="AY16" s="122"/>
      <c r="AZ16" s="124"/>
      <c r="BA16" s="264"/>
      <c r="BB16" s="125">
        <v>2</v>
      </c>
      <c r="BC16" s="124"/>
      <c r="BD16" s="157"/>
    </row>
    <row r="17" spans="1:56" s="26" customFormat="1" x14ac:dyDescent="0.25">
      <c r="A17" s="122">
        <f t="shared" si="0"/>
        <v>54</v>
      </c>
      <c r="B17" s="129">
        <v>43956</v>
      </c>
      <c r="C17" s="122"/>
      <c r="D17" s="123"/>
      <c r="E17" s="263"/>
      <c r="F17" s="122"/>
      <c r="G17" s="123"/>
      <c r="H17" s="263"/>
      <c r="I17" s="122"/>
      <c r="J17" s="123"/>
      <c r="K17" s="263"/>
      <c r="L17" s="122"/>
      <c r="M17" s="123"/>
      <c r="N17" s="264"/>
      <c r="O17" s="122"/>
      <c r="P17" s="123"/>
      <c r="Q17" s="267"/>
      <c r="R17" s="122"/>
      <c r="S17" s="123"/>
      <c r="T17" s="264"/>
      <c r="U17" s="190"/>
      <c r="V17" s="123"/>
      <c r="W17" s="264"/>
      <c r="X17" s="122">
        <v>2</v>
      </c>
      <c r="Y17" s="123"/>
      <c r="Z17" s="264"/>
      <c r="AA17" s="122"/>
      <c r="AB17" s="123"/>
      <c r="AC17" s="264"/>
      <c r="AD17" s="122"/>
      <c r="AE17" s="123"/>
      <c r="AF17" s="264"/>
      <c r="AG17" s="190"/>
      <c r="AH17" s="123"/>
      <c r="AI17" s="264"/>
      <c r="AJ17" s="122"/>
      <c r="AK17" s="123"/>
      <c r="AL17" s="264"/>
      <c r="AM17" s="122"/>
      <c r="AN17" s="124"/>
      <c r="AO17" s="264"/>
      <c r="AP17" s="190"/>
      <c r="AQ17" s="124"/>
      <c r="AR17" s="264"/>
      <c r="AS17" s="122"/>
      <c r="AT17" s="124"/>
      <c r="AU17" s="264"/>
      <c r="AV17" s="122"/>
      <c r="AW17" s="124"/>
      <c r="AX17" s="264"/>
      <c r="AY17" s="122"/>
      <c r="AZ17" s="124"/>
      <c r="BA17" s="264"/>
      <c r="BB17" s="125">
        <v>2</v>
      </c>
      <c r="BC17" s="124"/>
      <c r="BD17" s="157"/>
    </row>
    <row r="18" spans="1:56" s="26" customFormat="1" x14ac:dyDescent="0.25">
      <c r="A18" s="122">
        <f t="shared" si="0"/>
        <v>61</v>
      </c>
      <c r="B18" s="129">
        <v>43963</v>
      </c>
      <c r="C18" s="122"/>
      <c r="D18" s="123"/>
      <c r="E18" s="263"/>
      <c r="F18" s="122">
        <v>1</v>
      </c>
      <c r="G18" s="123"/>
      <c r="H18" s="263"/>
      <c r="I18" s="122"/>
      <c r="J18" s="123"/>
      <c r="K18" s="263"/>
      <c r="L18" s="122"/>
      <c r="M18" s="123"/>
      <c r="N18" s="264"/>
      <c r="O18" s="122"/>
      <c r="P18" s="123"/>
      <c r="Q18" s="267"/>
      <c r="R18" s="122"/>
      <c r="S18" s="123"/>
      <c r="T18" s="264"/>
      <c r="U18" s="190"/>
      <c r="V18" s="123"/>
      <c r="W18" s="264"/>
      <c r="X18" s="122"/>
      <c r="Y18" s="123"/>
      <c r="Z18" s="264"/>
      <c r="AA18" s="122"/>
      <c r="AB18" s="123"/>
      <c r="AC18" s="264"/>
      <c r="AD18" s="122"/>
      <c r="AE18" s="123"/>
      <c r="AF18" s="264"/>
      <c r="AG18" s="190"/>
      <c r="AH18" s="123"/>
      <c r="AI18" s="264"/>
      <c r="AJ18" s="122"/>
      <c r="AK18" s="123"/>
      <c r="AL18" s="264"/>
      <c r="AM18" s="122"/>
      <c r="AN18" s="124"/>
      <c r="AO18" s="264"/>
      <c r="AP18" s="190"/>
      <c r="AQ18" s="124"/>
      <c r="AR18" s="264"/>
      <c r="AS18" s="122"/>
      <c r="AT18" s="124"/>
      <c r="AU18" s="264"/>
      <c r="AV18" s="122"/>
      <c r="AW18" s="124"/>
      <c r="AX18" s="264"/>
      <c r="AY18" s="122"/>
      <c r="AZ18" s="124"/>
      <c r="BA18" s="264"/>
      <c r="BB18" s="125">
        <v>1</v>
      </c>
      <c r="BC18" s="124"/>
      <c r="BD18" s="157"/>
    </row>
    <row r="19" spans="1:56" s="26" customFormat="1" x14ac:dyDescent="0.25">
      <c r="A19" s="122">
        <f t="shared" si="0"/>
        <v>77</v>
      </c>
      <c r="B19" s="129">
        <v>43979</v>
      </c>
      <c r="C19" s="122"/>
      <c r="D19" s="123"/>
      <c r="E19" s="263"/>
      <c r="F19" s="122"/>
      <c r="G19" s="123"/>
      <c r="H19" s="263"/>
      <c r="I19" s="122"/>
      <c r="J19" s="123"/>
      <c r="K19" s="263"/>
      <c r="L19" s="122"/>
      <c r="M19" s="123"/>
      <c r="N19" s="264"/>
      <c r="O19" s="122"/>
      <c r="P19" s="123"/>
      <c r="Q19" s="267"/>
      <c r="R19" s="122"/>
      <c r="S19" s="123"/>
      <c r="T19" s="264"/>
      <c r="U19" s="190"/>
      <c r="V19" s="123"/>
      <c r="W19" s="264"/>
      <c r="X19" s="122"/>
      <c r="Y19" s="123"/>
      <c r="Z19" s="264"/>
      <c r="AA19" s="122"/>
      <c r="AB19" s="123"/>
      <c r="AC19" s="264"/>
      <c r="AD19" s="122"/>
      <c r="AE19" s="123"/>
      <c r="AF19" s="264"/>
      <c r="AG19" s="190"/>
      <c r="AH19" s="123"/>
      <c r="AI19" s="264"/>
      <c r="AJ19" s="122">
        <v>1</v>
      </c>
      <c r="AK19" s="123"/>
      <c r="AL19" s="264"/>
      <c r="AM19" s="122"/>
      <c r="AN19" s="124"/>
      <c r="AO19" s="264"/>
      <c r="AP19" s="190"/>
      <c r="AQ19" s="124"/>
      <c r="AR19" s="264"/>
      <c r="AS19" s="122"/>
      <c r="AT19" s="124"/>
      <c r="AU19" s="264"/>
      <c r="AV19" s="122"/>
      <c r="AW19" s="124"/>
      <c r="AX19" s="264"/>
      <c r="AY19" s="122"/>
      <c r="AZ19" s="124"/>
      <c r="BA19" s="264"/>
      <c r="BB19" s="125">
        <v>1</v>
      </c>
      <c r="BC19" s="124"/>
      <c r="BD19" s="157"/>
    </row>
    <row r="20" spans="1:56" s="26" customFormat="1" x14ac:dyDescent="0.25">
      <c r="A20" s="122">
        <f t="shared" si="0"/>
        <v>79</v>
      </c>
      <c r="B20" s="129">
        <v>43981</v>
      </c>
      <c r="C20" s="122"/>
      <c r="D20" s="123"/>
      <c r="E20" s="263"/>
      <c r="F20" s="122">
        <v>1</v>
      </c>
      <c r="G20" s="123"/>
      <c r="H20" s="263"/>
      <c r="I20" s="122"/>
      <c r="J20" s="123"/>
      <c r="K20" s="263"/>
      <c r="L20" s="122">
        <v>1</v>
      </c>
      <c r="M20" s="123"/>
      <c r="N20" s="264"/>
      <c r="O20" s="122"/>
      <c r="P20" s="123"/>
      <c r="Q20" s="267"/>
      <c r="R20" s="122"/>
      <c r="S20" s="123"/>
      <c r="T20" s="264"/>
      <c r="U20" s="190"/>
      <c r="V20" s="123"/>
      <c r="W20" s="264"/>
      <c r="X20" s="122"/>
      <c r="Y20" s="123"/>
      <c r="Z20" s="264"/>
      <c r="AA20" s="122"/>
      <c r="AB20" s="123"/>
      <c r="AC20" s="264"/>
      <c r="AD20" s="122"/>
      <c r="AE20" s="123"/>
      <c r="AF20" s="264"/>
      <c r="AG20" s="190"/>
      <c r="AH20" s="123"/>
      <c r="AI20" s="264"/>
      <c r="AJ20" s="122"/>
      <c r="AK20" s="123"/>
      <c r="AL20" s="264"/>
      <c r="AM20" s="122"/>
      <c r="AN20" s="124"/>
      <c r="AO20" s="264"/>
      <c r="AP20" s="190"/>
      <c r="AQ20" s="124"/>
      <c r="AR20" s="264"/>
      <c r="AS20" s="122"/>
      <c r="AT20" s="124"/>
      <c r="AU20" s="264"/>
      <c r="AV20" s="122"/>
      <c r="AW20" s="124"/>
      <c r="AX20" s="264"/>
      <c r="AY20" s="122"/>
      <c r="AZ20" s="124"/>
      <c r="BA20" s="264"/>
      <c r="BB20" s="125">
        <v>2</v>
      </c>
      <c r="BC20" s="124"/>
      <c r="BD20" s="157"/>
    </row>
    <row r="21" spans="1:56" s="26" customFormat="1" x14ac:dyDescent="0.25">
      <c r="A21" s="122">
        <f t="shared" si="0"/>
        <v>81</v>
      </c>
      <c r="B21" s="129">
        <v>43983</v>
      </c>
      <c r="C21" s="122"/>
      <c r="D21" s="123"/>
      <c r="E21" s="263"/>
      <c r="F21" s="122"/>
      <c r="G21" s="123"/>
      <c r="H21" s="263"/>
      <c r="I21" s="122"/>
      <c r="J21" s="123"/>
      <c r="K21" s="263"/>
      <c r="L21" s="122">
        <v>1</v>
      </c>
      <c r="M21" s="123"/>
      <c r="N21" s="264"/>
      <c r="O21" s="122"/>
      <c r="P21" s="123"/>
      <c r="Q21" s="267"/>
      <c r="R21" s="122"/>
      <c r="S21" s="123"/>
      <c r="T21" s="264"/>
      <c r="U21" s="190"/>
      <c r="V21" s="123"/>
      <c r="W21" s="264"/>
      <c r="X21" s="122"/>
      <c r="Y21" s="123"/>
      <c r="Z21" s="264"/>
      <c r="AA21" s="122"/>
      <c r="AB21" s="123"/>
      <c r="AC21" s="264"/>
      <c r="AD21" s="122"/>
      <c r="AE21" s="123"/>
      <c r="AF21" s="264"/>
      <c r="AG21" s="190"/>
      <c r="AH21" s="123"/>
      <c r="AI21" s="264"/>
      <c r="AJ21" s="122"/>
      <c r="AK21" s="123"/>
      <c r="AL21" s="264"/>
      <c r="AM21" s="122"/>
      <c r="AN21" s="124"/>
      <c r="AO21" s="264"/>
      <c r="AP21" s="190"/>
      <c r="AQ21" s="124"/>
      <c r="AR21" s="264"/>
      <c r="AS21" s="122">
        <v>1</v>
      </c>
      <c r="AT21" s="124"/>
      <c r="AU21" s="264"/>
      <c r="AV21" s="122"/>
      <c r="AW21" s="124"/>
      <c r="AX21" s="264"/>
      <c r="AY21" s="122"/>
      <c r="AZ21" s="124"/>
      <c r="BA21" s="264"/>
      <c r="BB21" s="125">
        <v>2</v>
      </c>
      <c r="BC21" s="124"/>
      <c r="BD21" s="157"/>
    </row>
    <row r="22" spans="1:56" s="26" customFormat="1" x14ac:dyDescent="0.25">
      <c r="A22" s="122">
        <f t="shared" si="0"/>
        <v>83</v>
      </c>
      <c r="B22" s="129">
        <v>43985</v>
      </c>
      <c r="C22" s="122"/>
      <c r="D22" s="123"/>
      <c r="E22" s="263"/>
      <c r="F22" s="122"/>
      <c r="G22" s="123"/>
      <c r="H22" s="263"/>
      <c r="I22" s="122"/>
      <c r="J22" s="123"/>
      <c r="K22" s="263"/>
      <c r="L22" s="122"/>
      <c r="M22" s="123"/>
      <c r="N22" s="264"/>
      <c r="O22" s="122"/>
      <c r="P22" s="123"/>
      <c r="Q22" s="267"/>
      <c r="R22" s="122"/>
      <c r="S22" s="123"/>
      <c r="T22" s="264"/>
      <c r="U22" s="190"/>
      <c r="V22" s="123"/>
      <c r="W22" s="264"/>
      <c r="X22" s="122"/>
      <c r="Y22" s="123"/>
      <c r="Z22" s="264"/>
      <c r="AA22" s="122"/>
      <c r="AB22" s="123"/>
      <c r="AC22" s="264"/>
      <c r="AD22" s="122"/>
      <c r="AE22" s="123"/>
      <c r="AF22" s="264"/>
      <c r="AG22" s="190"/>
      <c r="AH22" s="123"/>
      <c r="AI22" s="264"/>
      <c r="AJ22" s="122"/>
      <c r="AK22" s="123"/>
      <c r="AL22" s="264"/>
      <c r="AM22" s="122"/>
      <c r="AN22" s="124"/>
      <c r="AO22" s="264"/>
      <c r="AP22" s="190"/>
      <c r="AQ22" s="124"/>
      <c r="AR22" s="264"/>
      <c r="AS22" s="122">
        <v>2</v>
      </c>
      <c r="AT22" s="124"/>
      <c r="AU22" s="264"/>
      <c r="AV22" s="122"/>
      <c r="AW22" s="124"/>
      <c r="AX22" s="264"/>
      <c r="AY22" s="122"/>
      <c r="AZ22" s="124"/>
      <c r="BA22" s="264"/>
      <c r="BB22" s="125">
        <v>2</v>
      </c>
      <c r="BC22" s="124"/>
      <c r="BD22" s="157"/>
    </row>
    <row r="23" spans="1:56" s="26" customFormat="1" x14ac:dyDescent="0.25">
      <c r="A23" s="122">
        <f t="shared" si="0"/>
        <v>84</v>
      </c>
      <c r="B23" s="129">
        <v>43986</v>
      </c>
      <c r="C23" s="122">
        <v>4</v>
      </c>
      <c r="D23" s="123">
        <f>LN(SUM($C$2:C23))</f>
        <v>1.791759469228055</v>
      </c>
      <c r="E23" s="263"/>
      <c r="F23" s="122"/>
      <c r="G23" s="123">
        <f>LN(SUM($F$2:F23))</f>
        <v>0.69314718055994529</v>
      </c>
      <c r="H23" s="263"/>
      <c r="I23" s="122"/>
      <c r="J23" s="123">
        <f>LN(SUM($I$2:I23))</f>
        <v>0.69314718055994529</v>
      </c>
      <c r="K23" s="263"/>
      <c r="L23" s="122"/>
      <c r="M23" s="123">
        <f>LN(SUM($L$2:L23))</f>
        <v>0.69314718055994529</v>
      </c>
      <c r="N23" s="264"/>
      <c r="O23" s="122"/>
      <c r="P23" s="123" t="e">
        <f>LN(SUM($O$2:O23))</f>
        <v>#NUM!</v>
      </c>
      <c r="Q23" s="267"/>
      <c r="R23" s="122"/>
      <c r="S23" s="123" t="e">
        <f>LN(SUM($R$2:R23))</f>
        <v>#NUM!</v>
      </c>
      <c r="T23" s="264"/>
      <c r="U23" s="190"/>
      <c r="V23" s="123">
        <f>LN(SUM($U$2:U23))</f>
        <v>0.69314718055994529</v>
      </c>
      <c r="W23" s="264"/>
      <c r="X23" s="122"/>
      <c r="Y23" s="123">
        <f>LN(SUM($X$2:X23))</f>
        <v>2.1972245773362196</v>
      </c>
      <c r="Z23" s="264"/>
      <c r="AA23" s="122"/>
      <c r="AB23" s="123">
        <f>LN(SUM($AA$2:AA23))</f>
        <v>0</v>
      </c>
      <c r="AC23" s="264"/>
      <c r="AD23" s="122"/>
      <c r="AE23" s="123">
        <f>LN(SUM($AD$2:AD23))</f>
        <v>0</v>
      </c>
      <c r="AF23" s="264"/>
      <c r="AG23" s="190"/>
      <c r="AH23" s="123">
        <f>LN(SUM($AG$2:AG23))</f>
        <v>0</v>
      </c>
      <c r="AI23" s="264"/>
      <c r="AJ23" s="122"/>
      <c r="AK23" s="123">
        <f>LN(SUM($AJ$2:AJ23))</f>
        <v>1.9459101490553132</v>
      </c>
      <c r="AL23" s="264"/>
      <c r="AM23" s="122"/>
      <c r="AN23" s="124" t="e">
        <f>LN(SUM($AM$2:AM23))</f>
        <v>#NUM!</v>
      </c>
      <c r="AO23" s="264"/>
      <c r="AP23" s="190"/>
      <c r="AQ23" s="124" t="e">
        <f>LN(SUM($AP$2:AP23))</f>
        <v>#NUM!</v>
      </c>
      <c r="AR23" s="264"/>
      <c r="AS23" s="122"/>
      <c r="AT23" s="124">
        <f>LN(SUM($AS$2:AS23))</f>
        <v>1.0986122886681098</v>
      </c>
      <c r="AU23" s="264"/>
      <c r="AV23" s="122"/>
      <c r="AW23" s="124" t="e">
        <f>LN(SUM($AV$2:AV23))</f>
        <v>#NUM!</v>
      </c>
      <c r="AX23" s="264"/>
      <c r="AY23" s="122"/>
      <c r="AZ23" s="124">
        <f>LN(SUM($AY$2:AY23))</f>
        <v>0.69314718055994529</v>
      </c>
      <c r="BA23" s="264"/>
      <c r="BB23" s="125">
        <v>4</v>
      </c>
      <c r="BC23" s="124">
        <f>LN(SUM($BB$2:BB23))</f>
        <v>3.6375861597263857</v>
      </c>
      <c r="BD23" s="157"/>
    </row>
    <row r="24" spans="1:56" s="26" customFormat="1" x14ac:dyDescent="0.25">
      <c r="A24" s="122">
        <f t="shared" si="0"/>
        <v>85</v>
      </c>
      <c r="B24" s="129">
        <v>43987</v>
      </c>
      <c r="C24" s="122">
        <v>7</v>
      </c>
      <c r="D24" s="123">
        <f>LN(SUM($C$2:C24))</f>
        <v>2.5649493574615367</v>
      </c>
      <c r="E24" s="263"/>
      <c r="F24" s="122"/>
      <c r="G24" s="123">
        <f>LN(SUM($F$2:F24))</f>
        <v>0.69314718055994529</v>
      </c>
      <c r="H24" s="263"/>
      <c r="I24" s="122"/>
      <c r="J24" s="123">
        <f>LN(SUM($I$2:I24))</f>
        <v>0.69314718055994529</v>
      </c>
      <c r="K24" s="263"/>
      <c r="L24" s="122"/>
      <c r="M24" s="123">
        <f>LN(SUM($L$2:L24))</f>
        <v>0.69314718055994529</v>
      </c>
      <c r="N24" s="264"/>
      <c r="O24" s="122"/>
      <c r="P24" s="123" t="e">
        <f>LN(SUM($O$2:O24))</f>
        <v>#NUM!</v>
      </c>
      <c r="Q24" s="267"/>
      <c r="R24" s="122"/>
      <c r="S24" s="123" t="e">
        <f>LN(SUM($R$2:R24))</f>
        <v>#NUM!</v>
      </c>
      <c r="T24" s="264"/>
      <c r="U24" s="190"/>
      <c r="V24" s="123">
        <f>LN(SUM($U$2:U24))</f>
        <v>0.69314718055994529</v>
      </c>
      <c r="W24" s="264"/>
      <c r="X24" s="122"/>
      <c r="Y24" s="123">
        <f>LN(SUM($X$2:X24))</f>
        <v>2.1972245773362196</v>
      </c>
      <c r="Z24" s="264"/>
      <c r="AA24" s="122"/>
      <c r="AB24" s="123">
        <f>LN(SUM($AA$2:AA24))</f>
        <v>0</v>
      </c>
      <c r="AC24" s="264"/>
      <c r="AD24" s="122"/>
      <c r="AE24" s="123">
        <f>LN(SUM($AD$2:AD24))</f>
        <v>0</v>
      </c>
      <c r="AF24" s="264"/>
      <c r="AG24" s="190"/>
      <c r="AH24" s="123">
        <f>LN(SUM($AG$2:AG24))</f>
        <v>0</v>
      </c>
      <c r="AI24" s="264"/>
      <c r="AJ24" s="122"/>
      <c r="AK24" s="123">
        <f>LN(SUM($AJ$2:AJ24))</f>
        <v>1.9459101490553132</v>
      </c>
      <c r="AL24" s="264"/>
      <c r="AM24" s="122"/>
      <c r="AN24" s="124" t="e">
        <f>LN(SUM($AM$2:AM24))</f>
        <v>#NUM!</v>
      </c>
      <c r="AO24" s="264"/>
      <c r="AP24" s="190"/>
      <c r="AQ24" s="124" t="e">
        <f>LN(SUM($AP$2:AP24))</f>
        <v>#NUM!</v>
      </c>
      <c r="AR24" s="264"/>
      <c r="AS24" s="122"/>
      <c r="AT24" s="124">
        <f>LN(SUM($AS$2:AS24))</f>
        <v>1.0986122886681098</v>
      </c>
      <c r="AU24" s="264"/>
      <c r="AV24" s="122"/>
      <c r="AW24" s="124" t="e">
        <f>LN(SUM($AV$2:AV24))</f>
        <v>#NUM!</v>
      </c>
      <c r="AX24" s="264"/>
      <c r="AY24" s="122"/>
      <c r="AZ24" s="124">
        <f>LN(SUM($AY$2:AY24))</f>
        <v>0.69314718055994529</v>
      </c>
      <c r="BA24" s="264"/>
      <c r="BB24" s="125">
        <v>7</v>
      </c>
      <c r="BC24" s="124">
        <f>LN(SUM($BB$2:BB24))</f>
        <v>3.8066624897703196</v>
      </c>
      <c r="BD24" s="157"/>
    </row>
    <row r="25" spans="1:56" s="26" customFormat="1" x14ac:dyDescent="0.25">
      <c r="A25" s="122">
        <f t="shared" si="0"/>
        <v>86</v>
      </c>
      <c r="B25" s="129">
        <v>43988</v>
      </c>
      <c r="C25" s="122">
        <v>4</v>
      </c>
      <c r="D25" s="123">
        <f>LN(SUM($C$2:C25))</f>
        <v>2.8332133440562162</v>
      </c>
      <c r="E25" s="263"/>
      <c r="F25" s="122"/>
      <c r="G25" s="123">
        <f>LN(SUM($F$2:F25))</f>
        <v>0.69314718055994529</v>
      </c>
      <c r="H25" s="263"/>
      <c r="I25" s="122"/>
      <c r="J25" s="123">
        <f>LN(SUM($I$2:I25))</f>
        <v>0.69314718055994529</v>
      </c>
      <c r="K25" s="263"/>
      <c r="L25" s="122"/>
      <c r="M25" s="123">
        <f>LN(SUM($L$2:L25))</f>
        <v>0.69314718055994529</v>
      </c>
      <c r="N25" s="264"/>
      <c r="O25" s="122"/>
      <c r="P25" s="123" t="e">
        <f>LN(SUM($O$2:O25))</f>
        <v>#NUM!</v>
      </c>
      <c r="Q25" s="267"/>
      <c r="R25" s="122"/>
      <c r="S25" s="123" t="e">
        <f>LN(SUM($R$2:R25))</f>
        <v>#NUM!</v>
      </c>
      <c r="T25" s="264"/>
      <c r="U25" s="190"/>
      <c r="V25" s="123">
        <f>LN(SUM($U$2:U25))</f>
        <v>0.69314718055994529</v>
      </c>
      <c r="W25" s="264"/>
      <c r="X25" s="122">
        <v>1</v>
      </c>
      <c r="Y25" s="123">
        <f>LN(SUM($X$2:X25))</f>
        <v>2.3025850929940459</v>
      </c>
      <c r="Z25" s="264"/>
      <c r="AA25" s="122"/>
      <c r="AB25" s="123">
        <f>LN(SUM($AA$2:AA25))</f>
        <v>0</v>
      </c>
      <c r="AC25" s="264"/>
      <c r="AD25" s="122"/>
      <c r="AE25" s="123">
        <f>LN(SUM($AD$2:AD25))</f>
        <v>0</v>
      </c>
      <c r="AF25" s="264"/>
      <c r="AG25" s="190"/>
      <c r="AH25" s="123">
        <f>LN(SUM($AG$2:AG25))</f>
        <v>0</v>
      </c>
      <c r="AI25" s="264"/>
      <c r="AJ25" s="122"/>
      <c r="AK25" s="123">
        <f>LN(SUM($AJ$2:AJ25))</f>
        <v>1.9459101490553132</v>
      </c>
      <c r="AL25" s="264"/>
      <c r="AM25" s="122"/>
      <c r="AN25" s="124" t="e">
        <f>LN(SUM($AM$2:AM25))</f>
        <v>#NUM!</v>
      </c>
      <c r="AO25" s="264"/>
      <c r="AP25" s="190"/>
      <c r="AQ25" s="124" t="e">
        <f>LN(SUM($AP$2:AP25))</f>
        <v>#NUM!</v>
      </c>
      <c r="AR25" s="264"/>
      <c r="AS25" s="122"/>
      <c r="AT25" s="124">
        <f>LN(SUM($AS$2:AS25))</f>
        <v>1.0986122886681098</v>
      </c>
      <c r="AU25" s="264"/>
      <c r="AV25" s="122"/>
      <c r="AW25" s="124" t="e">
        <f>LN(SUM($AV$2:AV25))</f>
        <v>#NUM!</v>
      </c>
      <c r="AX25" s="264"/>
      <c r="AY25" s="122"/>
      <c r="AZ25" s="124">
        <f>LN(SUM($AY$2:AY25))</f>
        <v>0.69314718055994529</v>
      </c>
      <c r="BA25" s="264"/>
      <c r="BB25" s="125">
        <v>5</v>
      </c>
      <c r="BC25" s="124">
        <f>LN(SUM($BB$2:BB25))</f>
        <v>3.912023005428146</v>
      </c>
      <c r="BD25" s="157"/>
    </row>
    <row r="26" spans="1:56" s="26" customFormat="1" x14ac:dyDescent="0.25">
      <c r="A26" s="122">
        <f t="shared" si="0"/>
        <v>87</v>
      </c>
      <c r="B26" s="129">
        <v>43989</v>
      </c>
      <c r="C26" s="122"/>
      <c r="D26" s="123">
        <f>LN(SUM($C$2:C26))</f>
        <v>2.8332133440562162</v>
      </c>
      <c r="E26" s="263"/>
      <c r="F26" s="122"/>
      <c r="G26" s="123">
        <f>LN(SUM($F$2:F26))</f>
        <v>0.69314718055994529</v>
      </c>
      <c r="H26" s="263"/>
      <c r="I26" s="122"/>
      <c r="J26" s="123">
        <f>LN(SUM($I$2:I26))</f>
        <v>0.69314718055994529</v>
      </c>
      <c r="K26" s="263"/>
      <c r="L26" s="122"/>
      <c r="M26" s="123">
        <f>LN(SUM($L$2:L26))</f>
        <v>0.69314718055994529</v>
      </c>
      <c r="N26" s="264"/>
      <c r="O26" s="122"/>
      <c r="P26" s="123" t="e">
        <f>LN(SUM($O$2:O26))</f>
        <v>#NUM!</v>
      </c>
      <c r="Q26" s="267"/>
      <c r="R26" s="122"/>
      <c r="S26" s="123" t="e">
        <f>LN(SUM($R$2:R26))</f>
        <v>#NUM!</v>
      </c>
      <c r="T26" s="264"/>
      <c r="U26" s="190"/>
      <c r="V26" s="123">
        <f>LN(SUM($U$2:U26))</f>
        <v>0.69314718055994529</v>
      </c>
      <c r="W26" s="264"/>
      <c r="X26" s="122">
        <v>2</v>
      </c>
      <c r="Y26" s="123">
        <f>LN(SUM($X$2:X26))</f>
        <v>2.4849066497880004</v>
      </c>
      <c r="Z26" s="264"/>
      <c r="AA26" s="122"/>
      <c r="AB26" s="123">
        <f>LN(SUM($AA$2:AA26))</f>
        <v>0</v>
      </c>
      <c r="AC26" s="264"/>
      <c r="AD26" s="122"/>
      <c r="AE26" s="123">
        <f>LN(SUM($AD$2:AD26))</f>
        <v>0</v>
      </c>
      <c r="AF26" s="264"/>
      <c r="AG26" s="190"/>
      <c r="AH26" s="123">
        <f>LN(SUM($AG$2:AG26))</f>
        <v>0</v>
      </c>
      <c r="AI26" s="264"/>
      <c r="AJ26" s="122"/>
      <c r="AK26" s="123">
        <f>LN(SUM($AJ$2:AJ26))</f>
        <v>1.9459101490553132</v>
      </c>
      <c r="AL26" s="264"/>
      <c r="AM26" s="122"/>
      <c r="AN26" s="124" t="e">
        <f>LN(SUM($AM$2:AM26))</f>
        <v>#NUM!</v>
      </c>
      <c r="AO26" s="264"/>
      <c r="AP26" s="190"/>
      <c r="AQ26" s="124" t="e">
        <f>LN(SUM($AP$2:AP26))</f>
        <v>#NUM!</v>
      </c>
      <c r="AR26" s="264"/>
      <c r="AS26" s="122"/>
      <c r="AT26" s="124">
        <f>LN(SUM($AS$2:AS26))</f>
        <v>1.0986122886681098</v>
      </c>
      <c r="AU26" s="264"/>
      <c r="AV26" s="122"/>
      <c r="AW26" s="124" t="e">
        <f>LN(SUM($AV$2:AV26))</f>
        <v>#NUM!</v>
      </c>
      <c r="AX26" s="264"/>
      <c r="AY26" s="122"/>
      <c r="AZ26" s="124">
        <f>LN(SUM($AY$2:AY26))</f>
        <v>0.69314718055994529</v>
      </c>
      <c r="BA26" s="264"/>
      <c r="BB26" s="125">
        <v>2</v>
      </c>
      <c r="BC26" s="124">
        <f>LN(SUM($BB$2:BB26))</f>
        <v>3.9512437185814275</v>
      </c>
      <c r="BD26" s="157"/>
    </row>
    <row r="27" spans="1:56" s="26" customFormat="1" x14ac:dyDescent="0.25">
      <c r="A27" s="122">
        <f t="shared" si="0"/>
        <v>88</v>
      </c>
      <c r="B27" s="129">
        <v>43990</v>
      </c>
      <c r="C27" s="122">
        <v>2</v>
      </c>
      <c r="D27" s="123">
        <f>LN(SUM($C$2:C27))</f>
        <v>2.9444389791664403</v>
      </c>
      <c r="E27" s="263"/>
      <c r="F27" s="122"/>
      <c r="G27" s="123">
        <f>LN(SUM($F$2:F27))</f>
        <v>0.69314718055994529</v>
      </c>
      <c r="H27" s="263"/>
      <c r="I27" s="122"/>
      <c r="J27" s="123">
        <f>LN(SUM($I$2:I27))</f>
        <v>0.69314718055994529</v>
      </c>
      <c r="K27" s="263"/>
      <c r="L27" s="122"/>
      <c r="M27" s="123">
        <f>LN(SUM($L$2:L27))</f>
        <v>0.69314718055994529</v>
      </c>
      <c r="N27" s="264"/>
      <c r="O27" s="122"/>
      <c r="P27" s="123" t="e">
        <f>LN(SUM($O$2:O27))</f>
        <v>#NUM!</v>
      </c>
      <c r="Q27" s="267"/>
      <c r="R27" s="122"/>
      <c r="S27" s="123" t="e">
        <f>LN(SUM($R$2:R27))</f>
        <v>#NUM!</v>
      </c>
      <c r="T27" s="264"/>
      <c r="U27" s="190"/>
      <c r="V27" s="123">
        <f>LN(SUM($U$2:U27))</f>
        <v>0.69314718055994529</v>
      </c>
      <c r="W27" s="264"/>
      <c r="X27" s="122"/>
      <c r="Y27" s="123">
        <f>LN(SUM($X$2:X27))</f>
        <v>2.4849066497880004</v>
      </c>
      <c r="Z27" s="264"/>
      <c r="AA27" s="122"/>
      <c r="AB27" s="123">
        <f>LN(SUM($AA$2:AA27))</f>
        <v>0</v>
      </c>
      <c r="AC27" s="264"/>
      <c r="AD27" s="122"/>
      <c r="AE27" s="123">
        <f>LN(SUM($AD$2:AD27))</f>
        <v>0</v>
      </c>
      <c r="AF27" s="264"/>
      <c r="AG27" s="190"/>
      <c r="AH27" s="123">
        <f>LN(SUM($AG$2:AG27))</f>
        <v>0</v>
      </c>
      <c r="AI27" s="264"/>
      <c r="AJ27" s="122"/>
      <c r="AK27" s="123">
        <f>LN(SUM($AJ$2:AJ27))</f>
        <v>1.9459101490553132</v>
      </c>
      <c r="AL27" s="264"/>
      <c r="AM27" s="122"/>
      <c r="AN27" s="124" t="e">
        <f>LN(SUM($AM$2:AM27))</f>
        <v>#NUM!</v>
      </c>
      <c r="AO27" s="264"/>
      <c r="AP27" s="190"/>
      <c r="AQ27" s="124" t="e">
        <f>LN(SUM($AP$2:AP27))</f>
        <v>#NUM!</v>
      </c>
      <c r="AR27" s="264"/>
      <c r="AS27" s="122"/>
      <c r="AT27" s="124">
        <f>LN(SUM($AS$2:AS27))</f>
        <v>1.0986122886681098</v>
      </c>
      <c r="AU27" s="264"/>
      <c r="AV27" s="122"/>
      <c r="AW27" s="124" t="e">
        <f>LN(SUM($AV$2:AV27))</f>
        <v>#NUM!</v>
      </c>
      <c r="AX27" s="264"/>
      <c r="AY27" s="122"/>
      <c r="AZ27" s="124">
        <f>LN(SUM($AY$2:AY27))</f>
        <v>0.69314718055994529</v>
      </c>
      <c r="BA27" s="264"/>
      <c r="BB27" s="125">
        <v>2</v>
      </c>
      <c r="BC27" s="124">
        <f>LN(SUM($BB$2:BB27))</f>
        <v>3.9889840465642745</v>
      </c>
      <c r="BD27" s="157"/>
    </row>
    <row r="28" spans="1:56" s="26" customFormat="1" x14ac:dyDescent="0.25">
      <c r="A28" s="122">
        <f t="shared" si="0"/>
        <v>89</v>
      </c>
      <c r="B28" s="129">
        <v>43991</v>
      </c>
      <c r="C28" s="122"/>
      <c r="D28" s="123">
        <f>LN(SUM($C$2:C28))</f>
        <v>2.9444389791664403</v>
      </c>
      <c r="E28" s="263"/>
      <c r="F28" s="122"/>
      <c r="G28" s="123">
        <f>LN(SUM($F$2:F28))</f>
        <v>0.69314718055994529</v>
      </c>
      <c r="H28" s="263"/>
      <c r="I28" s="122"/>
      <c r="J28" s="123">
        <f>LN(SUM($I$2:I28))</f>
        <v>0.69314718055994529</v>
      </c>
      <c r="K28" s="263"/>
      <c r="L28" s="122"/>
      <c r="M28" s="123">
        <f>LN(SUM($L$2:L28))</f>
        <v>0.69314718055994529</v>
      </c>
      <c r="N28" s="264"/>
      <c r="O28" s="122"/>
      <c r="P28" s="123" t="e">
        <f>LN(SUM($O$2:O28))</f>
        <v>#NUM!</v>
      </c>
      <c r="Q28" s="267"/>
      <c r="R28" s="122"/>
      <c r="S28" s="123" t="e">
        <f>LN(SUM($R$2:R28))</f>
        <v>#NUM!</v>
      </c>
      <c r="T28" s="264"/>
      <c r="U28" s="190"/>
      <c r="V28" s="123">
        <f>LN(SUM($U$2:U28))</f>
        <v>0.69314718055994529</v>
      </c>
      <c r="W28" s="264"/>
      <c r="X28" s="122">
        <v>3</v>
      </c>
      <c r="Y28" s="123">
        <f>LN(SUM($X$2:X28))</f>
        <v>2.7080502011022101</v>
      </c>
      <c r="Z28" s="264"/>
      <c r="AA28" s="122"/>
      <c r="AB28" s="123">
        <f>LN(SUM($AA$2:AA28))</f>
        <v>0</v>
      </c>
      <c r="AC28" s="264"/>
      <c r="AD28" s="122"/>
      <c r="AE28" s="123">
        <f>LN(SUM($AD$2:AD28))</f>
        <v>0</v>
      </c>
      <c r="AF28" s="264"/>
      <c r="AG28" s="190"/>
      <c r="AH28" s="123">
        <f>LN(SUM($AG$2:AG28))</f>
        <v>0</v>
      </c>
      <c r="AI28" s="264"/>
      <c r="AJ28" s="122"/>
      <c r="AK28" s="123">
        <f>LN(SUM($AJ$2:AJ28))</f>
        <v>1.9459101490553132</v>
      </c>
      <c r="AL28" s="264"/>
      <c r="AM28" s="122"/>
      <c r="AN28" s="124" t="e">
        <f>LN(SUM($AM$2:AM28))</f>
        <v>#NUM!</v>
      </c>
      <c r="AO28" s="264"/>
      <c r="AP28" s="190"/>
      <c r="AQ28" s="124" t="e">
        <f>LN(SUM($AP$2:AP28))</f>
        <v>#NUM!</v>
      </c>
      <c r="AR28" s="264"/>
      <c r="AS28" s="122"/>
      <c r="AT28" s="124">
        <f>LN(SUM($AS$2:AS28))</f>
        <v>1.0986122886681098</v>
      </c>
      <c r="AU28" s="264"/>
      <c r="AV28" s="122"/>
      <c r="AW28" s="124" t="e">
        <f>LN(SUM($AV$2:AV28))</f>
        <v>#NUM!</v>
      </c>
      <c r="AX28" s="264"/>
      <c r="AY28" s="122"/>
      <c r="AZ28" s="124">
        <f>LN(SUM($AY$2:AY28))</f>
        <v>0.69314718055994529</v>
      </c>
      <c r="BA28" s="264"/>
      <c r="BB28" s="125">
        <v>3</v>
      </c>
      <c r="BC28" s="124">
        <f>LN(SUM($BB$2:BB28))</f>
        <v>4.0430512678345503</v>
      </c>
      <c r="BD28" s="157"/>
    </row>
    <row r="29" spans="1:56" s="26" customFormat="1" x14ac:dyDescent="0.25">
      <c r="A29" s="122">
        <f t="shared" si="0"/>
        <v>90</v>
      </c>
      <c r="B29" s="129">
        <v>43992</v>
      </c>
      <c r="C29" s="122">
        <v>2</v>
      </c>
      <c r="D29" s="123">
        <f>LN(SUM($C$2:C29))</f>
        <v>3.044522437723423</v>
      </c>
      <c r="E29" s="263">
        <f t="shared" ref="E29:E61" si="1">LN(2)/(SLOPE(D23:D29,A23:A29))</f>
        <v>4.1931829146543675</v>
      </c>
      <c r="F29" s="122"/>
      <c r="G29" s="123">
        <f>LN(SUM($F$2:F29))</f>
        <v>0.69314718055994529</v>
      </c>
      <c r="H29" s="263" t="e">
        <f>LN(2)/(SLOPE(G23:G29,$A23:$A29))</f>
        <v>#DIV/0!</v>
      </c>
      <c r="I29" s="122"/>
      <c r="J29" s="123">
        <f>LN(SUM($I$2:I29))</f>
        <v>0.69314718055994529</v>
      </c>
      <c r="K29" s="263" t="e">
        <f>LN(2)/(SLOPE(J23:J29,$A23:$A29))</f>
        <v>#DIV/0!</v>
      </c>
      <c r="L29" s="122">
        <v>3</v>
      </c>
      <c r="M29" s="123">
        <f>LN(SUM($L$2:L29))</f>
        <v>1.6094379124341003</v>
      </c>
      <c r="N29" s="264">
        <f t="shared" ref="N29:N61" si="2">LN(2)/(SLOPE(M23:M29,A23:A29))</f>
        <v>7.0603941087496143</v>
      </c>
      <c r="O29" s="122"/>
      <c r="P29" s="123" t="e">
        <f>LN(SUM($O$2:O29))</f>
        <v>#NUM!</v>
      </c>
      <c r="Q29" s="267" t="e">
        <f>LN(2)/(SLOPE(P23:P29,$A23:$A29))</f>
        <v>#NUM!</v>
      </c>
      <c r="R29" s="122"/>
      <c r="S29" s="123" t="e">
        <f>LN(SUM($R$2:R29))</f>
        <v>#NUM!</v>
      </c>
      <c r="T29" s="264" t="e">
        <f>LN(2)/(SLOPE(S23:S29,$A23:$A29))</f>
        <v>#NUM!</v>
      </c>
      <c r="U29" s="190"/>
      <c r="V29" s="123">
        <f>LN(SUM($U$2:U29))</f>
        <v>0.69314718055994529</v>
      </c>
      <c r="W29" s="264" t="e">
        <f>LN(2)/(SLOPE(V23:V29,$A23:$A29))</f>
        <v>#DIV/0!</v>
      </c>
      <c r="X29" s="122">
        <v>1</v>
      </c>
      <c r="Y29" s="123">
        <f>LN(SUM($X$2:X29))</f>
        <v>2.7725887222397811</v>
      </c>
      <c r="Z29" s="264">
        <f>LN(2)/(SLOPE(Y23:Y29,$A23:$A29))</f>
        <v>6.623784616502153</v>
      </c>
      <c r="AA29" s="122"/>
      <c r="AB29" s="123">
        <f>LN(SUM($AA$2:AA29))</f>
        <v>0</v>
      </c>
      <c r="AC29" s="264" t="e">
        <f>LN(2)/(SLOPE(AB23:AB29,$A23:$A29))</f>
        <v>#DIV/0!</v>
      </c>
      <c r="AD29" s="122"/>
      <c r="AE29" s="123">
        <f>LN(SUM($AD$2:AD29))</f>
        <v>0</v>
      </c>
      <c r="AF29" s="264" t="e">
        <f>LN(2)/(SLOPE(AE23:AE29,$A23:$A29))</f>
        <v>#DIV/0!</v>
      </c>
      <c r="AG29" s="190"/>
      <c r="AH29" s="123">
        <f>LN(SUM($AG$2:AG29))</f>
        <v>0</v>
      </c>
      <c r="AI29" s="264" t="e">
        <f>LN(2)/(SLOPE(AH23:AH29,$A23:$A29))</f>
        <v>#DIV/0!</v>
      </c>
      <c r="AJ29" s="122"/>
      <c r="AK29" s="123">
        <f>LN(SUM($AJ$2:AJ29))</f>
        <v>1.9459101490553132</v>
      </c>
      <c r="AL29" s="264" t="e">
        <f>LN(2)/(SLOPE(AK23:AK29,$A23:$A29))</f>
        <v>#DIV/0!</v>
      </c>
      <c r="AM29" s="122"/>
      <c r="AN29" s="124" t="e">
        <f>LN(SUM($AM$2:AM29))</f>
        <v>#NUM!</v>
      </c>
      <c r="AO29" s="264" t="e">
        <f>LN(2)/(SLOPE(AN23:AN29,$A23:$A29))</f>
        <v>#NUM!</v>
      </c>
      <c r="AP29" s="190"/>
      <c r="AQ29" s="124" t="e">
        <f>LN(SUM($AP$2:AP29))</f>
        <v>#NUM!</v>
      </c>
      <c r="AR29" s="264" t="e">
        <f>LN(2)/(SLOPE(AQ23:AQ29,$A23:$A29))</f>
        <v>#NUM!</v>
      </c>
      <c r="AS29" s="122"/>
      <c r="AT29" s="124">
        <f>LN(SUM($AS$2:AS29))</f>
        <v>1.0986122886681098</v>
      </c>
      <c r="AU29" s="264" t="e">
        <f>LN(2)/(SLOPE(AT23:AT29,$A23:$A29))</f>
        <v>#DIV/0!</v>
      </c>
      <c r="AV29" s="122"/>
      <c r="AW29" s="124" t="e">
        <f>LN(SUM($AV$2:AV29))</f>
        <v>#NUM!</v>
      </c>
      <c r="AX29" s="264" t="e">
        <f>LN(2)/(SLOPE(AW23:AW29,$A23:$A29))</f>
        <v>#NUM!</v>
      </c>
      <c r="AY29" s="122"/>
      <c r="AZ29" s="124">
        <f>LN(SUM($AY$2:AY29))</f>
        <v>0.69314718055994529</v>
      </c>
      <c r="BA29" s="264" t="e">
        <f>LN(2)/(SLOPE(AZ23:AZ29,$A23:$A29))</f>
        <v>#DIV/0!</v>
      </c>
      <c r="BB29" s="125">
        <v>6</v>
      </c>
      <c r="BC29" s="124">
        <f>LN(SUM($BB$2:BB29))</f>
        <v>4.1431347263915326</v>
      </c>
      <c r="BD29" s="157">
        <f>LN(2)/(SLOPE(BC23:BC29,$A23:$A29))</f>
        <v>9.392309591886228</v>
      </c>
    </row>
    <row r="30" spans="1:56" s="26" customFormat="1" x14ac:dyDescent="0.25">
      <c r="A30" s="122">
        <f t="shared" si="0"/>
        <v>91</v>
      </c>
      <c r="B30" s="129">
        <v>43993</v>
      </c>
      <c r="C30" s="122">
        <v>1</v>
      </c>
      <c r="D30" s="123">
        <f>LN(SUM($C$2:C30))</f>
        <v>3.0910424533583161</v>
      </c>
      <c r="E30" s="263">
        <f t="shared" si="1"/>
        <v>9.1889156283310527</v>
      </c>
      <c r="F30" s="122"/>
      <c r="G30" s="123">
        <f>LN(SUM($F$2:F30))</f>
        <v>0.69314718055994529</v>
      </c>
      <c r="H30" s="263" t="e">
        <f t="shared" ref="H30:H62" si="3">LN(2)/(SLOPE(G24:G30,A24:A30))</f>
        <v>#DIV/0!</v>
      </c>
      <c r="I30" s="122"/>
      <c r="J30" s="123">
        <f>LN(SUM($I$2:I30))</f>
        <v>0.69314718055994529</v>
      </c>
      <c r="K30" s="263" t="e">
        <f t="shared" ref="K30:K94" si="4">LN(2)/(SLOPE(J24:J30,$A24:$A30))</f>
        <v>#DIV/0!</v>
      </c>
      <c r="L30" s="122">
        <v>1</v>
      </c>
      <c r="M30" s="123">
        <f>LN(SUM($L$2:L30))</f>
        <v>1.791759469228055</v>
      </c>
      <c r="N30" s="264">
        <f t="shared" si="2"/>
        <v>3.7844262709775052</v>
      </c>
      <c r="O30" s="122"/>
      <c r="P30" s="123" t="e">
        <f>LN(SUM($O$2:O30))</f>
        <v>#NUM!</v>
      </c>
      <c r="Q30" s="267" t="e">
        <f t="shared" ref="Q30:Q94" si="5">LN(2)/(SLOPE(P24:P30,$A24:$A30))</f>
        <v>#NUM!</v>
      </c>
      <c r="R30" s="122"/>
      <c r="S30" s="123" t="e">
        <f>LN(SUM($R$2:R30))</f>
        <v>#NUM!</v>
      </c>
      <c r="T30" s="264" t="e">
        <f t="shared" ref="T30:T94" si="6">LN(2)/(SLOPE(S24:S30,$A24:$A30))</f>
        <v>#NUM!</v>
      </c>
      <c r="U30" s="190"/>
      <c r="V30" s="123">
        <f>LN(SUM($U$2:U30))</f>
        <v>0.69314718055994529</v>
      </c>
      <c r="W30" s="264" t="e">
        <f t="shared" ref="W30:W94" si="7">LN(2)/(SLOPE(V24:V30,$A24:$A30))</f>
        <v>#DIV/0!</v>
      </c>
      <c r="X30" s="122">
        <v>4</v>
      </c>
      <c r="Y30" s="123">
        <f>LN(SUM($X$2:X30))</f>
        <v>2.9957322735539909</v>
      </c>
      <c r="Z30" s="264">
        <f t="shared" ref="Z30:Z94" si="8">LN(2)/(SLOPE(Y24:Y30,$A24:$A30))</f>
        <v>5.4537509222417739</v>
      </c>
      <c r="AA30" s="122">
        <v>1</v>
      </c>
      <c r="AB30" s="123">
        <f>LN(SUM($AA$2:AA30))</f>
        <v>0.69314718055994529</v>
      </c>
      <c r="AC30" s="264">
        <f t="shared" ref="AC30:AC94" si="9">LN(2)/(SLOPE(AB24:AB30,$A24:$A30))</f>
        <v>9.3333333333333339</v>
      </c>
      <c r="AD30" s="122"/>
      <c r="AE30" s="123">
        <f>LN(SUM($AD$2:AD30))</f>
        <v>0</v>
      </c>
      <c r="AF30" s="264" t="e">
        <f t="shared" ref="AF30:AF94" si="10">LN(2)/(SLOPE(AE24:AE30,$A24:$A30))</f>
        <v>#DIV/0!</v>
      </c>
      <c r="AG30" s="190"/>
      <c r="AH30" s="123">
        <f>LN(SUM($AG$2:AG30))</f>
        <v>0</v>
      </c>
      <c r="AI30" s="264" t="e">
        <f t="shared" ref="AI30:AI94" si="11">LN(2)/(SLOPE(AH24:AH30,$A24:$A30))</f>
        <v>#DIV/0!</v>
      </c>
      <c r="AJ30" s="122"/>
      <c r="AK30" s="123">
        <f>LN(SUM($AJ$2:AJ30))</f>
        <v>1.9459101490553132</v>
      </c>
      <c r="AL30" s="264" t="e">
        <f t="shared" ref="AL30:AL94" si="12">LN(2)/(SLOPE(AK24:AK30,$A24:$A30))</f>
        <v>#DIV/0!</v>
      </c>
      <c r="AM30" s="122"/>
      <c r="AN30" s="124" t="e">
        <f>LN(SUM($AM$2:AM30))</f>
        <v>#NUM!</v>
      </c>
      <c r="AO30" s="264" t="e">
        <f t="shared" ref="AO30:AO94" si="13">LN(2)/(SLOPE(AN24:AN30,$A24:$A30))</f>
        <v>#NUM!</v>
      </c>
      <c r="AP30" s="190"/>
      <c r="AQ30" s="124" t="e">
        <f>LN(SUM($AP$2:AP30))</f>
        <v>#NUM!</v>
      </c>
      <c r="AR30" s="264" t="e">
        <f t="shared" ref="AR30:AR94" si="14">LN(2)/(SLOPE(AQ24:AQ30,$A24:$A30))</f>
        <v>#NUM!</v>
      </c>
      <c r="AS30" s="122">
        <v>1</v>
      </c>
      <c r="AT30" s="124">
        <f>LN(SUM($AS$2:AS30))</f>
        <v>1.3862943611198906</v>
      </c>
      <c r="AU30" s="264">
        <f t="shared" ref="AU30:AU94" si="15">LN(2)/(SLOPE(AT24:AT30,$A24:$A30))</f>
        <v>22.487927836763294</v>
      </c>
      <c r="AV30" s="122"/>
      <c r="AW30" s="124" t="e">
        <f>LN(SUM($AV$2:AV30))</f>
        <v>#NUM!</v>
      </c>
      <c r="AX30" s="264" t="e">
        <f t="shared" ref="AX30:AX94" si="16">LN(2)/(SLOPE(AW24:AW30,$A24:$A30))</f>
        <v>#NUM!</v>
      </c>
      <c r="AY30" s="122"/>
      <c r="AZ30" s="124">
        <f>LN(SUM($AY$2:AY30))</f>
        <v>0.69314718055994529</v>
      </c>
      <c r="BA30" s="264" t="e">
        <f t="shared" ref="BA30:BA94" si="17">LN(2)/(SLOPE(AZ24:AZ30,$A24:$A30))</f>
        <v>#DIV/0!</v>
      </c>
      <c r="BB30" s="125">
        <v>8</v>
      </c>
      <c r="BC30" s="124">
        <f>LN(SUM($BB$2:BB30))</f>
        <v>4.2626798770413155</v>
      </c>
      <c r="BD30" s="157">
        <f t="shared" ref="BD30:BD94" si="18">LN(2)/(SLOPE(BC24:BC30,$A24:$A30))</f>
        <v>10.097440906996143</v>
      </c>
    </row>
    <row r="31" spans="1:56" s="26" customFormat="1" x14ac:dyDescent="0.25">
      <c r="A31" s="122">
        <f t="shared" si="0"/>
        <v>92</v>
      </c>
      <c r="B31" s="129">
        <v>43994</v>
      </c>
      <c r="C31" s="122"/>
      <c r="D31" s="123">
        <f>LN(SUM($C$2:C31))</f>
        <v>3.0910424533583161</v>
      </c>
      <c r="E31" s="263">
        <f t="shared" si="1"/>
        <v>13.97042603118966</v>
      </c>
      <c r="F31" s="122"/>
      <c r="G31" s="123">
        <f>LN(SUM($F$2:F31))</f>
        <v>0.69314718055994529</v>
      </c>
      <c r="H31" s="263" t="e">
        <f t="shared" si="3"/>
        <v>#DIV/0!</v>
      </c>
      <c r="I31" s="122"/>
      <c r="J31" s="123">
        <f>LN(SUM($I$2:I31))</f>
        <v>0.69314718055994529</v>
      </c>
      <c r="K31" s="263" t="e">
        <f t="shared" si="4"/>
        <v>#DIV/0!</v>
      </c>
      <c r="L31" s="122">
        <v>2</v>
      </c>
      <c r="M31" s="123">
        <f>LN(SUM($L$2:L31))</f>
        <v>2.0794415416798357</v>
      </c>
      <c r="N31" s="264">
        <f t="shared" si="2"/>
        <v>2.6687373281842017</v>
      </c>
      <c r="O31" s="122"/>
      <c r="P31" s="123" t="e">
        <f>LN(SUM($O$2:O31))</f>
        <v>#NUM!</v>
      </c>
      <c r="Q31" s="267" t="e">
        <f t="shared" si="5"/>
        <v>#NUM!</v>
      </c>
      <c r="R31" s="122"/>
      <c r="S31" s="123" t="e">
        <f>LN(SUM($R$2:R31))</f>
        <v>#NUM!</v>
      </c>
      <c r="T31" s="264" t="e">
        <f t="shared" si="6"/>
        <v>#NUM!</v>
      </c>
      <c r="U31" s="190"/>
      <c r="V31" s="123">
        <f>LN(SUM($U$2:U31))</f>
        <v>0.69314718055994529</v>
      </c>
      <c r="W31" s="264" t="e">
        <f t="shared" si="7"/>
        <v>#DIV/0!</v>
      </c>
      <c r="X31" s="122"/>
      <c r="Y31" s="123">
        <f>LN(SUM($X$2:X31))</f>
        <v>2.9957322735539909</v>
      </c>
      <c r="Z31" s="264">
        <f t="shared" si="8"/>
        <v>5.7271792455845683</v>
      </c>
      <c r="AA31" s="122"/>
      <c r="AB31" s="123">
        <f>LN(SUM($AA$2:AA31))</f>
        <v>0.69314718055994529</v>
      </c>
      <c r="AC31" s="264">
        <f t="shared" si="9"/>
        <v>5.6000000000000005</v>
      </c>
      <c r="AD31" s="122"/>
      <c r="AE31" s="123">
        <f>LN(SUM($AD$2:AD31))</f>
        <v>0</v>
      </c>
      <c r="AF31" s="264" t="e">
        <f t="shared" si="10"/>
        <v>#DIV/0!</v>
      </c>
      <c r="AG31" s="190"/>
      <c r="AH31" s="123">
        <f>LN(SUM($AG$2:AG31))</f>
        <v>0</v>
      </c>
      <c r="AI31" s="264" t="e">
        <f t="shared" si="11"/>
        <v>#DIV/0!</v>
      </c>
      <c r="AJ31" s="122">
        <v>1</v>
      </c>
      <c r="AK31" s="123">
        <f>LN(SUM($AJ$2:AJ31))</f>
        <v>2.0794415416798357</v>
      </c>
      <c r="AL31" s="264">
        <f t="shared" si="12"/>
        <v>48.448335317054735</v>
      </c>
      <c r="AM31" s="122"/>
      <c r="AN31" s="124" t="e">
        <f>LN(SUM($AM$2:AM31))</f>
        <v>#NUM!</v>
      </c>
      <c r="AO31" s="264" t="e">
        <f t="shared" si="13"/>
        <v>#NUM!</v>
      </c>
      <c r="AP31" s="190"/>
      <c r="AQ31" s="124" t="e">
        <f>LN(SUM($AP$2:AP31))</f>
        <v>#NUM!</v>
      </c>
      <c r="AR31" s="264" t="e">
        <f t="shared" si="14"/>
        <v>#NUM!</v>
      </c>
      <c r="AS31" s="122"/>
      <c r="AT31" s="124">
        <f>LN(SUM($AS$2:AS31))</f>
        <v>1.3862943611198906</v>
      </c>
      <c r="AU31" s="264">
        <f t="shared" si="15"/>
        <v>13.492756702057976</v>
      </c>
      <c r="AV31" s="122"/>
      <c r="AW31" s="124" t="e">
        <f>LN(SUM($AV$2:AV31))</f>
        <v>#NUM!</v>
      </c>
      <c r="AX31" s="264" t="e">
        <f t="shared" si="16"/>
        <v>#NUM!</v>
      </c>
      <c r="AY31" s="122"/>
      <c r="AZ31" s="124">
        <f>LN(SUM($AY$2:AY31))</f>
        <v>0.69314718055994529</v>
      </c>
      <c r="BA31" s="264" t="e">
        <f t="shared" si="17"/>
        <v>#DIV/0!</v>
      </c>
      <c r="BB31" s="125">
        <v>3</v>
      </c>
      <c r="BC31" s="124">
        <f>LN(SUM($BB$2:BB31))</f>
        <v>4.3040650932041702</v>
      </c>
      <c r="BD31" s="157">
        <f t="shared" si="18"/>
        <v>9.9368345535108507</v>
      </c>
    </row>
    <row r="32" spans="1:56" s="26" customFormat="1" x14ac:dyDescent="0.25">
      <c r="A32" s="122">
        <f t="shared" si="0"/>
        <v>93</v>
      </c>
      <c r="B32" s="129">
        <v>43995</v>
      </c>
      <c r="C32" s="122">
        <v>2</v>
      </c>
      <c r="D32" s="123">
        <f>LN(SUM($C$2:C32))</f>
        <v>3.1780538303479458</v>
      </c>
      <c r="E32" s="263">
        <f t="shared" si="1"/>
        <v>13.164010966499555</v>
      </c>
      <c r="F32" s="122">
        <v>1</v>
      </c>
      <c r="G32" s="123">
        <f>LN(SUM($F$2:F32))</f>
        <v>1.0986122886681098</v>
      </c>
      <c r="H32" s="263">
        <f t="shared" si="3"/>
        <v>15.955438719280238</v>
      </c>
      <c r="I32" s="122"/>
      <c r="J32" s="123">
        <f>LN(SUM($I$2:I32))</f>
        <v>0.69314718055994529</v>
      </c>
      <c r="K32" s="263" t="e">
        <f t="shared" si="4"/>
        <v>#DIV/0!</v>
      </c>
      <c r="L32" s="122">
        <v>1</v>
      </c>
      <c r="M32" s="123">
        <f>LN(SUM($L$2:L32))</f>
        <v>2.1972245773362196</v>
      </c>
      <c r="N32" s="264">
        <f t="shared" si="2"/>
        <v>2.3150564440372001</v>
      </c>
      <c r="O32" s="122"/>
      <c r="P32" s="123" t="e">
        <f>LN(SUM($O$2:O32))</f>
        <v>#NUM!</v>
      </c>
      <c r="Q32" s="267" t="e">
        <f t="shared" si="5"/>
        <v>#NUM!</v>
      </c>
      <c r="R32" s="122"/>
      <c r="S32" s="123" t="e">
        <f>LN(SUM($R$2:R32))</f>
        <v>#NUM!</v>
      </c>
      <c r="T32" s="264" t="e">
        <f t="shared" si="6"/>
        <v>#NUM!</v>
      </c>
      <c r="U32" s="190"/>
      <c r="V32" s="123">
        <f>LN(SUM($U$2:U32))</f>
        <v>0.69314718055994529</v>
      </c>
      <c r="W32" s="264" t="e">
        <f t="shared" si="7"/>
        <v>#DIV/0!</v>
      </c>
      <c r="X32" s="122"/>
      <c r="Y32" s="123">
        <f>LN(SUM($X$2:X32))</f>
        <v>2.9957322735539909</v>
      </c>
      <c r="Z32" s="264">
        <f t="shared" si="8"/>
        <v>6.829492383136567</v>
      </c>
      <c r="AA32" s="122">
        <v>14</v>
      </c>
      <c r="AB32" s="123">
        <f>LN(SUM($AA$2:AA32))</f>
        <v>2.7725887222397811</v>
      </c>
      <c r="AC32" s="264">
        <f t="shared" si="9"/>
        <v>1.8666666666666667</v>
      </c>
      <c r="AD32" s="122"/>
      <c r="AE32" s="123">
        <f>LN(SUM($AD$2:AD32))</f>
        <v>0</v>
      </c>
      <c r="AF32" s="264" t="e">
        <f t="shared" si="10"/>
        <v>#DIV/0!</v>
      </c>
      <c r="AG32" s="190"/>
      <c r="AH32" s="123">
        <f>LN(SUM($AG$2:AG32))</f>
        <v>0</v>
      </c>
      <c r="AI32" s="264" t="e">
        <f t="shared" si="11"/>
        <v>#DIV/0!</v>
      </c>
      <c r="AJ32" s="122"/>
      <c r="AK32" s="123">
        <f>LN(SUM($AJ$2:AJ32))</f>
        <v>2.0794415416798357</v>
      </c>
      <c r="AL32" s="264">
        <f t="shared" si="12"/>
        <v>29.069001190232839</v>
      </c>
      <c r="AM32" s="122"/>
      <c r="AN32" s="124" t="e">
        <f>LN(SUM($AM$2:AM32))</f>
        <v>#NUM!</v>
      </c>
      <c r="AO32" s="264" t="e">
        <f t="shared" si="13"/>
        <v>#NUM!</v>
      </c>
      <c r="AP32" s="190"/>
      <c r="AQ32" s="124" t="e">
        <f>LN(SUM($AP$2:AP32))</f>
        <v>#NUM!</v>
      </c>
      <c r="AR32" s="264" t="e">
        <f t="shared" si="14"/>
        <v>#NUM!</v>
      </c>
      <c r="AS32" s="122"/>
      <c r="AT32" s="124">
        <f>LN(SUM($AS$2:AS32))</f>
        <v>1.3862943611198906</v>
      </c>
      <c r="AU32" s="264">
        <f t="shared" si="15"/>
        <v>11.243963918381647</v>
      </c>
      <c r="AV32" s="122"/>
      <c r="AW32" s="124" t="e">
        <f>LN(SUM($AV$2:AV32))</f>
        <v>#NUM!</v>
      </c>
      <c r="AX32" s="264" t="e">
        <f t="shared" si="16"/>
        <v>#NUM!</v>
      </c>
      <c r="AY32" s="122"/>
      <c r="AZ32" s="124">
        <f>LN(SUM($AY$2:AY32))</f>
        <v>0.69314718055994529</v>
      </c>
      <c r="BA32" s="264" t="e">
        <f t="shared" si="17"/>
        <v>#DIV/0!</v>
      </c>
      <c r="BB32" s="125">
        <v>18</v>
      </c>
      <c r="BC32" s="124">
        <f>LN(SUM($BB$2:BB32))</f>
        <v>4.5217885770490405</v>
      </c>
      <c r="BD32" s="157">
        <f t="shared" si="18"/>
        <v>7.5770787550245018</v>
      </c>
    </row>
    <row r="33" spans="1:56" s="26" customFormat="1" x14ac:dyDescent="0.25">
      <c r="A33" s="122">
        <f t="shared" si="0"/>
        <v>94</v>
      </c>
      <c r="B33" s="129">
        <v>43996</v>
      </c>
      <c r="C33" s="122"/>
      <c r="D33" s="123">
        <f>LN(SUM($C$2:C33))</f>
        <v>3.1780538303479458</v>
      </c>
      <c r="E33" s="263">
        <f t="shared" si="1"/>
        <v>15.979098132112858</v>
      </c>
      <c r="F33" s="122"/>
      <c r="G33" s="123">
        <f>LN(SUM($F$2:F33))</f>
        <v>1.0986122886681098</v>
      </c>
      <c r="H33" s="263">
        <f t="shared" si="3"/>
        <v>9.5732632315681432</v>
      </c>
      <c r="I33" s="122"/>
      <c r="J33" s="123">
        <f>LN(SUM($I$2:I33))</f>
        <v>0.69314718055994529</v>
      </c>
      <c r="K33" s="263" t="e">
        <f t="shared" si="4"/>
        <v>#DIV/0!</v>
      </c>
      <c r="L33" s="122"/>
      <c r="M33" s="123">
        <f>LN(SUM($L$2:L33))</f>
        <v>2.1972245773362196</v>
      </c>
      <c r="N33" s="264">
        <f t="shared" si="2"/>
        <v>2.4289327012115791</v>
      </c>
      <c r="O33" s="122"/>
      <c r="P33" s="123" t="e">
        <f>LN(SUM($O$2:O33))</f>
        <v>#NUM!</v>
      </c>
      <c r="Q33" s="267" t="e">
        <f t="shared" si="5"/>
        <v>#NUM!</v>
      </c>
      <c r="R33" s="122"/>
      <c r="S33" s="123" t="e">
        <f>LN(SUM($R$2:R33))</f>
        <v>#NUM!</v>
      </c>
      <c r="T33" s="264" t="e">
        <f t="shared" si="6"/>
        <v>#NUM!</v>
      </c>
      <c r="U33" s="190"/>
      <c r="V33" s="123">
        <f>LN(SUM($U$2:U33))</f>
        <v>0.69314718055994529</v>
      </c>
      <c r="W33" s="264" t="e">
        <f t="shared" si="7"/>
        <v>#DIV/0!</v>
      </c>
      <c r="X33" s="122"/>
      <c r="Y33" s="123">
        <f>LN(SUM($X$2:X33))</f>
        <v>2.9957322735539909</v>
      </c>
      <c r="Z33" s="264">
        <f t="shared" si="8"/>
        <v>8.3261473825898218</v>
      </c>
      <c r="AA33" s="122">
        <v>1</v>
      </c>
      <c r="AB33" s="123">
        <f>LN(SUM($AA$2:AA33))</f>
        <v>2.8332133440562162</v>
      </c>
      <c r="AC33" s="264">
        <f t="shared" si="9"/>
        <v>1.3168793321936889</v>
      </c>
      <c r="AD33" s="122"/>
      <c r="AE33" s="123">
        <f>LN(SUM($AD$2:AD33))</f>
        <v>0</v>
      </c>
      <c r="AF33" s="264" t="e">
        <f t="shared" si="10"/>
        <v>#DIV/0!</v>
      </c>
      <c r="AG33" s="190"/>
      <c r="AH33" s="123">
        <f>LN(SUM($AG$2:AG33))</f>
        <v>0</v>
      </c>
      <c r="AI33" s="264" t="e">
        <f t="shared" si="11"/>
        <v>#DIV/0!</v>
      </c>
      <c r="AJ33" s="122"/>
      <c r="AK33" s="123">
        <f>LN(SUM($AJ$2:AJ33))</f>
        <v>2.0794415416798357</v>
      </c>
      <c r="AL33" s="264">
        <f t="shared" si="12"/>
        <v>24.224167658527367</v>
      </c>
      <c r="AM33" s="122"/>
      <c r="AN33" s="124" t="e">
        <f>LN(SUM($AM$2:AM33))</f>
        <v>#NUM!</v>
      </c>
      <c r="AO33" s="264" t="e">
        <f t="shared" si="13"/>
        <v>#NUM!</v>
      </c>
      <c r="AP33" s="190"/>
      <c r="AQ33" s="124" t="e">
        <f>LN(SUM($AP$2:AP33))</f>
        <v>#NUM!</v>
      </c>
      <c r="AR33" s="264" t="e">
        <f t="shared" si="14"/>
        <v>#NUM!</v>
      </c>
      <c r="AS33" s="122"/>
      <c r="AT33" s="124">
        <f>LN(SUM($AS$2:AS33))</f>
        <v>1.3862943611198906</v>
      </c>
      <c r="AU33" s="264">
        <f t="shared" si="15"/>
        <v>11.243963918381647</v>
      </c>
      <c r="AV33" s="122"/>
      <c r="AW33" s="124" t="e">
        <f>LN(SUM($AV$2:AV33))</f>
        <v>#NUM!</v>
      </c>
      <c r="AX33" s="264" t="e">
        <f t="shared" si="16"/>
        <v>#NUM!</v>
      </c>
      <c r="AY33" s="122"/>
      <c r="AZ33" s="124">
        <f>LN(SUM($AY$2:AY33))</f>
        <v>0.69314718055994529</v>
      </c>
      <c r="BA33" s="264" t="e">
        <f t="shared" si="17"/>
        <v>#DIV/0!</v>
      </c>
      <c r="BB33" s="125">
        <v>1</v>
      </c>
      <c r="BC33" s="124">
        <f>LN(SUM($BB$2:BB33))</f>
        <v>4.5325994931532563</v>
      </c>
      <c r="BD33" s="157">
        <f t="shared" si="18"/>
        <v>7.0594204608114595</v>
      </c>
    </row>
    <row r="34" spans="1:56" s="26" customFormat="1" x14ac:dyDescent="0.25">
      <c r="A34" s="122">
        <f>(B34-B33)+A33</f>
        <v>95</v>
      </c>
      <c r="B34" s="129">
        <v>43997</v>
      </c>
      <c r="C34" s="122"/>
      <c r="D34" s="123">
        <f>LN(SUM($C$2:C34))</f>
        <v>3.1780538303479458</v>
      </c>
      <c r="E34" s="263">
        <f>LN(2)/(SLOPE(D28:D34,A28:A34))</f>
        <v>18.397740759836186</v>
      </c>
      <c r="F34" s="122"/>
      <c r="G34" s="123">
        <f>LN(SUM($F$2:F34))</f>
        <v>1.0986122886681098</v>
      </c>
      <c r="H34" s="263">
        <f>LN(2)/(SLOPE(G28:G34,A28:A34))</f>
        <v>7.9777193596401208</v>
      </c>
      <c r="I34" s="122"/>
      <c r="J34" s="123">
        <f>LN(SUM($I$2:I34))</f>
        <v>0.69314718055994529</v>
      </c>
      <c r="K34" s="263" t="e">
        <f>LN(2)/(SLOPE(J28:J34,$A28:$A34))</f>
        <v>#DIV/0!</v>
      </c>
      <c r="L34" s="122"/>
      <c r="M34" s="123"/>
      <c r="N34" s="264"/>
      <c r="O34" s="122"/>
      <c r="P34" s="123"/>
      <c r="Q34" s="267"/>
      <c r="R34" s="122"/>
      <c r="S34" s="123"/>
      <c r="T34" s="264"/>
      <c r="U34" s="190"/>
      <c r="V34" s="123"/>
      <c r="W34" s="264"/>
      <c r="X34" s="122"/>
      <c r="Y34" s="123"/>
      <c r="Z34" s="264"/>
      <c r="AA34" s="122"/>
      <c r="AB34" s="123"/>
      <c r="AC34" s="264"/>
      <c r="AD34" s="122"/>
      <c r="AE34" s="123"/>
      <c r="AF34" s="264"/>
      <c r="AG34" s="190"/>
      <c r="AH34" s="123"/>
      <c r="AI34" s="264"/>
      <c r="AJ34" s="122"/>
      <c r="AK34" s="123"/>
      <c r="AL34" s="264"/>
      <c r="AM34" s="122"/>
      <c r="AN34" s="124"/>
      <c r="AO34" s="264"/>
      <c r="AP34" s="190"/>
      <c r="AQ34" s="124"/>
      <c r="AR34" s="264"/>
      <c r="AS34" s="122"/>
      <c r="AT34" s="124"/>
      <c r="AU34" s="264"/>
      <c r="AV34" s="122"/>
      <c r="AW34" s="124"/>
      <c r="AX34" s="264"/>
      <c r="AY34" s="122"/>
      <c r="AZ34" s="124"/>
      <c r="BA34" s="264"/>
      <c r="BB34" s="125"/>
      <c r="BC34" s="124"/>
      <c r="BD34" s="157"/>
    </row>
    <row r="35" spans="1:56" s="26" customFormat="1" x14ac:dyDescent="0.25">
      <c r="A35" s="122">
        <f>(B35-B33)+A33</f>
        <v>96</v>
      </c>
      <c r="B35" s="129">
        <v>43998</v>
      </c>
      <c r="C35" s="122">
        <v>6</v>
      </c>
      <c r="D35" s="123">
        <f>LN(SUM($C$2:C35))</f>
        <v>3.4011973816621555</v>
      </c>
      <c r="E35" s="263">
        <f t="shared" ref="E35:E40" si="19">LN(2)/(SLOPE(D28:D35,A28:A35))</f>
        <v>13.820129873674954</v>
      </c>
      <c r="F35" s="122"/>
      <c r="G35" s="123">
        <f>LN(SUM($F$2:F35))</f>
        <v>1.0986122886681098</v>
      </c>
      <c r="H35" s="263">
        <f t="shared" ref="H35:H40" si="20">LN(2)/(SLOPE(G28:G35,A28:A35))</f>
        <v>8.9749342795951339</v>
      </c>
      <c r="I35" s="122"/>
      <c r="J35" s="123">
        <f>LN(SUM($I$2:I35))</f>
        <v>0.69314718055994529</v>
      </c>
      <c r="K35" s="263" t="e">
        <f t="shared" ref="K35:K40" si="21">LN(2)/(SLOPE(J28:J35,$A28:$A35))</f>
        <v>#DIV/0!</v>
      </c>
      <c r="L35" s="122"/>
      <c r="M35" s="123">
        <f>LN(SUM($L$2:L35))</f>
        <v>2.1972245773362196</v>
      </c>
      <c r="N35" s="264">
        <f t="shared" ref="N35:N40" si="22">LN(2)/(SLOPE(M28:M35,A28:A35))</f>
        <v>3.7361466684271187</v>
      </c>
      <c r="O35" s="122"/>
      <c r="P35" s="123" t="e">
        <f>LN(SUM($O$2:O35))</f>
        <v>#NUM!</v>
      </c>
      <c r="Q35" s="267" t="e">
        <f t="shared" ref="Q35:Q40" si="23">LN(2)/(SLOPE(P28:P35,$A28:$A35))</f>
        <v>#NUM!</v>
      </c>
      <c r="R35" s="122"/>
      <c r="S35" s="123" t="e">
        <f>LN(SUM($R$2:R35))</f>
        <v>#NUM!</v>
      </c>
      <c r="T35" s="264" t="e">
        <f t="shared" ref="T35:T40" si="24">LN(2)/(SLOPE(S28:S35,$A28:$A35))</f>
        <v>#NUM!</v>
      </c>
      <c r="U35" s="190"/>
      <c r="V35" s="123">
        <f>LN(SUM($U$2:U35))</f>
        <v>0.69314718055994529</v>
      </c>
      <c r="W35" s="264" t="e">
        <f t="shared" ref="W35:W40" si="25">LN(2)/(SLOPE(V28:V35,$A28:$A35))</f>
        <v>#DIV/0!</v>
      </c>
      <c r="X35" s="122"/>
      <c r="Y35" s="123">
        <f>LN(SUM($X$2:X35))</f>
        <v>2.9957322735539909</v>
      </c>
      <c r="Z35" s="264">
        <f t="shared" ref="Z35:Z40" si="26">LN(2)/(SLOPE(Y28:Y35,$A28:$A35))</f>
        <v>17.478827543018276</v>
      </c>
      <c r="AA35" s="122">
        <v>8</v>
      </c>
      <c r="AB35" s="123">
        <f>LN(SUM($AA$2:AA35))</f>
        <v>3.2188758248682006</v>
      </c>
      <c r="AC35" s="264">
        <f t="shared" ref="AC35:AC40" si="27">LN(2)/(SLOPE(AB28:AB35,$A28:$A35))</f>
        <v>1.2608442028049121</v>
      </c>
      <c r="AD35" s="122"/>
      <c r="AE35" s="123">
        <f>LN(SUM($AD$2:AD35))</f>
        <v>0</v>
      </c>
      <c r="AF35" s="264" t="e">
        <f t="shared" ref="AF35:AF40" si="28">LN(2)/(SLOPE(AE28:AE35,$A28:$A35))</f>
        <v>#DIV/0!</v>
      </c>
      <c r="AG35" s="190"/>
      <c r="AH35" s="123">
        <f>LN(SUM($AG$2:AG35))</f>
        <v>0</v>
      </c>
      <c r="AI35" s="264" t="e">
        <f t="shared" ref="AI35:AI40" si="29">LN(2)/(SLOPE(AH28:AH35,$A28:$A35))</f>
        <v>#DIV/0!</v>
      </c>
      <c r="AJ35" s="122"/>
      <c r="AK35" s="123">
        <f>LN(SUM($AJ$2:AJ35))</f>
        <v>2.0794415416798357</v>
      </c>
      <c r="AL35" s="264">
        <f t="shared" ref="AL35:AL40" si="30">LN(2)/(SLOPE(AK28:AK35,$A28:$A35))</f>
        <v>28.146175755622281</v>
      </c>
      <c r="AM35" s="122"/>
      <c r="AN35" s="124" t="e">
        <f>LN(SUM($AM$2:AM35))</f>
        <v>#NUM!</v>
      </c>
      <c r="AO35" s="264" t="e">
        <f t="shared" ref="AO35:AO40" si="31">LN(2)/(SLOPE(AN28:AN35,$A28:$A35))</f>
        <v>#NUM!</v>
      </c>
      <c r="AP35" s="190"/>
      <c r="AQ35" s="124" t="e">
        <f>LN(SUM($AP$2:AP35))</f>
        <v>#NUM!</v>
      </c>
      <c r="AR35" s="264" t="e">
        <f t="shared" ref="AR35:AR40" si="32">LN(2)/(SLOPE(AQ28:AQ35,$A28:$A35))</f>
        <v>#NUM!</v>
      </c>
      <c r="AS35" s="122"/>
      <c r="AT35" s="124">
        <f>LN(SUM($AS$2:AS35))</f>
        <v>1.3862943611198906</v>
      </c>
      <c r="AU35" s="264">
        <f t="shared" ref="AU35:AU40" si="33">LN(2)/(SLOPE(AT28:AT35,$A28:$A35))</f>
        <v>15.889153645280626</v>
      </c>
      <c r="AV35" s="122"/>
      <c r="AW35" s="124" t="e">
        <f>LN(SUM($AV$2:AV35))</f>
        <v>#NUM!</v>
      </c>
      <c r="AX35" s="264" t="e">
        <f t="shared" ref="AX35:AX40" si="34">LN(2)/(SLOPE(AW28:AW35,$A28:$A35))</f>
        <v>#NUM!</v>
      </c>
      <c r="AY35" s="122"/>
      <c r="AZ35" s="124">
        <f>LN(SUM($AY$2:AY35))</f>
        <v>0.69314718055994529</v>
      </c>
      <c r="BA35" s="264" t="e">
        <f t="shared" ref="BA35:BA40" si="35">LN(2)/(SLOPE(AZ28:AZ35,$A28:$A35))</f>
        <v>#DIV/0!</v>
      </c>
      <c r="BB35" s="125">
        <v>14</v>
      </c>
      <c r="BC35" s="124">
        <f>LN(SUM($BB$2:BB35))</f>
        <v>4.6728288344619058</v>
      </c>
      <c r="BD35" s="157">
        <f t="shared" ref="BD35:BD40" si="36">LN(2)/(SLOPE(BC28:BC35,$A28:$A35))</f>
        <v>7.4436005189079575</v>
      </c>
    </row>
    <row r="36" spans="1:56" s="26" customFormat="1" x14ac:dyDescent="0.25">
      <c r="A36" s="122">
        <f t="shared" si="0"/>
        <v>97</v>
      </c>
      <c r="B36" s="129">
        <v>43999</v>
      </c>
      <c r="C36" s="122"/>
      <c r="D36" s="123">
        <f>LN(SUM($C$2:C36))</f>
        <v>3.4011973816621555</v>
      </c>
      <c r="E36" s="263">
        <f t="shared" si="19"/>
        <v>13.513731479140869</v>
      </c>
      <c r="F36" s="122"/>
      <c r="G36" s="123">
        <f>LN(SUM($F$2:F36))</f>
        <v>1.0986122886681098</v>
      </c>
      <c r="H36" s="263">
        <f t="shared" si="20"/>
        <v>9.573263231568145</v>
      </c>
      <c r="I36" s="122"/>
      <c r="J36" s="123">
        <f>LN(SUM($I$2:I36))</f>
        <v>0.69314718055994529</v>
      </c>
      <c r="K36" s="263" t="e">
        <f t="shared" si="21"/>
        <v>#DIV/0!</v>
      </c>
      <c r="L36" s="122">
        <v>1</v>
      </c>
      <c r="M36" s="123">
        <f>LN(SUM($L$2:L36))</f>
        <v>2.3025850929940459</v>
      </c>
      <c r="N36" s="264">
        <f t="shared" si="22"/>
        <v>8.0361664047285561</v>
      </c>
      <c r="O36" s="122"/>
      <c r="P36" s="123" t="e">
        <f>LN(SUM($O$2:O36))</f>
        <v>#NUM!</v>
      </c>
      <c r="Q36" s="267" t="e">
        <f t="shared" si="23"/>
        <v>#NUM!</v>
      </c>
      <c r="R36" s="122"/>
      <c r="S36" s="123" t="e">
        <f>LN(SUM($R$2:R36))</f>
        <v>#NUM!</v>
      </c>
      <c r="T36" s="264" t="e">
        <f t="shared" si="24"/>
        <v>#NUM!</v>
      </c>
      <c r="U36" s="190"/>
      <c r="V36" s="123">
        <f>LN(SUM($U$2:U36))</f>
        <v>0.69314718055994529</v>
      </c>
      <c r="W36" s="264" t="e">
        <f t="shared" si="25"/>
        <v>#DIV/0!</v>
      </c>
      <c r="X36" s="122"/>
      <c r="Y36" s="123">
        <f>LN(SUM($X$2:X36))</f>
        <v>2.9957322735539909</v>
      </c>
      <c r="Z36" s="264">
        <f t="shared" si="26"/>
        <v>37.275404634064671</v>
      </c>
      <c r="AA36" s="122">
        <v>4</v>
      </c>
      <c r="AB36" s="123">
        <f>LN(SUM($AA$2:AA36))</f>
        <v>3.3672958299864741</v>
      </c>
      <c r="AC36" s="264">
        <f t="shared" si="27"/>
        <v>1.3664848655763524</v>
      </c>
      <c r="AD36" s="122"/>
      <c r="AE36" s="123">
        <f>LN(SUM($AD$2:AD36))</f>
        <v>0</v>
      </c>
      <c r="AF36" s="264" t="e">
        <f t="shared" si="28"/>
        <v>#DIV/0!</v>
      </c>
      <c r="AG36" s="190"/>
      <c r="AH36" s="123">
        <f>LN(SUM($AG$2:AG36))</f>
        <v>0</v>
      </c>
      <c r="AI36" s="264" t="e">
        <f t="shared" si="29"/>
        <v>#DIV/0!</v>
      </c>
      <c r="AJ36" s="122"/>
      <c r="AK36" s="123">
        <f>LN(SUM($AJ$2:AJ36))</f>
        <v>2.0794415416798357</v>
      </c>
      <c r="AL36" s="264">
        <f t="shared" si="30"/>
        <v>36.735550954689849</v>
      </c>
      <c r="AM36" s="122"/>
      <c r="AN36" s="124" t="e">
        <f>LN(SUM($AM$2:AM36))</f>
        <v>#NUM!</v>
      </c>
      <c r="AO36" s="264" t="e">
        <f t="shared" si="31"/>
        <v>#NUM!</v>
      </c>
      <c r="AP36" s="190"/>
      <c r="AQ36" s="124" t="e">
        <f>LN(SUM($AP$2:AP36))</f>
        <v>#NUM!</v>
      </c>
      <c r="AR36" s="264" t="e">
        <f t="shared" si="32"/>
        <v>#NUM!</v>
      </c>
      <c r="AS36" s="122"/>
      <c r="AT36" s="124">
        <f>LN(SUM($AS$2:AS36))</f>
        <v>1.3862943611198906</v>
      </c>
      <c r="AU36" s="264">
        <f t="shared" si="33"/>
        <v>28.913050075838512</v>
      </c>
      <c r="AV36" s="122"/>
      <c r="AW36" s="124" t="e">
        <f>LN(SUM($AV$2:AV36))</f>
        <v>#NUM!</v>
      </c>
      <c r="AX36" s="264" t="e">
        <f t="shared" si="34"/>
        <v>#NUM!</v>
      </c>
      <c r="AY36" s="122"/>
      <c r="AZ36" s="124">
        <f>LN(SUM($AY$2:AY36))</f>
        <v>0.69314718055994529</v>
      </c>
      <c r="BA36" s="264" t="e">
        <f t="shared" si="35"/>
        <v>#DIV/0!</v>
      </c>
      <c r="BB36" s="125">
        <v>5</v>
      </c>
      <c r="BC36" s="124">
        <f>LN(SUM($BB$2:BB36))</f>
        <v>4.7184988712950942</v>
      </c>
      <c r="BD36" s="157">
        <f t="shared" si="36"/>
        <v>8.3714247274311475</v>
      </c>
    </row>
    <row r="37" spans="1:56" s="26" customFormat="1" x14ac:dyDescent="0.25">
      <c r="A37" s="122">
        <f t="shared" si="0"/>
        <v>98</v>
      </c>
      <c r="B37" s="129">
        <v>44000</v>
      </c>
      <c r="C37" s="122"/>
      <c r="D37" s="123">
        <f>LN(SUM($C$2:C37))</f>
        <v>3.4011973816621555</v>
      </c>
      <c r="E37" s="263">
        <f t="shared" si="19"/>
        <v>13.259057339381966</v>
      </c>
      <c r="F37" s="122"/>
      <c r="G37" s="123">
        <f>LN(SUM($F$2:F37))</f>
        <v>1.0986122886681098</v>
      </c>
      <c r="H37" s="263">
        <f t="shared" si="20"/>
        <v>11.966579039460179</v>
      </c>
      <c r="I37" s="122"/>
      <c r="J37" s="123">
        <f>LN(SUM($I$2:I37))</f>
        <v>0.69314718055994529</v>
      </c>
      <c r="K37" s="263" t="e">
        <f t="shared" si="21"/>
        <v>#DIV/0!</v>
      </c>
      <c r="L37" s="122"/>
      <c r="M37" s="123">
        <f>LN(SUM($L$2:L37))</f>
        <v>2.3025850929940459</v>
      </c>
      <c r="N37" s="264">
        <f t="shared" si="22"/>
        <v>12.444618220581885</v>
      </c>
      <c r="O37" s="122"/>
      <c r="P37" s="123" t="e">
        <f>LN(SUM($O$2:O37))</f>
        <v>#NUM!</v>
      </c>
      <c r="Q37" s="267" t="e">
        <f t="shared" si="23"/>
        <v>#NUM!</v>
      </c>
      <c r="R37" s="122"/>
      <c r="S37" s="123" t="e">
        <f>LN(SUM($R$2:R37))</f>
        <v>#NUM!</v>
      </c>
      <c r="T37" s="264" t="e">
        <f t="shared" si="24"/>
        <v>#NUM!</v>
      </c>
      <c r="U37" s="190"/>
      <c r="V37" s="123">
        <f>LN(SUM($U$2:U37))</f>
        <v>0.69314718055994529</v>
      </c>
      <c r="W37" s="264" t="e">
        <f t="shared" si="25"/>
        <v>#DIV/0!</v>
      </c>
      <c r="X37" s="122"/>
      <c r="Y37" s="123">
        <f>LN(SUM($X$2:X37))</f>
        <v>2.9957322735539909</v>
      </c>
      <c r="Z37" s="264" t="e">
        <f t="shared" si="26"/>
        <v>#DIV/0!</v>
      </c>
      <c r="AA37" s="122">
        <v>1</v>
      </c>
      <c r="AB37" s="123">
        <f>LN(SUM($AA$2:AA37))</f>
        <v>3.4011973816621555</v>
      </c>
      <c r="AC37" s="264">
        <f t="shared" si="27"/>
        <v>1.738758115136223</v>
      </c>
      <c r="AD37" s="122"/>
      <c r="AE37" s="123">
        <f>LN(SUM($AD$2:AD37))</f>
        <v>0</v>
      </c>
      <c r="AF37" s="264" t="e">
        <f t="shared" si="28"/>
        <v>#DIV/0!</v>
      </c>
      <c r="AG37" s="190"/>
      <c r="AH37" s="123">
        <f>LN(SUM($AG$2:AG37))</f>
        <v>0</v>
      </c>
      <c r="AI37" s="264" t="e">
        <f t="shared" si="29"/>
        <v>#DIV/0!</v>
      </c>
      <c r="AJ37" s="122">
        <v>1</v>
      </c>
      <c r="AK37" s="123">
        <f>LN(SUM($AJ$2:AJ37))</f>
        <v>2.1972245773362196</v>
      </c>
      <c r="AL37" s="264">
        <f t="shared" si="30"/>
        <v>32.91399214050935</v>
      </c>
      <c r="AM37" s="122"/>
      <c r="AN37" s="124" t="e">
        <f>LN(SUM($AM$2:AM37))</f>
        <v>#NUM!</v>
      </c>
      <c r="AO37" s="264" t="e">
        <f t="shared" si="31"/>
        <v>#NUM!</v>
      </c>
      <c r="AP37" s="190"/>
      <c r="AQ37" s="124" t="e">
        <f>LN(SUM($AP$2:AP37))</f>
        <v>#NUM!</v>
      </c>
      <c r="AR37" s="264" t="e">
        <f t="shared" si="32"/>
        <v>#NUM!</v>
      </c>
      <c r="AS37" s="122"/>
      <c r="AT37" s="124">
        <f>LN(SUM($AS$2:AS37))</f>
        <v>1.3862943611198906</v>
      </c>
      <c r="AU37" s="264" t="e">
        <f t="shared" si="33"/>
        <v>#DIV/0!</v>
      </c>
      <c r="AV37" s="122"/>
      <c r="AW37" s="124" t="e">
        <f>LN(SUM($AV$2:AV37))</f>
        <v>#NUM!</v>
      </c>
      <c r="AX37" s="264" t="e">
        <f t="shared" si="34"/>
        <v>#NUM!</v>
      </c>
      <c r="AY37" s="122"/>
      <c r="AZ37" s="124">
        <f>LN(SUM($AY$2:AY37))</f>
        <v>0.69314718055994529</v>
      </c>
      <c r="BA37" s="264" t="e">
        <f t="shared" si="35"/>
        <v>#DIV/0!</v>
      </c>
      <c r="BB37" s="125">
        <v>2</v>
      </c>
      <c r="BC37" s="124">
        <f>LN(SUM($BB$2:BB37))</f>
        <v>4.7361984483944957</v>
      </c>
      <c r="BD37" s="157">
        <f t="shared" si="36"/>
        <v>9.897284582821813</v>
      </c>
    </row>
    <row r="38" spans="1:56" s="26" customFormat="1" x14ac:dyDescent="0.25">
      <c r="A38" s="122">
        <f t="shared" si="0"/>
        <v>99</v>
      </c>
      <c r="B38" s="129">
        <v>44001</v>
      </c>
      <c r="C38" s="122"/>
      <c r="D38" s="123">
        <f>LN(SUM($C$2:C38))</f>
        <v>3.4011973816621555</v>
      </c>
      <c r="E38" s="263">
        <f t="shared" si="19"/>
        <v>13.931351656142891</v>
      </c>
      <c r="F38" s="122"/>
      <c r="G38" s="123">
        <f>LN(SUM($F$2:F38))</f>
        <v>1.0986122886681098</v>
      </c>
      <c r="H38" s="263">
        <f t="shared" si="20"/>
        <v>20.514135496217452</v>
      </c>
      <c r="I38" s="122"/>
      <c r="J38" s="123">
        <f>LN(SUM($I$2:I38))</f>
        <v>0.69314718055994529</v>
      </c>
      <c r="K38" s="263" t="e">
        <f t="shared" si="21"/>
        <v>#DIV/0!</v>
      </c>
      <c r="L38" s="122">
        <v>1</v>
      </c>
      <c r="M38" s="123">
        <f>LN(SUM($L$2:L38))</f>
        <v>2.3978952727983707</v>
      </c>
      <c r="N38" s="264">
        <f t="shared" si="22"/>
        <v>19.084509077805848</v>
      </c>
      <c r="O38" s="122"/>
      <c r="P38" s="123" t="e">
        <f>LN(SUM($O$2:O38))</f>
        <v>#NUM!</v>
      </c>
      <c r="Q38" s="267" t="e">
        <f t="shared" si="23"/>
        <v>#NUM!</v>
      </c>
      <c r="R38" s="122"/>
      <c r="S38" s="123" t="e">
        <f>LN(SUM($R$2:R38))</f>
        <v>#NUM!</v>
      </c>
      <c r="T38" s="264" t="e">
        <f t="shared" si="24"/>
        <v>#NUM!</v>
      </c>
      <c r="U38" s="190"/>
      <c r="V38" s="123">
        <f>LN(SUM($U$2:U38))</f>
        <v>0.69314718055994529</v>
      </c>
      <c r="W38" s="264" t="e">
        <f t="shared" si="25"/>
        <v>#DIV/0!</v>
      </c>
      <c r="X38" s="122"/>
      <c r="Y38" s="123">
        <f>LN(SUM($X$2:X38))</f>
        <v>2.9957322735539909</v>
      </c>
      <c r="Z38" s="264" t="e">
        <f t="shared" si="26"/>
        <v>#DIV/0!</v>
      </c>
      <c r="AA38" s="122"/>
      <c r="AB38" s="123">
        <f>LN(SUM($AA$2:AA38))</f>
        <v>3.4011973816621555</v>
      </c>
      <c r="AC38" s="264">
        <f t="shared" si="27"/>
        <v>2.3987158322957276</v>
      </c>
      <c r="AD38" s="122"/>
      <c r="AE38" s="123">
        <f>LN(SUM($AD$2:AD38))</f>
        <v>0</v>
      </c>
      <c r="AF38" s="264" t="e">
        <f t="shared" si="28"/>
        <v>#DIV/0!</v>
      </c>
      <c r="AG38" s="190"/>
      <c r="AH38" s="123">
        <f>LN(SUM($AG$2:AG38))</f>
        <v>0</v>
      </c>
      <c r="AI38" s="264" t="e">
        <f t="shared" si="29"/>
        <v>#DIV/0!</v>
      </c>
      <c r="AJ38" s="122">
        <v>2</v>
      </c>
      <c r="AK38" s="123">
        <f>LN(SUM($AJ$2:AJ38))</f>
        <v>2.3978952727983707</v>
      </c>
      <c r="AL38" s="264">
        <f t="shared" si="30"/>
        <v>20.984422565462012</v>
      </c>
      <c r="AM38" s="122"/>
      <c r="AN38" s="124" t="e">
        <f>LN(SUM($AM$2:AM38))</f>
        <v>#NUM!</v>
      </c>
      <c r="AO38" s="264" t="e">
        <f t="shared" si="31"/>
        <v>#NUM!</v>
      </c>
      <c r="AP38" s="190"/>
      <c r="AQ38" s="124" t="e">
        <f>LN(SUM($AP$2:AP38))</f>
        <v>#NUM!</v>
      </c>
      <c r="AR38" s="264" t="e">
        <f t="shared" si="32"/>
        <v>#NUM!</v>
      </c>
      <c r="AS38" s="122"/>
      <c r="AT38" s="124">
        <f>LN(SUM($AS$2:AS38))</f>
        <v>1.3862943611198906</v>
      </c>
      <c r="AU38" s="264" t="e">
        <f t="shared" si="33"/>
        <v>#DIV/0!</v>
      </c>
      <c r="AV38" s="122"/>
      <c r="AW38" s="124" t="e">
        <f>LN(SUM($AV$2:AV38))</f>
        <v>#NUM!</v>
      </c>
      <c r="AX38" s="264" t="e">
        <f t="shared" si="34"/>
        <v>#NUM!</v>
      </c>
      <c r="AY38" s="122"/>
      <c r="AZ38" s="124">
        <f>LN(SUM($AY$2:AY38))</f>
        <v>0.69314718055994529</v>
      </c>
      <c r="BA38" s="264" t="e">
        <f t="shared" si="35"/>
        <v>#DIV/0!</v>
      </c>
      <c r="BB38" s="125">
        <v>3</v>
      </c>
      <c r="BC38" s="124">
        <f>LN(SUM($BB$2:BB38))</f>
        <v>4.7621739347977563</v>
      </c>
      <c r="BD38" s="157">
        <f t="shared" si="36"/>
        <v>11.795769619315289</v>
      </c>
    </row>
    <row r="39" spans="1:56" s="26" customFormat="1" x14ac:dyDescent="0.25">
      <c r="A39" s="122">
        <f t="shared" si="0"/>
        <v>100</v>
      </c>
      <c r="B39" s="129">
        <v>44002</v>
      </c>
      <c r="C39" s="122"/>
      <c r="D39" s="123">
        <f>LN(SUM($C$2:C39))</f>
        <v>3.4011973816621555</v>
      </c>
      <c r="E39" s="263">
        <f t="shared" si="19"/>
        <v>17.395188829230186</v>
      </c>
      <c r="F39" s="122"/>
      <c r="G39" s="123">
        <f>LN(SUM($F$2:F39))</f>
        <v>1.0986122886681098</v>
      </c>
      <c r="H39" s="263" t="e">
        <f t="shared" si="20"/>
        <v>#DIV/0!</v>
      </c>
      <c r="I39" s="122"/>
      <c r="J39" s="123">
        <f>LN(SUM($I$2:I39))</f>
        <v>0.69314718055994529</v>
      </c>
      <c r="K39" s="263" t="e">
        <f t="shared" si="21"/>
        <v>#DIV/0!</v>
      </c>
      <c r="L39" s="122">
        <v>1</v>
      </c>
      <c r="M39" s="123">
        <f>LN(SUM($L$2:L39))</f>
        <v>2.4849066497880004</v>
      </c>
      <c r="N39" s="264">
        <f t="shared" si="22"/>
        <v>17.413246589560149</v>
      </c>
      <c r="O39" s="122"/>
      <c r="P39" s="123" t="e">
        <f>LN(SUM($O$2:O39))</f>
        <v>#NUM!</v>
      </c>
      <c r="Q39" s="267" t="e">
        <f t="shared" si="23"/>
        <v>#NUM!</v>
      </c>
      <c r="R39" s="122"/>
      <c r="S39" s="123" t="e">
        <f>LN(SUM($R$2:R39))</f>
        <v>#NUM!</v>
      </c>
      <c r="T39" s="264" t="e">
        <f t="shared" si="24"/>
        <v>#NUM!</v>
      </c>
      <c r="U39" s="190"/>
      <c r="V39" s="123">
        <f>LN(SUM($U$2:U39))</f>
        <v>0.69314718055994529</v>
      </c>
      <c r="W39" s="264" t="e">
        <f t="shared" si="25"/>
        <v>#DIV/0!</v>
      </c>
      <c r="X39" s="122">
        <v>1</v>
      </c>
      <c r="Y39" s="123">
        <f>LN(SUM($X$2:X39))</f>
        <v>3.044522437723423</v>
      </c>
      <c r="Z39" s="264">
        <f t="shared" si="26"/>
        <v>170.48038899468511</v>
      </c>
      <c r="AA39" s="122">
        <v>7</v>
      </c>
      <c r="AB39" s="123">
        <f>LN(SUM($AA$2:AA39))</f>
        <v>3.6109179126442243</v>
      </c>
      <c r="AC39" s="264">
        <f t="shared" si="27"/>
        <v>5.832064515907911</v>
      </c>
      <c r="AD39" s="122"/>
      <c r="AE39" s="123">
        <f>LN(SUM($AD$2:AD39))</f>
        <v>0</v>
      </c>
      <c r="AF39" s="264" t="e">
        <f t="shared" si="28"/>
        <v>#DIV/0!</v>
      </c>
      <c r="AG39" s="190"/>
      <c r="AH39" s="123">
        <f>LN(SUM($AG$2:AG39))</f>
        <v>0</v>
      </c>
      <c r="AI39" s="264" t="e">
        <f t="shared" si="29"/>
        <v>#DIV/0!</v>
      </c>
      <c r="AJ39" s="122">
        <v>9</v>
      </c>
      <c r="AK39" s="123">
        <f>LN(SUM($AJ$2:AJ39))</f>
        <v>2.9957322735539909</v>
      </c>
      <c r="AL39" s="264">
        <f t="shared" si="30"/>
        <v>7.0256579151276171</v>
      </c>
      <c r="AM39" s="122"/>
      <c r="AN39" s="124" t="e">
        <f>LN(SUM($AM$2:AM39))</f>
        <v>#NUM!</v>
      </c>
      <c r="AO39" s="264" t="e">
        <f t="shared" si="31"/>
        <v>#NUM!</v>
      </c>
      <c r="AP39" s="190"/>
      <c r="AQ39" s="124" t="e">
        <f>LN(SUM($AP$2:AP39))</f>
        <v>#NUM!</v>
      </c>
      <c r="AR39" s="264" t="e">
        <f t="shared" si="32"/>
        <v>#NUM!</v>
      </c>
      <c r="AS39" s="122"/>
      <c r="AT39" s="124">
        <f>LN(SUM($AS$2:AS39))</f>
        <v>1.3862943611198906</v>
      </c>
      <c r="AU39" s="264" t="e">
        <f t="shared" si="33"/>
        <v>#DIV/0!</v>
      </c>
      <c r="AV39" s="122"/>
      <c r="AW39" s="124" t="e">
        <f>LN(SUM($AV$2:AV39))</f>
        <v>#NUM!</v>
      </c>
      <c r="AX39" s="264" t="e">
        <f t="shared" si="34"/>
        <v>#NUM!</v>
      </c>
      <c r="AY39" s="122"/>
      <c r="AZ39" s="124">
        <f>LN(SUM($AY$2:AY39))</f>
        <v>0.69314718055994529</v>
      </c>
      <c r="BA39" s="264" t="e">
        <f t="shared" si="35"/>
        <v>#DIV/0!</v>
      </c>
      <c r="BB39" s="125">
        <v>18</v>
      </c>
      <c r="BC39" s="124">
        <f>LN(SUM($BB$2:BB39))</f>
        <v>4.9052747784384296</v>
      </c>
      <c r="BD39" s="157">
        <f t="shared" si="36"/>
        <v>13.636800892190841</v>
      </c>
    </row>
    <row r="40" spans="1:56" s="26" customFormat="1" x14ac:dyDescent="0.25">
      <c r="A40" s="122">
        <f t="shared" si="0"/>
        <v>101</v>
      </c>
      <c r="B40" s="129">
        <v>44003</v>
      </c>
      <c r="C40" s="122"/>
      <c r="D40" s="123">
        <f>LN(SUM($C$2:C40))</f>
        <v>3.4011973816621555</v>
      </c>
      <c r="E40" s="263">
        <f t="shared" si="19"/>
        <v>21.743986036537734</v>
      </c>
      <c r="F40" s="122"/>
      <c r="G40" s="123">
        <f>LN(SUM($F$2:F40))</f>
        <v>1.0986122886681098</v>
      </c>
      <c r="H40" s="263" t="e">
        <f t="shared" si="20"/>
        <v>#DIV/0!</v>
      </c>
      <c r="I40" s="122"/>
      <c r="J40" s="123">
        <f>LN(SUM($I$2:I40))</f>
        <v>0.69314718055994529</v>
      </c>
      <c r="K40" s="263" t="e">
        <f t="shared" si="21"/>
        <v>#DIV/0!</v>
      </c>
      <c r="L40" s="122">
        <v>1</v>
      </c>
      <c r="M40" s="123">
        <f>LN(SUM($L$2:L40))</f>
        <v>2.5649493574615367</v>
      </c>
      <c r="N40" s="264">
        <f t="shared" si="22"/>
        <v>12.543101665623176</v>
      </c>
      <c r="O40" s="122"/>
      <c r="P40" s="123" t="e">
        <f>LN(SUM($O$2:O40))</f>
        <v>#NUM!</v>
      </c>
      <c r="Q40" s="267" t="e">
        <f t="shared" si="23"/>
        <v>#NUM!</v>
      </c>
      <c r="R40" s="122"/>
      <c r="S40" s="123" t="e">
        <f>LN(SUM($R$2:R40))</f>
        <v>#NUM!</v>
      </c>
      <c r="T40" s="264" t="e">
        <f t="shared" si="24"/>
        <v>#NUM!</v>
      </c>
      <c r="U40" s="190"/>
      <c r="V40" s="123">
        <f>LN(SUM($U$2:U40))</f>
        <v>0.69314718055994529</v>
      </c>
      <c r="W40" s="264" t="e">
        <f t="shared" si="25"/>
        <v>#DIV/0!</v>
      </c>
      <c r="X40" s="122"/>
      <c r="Y40" s="123">
        <f>LN(SUM($X$2:X40))</f>
        <v>3.044522437723423</v>
      </c>
      <c r="Z40" s="264">
        <f t="shared" si="26"/>
        <v>93.687420979061201</v>
      </c>
      <c r="AA40" s="122"/>
      <c r="AB40" s="123">
        <f>LN(SUM($AA$2:AA40))</f>
        <v>3.6109179126442243</v>
      </c>
      <c r="AC40" s="264">
        <f t="shared" si="27"/>
        <v>6.5888468519466592</v>
      </c>
      <c r="AD40" s="122"/>
      <c r="AE40" s="123">
        <f>LN(SUM($AD$2:AD40))</f>
        <v>0</v>
      </c>
      <c r="AF40" s="264" t="e">
        <f t="shared" si="28"/>
        <v>#DIV/0!</v>
      </c>
      <c r="AG40" s="190"/>
      <c r="AH40" s="123">
        <f>LN(SUM($AG$2:AG40))</f>
        <v>0</v>
      </c>
      <c r="AI40" s="264" t="e">
        <f t="shared" si="29"/>
        <v>#DIV/0!</v>
      </c>
      <c r="AJ40" s="122">
        <v>9</v>
      </c>
      <c r="AK40" s="123">
        <f>LN(SUM($AJ$2:AJ40))</f>
        <v>3.3672958299864741</v>
      </c>
      <c r="AL40" s="264">
        <f t="shared" si="30"/>
        <v>3.7800224448442874</v>
      </c>
      <c r="AM40" s="122"/>
      <c r="AN40" s="124" t="e">
        <f>LN(SUM($AM$2:AM40))</f>
        <v>#NUM!</v>
      </c>
      <c r="AO40" s="264" t="e">
        <f t="shared" si="31"/>
        <v>#NUM!</v>
      </c>
      <c r="AP40" s="190"/>
      <c r="AQ40" s="124" t="e">
        <f>LN(SUM($AP$2:AP40))</f>
        <v>#NUM!</v>
      </c>
      <c r="AR40" s="264" t="e">
        <f t="shared" si="32"/>
        <v>#NUM!</v>
      </c>
      <c r="AS40" s="122"/>
      <c r="AT40" s="124">
        <f>LN(SUM($AS$2:AS40))</f>
        <v>1.3862943611198906</v>
      </c>
      <c r="AU40" s="264" t="e">
        <f t="shared" si="33"/>
        <v>#DIV/0!</v>
      </c>
      <c r="AV40" s="122"/>
      <c r="AW40" s="124" t="e">
        <f>LN(SUM($AV$2:AV40))</f>
        <v>#NUM!</v>
      </c>
      <c r="AX40" s="264" t="e">
        <f t="shared" si="34"/>
        <v>#NUM!</v>
      </c>
      <c r="AY40" s="122"/>
      <c r="AZ40" s="124">
        <f>LN(SUM($AY$2:AY40))</f>
        <v>0.69314718055994529</v>
      </c>
      <c r="BA40" s="264" t="e">
        <f t="shared" si="35"/>
        <v>#DIV/0!</v>
      </c>
      <c r="BB40" s="125">
        <v>10</v>
      </c>
      <c r="BC40" s="124">
        <f>LN(SUM($BB$2:BB40))</f>
        <v>4.9767337424205742</v>
      </c>
      <c r="BD40" s="157">
        <f t="shared" si="36"/>
        <v>11.693914593149463</v>
      </c>
    </row>
    <row r="41" spans="1:56" s="26" customFormat="1" x14ac:dyDescent="0.25">
      <c r="A41" s="122">
        <f t="shared" si="0"/>
        <v>102</v>
      </c>
      <c r="B41" s="129">
        <v>44004</v>
      </c>
      <c r="C41" s="122"/>
      <c r="D41" s="123">
        <f>LN(SUM($C$2:C41))</f>
        <v>3.4011973816621555</v>
      </c>
      <c r="E41" s="263" t="e">
        <f t="shared" si="1"/>
        <v>#DIV/0!</v>
      </c>
      <c r="F41" s="122"/>
      <c r="G41" s="123">
        <f>LN(SUM($F$2:F41))</f>
        <v>1.0986122886681098</v>
      </c>
      <c r="H41" s="263" t="e">
        <f t="shared" si="3"/>
        <v>#DIV/0!</v>
      </c>
      <c r="I41" s="122"/>
      <c r="J41" s="123">
        <f>LN(SUM($I$2:I41))</f>
        <v>0.69314718055994529</v>
      </c>
      <c r="K41" s="263" t="e">
        <f t="shared" si="4"/>
        <v>#DIV/0!</v>
      </c>
      <c r="L41" s="122">
        <v>5</v>
      </c>
      <c r="M41" s="123">
        <f>LN(SUM($L$2:L41))</f>
        <v>2.8903717578961645</v>
      </c>
      <c r="N41" s="264">
        <f t="shared" si="2"/>
        <v>6.9650742405878212</v>
      </c>
      <c r="O41" s="122"/>
      <c r="P41" s="123" t="e">
        <f>LN(SUM($O$2:O41))</f>
        <v>#NUM!</v>
      </c>
      <c r="Q41" s="267" t="e">
        <f t="shared" si="5"/>
        <v>#NUM!</v>
      </c>
      <c r="R41" s="122"/>
      <c r="S41" s="123" t="e">
        <f>LN(SUM($R$2:R41))</f>
        <v>#NUM!</v>
      </c>
      <c r="T41" s="264" t="e">
        <f t="shared" si="6"/>
        <v>#NUM!</v>
      </c>
      <c r="U41" s="190"/>
      <c r="V41" s="123">
        <f>LN(SUM($U$2:U41))</f>
        <v>0.69314718055994529</v>
      </c>
      <c r="W41" s="264" t="e">
        <f t="shared" si="7"/>
        <v>#DIV/0!</v>
      </c>
      <c r="X41" s="122">
        <v>1</v>
      </c>
      <c r="Y41" s="123">
        <f>LN(SUM($X$2:X41))</f>
        <v>3.0910424533583161</v>
      </c>
      <c r="Z41" s="264">
        <f t="shared" si="8"/>
        <v>44.894921877523878</v>
      </c>
      <c r="AA41" s="122"/>
      <c r="AB41" s="123">
        <f>LN(SUM($AA$2:AA41))</f>
        <v>3.6109179126442243</v>
      </c>
      <c r="AC41" s="264">
        <f t="shared" si="9"/>
        <v>10.361547556429086</v>
      </c>
      <c r="AD41" s="122"/>
      <c r="AE41" s="123">
        <f>LN(SUM($AD$2:AD41))</f>
        <v>0</v>
      </c>
      <c r="AF41" s="264" t="e">
        <f t="shared" si="10"/>
        <v>#DIV/0!</v>
      </c>
      <c r="AG41" s="190"/>
      <c r="AH41" s="123">
        <f>LN(SUM($AG$2:AG41))</f>
        <v>0</v>
      </c>
      <c r="AI41" s="264" t="e">
        <f t="shared" si="11"/>
        <v>#DIV/0!</v>
      </c>
      <c r="AJ41" s="122">
        <v>10</v>
      </c>
      <c r="AK41" s="123">
        <f>LN(SUM($AJ$2:AJ41))</f>
        <v>3.6635616461296463</v>
      </c>
      <c r="AL41" s="264">
        <f t="shared" si="12"/>
        <v>2.3882284071108906</v>
      </c>
      <c r="AM41" s="122"/>
      <c r="AN41" s="124" t="e">
        <f>LN(SUM($AM$2:AM41))</f>
        <v>#NUM!</v>
      </c>
      <c r="AO41" s="264" t="e">
        <f t="shared" si="13"/>
        <v>#NUM!</v>
      </c>
      <c r="AP41" s="190"/>
      <c r="AQ41" s="124" t="e">
        <f>LN(SUM($AP$2:AP41))</f>
        <v>#NUM!</v>
      </c>
      <c r="AR41" s="264" t="e">
        <f t="shared" si="14"/>
        <v>#NUM!</v>
      </c>
      <c r="AS41" s="122"/>
      <c r="AT41" s="124">
        <f>LN(SUM($AS$2:AS41))</f>
        <v>1.3862943611198906</v>
      </c>
      <c r="AU41" s="264" t="e">
        <f t="shared" si="15"/>
        <v>#DIV/0!</v>
      </c>
      <c r="AV41" s="122"/>
      <c r="AW41" s="124" t="e">
        <f>LN(SUM($AV$2:AV41))</f>
        <v>#NUM!</v>
      </c>
      <c r="AX41" s="264" t="e">
        <f t="shared" si="16"/>
        <v>#NUM!</v>
      </c>
      <c r="AY41" s="122"/>
      <c r="AZ41" s="124">
        <f>LN(SUM($AY$2:AY41))</f>
        <v>0.69314718055994529</v>
      </c>
      <c r="BA41" s="264" t="e">
        <f t="shared" si="17"/>
        <v>#DIV/0!</v>
      </c>
      <c r="BB41" s="125">
        <v>16</v>
      </c>
      <c r="BC41" s="124">
        <f>LN(SUM($BB$2:BB41))</f>
        <v>5.0814043649844631</v>
      </c>
      <c r="BD41" s="157">
        <f t="shared" si="18"/>
        <v>10.154553781173133</v>
      </c>
    </row>
    <row r="42" spans="1:56" s="26" customFormat="1" x14ac:dyDescent="0.25">
      <c r="A42" s="122">
        <f t="shared" si="0"/>
        <v>103</v>
      </c>
      <c r="B42" s="129">
        <v>44005</v>
      </c>
      <c r="C42" s="122"/>
      <c r="D42" s="123">
        <f>LN(SUM($C$2:C42))</f>
        <v>3.4011973816621555</v>
      </c>
      <c r="E42" s="263" t="e">
        <f t="shared" si="1"/>
        <v>#DIV/0!</v>
      </c>
      <c r="F42" s="122"/>
      <c r="G42" s="123">
        <f>LN(SUM($F$2:F42))</f>
        <v>1.0986122886681098</v>
      </c>
      <c r="H42" s="263" t="e">
        <f t="shared" si="3"/>
        <v>#DIV/0!</v>
      </c>
      <c r="I42" s="122"/>
      <c r="J42" s="123">
        <f>LN(SUM($I$2:I42))</f>
        <v>0.69314718055994529</v>
      </c>
      <c r="K42" s="263" t="e">
        <f t="shared" si="4"/>
        <v>#DIV/0!</v>
      </c>
      <c r="L42" s="122">
        <v>4</v>
      </c>
      <c r="M42" s="123">
        <f>LN(SUM($L$2:L42))</f>
        <v>3.0910424533583161</v>
      </c>
      <c r="N42" s="264">
        <f t="shared" si="2"/>
        <v>5.2341218166067307</v>
      </c>
      <c r="O42" s="122"/>
      <c r="P42" s="123" t="e">
        <f>LN(SUM($O$2:O42))</f>
        <v>#NUM!</v>
      </c>
      <c r="Q42" s="267" t="e">
        <f t="shared" si="5"/>
        <v>#NUM!</v>
      </c>
      <c r="R42" s="122"/>
      <c r="S42" s="123" t="e">
        <f>LN(SUM($R$2:R42))</f>
        <v>#NUM!</v>
      </c>
      <c r="T42" s="264" t="e">
        <f t="shared" si="6"/>
        <v>#NUM!</v>
      </c>
      <c r="U42" s="190"/>
      <c r="V42" s="123">
        <f>LN(SUM($U$2:U42))</f>
        <v>0.69314718055994529</v>
      </c>
      <c r="W42" s="264" t="e">
        <f t="shared" si="7"/>
        <v>#DIV/0!</v>
      </c>
      <c r="X42" s="122"/>
      <c r="Y42" s="123">
        <f>LN(SUM($X$2:X42))</f>
        <v>3.0910424533583161</v>
      </c>
      <c r="Z42" s="264">
        <f t="shared" si="8"/>
        <v>36.943849273438659</v>
      </c>
      <c r="AA42" s="122"/>
      <c r="AB42" s="123">
        <f>LN(SUM($AA$2:AA42))</f>
        <v>3.6109179126442243</v>
      </c>
      <c r="AC42" s="264">
        <f t="shared" si="9"/>
        <v>14.270385113996975</v>
      </c>
      <c r="AD42" s="122"/>
      <c r="AE42" s="123">
        <f>LN(SUM($AD$2:AD42))</f>
        <v>0</v>
      </c>
      <c r="AF42" s="264" t="e">
        <f t="shared" si="10"/>
        <v>#DIV/0!</v>
      </c>
      <c r="AG42" s="190"/>
      <c r="AH42" s="123">
        <f>LN(SUM($AG$2:AG42))</f>
        <v>0</v>
      </c>
      <c r="AI42" s="264" t="e">
        <f t="shared" si="11"/>
        <v>#DIV/0!</v>
      </c>
      <c r="AJ42" s="122">
        <v>13</v>
      </c>
      <c r="AK42" s="123">
        <f>LN(SUM($AJ$2:AJ42))</f>
        <v>3.9512437185814275</v>
      </c>
      <c r="AL42" s="264">
        <f t="shared" si="12"/>
        <v>2.0392077058917648</v>
      </c>
      <c r="AM42" s="122"/>
      <c r="AN42" s="124" t="e">
        <f>LN(SUM($AM$2:AM42))</f>
        <v>#NUM!</v>
      </c>
      <c r="AO42" s="264" t="e">
        <f t="shared" si="13"/>
        <v>#NUM!</v>
      </c>
      <c r="AP42" s="190"/>
      <c r="AQ42" s="124" t="e">
        <f>LN(SUM($AP$2:AP42))</f>
        <v>#NUM!</v>
      </c>
      <c r="AR42" s="264" t="e">
        <f t="shared" si="14"/>
        <v>#NUM!</v>
      </c>
      <c r="AS42" s="122">
        <v>1</v>
      </c>
      <c r="AT42" s="124">
        <f>LN(SUM($AS$2:AS42))</f>
        <v>1.6094379124341003</v>
      </c>
      <c r="AU42" s="264">
        <f t="shared" si="15"/>
        <v>28.991981382050312</v>
      </c>
      <c r="AV42" s="122"/>
      <c r="AW42" s="124" t="e">
        <f>LN(SUM($AV$2:AV42))</f>
        <v>#NUM!</v>
      </c>
      <c r="AX42" s="264" t="e">
        <f t="shared" si="16"/>
        <v>#NUM!</v>
      </c>
      <c r="AY42" s="122"/>
      <c r="AZ42" s="124">
        <f>LN(SUM($AY$2:AY42))</f>
        <v>0.69314718055994529</v>
      </c>
      <c r="BA42" s="264" t="e">
        <f t="shared" si="17"/>
        <v>#DIV/0!</v>
      </c>
      <c r="BB42" s="125">
        <v>18</v>
      </c>
      <c r="BC42" s="124">
        <f>LN(SUM($BB$2:BB42))</f>
        <v>5.1873858058407549</v>
      </c>
      <c r="BD42" s="157">
        <f t="shared" si="18"/>
        <v>8.3958507773853164</v>
      </c>
    </row>
    <row r="43" spans="1:56" s="26" customFormat="1" x14ac:dyDescent="0.25">
      <c r="A43" s="122">
        <f t="shared" si="0"/>
        <v>104</v>
      </c>
      <c r="B43" s="129">
        <v>44006</v>
      </c>
      <c r="C43" s="122"/>
      <c r="D43" s="123">
        <f>LN(SUM($C$2:C43))</f>
        <v>3.4011973816621555</v>
      </c>
      <c r="E43" s="263" t="e">
        <f t="shared" si="1"/>
        <v>#DIV/0!</v>
      </c>
      <c r="F43" s="122"/>
      <c r="G43" s="123">
        <f>LN(SUM($F$2:F43))</f>
        <v>1.0986122886681098</v>
      </c>
      <c r="H43" s="263" t="e">
        <f t="shared" si="3"/>
        <v>#DIV/0!</v>
      </c>
      <c r="I43" s="122"/>
      <c r="J43" s="123">
        <f>LN(SUM($I$2:I43))</f>
        <v>0.69314718055994529</v>
      </c>
      <c r="K43" s="263" t="e">
        <f t="shared" si="4"/>
        <v>#DIV/0!</v>
      </c>
      <c r="L43" s="122">
        <v>7</v>
      </c>
      <c r="M43" s="123">
        <f>LN(SUM($L$2:L43))</f>
        <v>3.3672958299864741</v>
      </c>
      <c r="N43" s="264">
        <f t="shared" si="2"/>
        <v>3.8926078423908241</v>
      </c>
      <c r="O43" s="122"/>
      <c r="P43" s="123" t="e">
        <f>LN(SUM($O$2:O43))</f>
        <v>#NUM!</v>
      </c>
      <c r="Q43" s="267" t="e">
        <f t="shared" si="5"/>
        <v>#NUM!</v>
      </c>
      <c r="R43" s="122"/>
      <c r="S43" s="123" t="e">
        <f>LN(SUM($R$2:R43))</f>
        <v>#NUM!</v>
      </c>
      <c r="T43" s="264" t="e">
        <f t="shared" si="6"/>
        <v>#NUM!</v>
      </c>
      <c r="U43" s="190"/>
      <c r="V43" s="123">
        <f>LN(SUM($U$2:U43))</f>
        <v>0.69314718055994529</v>
      </c>
      <c r="W43" s="264" t="e">
        <f t="shared" si="7"/>
        <v>#DIV/0!</v>
      </c>
      <c r="X43" s="122"/>
      <c r="Y43" s="123">
        <f>LN(SUM($X$2:X43))</f>
        <v>3.0910424533583161</v>
      </c>
      <c r="Z43" s="264">
        <f t="shared" si="8"/>
        <v>37.10418704588659</v>
      </c>
      <c r="AA43" s="122">
        <v>2</v>
      </c>
      <c r="AB43" s="123">
        <f>LN(SUM($AA$2:AA43))</f>
        <v>3.6635616461296463</v>
      </c>
      <c r="AC43" s="264">
        <f t="shared" si="9"/>
        <v>16.085848705655447</v>
      </c>
      <c r="AD43" s="122"/>
      <c r="AE43" s="123">
        <f>LN(SUM($AD$2:AD43))</f>
        <v>0</v>
      </c>
      <c r="AF43" s="264" t="e">
        <f t="shared" si="10"/>
        <v>#DIV/0!</v>
      </c>
      <c r="AG43" s="190"/>
      <c r="AH43" s="123">
        <f>LN(SUM($AG$2:AG43))</f>
        <v>0</v>
      </c>
      <c r="AI43" s="264" t="e">
        <f t="shared" si="11"/>
        <v>#DIV/0!</v>
      </c>
      <c r="AJ43" s="122">
        <v>11</v>
      </c>
      <c r="AK43" s="123">
        <f>LN(SUM($AJ$2:AJ43))</f>
        <v>4.1431347263915326</v>
      </c>
      <c r="AL43" s="264">
        <f t="shared" si="12"/>
        <v>2.0191014075650995</v>
      </c>
      <c r="AM43" s="122"/>
      <c r="AN43" s="124" t="e">
        <f>LN(SUM($AM$2:AM43))</f>
        <v>#NUM!</v>
      </c>
      <c r="AO43" s="264" t="e">
        <f t="shared" si="13"/>
        <v>#NUM!</v>
      </c>
      <c r="AP43" s="190"/>
      <c r="AQ43" s="124" t="e">
        <f>LN(SUM($AP$2:AP43))</f>
        <v>#NUM!</v>
      </c>
      <c r="AR43" s="264" t="e">
        <f t="shared" si="14"/>
        <v>#NUM!</v>
      </c>
      <c r="AS43" s="122"/>
      <c r="AT43" s="124">
        <f>LN(SUM($AS$2:AS43))</f>
        <v>1.6094379124341003</v>
      </c>
      <c r="AU43" s="264">
        <f t="shared" si="15"/>
        <v>17.395188829230186</v>
      </c>
      <c r="AV43" s="122"/>
      <c r="AW43" s="124" t="e">
        <f>LN(SUM($AV$2:AV43))</f>
        <v>#NUM!</v>
      </c>
      <c r="AX43" s="264" t="e">
        <f t="shared" si="16"/>
        <v>#NUM!</v>
      </c>
      <c r="AY43" s="122"/>
      <c r="AZ43" s="124">
        <f>LN(SUM($AY$2:AY43))</f>
        <v>0.69314718055994529</v>
      </c>
      <c r="BA43" s="264" t="e">
        <f t="shared" si="17"/>
        <v>#DIV/0!</v>
      </c>
      <c r="BB43" s="125">
        <v>20</v>
      </c>
      <c r="BC43" s="124">
        <f>LN(SUM($BB$2:BB43))</f>
        <v>5.2933048247244923</v>
      </c>
      <c r="BD43" s="157">
        <f t="shared" si="18"/>
        <v>7.1938615929921772</v>
      </c>
    </row>
    <row r="44" spans="1:56" s="26" customFormat="1" x14ac:dyDescent="0.25">
      <c r="A44" s="122">
        <f t="shared" si="0"/>
        <v>105</v>
      </c>
      <c r="B44" s="129">
        <v>44007</v>
      </c>
      <c r="C44" s="122"/>
      <c r="D44" s="123">
        <f>LN(SUM($C$2:C44))</f>
        <v>3.4011973816621555</v>
      </c>
      <c r="E44" s="263" t="e">
        <f t="shared" si="1"/>
        <v>#DIV/0!</v>
      </c>
      <c r="F44" s="122"/>
      <c r="G44" s="123">
        <f>LN(SUM($F$2:F44))</f>
        <v>1.0986122886681098</v>
      </c>
      <c r="H44" s="263" t="e">
        <f t="shared" si="3"/>
        <v>#DIV/0!</v>
      </c>
      <c r="I44" s="122"/>
      <c r="J44" s="123">
        <f>LN(SUM($I$2:I44))</f>
        <v>0.69314718055994529</v>
      </c>
      <c r="K44" s="263" t="e">
        <f t="shared" si="4"/>
        <v>#DIV/0!</v>
      </c>
      <c r="L44" s="122">
        <v>4</v>
      </c>
      <c r="M44" s="123">
        <f>LN(SUM($L$2:L44))</f>
        <v>3.4965075614664802</v>
      </c>
      <c r="N44" s="264">
        <f t="shared" si="2"/>
        <v>3.4739814459644216</v>
      </c>
      <c r="O44" s="122"/>
      <c r="P44" s="123" t="e">
        <f>LN(SUM($O$2:O44))</f>
        <v>#NUM!</v>
      </c>
      <c r="Q44" s="267" t="e">
        <f t="shared" si="5"/>
        <v>#NUM!</v>
      </c>
      <c r="R44" s="122"/>
      <c r="S44" s="123" t="e">
        <f>LN(SUM($R$2:R44))</f>
        <v>#NUM!</v>
      </c>
      <c r="T44" s="264" t="e">
        <f t="shared" si="6"/>
        <v>#NUM!</v>
      </c>
      <c r="U44" s="190"/>
      <c r="V44" s="123">
        <f>LN(SUM($U$2:U44))</f>
        <v>0.69314718055994529</v>
      </c>
      <c r="W44" s="264" t="e">
        <f t="shared" si="7"/>
        <v>#DIV/0!</v>
      </c>
      <c r="X44" s="122"/>
      <c r="Y44" s="123">
        <f>LN(SUM($X$2:X44))</f>
        <v>3.0910424533583161</v>
      </c>
      <c r="Z44" s="264">
        <f t="shared" si="8"/>
        <v>45.613514563608035</v>
      </c>
      <c r="AA44" s="122">
        <v>3</v>
      </c>
      <c r="AB44" s="123">
        <f>LN(SUM($AA$2:AA44))</f>
        <v>3.7376696182833684</v>
      </c>
      <c r="AC44" s="264">
        <f t="shared" si="9"/>
        <v>17.411005950290157</v>
      </c>
      <c r="AD44" s="122"/>
      <c r="AE44" s="123">
        <f>LN(SUM($AD$2:AD44))</f>
        <v>0</v>
      </c>
      <c r="AF44" s="264" t="e">
        <f t="shared" si="10"/>
        <v>#DIV/0!</v>
      </c>
      <c r="AG44" s="190"/>
      <c r="AH44" s="123">
        <f>LN(SUM($AG$2:AG44))</f>
        <v>0</v>
      </c>
      <c r="AI44" s="264" t="e">
        <f t="shared" si="11"/>
        <v>#DIV/0!</v>
      </c>
      <c r="AJ44" s="122">
        <v>10</v>
      </c>
      <c r="AK44" s="123">
        <f>LN(SUM($AJ$2:AJ44))</f>
        <v>4.290459441148391</v>
      </c>
      <c r="AL44" s="264">
        <f t="shared" si="12"/>
        <v>2.268245793287623</v>
      </c>
      <c r="AM44" s="122"/>
      <c r="AN44" s="124" t="e">
        <f>LN(SUM($AM$2:AM44))</f>
        <v>#NUM!</v>
      </c>
      <c r="AO44" s="264" t="e">
        <f t="shared" si="13"/>
        <v>#NUM!</v>
      </c>
      <c r="AP44" s="190"/>
      <c r="AQ44" s="124" t="e">
        <f>LN(SUM($AP$2:AP44))</f>
        <v>#NUM!</v>
      </c>
      <c r="AR44" s="264" t="e">
        <f t="shared" si="14"/>
        <v>#NUM!</v>
      </c>
      <c r="AS44" s="122"/>
      <c r="AT44" s="124">
        <f>LN(SUM($AS$2:AS44))</f>
        <v>1.6094379124341003</v>
      </c>
      <c r="AU44" s="264">
        <f t="shared" si="15"/>
        <v>14.495990691025156</v>
      </c>
      <c r="AV44" s="122"/>
      <c r="AW44" s="124" t="e">
        <f>LN(SUM($AV$2:AV44))</f>
        <v>#NUM!</v>
      </c>
      <c r="AX44" s="264" t="e">
        <f t="shared" si="16"/>
        <v>#NUM!</v>
      </c>
      <c r="AY44" s="122"/>
      <c r="AZ44" s="124">
        <f>LN(SUM($AY$2:AY44))</f>
        <v>0.69314718055994529</v>
      </c>
      <c r="BA44" s="264" t="e">
        <f t="shared" si="17"/>
        <v>#DIV/0!</v>
      </c>
      <c r="BB44" s="125">
        <v>17</v>
      </c>
      <c r="BC44" s="124">
        <f>LN(SUM($BB$2:BB44))</f>
        <v>5.3752784076841653</v>
      </c>
      <c r="BD44" s="157">
        <f t="shared" si="18"/>
        <v>6.8676381522384533</v>
      </c>
    </row>
    <row r="45" spans="1:56" s="26" customFormat="1" x14ac:dyDescent="0.25">
      <c r="A45" s="122">
        <f t="shared" si="0"/>
        <v>106</v>
      </c>
      <c r="B45" s="129">
        <v>44008</v>
      </c>
      <c r="C45" s="122"/>
      <c r="D45" s="123">
        <f>LN(SUM($C$2:C45))</f>
        <v>3.4011973816621555</v>
      </c>
      <c r="E45" s="263" t="e">
        <f t="shared" si="1"/>
        <v>#DIV/0!</v>
      </c>
      <c r="F45" s="122"/>
      <c r="G45" s="123">
        <f>LN(SUM($F$2:F45))</f>
        <v>1.0986122886681098</v>
      </c>
      <c r="H45" s="263" t="e">
        <f t="shared" si="3"/>
        <v>#DIV/0!</v>
      </c>
      <c r="I45" s="122"/>
      <c r="J45" s="123">
        <f>LN(SUM($I$2:I45))</f>
        <v>0.69314718055994529</v>
      </c>
      <c r="K45" s="263" t="e">
        <f t="shared" si="4"/>
        <v>#DIV/0!</v>
      </c>
      <c r="L45" s="122">
        <v>12</v>
      </c>
      <c r="M45" s="123">
        <f>LN(SUM($L$2:L45))</f>
        <v>3.8066624897703196</v>
      </c>
      <c r="N45" s="264">
        <f t="shared" si="2"/>
        <v>3.0780607474739261</v>
      </c>
      <c r="O45" s="122"/>
      <c r="P45" s="123" t="e">
        <f>LN(SUM($O$2:O45))</f>
        <v>#NUM!</v>
      </c>
      <c r="Q45" s="267" t="e">
        <f t="shared" si="5"/>
        <v>#NUM!</v>
      </c>
      <c r="R45" s="122"/>
      <c r="S45" s="123" t="e">
        <f>LN(SUM($R$2:R45))</f>
        <v>#NUM!</v>
      </c>
      <c r="T45" s="264" t="e">
        <f t="shared" si="6"/>
        <v>#NUM!</v>
      </c>
      <c r="U45" s="190"/>
      <c r="V45" s="123">
        <f>LN(SUM($U$2:U45))</f>
        <v>0.69314718055994529</v>
      </c>
      <c r="W45" s="264" t="e">
        <f t="shared" si="7"/>
        <v>#DIV/0!</v>
      </c>
      <c r="X45" s="122"/>
      <c r="Y45" s="123">
        <f>LN(SUM($X$2:X45))</f>
        <v>3.0910424533583161</v>
      </c>
      <c r="Z45" s="264">
        <f t="shared" si="8"/>
        <v>83.439873313890757</v>
      </c>
      <c r="AA45" s="122"/>
      <c r="AB45" s="123">
        <f>LN(SUM($AA$2:AA45))</f>
        <v>3.7376696182833684</v>
      </c>
      <c r="AC45" s="264">
        <f t="shared" si="9"/>
        <v>28.27514147191755</v>
      </c>
      <c r="AD45" s="122"/>
      <c r="AE45" s="123">
        <f>LN(SUM($AD$2:AD45))</f>
        <v>0</v>
      </c>
      <c r="AF45" s="264" t="e">
        <f t="shared" si="10"/>
        <v>#DIV/0!</v>
      </c>
      <c r="AG45" s="190"/>
      <c r="AH45" s="123">
        <f>LN(SUM($AG$2:AG45))</f>
        <v>0</v>
      </c>
      <c r="AI45" s="264" t="e">
        <f t="shared" si="11"/>
        <v>#DIV/0!</v>
      </c>
      <c r="AJ45" s="122">
        <v>8</v>
      </c>
      <c r="AK45" s="123">
        <f>LN(SUM($AJ$2:AJ45))</f>
        <v>4.3944491546724391</v>
      </c>
      <c r="AL45" s="264">
        <f t="shared" si="12"/>
        <v>2.9757696185671358</v>
      </c>
      <c r="AM45" s="122"/>
      <c r="AN45" s="124" t="e">
        <f>LN(SUM($AM$2:AM45))</f>
        <v>#NUM!</v>
      </c>
      <c r="AO45" s="264" t="e">
        <f t="shared" si="13"/>
        <v>#NUM!</v>
      </c>
      <c r="AP45" s="190"/>
      <c r="AQ45" s="124" t="e">
        <f>LN(SUM($AP$2:AP45))</f>
        <v>#NUM!</v>
      </c>
      <c r="AR45" s="264" t="e">
        <f t="shared" si="14"/>
        <v>#NUM!</v>
      </c>
      <c r="AS45" s="122"/>
      <c r="AT45" s="124">
        <f>LN(SUM($AS$2:AS45))</f>
        <v>1.6094379124341003</v>
      </c>
      <c r="AU45" s="264">
        <f t="shared" si="15"/>
        <v>14.495990691025156</v>
      </c>
      <c r="AV45" s="122"/>
      <c r="AW45" s="124" t="e">
        <f>LN(SUM($AV$2:AV45))</f>
        <v>#NUM!</v>
      </c>
      <c r="AX45" s="264" t="e">
        <f t="shared" si="16"/>
        <v>#NUM!</v>
      </c>
      <c r="AY45" s="122"/>
      <c r="AZ45" s="124">
        <f>LN(SUM($AY$2:AY45))</f>
        <v>0.69314718055994529</v>
      </c>
      <c r="BA45" s="264" t="e">
        <f t="shared" si="17"/>
        <v>#DIV/0!</v>
      </c>
      <c r="BB45" s="125">
        <v>20</v>
      </c>
      <c r="BC45" s="124">
        <f>LN(SUM($BB$2:BB45))</f>
        <v>5.4638318050256105</v>
      </c>
      <c r="BD45" s="157">
        <f t="shared" si="18"/>
        <v>7.2292635812398149</v>
      </c>
    </row>
    <row r="46" spans="1:56" s="26" customFormat="1" x14ac:dyDescent="0.25">
      <c r="A46" s="122">
        <f t="shared" si="0"/>
        <v>107</v>
      </c>
      <c r="B46" s="129">
        <v>44009</v>
      </c>
      <c r="C46" s="122"/>
      <c r="D46" s="123">
        <f>LN(SUM($C$2:C46))</f>
        <v>3.4011973816621555</v>
      </c>
      <c r="E46" s="263" t="e">
        <f t="shared" si="1"/>
        <v>#DIV/0!</v>
      </c>
      <c r="F46" s="122"/>
      <c r="G46" s="123">
        <f>LN(SUM($F$2:F46))</f>
        <v>1.0986122886681098</v>
      </c>
      <c r="H46" s="263" t="e">
        <f t="shared" si="3"/>
        <v>#DIV/0!</v>
      </c>
      <c r="I46" s="122"/>
      <c r="J46" s="123">
        <f>LN(SUM($I$2:I46))</f>
        <v>0.69314718055994529</v>
      </c>
      <c r="K46" s="263" t="e">
        <f t="shared" si="4"/>
        <v>#DIV/0!</v>
      </c>
      <c r="L46" s="122">
        <v>1</v>
      </c>
      <c r="M46" s="123">
        <f>LN(SUM($L$2:L46))</f>
        <v>3.8286413964890951</v>
      </c>
      <c r="N46" s="264">
        <f t="shared" si="2"/>
        <v>3.2190622180046256</v>
      </c>
      <c r="O46" s="122"/>
      <c r="P46" s="123" t="e">
        <f>LN(SUM($O$2:O46))</f>
        <v>#NUM!</v>
      </c>
      <c r="Q46" s="267" t="e">
        <f t="shared" si="5"/>
        <v>#NUM!</v>
      </c>
      <c r="R46" s="122"/>
      <c r="S46" s="123" t="e">
        <f>LN(SUM($R$2:R46))</f>
        <v>#NUM!</v>
      </c>
      <c r="T46" s="264" t="e">
        <f t="shared" si="6"/>
        <v>#NUM!</v>
      </c>
      <c r="U46" s="190"/>
      <c r="V46" s="123">
        <f>LN(SUM($U$2:U46))</f>
        <v>0.69314718055994529</v>
      </c>
      <c r="W46" s="264" t="e">
        <f t="shared" si="7"/>
        <v>#DIV/0!</v>
      </c>
      <c r="X46" s="122">
        <v>2</v>
      </c>
      <c r="Y46" s="123">
        <f>LN(SUM($X$2:X46))</f>
        <v>3.1780538303479458</v>
      </c>
      <c r="Z46" s="264">
        <f t="shared" si="8"/>
        <v>48.448335317054649</v>
      </c>
      <c r="AA46" s="122"/>
      <c r="AB46" s="123">
        <f>LN(SUM($AA$2:AA46))</f>
        <v>3.7376696182833684</v>
      </c>
      <c r="AC46" s="264">
        <f t="shared" si="9"/>
        <v>25.519868362340418</v>
      </c>
      <c r="AD46" s="122"/>
      <c r="AE46" s="123">
        <f>LN(SUM($AD$2:AD46))</f>
        <v>0</v>
      </c>
      <c r="AF46" s="264" t="e">
        <f t="shared" si="10"/>
        <v>#DIV/0!</v>
      </c>
      <c r="AG46" s="190"/>
      <c r="AH46" s="123">
        <f>LN(SUM($AG$2:AG46))</f>
        <v>0</v>
      </c>
      <c r="AI46" s="264" t="e">
        <f t="shared" si="11"/>
        <v>#DIV/0!</v>
      </c>
      <c r="AJ46" s="122">
        <v>7</v>
      </c>
      <c r="AK46" s="123">
        <f>LN(SUM($AJ$2:AJ46))</f>
        <v>4.4773368144782069</v>
      </c>
      <c r="AL46" s="264">
        <f t="shared" si="12"/>
        <v>3.7824383197106584</v>
      </c>
      <c r="AM46" s="122"/>
      <c r="AN46" s="124" t="e">
        <f>LN(SUM($AM$2:AM46))</f>
        <v>#NUM!</v>
      </c>
      <c r="AO46" s="264" t="e">
        <f t="shared" si="13"/>
        <v>#NUM!</v>
      </c>
      <c r="AP46" s="190"/>
      <c r="AQ46" s="124" t="e">
        <f>LN(SUM($AP$2:AP46))</f>
        <v>#NUM!</v>
      </c>
      <c r="AR46" s="264" t="e">
        <f t="shared" si="14"/>
        <v>#NUM!</v>
      </c>
      <c r="AS46" s="122"/>
      <c r="AT46" s="124">
        <f>LN(SUM($AS$2:AS46))</f>
        <v>1.6094379124341003</v>
      </c>
      <c r="AU46" s="264">
        <f t="shared" si="15"/>
        <v>17.395188829230186</v>
      </c>
      <c r="AV46" s="122"/>
      <c r="AW46" s="124" t="e">
        <f>LN(SUM($AV$2:AV46))</f>
        <v>#NUM!</v>
      </c>
      <c r="AX46" s="264" t="e">
        <f t="shared" si="16"/>
        <v>#NUM!</v>
      </c>
      <c r="AY46" s="122"/>
      <c r="AZ46" s="124">
        <f>LN(SUM($AY$2:AY46))</f>
        <v>0.69314718055994529</v>
      </c>
      <c r="BA46" s="264" t="e">
        <f t="shared" si="17"/>
        <v>#DIV/0!</v>
      </c>
      <c r="BB46" s="125">
        <v>10</v>
      </c>
      <c r="BC46" s="124">
        <f>LN(SUM($BB$2:BB46))</f>
        <v>5.5053315359323625</v>
      </c>
      <c r="BD46" s="157">
        <f t="shared" si="18"/>
        <v>7.645384536714781</v>
      </c>
    </row>
    <row r="47" spans="1:56" s="26" customFormat="1" x14ac:dyDescent="0.25">
      <c r="A47" s="122">
        <f t="shared" si="0"/>
        <v>108</v>
      </c>
      <c r="B47" s="129">
        <v>44010</v>
      </c>
      <c r="C47" s="122">
        <v>1</v>
      </c>
      <c r="D47" s="123">
        <f>LN(SUM($C$2:C47))</f>
        <v>3.4339872044851463</v>
      </c>
      <c r="E47" s="263">
        <f t="shared" si="1"/>
        <v>197.29822024808593</v>
      </c>
      <c r="F47" s="122"/>
      <c r="G47" s="123">
        <f>LN(SUM($F$2:F47))</f>
        <v>1.0986122886681098</v>
      </c>
      <c r="H47" s="263" t="e">
        <f t="shared" si="3"/>
        <v>#DIV/0!</v>
      </c>
      <c r="I47" s="122"/>
      <c r="J47" s="123">
        <f>LN(SUM($I$2:I47))</f>
        <v>0.69314718055994529</v>
      </c>
      <c r="K47" s="263" t="e">
        <f t="shared" si="4"/>
        <v>#DIV/0!</v>
      </c>
      <c r="L47" s="122">
        <v>13</v>
      </c>
      <c r="M47" s="123">
        <f>LN(SUM($L$2:L47))</f>
        <v>4.0775374439057197</v>
      </c>
      <c r="N47" s="264">
        <f t="shared" si="2"/>
        <v>3.544175076708278</v>
      </c>
      <c r="O47" s="122"/>
      <c r="P47" s="123" t="e">
        <f>LN(SUM($O$2:O47))</f>
        <v>#NUM!</v>
      </c>
      <c r="Q47" s="267" t="e">
        <f t="shared" si="5"/>
        <v>#NUM!</v>
      </c>
      <c r="R47" s="122"/>
      <c r="S47" s="123" t="e">
        <f>LN(SUM($R$2:R47))</f>
        <v>#NUM!</v>
      </c>
      <c r="T47" s="264" t="e">
        <f t="shared" si="6"/>
        <v>#NUM!</v>
      </c>
      <c r="U47" s="190"/>
      <c r="V47" s="123">
        <f>LN(SUM($U$2:U47))</f>
        <v>0.69314718055994529</v>
      </c>
      <c r="W47" s="264" t="e">
        <f t="shared" si="7"/>
        <v>#DIV/0!</v>
      </c>
      <c r="X47" s="122">
        <v>3</v>
      </c>
      <c r="Y47" s="123">
        <f>LN(SUM($X$2:X47))</f>
        <v>3.2958368660043291</v>
      </c>
      <c r="Z47" s="264">
        <f t="shared" si="8"/>
        <v>24.616912167905394</v>
      </c>
      <c r="AA47" s="122"/>
      <c r="AB47" s="123">
        <f>LN(SUM($AA$2:AA47))</f>
        <v>3.7376696182833684</v>
      </c>
      <c r="AC47" s="264">
        <f t="shared" si="9"/>
        <v>27.41777022376046</v>
      </c>
      <c r="AD47" s="122"/>
      <c r="AE47" s="123">
        <f>LN(SUM($AD$2:AD47))</f>
        <v>0</v>
      </c>
      <c r="AF47" s="264" t="e">
        <f t="shared" si="10"/>
        <v>#DIV/0!</v>
      </c>
      <c r="AG47" s="190"/>
      <c r="AH47" s="123">
        <f>LN(SUM($AG$2:AG47))</f>
        <v>0</v>
      </c>
      <c r="AI47" s="264" t="e">
        <f t="shared" si="11"/>
        <v>#DIV/0!</v>
      </c>
      <c r="AJ47" s="122">
        <v>8</v>
      </c>
      <c r="AK47" s="123">
        <f>LN(SUM($AJ$2:AJ47))</f>
        <v>4.5643481914678361</v>
      </c>
      <c r="AL47" s="264">
        <f t="shared" si="12"/>
        <v>4.8449321281683524</v>
      </c>
      <c r="AM47" s="122"/>
      <c r="AN47" s="124" t="e">
        <f>LN(SUM($AM$2:AM47))</f>
        <v>#NUM!</v>
      </c>
      <c r="AO47" s="264" t="e">
        <f t="shared" si="13"/>
        <v>#NUM!</v>
      </c>
      <c r="AP47" s="190"/>
      <c r="AQ47" s="124" t="e">
        <f>LN(SUM($AP$2:AP47))</f>
        <v>#NUM!</v>
      </c>
      <c r="AR47" s="264" t="e">
        <f t="shared" si="14"/>
        <v>#NUM!</v>
      </c>
      <c r="AS47" s="122"/>
      <c r="AT47" s="124">
        <f>LN(SUM($AS$2:AS47))</f>
        <v>1.6094379124341003</v>
      </c>
      <c r="AU47" s="264">
        <f t="shared" si="15"/>
        <v>28.991981382050312</v>
      </c>
      <c r="AV47" s="122"/>
      <c r="AW47" s="124" t="e">
        <f>LN(SUM($AV$2:AV47))</f>
        <v>#NUM!</v>
      </c>
      <c r="AX47" s="264" t="e">
        <f t="shared" si="16"/>
        <v>#NUM!</v>
      </c>
      <c r="AY47" s="122"/>
      <c r="AZ47" s="124">
        <f>LN(SUM($AY$2:AY47))</f>
        <v>0.69314718055994529</v>
      </c>
      <c r="BA47" s="264" t="e">
        <f t="shared" si="17"/>
        <v>#DIV/0!</v>
      </c>
      <c r="BB47" s="125">
        <v>25</v>
      </c>
      <c r="BC47" s="124">
        <f>LN(SUM($BB$2:BB47))</f>
        <v>5.602118820879701</v>
      </c>
      <c r="BD47" s="157">
        <f t="shared" si="18"/>
        <v>8.1940530277625303</v>
      </c>
    </row>
    <row r="48" spans="1:56" s="26" customFormat="1" x14ac:dyDescent="0.25">
      <c r="A48" s="122">
        <f t="shared" si="0"/>
        <v>109</v>
      </c>
      <c r="B48" s="129">
        <v>44011</v>
      </c>
      <c r="C48" s="122"/>
      <c r="D48" s="123">
        <f>LN(SUM($C$2:C48))</f>
        <v>3.4339872044851463</v>
      </c>
      <c r="E48" s="263">
        <f t="shared" si="1"/>
        <v>118.37893214885156</v>
      </c>
      <c r="F48" s="122"/>
      <c r="G48" s="123">
        <f>LN(SUM($F$2:F48))</f>
        <v>1.0986122886681098</v>
      </c>
      <c r="H48" s="263" t="e">
        <f t="shared" si="3"/>
        <v>#DIV/0!</v>
      </c>
      <c r="I48" s="122"/>
      <c r="J48" s="123">
        <f>LN(SUM($I$2:I48))</f>
        <v>0.69314718055994529</v>
      </c>
      <c r="K48" s="263" t="e">
        <f t="shared" si="4"/>
        <v>#DIV/0!</v>
      </c>
      <c r="L48" s="122"/>
      <c r="M48" s="123">
        <f>LN(SUM($L$2:L48))</f>
        <v>4.0775374439057197</v>
      </c>
      <c r="N48" s="264">
        <f t="shared" si="2"/>
        <v>4.1187820029292288</v>
      </c>
      <c r="O48" s="122"/>
      <c r="P48" s="123" t="e">
        <f>LN(SUM($O$2:O48))</f>
        <v>#NUM!</v>
      </c>
      <c r="Q48" s="267" t="e">
        <f t="shared" si="5"/>
        <v>#NUM!</v>
      </c>
      <c r="R48" s="122"/>
      <c r="S48" s="123" t="e">
        <f>LN(SUM($R$2:R48))</f>
        <v>#NUM!</v>
      </c>
      <c r="T48" s="264" t="e">
        <f t="shared" si="6"/>
        <v>#NUM!</v>
      </c>
      <c r="U48" s="190"/>
      <c r="V48" s="123">
        <f>LN(SUM($U$2:U48))</f>
        <v>0.69314718055994529</v>
      </c>
      <c r="W48" s="264" t="e">
        <f t="shared" si="7"/>
        <v>#DIV/0!</v>
      </c>
      <c r="X48" s="122"/>
      <c r="Y48" s="123">
        <f>LN(SUM($X$2:X48))</f>
        <v>3.2958368660043291</v>
      </c>
      <c r="Z48" s="264">
        <f t="shared" si="8"/>
        <v>17.469316240969846</v>
      </c>
      <c r="AA48" s="122"/>
      <c r="AB48" s="123">
        <f>LN(SUM($AA$2:AA48))</f>
        <v>3.7376696182833684</v>
      </c>
      <c r="AC48" s="264">
        <f t="shared" si="9"/>
        <v>36.725040365871372</v>
      </c>
      <c r="AD48" s="122"/>
      <c r="AE48" s="123">
        <f>LN(SUM($AD$2:AD48))</f>
        <v>0</v>
      </c>
      <c r="AF48" s="264" t="e">
        <f t="shared" si="10"/>
        <v>#DIV/0!</v>
      </c>
      <c r="AG48" s="190"/>
      <c r="AH48" s="123">
        <f>LN(SUM($AG$2:AG48))</f>
        <v>0</v>
      </c>
      <c r="AI48" s="264" t="e">
        <f t="shared" si="11"/>
        <v>#DIV/0!</v>
      </c>
      <c r="AJ48" s="122">
        <v>5</v>
      </c>
      <c r="AK48" s="123">
        <f>LN(SUM($AJ$2:AJ48))</f>
        <v>4.6151205168412597</v>
      </c>
      <c r="AL48" s="264">
        <f t="shared" si="12"/>
        <v>6.4245417376432661</v>
      </c>
      <c r="AM48" s="122"/>
      <c r="AN48" s="124" t="e">
        <f>LN(SUM($AM$2:AM48))</f>
        <v>#NUM!</v>
      </c>
      <c r="AO48" s="264" t="e">
        <f t="shared" si="13"/>
        <v>#NUM!</v>
      </c>
      <c r="AP48" s="190"/>
      <c r="AQ48" s="124" t="e">
        <f>LN(SUM($AP$2:AP48))</f>
        <v>#NUM!</v>
      </c>
      <c r="AR48" s="264" t="e">
        <f t="shared" si="14"/>
        <v>#NUM!</v>
      </c>
      <c r="AS48" s="122"/>
      <c r="AT48" s="124">
        <f>LN(SUM($AS$2:AS48))</f>
        <v>1.6094379124341003</v>
      </c>
      <c r="AU48" s="264" t="e">
        <f t="shared" si="15"/>
        <v>#DIV/0!</v>
      </c>
      <c r="AV48" s="122"/>
      <c r="AW48" s="124" t="e">
        <f>LN(SUM($AV$2:AV48))</f>
        <v>#NUM!</v>
      </c>
      <c r="AX48" s="264" t="e">
        <f t="shared" si="16"/>
        <v>#NUM!</v>
      </c>
      <c r="AY48" s="122"/>
      <c r="AZ48" s="124">
        <f>LN(SUM($AY$2:AY48))</f>
        <v>0.69314718055994529</v>
      </c>
      <c r="BA48" s="264" t="e">
        <f t="shared" si="17"/>
        <v>#DIV/0!</v>
      </c>
      <c r="BB48" s="125">
        <v>5</v>
      </c>
      <c r="BC48" s="124">
        <f>LN(SUM($BB$2:BB48))</f>
        <v>5.6204008657171496</v>
      </c>
      <c r="BD48" s="157">
        <f t="shared" si="18"/>
        <v>9.4825190128732242</v>
      </c>
    </row>
    <row r="49" spans="1:56" s="26" customFormat="1" x14ac:dyDescent="0.25">
      <c r="A49" s="122">
        <f t="shared" si="0"/>
        <v>110</v>
      </c>
      <c r="B49" s="129">
        <v>44012</v>
      </c>
      <c r="C49" s="122">
        <v>2</v>
      </c>
      <c r="D49" s="123">
        <f>LN(SUM($C$2:C49))</f>
        <v>3.4965075614664802</v>
      </c>
      <c r="E49" s="263">
        <f t="shared" si="1"/>
        <v>50.502525780953029</v>
      </c>
      <c r="F49" s="122"/>
      <c r="G49" s="123">
        <f>LN(SUM($F$2:F49))</f>
        <v>1.0986122886681098</v>
      </c>
      <c r="H49" s="263" t="e">
        <f t="shared" si="3"/>
        <v>#DIV/0!</v>
      </c>
      <c r="I49" s="122"/>
      <c r="J49" s="123">
        <f>LN(SUM($I$2:I49))</f>
        <v>0.69314718055994529</v>
      </c>
      <c r="K49" s="263" t="e">
        <f t="shared" si="4"/>
        <v>#DIV/0!</v>
      </c>
      <c r="L49" s="122"/>
      <c r="M49" s="123">
        <f>LN(SUM($L$2:L49))</f>
        <v>4.0775374439057197</v>
      </c>
      <c r="N49" s="264">
        <f t="shared" si="2"/>
        <v>5.4461209677043767</v>
      </c>
      <c r="O49" s="122"/>
      <c r="P49" s="123" t="e">
        <f>LN(SUM($O$2:O49))</f>
        <v>#NUM!</v>
      </c>
      <c r="Q49" s="267" t="e">
        <f t="shared" si="5"/>
        <v>#NUM!</v>
      </c>
      <c r="R49" s="122"/>
      <c r="S49" s="123" t="e">
        <f>LN(SUM($R$2:R49))</f>
        <v>#NUM!</v>
      </c>
      <c r="T49" s="264" t="e">
        <f t="shared" si="6"/>
        <v>#NUM!</v>
      </c>
      <c r="U49" s="190"/>
      <c r="V49" s="123">
        <f>LN(SUM($U$2:U49))</f>
        <v>0.69314718055994529</v>
      </c>
      <c r="W49" s="264" t="e">
        <f t="shared" si="7"/>
        <v>#DIV/0!</v>
      </c>
      <c r="X49" s="122"/>
      <c r="Y49" s="123">
        <f>LN(SUM($X$2:X49))</f>
        <v>3.2958368660043291</v>
      </c>
      <c r="Z49" s="264">
        <f t="shared" si="8"/>
        <v>15.794800262467273</v>
      </c>
      <c r="AA49" s="122"/>
      <c r="AB49" s="123">
        <f>LN(SUM($AA$2:AA49))</f>
        <v>3.7376696182833684</v>
      </c>
      <c r="AC49" s="264">
        <f t="shared" si="9"/>
        <v>87.296595726661351</v>
      </c>
      <c r="AD49" s="122"/>
      <c r="AE49" s="123">
        <f>LN(SUM($AD$2:AD49))</f>
        <v>0</v>
      </c>
      <c r="AF49" s="264" t="e">
        <f t="shared" si="10"/>
        <v>#DIV/0!</v>
      </c>
      <c r="AG49" s="190"/>
      <c r="AH49" s="123">
        <f>LN(SUM($AG$2:AG49))</f>
        <v>0</v>
      </c>
      <c r="AI49" s="264" t="e">
        <f t="shared" si="11"/>
        <v>#DIV/0!</v>
      </c>
      <c r="AJ49" s="122">
        <v>5</v>
      </c>
      <c r="AK49" s="123">
        <f>LN(SUM($AJ$2:AJ49))</f>
        <v>4.6634390941120669</v>
      </c>
      <c r="AL49" s="264">
        <f t="shared" si="12"/>
        <v>8.1542126115621407</v>
      </c>
      <c r="AM49" s="122"/>
      <c r="AN49" s="124" t="e">
        <f>LN(SUM($AM$2:AM49))</f>
        <v>#NUM!</v>
      </c>
      <c r="AO49" s="264" t="e">
        <f t="shared" si="13"/>
        <v>#NUM!</v>
      </c>
      <c r="AP49" s="190"/>
      <c r="AQ49" s="124" t="e">
        <f>LN(SUM($AP$2:AP49))</f>
        <v>#NUM!</v>
      </c>
      <c r="AR49" s="264" t="e">
        <f t="shared" si="14"/>
        <v>#NUM!</v>
      </c>
      <c r="AS49" s="122"/>
      <c r="AT49" s="124">
        <f>LN(SUM($AS$2:AS49))</f>
        <v>1.6094379124341003</v>
      </c>
      <c r="AU49" s="264" t="e">
        <f t="shared" si="15"/>
        <v>#DIV/0!</v>
      </c>
      <c r="AV49" s="122"/>
      <c r="AW49" s="124" t="e">
        <f>LN(SUM($AV$2:AV49))</f>
        <v>#NUM!</v>
      </c>
      <c r="AX49" s="264" t="e">
        <f t="shared" si="16"/>
        <v>#NUM!</v>
      </c>
      <c r="AY49" s="122"/>
      <c r="AZ49" s="124">
        <f>LN(SUM($AY$2:AY49))</f>
        <v>0.69314718055994529</v>
      </c>
      <c r="BA49" s="264" t="e">
        <f t="shared" si="17"/>
        <v>#DIV/0!</v>
      </c>
      <c r="BB49" s="125">
        <v>7</v>
      </c>
      <c r="BC49" s="124">
        <f>LN(SUM($BB$2:BB49))</f>
        <v>5.6454468976432377</v>
      </c>
      <c r="BD49" s="157">
        <f t="shared" si="18"/>
        <v>11.518458810320356</v>
      </c>
    </row>
    <row r="50" spans="1:56" s="26" customFormat="1" x14ac:dyDescent="0.25">
      <c r="A50" s="122">
        <f t="shared" si="0"/>
        <v>111</v>
      </c>
      <c r="B50" s="129">
        <v>44013</v>
      </c>
      <c r="C50" s="122">
        <v>1</v>
      </c>
      <c r="D50" s="123">
        <f>LN(SUM($C$2:C50))</f>
        <v>3.5263605246161616</v>
      </c>
      <c r="E50" s="263">
        <f t="shared" si="1"/>
        <v>32.406300972137508</v>
      </c>
      <c r="F50" s="122"/>
      <c r="G50" s="123">
        <f>LN(SUM($F$2:F50))</f>
        <v>1.0986122886681098</v>
      </c>
      <c r="H50" s="263" t="e">
        <f t="shared" si="3"/>
        <v>#DIV/0!</v>
      </c>
      <c r="I50" s="122"/>
      <c r="J50" s="123">
        <f>LN(SUM($I$2:I50))</f>
        <v>0.69314718055994529</v>
      </c>
      <c r="K50" s="263" t="e">
        <f t="shared" si="4"/>
        <v>#DIV/0!</v>
      </c>
      <c r="L50" s="122"/>
      <c r="M50" s="123">
        <f>LN(SUM($L$2:L50))</f>
        <v>4.0775374439057197</v>
      </c>
      <c r="N50" s="264">
        <f t="shared" si="2"/>
        <v>7.6598840986642083</v>
      </c>
      <c r="O50" s="122"/>
      <c r="P50" s="123" t="e">
        <f>LN(SUM($O$2:O50))</f>
        <v>#NUM!</v>
      </c>
      <c r="Q50" s="267" t="e">
        <f t="shared" si="5"/>
        <v>#NUM!</v>
      </c>
      <c r="R50" s="122"/>
      <c r="S50" s="123" t="e">
        <f>LN(SUM($R$2:R50))</f>
        <v>#NUM!</v>
      </c>
      <c r="T50" s="264" t="e">
        <f t="shared" si="6"/>
        <v>#NUM!</v>
      </c>
      <c r="U50" s="190"/>
      <c r="V50" s="123">
        <f>LN(SUM($U$2:U50))</f>
        <v>0.69314718055994529</v>
      </c>
      <c r="W50" s="264" t="e">
        <f t="shared" si="7"/>
        <v>#DIV/0!</v>
      </c>
      <c r="X50" s="122"/>
      <c r="Y50" s="123">
        <f>LN(SUM($X$2:X50))</f>
        <v>3.2958368660043291</v>
      </c>
      <c r="Z50" s="264">
        <f t="shared" si="8"/>
        <v>16.998497378822453</v>
      </c>
      <c r="AA50" s="122"/>
      <c r="AB50" s="123">
        <f>LN(SUM($AA$2:AA50))</f>
        <v>3.7376696182833684</v>
      </c>
      <c r="AC50" s="264" t="e">
        <f t="shared" si="9"/>
        <v>#DIV/0!</v>
      </c>
      <c r="AD50" s="122"/>
      <c r="AE50" s="123">
        <f>LN(SUM($AD$2:AD50))</f>
        <v>0</v>
      </c>
      <c r="AF50" s="264" t="e">
        <f t="shared" si="10"/>
        <v>#DIV/0!</v>
      </c>
      <c r="AG50" s="190"/>
      <c r="AH50" s="123">
        <f>LN(SUM($AG$2:AG50))</f>
        <v>0</v>
      </c>
      <c r="AI50" s="264" t="e">
        <f t="shared" si="11"/>
        <v>#DIV/0!</v>
      </c>
      <c r="AJ50" s="122">
        <v>9</v>
      </c>
      <c r="AK50" s="123">
        <f>LN(SUM($AJ$2:AJ50))</f>
        <v>4.7449321283632502</v>
      </c>
      <c r="AL50" s="264">
        <f t="shared" si="12"/>
        <v>9.5176028694541568</v>
      </c>
      <c r="AM50" s="122"/>
      <c r="AN50" s="124" t="e">
        <f>LN(SUM($AM$2:AM50))</f>
        <v>#NUM!</v>
      </c>
      <c r="AO50" s="264" t="e">
        <f t="shared" si="13"/>
        <v>#NUM!</v>
      </c>
      <c r="AP50" s="190"/>
      <c r="AQ50" s="124" t="e">
        <f>LN(SUM($AP$2:AP50))</f>
        <v>#NUM!</v>
      </c>
      <c r="AR50" s="264" t="e">
        <f t="shared" si="14"/>
        <v>#NUM!</v>
      </c>
      <c r="AS50" s="122"/>
      <c r="AT50" s="124">
        <f>LN(SUM($AS$2:AS50))</f>
        <v>1.6094379124341003</v>
      </c>
      <c r="AU50" s="264" t="e">
        <f t="shared" si="15"/>
        <v>#DIV/0!</v>
      </c>
      <c r="AV50" s="122"/>
      <c r="AW50" s="124" t="e">
        <f>LN(SUM($AV$2:AV50))</f>
        <v>#NUM!</v>
      </c>
      <c r="AX50" s="264" t="e">
        <f t="shared" si="16"/>
        <v>#NUM!</v>
      </c>
      <c r="AY50" s="122"/>
      <c r="AZ50" s="124">
        <f>LN(SUM($AY$2:AY50))</f>
        <v>0.69314718055994529</v>
      </c>
      <c r="BA50" s="264" t="e">
        <f t="shared" si="17"/>
        <v>#DIV/0!</v>
      </c>
      <c r="BB50" s="125">
        <v>10</v>
      </c>
      <c r="BC50" s="124">
        <f>LN(SUM($BB$2:BB50))</f>
        <v>5.6801726090170677</v>
      </c>
      <c r="BD50" s="157">
        <f t="shared" si="18"/>
        <v>13.932785489988939</v>
      </c>
    </row>
    <row r="51" spans="1:56" s="26" customFormat="1" x14ac:dyDescent="0.25">
      <c r="A51" s="122">
        <f t="shared" si="0"/>
        <v>112</v>
      </c>
      <c r="B51" s="129">
        <v>44014</v>
      </c>
      <c r="C51" s="122">
        <v>5</v>
      </c>
      <c r="D51" s="123">
        <f>LN(SUM($C$2:C51))</f>
        <v>3.6635616461296463</v>
      </c>
      <c r="E51" s="263">
        <f t="shared" si="1"/>
        <v>17.644717895658221</v>
      </c>
      <c r="F51" s="122"/>
      <c r="G51" s="123">
        <f>LN(SUM($F$2:F51))</f>
        <v>1.0986122886681098</v>
      </c>
      <c r="H51" s="263" t="e">
        <f t="shared" si="3"/>
        <v>#DIV/0!</v>
      </c>
      <c r="I51" s="122"/>
      <c r="J51" s="123">
        <f>LN(SUM($I$2:I51))</f>
        <v>0.69314718055994529</v>
      </c>
      <c r="K51" s="263" t="e">
        <f t="shared" si="4"/>
        <v>#DIV/0!</v>
      </c>
      <c r="L51" s="122">
        <v>10</v>
      </c>
      <c r="M51" s="123">
        <f>LN(SUM($L$2:L51))</f>
        <v>4.2341065045972597</v>
      </c>
      <c r="N51" s="264">
        <f t="shared" si="2"/>
        <v>10.902678429582416</v>
      </c>
      <c r="O51" s="122"/>
      <c r="P51" s="123" t="e">
        <f>LN(SUM($O$2:O51))</f>
        <v>#NUM!</v>
      </c>
      <c r="Q51" s="267" t="e">
        <f t="shared" si="5"/>
        <v>#NUM!</v>
      </c>
      <c r="R51" s="122"/>
      <c r="S51" s="123" t="e">
        <f>LN(SUM($R$2:R51))</f>
        <v>#NUM!</v>
      </c>
      <c r="T51" s="264" t="e">
        <f t="shared" si="6"/>
        <v>#NUM!</v>
      </c>
      <c r="U51" s="190"/>
      <c r="V51" s="123">
        <f>LN(SUM($U$2:U51))</f>
        <v>0.69314718055994529</v>
      </c>
      <c r="W51" s="264" t="e">
        <f t="shared" si="7"/>
        <v>#DIV/0!</v>
      </c>
      <c r="X51" s="122"/>
      <c r="Y51" s="123">
        <f>LN(SUM($X$2:X51))</f>
        <v>3.2958368660043291</v>
      </c>
      <c r="Z51" s="264">
        <f t="shared" si="8"/>
        <v>22.834445353906929</v>
      </c>
      <c r="AA51" s="122"/>
      <c r="AB51" s="123">
        <f>LN(SUM($AA$2:AA51))</f>
        <v>3.7376696182833684</v>
      </c>
      <c r="AC51" s="264" t="e">
        <f t="shared" si="9"/>
        <v>#DIV/0!</v>
      </c>
      <c r="AD51" s="122"/>
      <c r="AE51" s="123">
        <f>LN(SUM($AD$2:AD51))</f>
        <v>0</v>
      </c>
      <c r="AF51" s="264" t="e">
        <f t="shared" si="10"/>
        <v>#DIV/0!</v>
      </c>
      <c r="AG51" s="190"/>
      <c r="AH51" s="123">
        <f>LN(SUM($AG$2:AG51))</f>
        <v>0</v>
      </c>
      <c r="AI51" s="264" t="e">
        <f t="shared" si="11"/>
        <v>#DIV/0!</v>
      </c>
      <c r="AJ51" s="122">
        <v>2</v>
      </c>
      <c r="AK51" s="123">
        <f>LN(SUM($AJ$2:AJ51))</f>
        <v>4.7621739347977563</v>
      </c>
      <c r="AL51" s="264">
        <f t="shared" si="12"/>
        <v>11.170425322428953</v>
      </c>
      <c r="AM51" s="122"/>
      <c r="AN51" s="124" t="e">
        <f>LN(SUM($AM$2:AM51))</f>
        <v>#NUM!</v>
      </c>
      <c r="AO51" s="264" t="e">
        <f t="shared" si="13"/>
        <v>#NUM!</v>
      </c>
      <c r="AP51" s="190"/>
      <c r="AQ51" s="124" t="e">
        <f>LN(SUM($AP$2:AP51))</f>
        <v>#NUM!</v>
      </c>
      <c r="AR51" s="264" t="e">
        <f t="shared" si="14"/>
        <v>#NUM!</v>
      </c>
      <c r="AS51" s="122"/>
      <c r="AT51" s="124">
        <f>LN(SUM($AS$2:AS51))</f>
        <v>1.6094379124341003</v>
      </c>
      <c r="AU51" s="264" t="e">
        <f t="shared" si="15"/>
        <v>#DIV/0!</v>
      </c>
      <c r="AV51" s="122"/>
      <c r="AW51" s="124" t="e">
        <f>LN(SUM($AV$2:AV51))</f>
        <v>#NUM!</v>
      </c>
      <c r="AX51" s="264" t="e">
        <f t="shared" si="16"/>
        <v>#NUM!</v>
      </c>
      <c r="AY51" s="122"/>
      <c r="AZ51" s="124">
        <f>LN(SUM($AY$2:AY51))</f>
        <v>0.69314718055994529</v>
      </c>
      <c r="BA51" s="264" t="e">
        <f t="shared" si="17"/>
        <v>#DIV/0!</v>
      </c>
      <c r="BB51" s="125">
        <v>17</v>
      </c>
      <c r="BC51" s="124">
        <f>LN(SUM($BB$2:BB51))</f>
        <v>5.7365722974791922</v>
      </c>
      <c r="BD51" s="157">
        <f t="shared" si="18"/>
        <v>16.023458642118189</v>
      </c>
    </row>
    <row r="52" spans="1:56" s="26" customFormat="1" x14ac:dyDescent="0.25">
      <c r="A52" s="122">
        <f t="shared" si="0"/>
        <v>113</v>
      </c>
      <c r="B52" s="129">
        <v>44015</v>
      </c>
      <c r="C52" s="122"/>
      <c r="D52" s="123">
        <f>LN(SUM($C$2:C52))</f>
        <v>3.6635616461296463</v>
      </c>
      <c r="E52" s="263">
        <f t="shared" si="1"/>
        <v>14.498658017240304</v>
      </c>
      <c r="F52" s="122"/>
      <c r="G52" s="123">
        <f>LN(SUM($F$2:F52))</f>
        <v>1.0986122886681098</v>
      </c>
      <c r="H52" s="263" t="e">
        <f t="shared" si="3"/>
        <v>#DIV/0!</v>
      </c>
      <c r="I52" s="122"/>
      <c r="J52" s="123">
        <f>LN(SUM($I$2:I52))</f>
        <v>0.69314718055994529</v>
      </c>
      <c r="K52" s="263" t="e">
        <f t="shared" si="4"/>
        <v>#DIV/0!</v>
      </c>
      <c r="L52" s="122">
        <v>1</v>
      </c>
      <c r="M52" s="123">
        <f>LN(SUM($L$2:L52))</f>
        <v>4.2484952420493594</v>
      </c>
      <c r="N52" s="264">
        <f t="shared" si="2"/>
        <v>12.340640475226857</v>
      </c>
      <c r="O52" s="122"/>
      <c r="P52" s="123" t="e">
        <f>LN(SUM($O$2:O52))</f>
        <v>#NUM!</v>
      </c>
      <c r="Q52" s="267" t="e">
        <f t="shared" si="5"/>
        <v>#NUM!</v>
      </c>
      <c r="R52" s="122"/>
      <c r="S52" s="123" t="e">
        <f>LN(SUM($R$2:R52))</f>
        <v>#NUM!</v>
      </c>
      <c r="T52" s="264" t="e">
        <f t="shared" si="6"/>
        <v>#NUM!</v>
      </c>
      <c r="U52" s="190"/>
      <c r="V52" s="123">
        <f>LN(SUM($U$2:U52))</f>
        <v>0.69314718055994529</v>
      </c>
      <c r="W52" s="264" t="e">
        <f t="shared" si="7"/>
        <v>#DIV/0!</v>
      </c>
      <c r="X52" s="122"/>
      <c r="Y52" s="123">
        <f>LN(SUM($X$2:X52))</f>
        <v>3.2958368660043291</v>
      </c>
      <c r="Z52" s="264">
        <f t="shared" si="8"/>
        <v>54.926192462042742</v>
      </c>
      <c r="AA52" s="122"/>
      <c r="AB52" s="123">
        <f>LN(SUM($AA$2:AA52))</f>
        <v>3.7376696182833684</v>
      </c>
      <c r="AC52" s="264" t="e">
        <f t="shared" si="9"/>
        <v>#DIV/0!</v>
      </c>
      <c r="AD52" s="122"/>
      <c r="AE52" s="123">
        <f>LN(SUM($AD$2:AD52))</f>
        <v>0</v>
      </c>
      <c r="AF52" s="264" t="e">
        <f t="shared" si="10"/>
        <v>#DIV/0!</v>
      </c>
      <c r="AG52" s="190"/>
      <c r="AH52" s="123">
        <f>LN(SUM($AG$2:AG52))</f>
        <v>0</v>
      </c>
      <c r="AI52" s="264" t="e">
        <f t="shared" si="11"/>
        <v>#DIV/0!</v>
      </c>
      <c r="AJ52" s="122">
        <v>9</v>
      </c>
      <c r="AK52" s="123">
        <f>LN(SUM($AJ$2:AJ52))</f>
        <v>4.836281906951478</v>
      </c>
      <c r="AL52" s="264">
        <f t="shared" si="12"/>
        <v>12.112675985451803</v>
      </c>
      <c r="AM52" s="122"/>
      <c r="AN52" s="124" t="e">
        <f>LN(SUM($AM$2:AM52))</f>
        <v>#NUM!</v>
      </c>
      <c r="AO52" s="264" t="e">
        <f t="shared" si="13"/>
        <v>#NUM!</v>
      </c>
      <c r="AP52" s="190"/>
      <c r="AQ52" s="124" t="e">
        <f>LN(SUM($AP$2:AP52))</f>
        <v>#NUM!</v>
      </c>
      <c r="AR52" s="264" t="e">
        <f t="shared" si="14"/>
        <v>#NUM!</v>
      </c>
      <c r="AS52" s="122"/>
      <c r="AT52" s="124">
        <f>LN(SUM($AS$2:AS52))</f>
        <v>1.6094379124341003</v>
      </c>
      <c r="AU52" s="264" t="e">
        <f t="shared" si="15"/>
        <v>#DIV/0!</v>
      </c>
      <c r="AV52" s="122"/>
      <c r="AW52" s="124" t="e">
        <f>LN(SUM($AV$2:AV52))</f>
        <v>#NUM!</v>
      </c>
      <c r="AX52" s="264" t="e">
        <f t="shared" si="16"/>
        <v>#NUM!</v>
      </c>
      <c r="AY52" s="122"/>
      <c r="AZ52" s="124">
        <f>LN(SUM($AY$2:AY52))</f>
        <v>0.69314718055994529</v>
      </c>
      <c r="BA52" s="264" t="e">
        <f t="shared" si="17"/>
        <v>#DIV/0!</v>
      </c>
      <c r="BB52" s="125">
        <v>10</v>
      </c>
      <c r="BC52" s="124">
        <f>LN(SUM($BB$2:BB52))</f>
        <v>5.768320995793772</v>
      </c>
      <c r="BD52" s="157">
        <f t="shared" si="18"/>
        <v>17.36516067638772</v>
      </c>
    </row>
    <row r="53" spans="1:56" s="26" customFormat="1" x14ac:dyDescent="0.25">
      <c r="A53" s="122">
        <f t="shared" si="0"/>
        <v>114</v>
      </c>
      <c r="B53" s="129">
        <v>44016</v>
      </c>
      <c r="C53" s="122"/>
      <c r="D53" s="123">
        <f>LN(SUM($C$2:C53))</f>
        <v>3.6635616461296463</v>
      </c>
      <c r="E53" s="263">
        <f t="shared" si="1"/>
        <v>14.759854723937762</v>
      </c>
      <c r="F53" s="122"/>
      <c r="G53" s="123">
        <f>LN(SUM($F$2:F53))</f>
        <v>1.0986122886681098</v>
      </c>
      <c r="H53" s="263" t="e">
        <f t="shared" si="3"/>
        <v>#DIV/0!</v>
      </c>
      <c r="I53" s="122"/>
      <c r="J53" s="123">
        <f>LN(SUM($I$2:I53))</f>
        <v>0.69314718055994529</v>
      </c>
      <c r="K53" s="263" t="e">
        <f t="shared" si="4"/>
        <v>#DIV/0!</v>
      </c>
      <c r="L53" s="122">
        <v>3</v>
      </c>
      <c r="M53" s="123">
        <f>LN(SUM($L$2:L53))</f>
        <v>4.290459441148391</v>
      </c>
      <c r="N53" s="264">
        <f t="shared" si="2"/>
        <v>17.065825442920108</v>
      </c>
      <c r="O53" s="122"/>
      <c r="P53" s="123" t="e">
        <f>LN(SUM($O$2:O53))</f>
        <v>#NUM!</v>
      </c>
      <c r="Q53" s="267" t="e">
        <f t="shared" si="5"/>
        <v>#NUM!</v>
      </c>
      <c r="R53" s="122"/>
      <c r="S53" s="123" t="e">
        <f>LN(SUM($R$2:R53))</f>
        <v>#NUM!</v>
      </c>
      <c r="T53" s="264" t="e">
        <f t="shared" si="6"/>
        <v>#NUM!</v>
      </c>
      <c r="U53" s="190"/>
      <c r="V53" s="123">
        <f>LN(SUM($U$2:U53))</f>
        <v>0.69314718055994529</v>
      </c>
      <c r="W53" s="264" t="e">
        <f t="shared" si="7"/>
        <v>#DIV/0!</v>
      </c>
      <c r="X53" s="122"/>
      <c r="Y53" s="123">
        <f>LN(SUM($X$2:X53))</f>
        <v>3.2958368660043291</v>
      </c>
      <c r="Z53" s="264" t="e">
        <f t="shared" si="8"/>
        <v>#DIV/0!</v>
      </c>
      <c r="AA53" s="122"/>
      <c r="AB53" s="123">
        <f>LN(SUM($AA$2:AA53))</f>
        <v>3.7376696182833684</v>
      </c>
      <c r="AC53" s="264" t="e">
        <f t="shared" si="9"/>
        <v>#DIV/0!</v>
      </c>
      <c r="AD53" s="122"/>
      <c r="AE53" s="123">
        <f>LN(SUM($AD$2:AD53))</f>
        <v>0</v>
      </c>
      <c r="AF53" s="264" t="e">
        <f t="shared" si="10"/>
        <v>#DIV/0!</v>
      </c>
      <c r="AG53" s="190"/>
      <c r="AH53" s="123">
        <f>LN(SUM($AG$2:AG53))</f>
        <v>0</v>
      </c>
      <c r="AI53" s="264" t="e">
        <f t="shared" si="11"/>
        <v>#DIV/0!</v>
      </c>
      <c r="AJ53" s="122">
        <v>2</v>
      </c>
      <c r="AK53" s="123">
        <f>LN(SUM($AJ$2:AJ53))</f>
        <v>4.8520302639196169</v>
      </c>
      <c r="AL53" s="264">
        <f t="shared" si="12"/>
        <v>13.822425754286943</v>
      </c>
      <c r="AM53" s="122"/>
      <c r="AN53" s="124" t="e">
        <f>LN(SUM($AM$2:AM53))</f>
        <v>#NUM!</v>
      </c>
      <c r="AO53" s="264" t="e">
        <f t="shared" si="13"/>
        <v>#NUM!</v>
      </c>
      <c r="AP53" s="190"/>
      <c r="AQ53" s="124" t="e">
        <f>LN(SUM($AP$2:AP53))</f>
        <v>#NUM!</v>
      </c>
      <c r="AR53" s="264" t="e">
        <f t="shared" si="14"/>
        <v>#NUM!</v>
      </c>
      <c r="AS53" s="122"/>
      <c r="AT53" s="124">
        <f>LN(SUM($AS$2:AS53))</f>
        <v>1.6094379124341003</v>
      </c>
      <c r="AU53" s="264" t="e">
        <f t="shared" si="15"/>
        <v>#DIV/0!</v>
      </c>
      <c r="AV53" s="122"/>
      <c r="AW53" s="124" t="e">
        <f>LN(SUM($AV$2:AV53))</f>
        <v>#NUM!</v>
      </c>
      <c r="AX53" s="264" t="e">
        <f t="shared" si="16"/>
        <v>#NUM!</v>
      </c>
      <c r="AY53" s="122"/>
      <c r="AZ53" s="124">
        <f>LN(SUM($AY$2:AY53))</f>
        <v>0.69314718055994529</v>
      </c>
      <c r="BA53" s="264" t="e">
        <f t="shared" si="17"/>
        <v>#DIV/0!</v>
      </c>
      <c r="BB53" s="125">
        <v>5</v>
      </c>
      <c r="BC53" s="124">
        <f>LN(SUM($BB$2:BB53))</f>
        <v>5.7838251823297373</v>
      </c>
      <c r="BD53" s="157">
        <f t="shared" si="18"/>
        <v>20.822270907819199</v>
      </c>
    </row>
    <row r="54" spans="1:56" s="26" customFormat="1" x14ac:dyDescent="0.25">
      <c r="A54" s="122">
        <f t="shared" si="0"/>
        <v>115</v>
      </c>
      <c r="B54" s="129">
        <v>44017</v>
      </c>
      <c r="C54" s="122"/>
      <c r="D54" s="123">
        <f>LN(SUM($C$2:C54))</f>
        <v>3.6635616461296463</v>
      </c>
      <c r="E54" s="263">
        <f t="shared" si="1"/>
        <v>16.730668424129057</v>
      </c>
      <c r="F54" s="122"/>
      <c r="G54" s="123">
        <f>LN(SUM($F$2:F54))</f>
        <v>1.0986122886681098</v>
      </c>
      <c r="H54" s="263" t="e">
        <f t="shared" si="3"/>
        <v>#DIV/0!</v>
      </c>
      <c r="I54" s="122"/>
      <c r="J54" s="123">
        <f>LN(SUM($I$2:I54))</f>
        <v>0.69314718055994529</v>
      </c>
      <c r="K54" s="263" t="e">
        <f t="shared" si="4"/>
        <v>#DIV/0!</v>
      </c>
      <c r="L54" s="122">
        <v>2</v>
      </c>
      <c r="M54" s="123">
        <f>LN(SUM($L$2:L54))</f>
        <v>4.3174881135363101</v>
      </c>
      <c r="N54" s="264">
        <f t="shared" si="2"/>
        <v>14.740489134852167</v>
      </c>
      <c r="O54" s="122"/>
      <c r="P54" s="123" t="e">
        <f>LN(SUM($O$2:O54))</f>
        <v>#NUM!</v>
      </c>
      <c r="Q54" s="267" t="e">
        <f t="shared" si="5"/>
        <v>#NUM!</v>
      </c>
      <c r="R54" s="122"/>
      <c r="S54" s="123" t="e">
        <f>LN(SUM($R$2:R54))</f>
        <v>#NUM!</v>
      </c>
      <c r="T54" s="264" t="e">
        <f t="shared" si="6"/>
        <v>#NUM!</v>
      </c>
      <c r="U54" s="190"/>
      <c r="V54" s="123">
        <f>LN(SUM($U$2:U54))</f>
        <v>0.69314718055994529</v>
      </c>
      <c r="W54" s="264" t="e">
        <f t="shared" si="7"/>
        <v>#DIV/0!</v>
      </c>
      <c r="X54" s="122"/>
      <c r="Y54" s="123">
        <f>LN(SUM($X$2:X54))</f>
        <v>3.2958368660043291</v>
      </c>
      <c r="Z54" s="264" t="e">
        <f t="shared" si="8"/>
        <v>#DIV/0!</v>
      </c>
      <c r="AA54" s="122"/>
      <c r="AB54" s="123">
        <f>LN(SUM($AA$2:AA54))</f>
        <v>3.7376696182833684</v>
      </c>
      <c r="AC54" s="264" t="e">
        <f t="shared" si="9"/>
        <v>#DIV/0!</v>
      </c>
      <c r="AD54" s="122"/>
      <c r="AE54" s="123">
        <f>LN(SUM($AD$2:AD54))</f>
        <v>0</v>
      </c>
      <c r="AF54" s="264" t="e">
        <f t="shared" si="10"/>
        <v>#DIV/0!</v>
      </c>
      <c r="AG54" s="190"/>
      <c r="AH54" s="123">
        <f>LN(SUM($AG$2:AG54))</f>
        <v>0</v>
      </c>
      <c r="AI54" s="264" t="e">
        <f t="shared" si="11"/>
        <v>#DIV/0!</v>
      </c>
      <c r="AJ54" s="122">
        <v>4</v>
      </c>
      <c r="AK54" s="123">
        <f>LN(SUM($AJ$2:AJ54))</f>
        <v>4.8828019225863706</v>
      </c>
      <c r="AL54" s="264">
        <f t="shared" si="12"/>
        <v>15.263040459921092</v>
      </c>
      <c r="AM54" s="122"/>
      <c r="AN54" s="124" t="e">
        <f>LN(SUM($AM$2:AM54))</f>
        <v>#NUM!</v>
      </c>
      <c r="AO54" s="264" t="e">
        <f t="shared" si="13"/>
        <v>#NUM!</v>
      </c>
      <c r="AP54" s="190"/>
      <c r="AQ54" s="124" t="e">
        <f>LN(SUM($AP$2:AP54))</f>
        <v>#NUM!</v>
      </c>
      <c r="AR54" s="264" t="e">
        <f t="shared" si="14"/>
        <v>#NUM!</v>
      </c>
      <c r="AS54" s="122"/>
      <c r="AT54" s="124">
        <f>LN(SUM($AS$2:AS54))</f>
        <v>1.6094379124341003</v>
      </c>
      <c r="AU54" s="264" t="e">
        <f t="shared" si="15"/>
        <v>#DIV/0!</v>
      </c>
      <c r="AV54" s="122"/>
      <c r="AW54" s="124" t="e">
        <f>LN(SUM($AV$2:AV54))</f>
        <v>#NUM!</v>
      </c>
      <c r="AX54" s="264" t="e">
        <f t="shared" si="16"/>
        <v>#NUM!</v>
      </c>
      <c r="AY54" s="122"/>
      <c r="AZ54" s="124">
        <f>LN(SUM($AY$2:AY54))</f>
        <v>0.69314718055994529</v>
      </c>
      <c r="BA54" s="264" t="e">
        <f t="shared" si="17"/>
        <v>#DIV/0!</v>
      </c>
      <c r="BB54" s="125">
        <v>6</v>
      </c>
      <c r="BC54" s="124">
        <f>LN(SUM($BB$2:BB54))</f>
        <v>5.8021183753770629</v>
      </c>
      <c r="BD54" s="157">
        <f t="shared" si="18"/>
        <v>21.326258365885451</v>
      </c>
    </row>
    <row r="55" spans="1:56" s="26" customFormat="1" x14ac:dyDescent="0.25">
      <c r="A55" s="122">
        <f t="shared" si="0"/>
        <v>116</v>
      </c>
      <c r="B55" s="129">
        <v>44018</v>
      </c>
      <c r="C55" s="122"/>
      <c r="D55" s="123">
        <f>LN(SUM($C$2:C55))</f>
        <v>3.6635616461296463</v>
      </c>
      <c r="E55" s="263">
        <f t="shared" si="1"/>
        <v>25.024509412614812</v>
      </c>
      <c r="F55" s="122"/>
      <c r="G55" s="123">
        <f>LN(SUM($F$2:F55))</f>
        <v>1.0986122886681098</v>
      </c>
      <c r="H55" s="263" t="e">
        <f t="shared" si="3"/>
        <v>#DIV/0!</v>
      </c>
      <c r="I55" s="122"/>
      <c r="J55" s="123">
        <f>LN(SUM($I$2:I55))</f>
        <v>0.69314718055994529</v>
      </c>
      <c r="K55" s="263" t="e">
        <f t="shared" si="4"/>
        <v>#DIV/0!</v>
      </c>
      <c r="L55" s="122"/>
      <c r="M55" s="123">
        <f>LN(SUM($L$2:L55))</f>
        <v>4.3174881135363101</v>
      </c>
      <c r="N55" s="264">
        <f t="shared" si="2"/>
        <v>15.451018191705554</v>
      </c>
      <c r="O55" s="122"/>
      <c r="P55" s="123" t="e">
        <f>LN(SUM($O$2:O55))</f>
        <v>#NUM!</v>
      </c>
      <c r="Q55" s="267" t="e">
        <f t="shared" si="5"/>
        <v>#NUM!</v>
      </c>
      <c r="R55" s="122"/>
      <c r="S55" s="123" t="e">
        <f>LN(SUM($R$2:R55))</f>
        <v>#NUM!</v>
      </c>
      <c r="T55" s="264" t="e">
        <f t="shared" si="6"/>
        <v>#NUM!</v>
      </c>
      <c r="U55" s="190"/>
      <c r="V55" s="123">
        <f>LN(SUM($U$2:U55))</f>
        <v>0.69314718055994529</v>
      </c>
      <c r="W55" s="264" t="e">
        <f t="shared" si="7"/>
        <v>#DIV/0!</v>
      </c>
      <c r="X55" s="122"/>
      <c r="Y55" s="123">
        <f>LN(SUM($X$2:X55))</f>
        <v>3.2958368660043291</v>
      </c>
      <c r="Z55" s="264" t="e">
        <f t="shared" si="8"/>
        <v>#DIV/0!</v>
      </c>
      <c r="AA55" s="122"/>
      <c r="AB55" s="123">
        <f>LN(SUM($AA$2:AA55))</f>
        <v>3.7376696182833684</v>
      </c>
      <c r="AC55" s="264" t="e">
        <f t="shared" si="9"/>
        <v>#DIV/0!</v>
      </c>
      <c r="AD55" s="122"/>
      <c r="AE55" s="123">
        <f>LN(SUM($AD$2:AD55))</f>
        <v>0</v>
      </c>
      <c r="AF55" s="264" t="e">
        <f t="shared" si="10"/>
        <v>#DIV/0!</v>
      </c>
      <c r="AG55" s="190"/>
      <c r="AH55" s="123">
        <f>LN(SUM($AG$2:AG55))</f>
        <v>0</v>
      </c>
      <c r="AI55" s="264" t="e">
        <f t="shared" si="11"/>
        <v>#DIV/0!</v>
      </c>
      <c r="AJ55" s="122">
        <v>5</v>
      </c>
      <c r="AK55" s="123">
        <f>LN(SUM($AJ$2:AJ55))</f>
        <v>4.9199809258281251</v>
      </c>
      <c r="AL55" s="264">
        <f t="shared" si="12"/>
        <v>17.096331022544859</v>
      </c>
      <c r="AM55" s="122"/>
      <c r="AN55" s="124" t="e">
        <f>LN(SUM($AM$2:AM55))</f>
        <v>#NUM!</v>
      </c>
      <c r="AO55" s="264" t="e">
        <f t="shared" si="13"/>
        <v>#NUM!</v>
      </c>
      <c r="AP55" s="190"/>
      <c r="AQ55" s="124" t="e">
        <f>LN(SUM($AP$2:AP55))</f>
        <v>#NUM!</v>
      </c>
      <c r="AR55" s="264" t="e">
        <f t="shared" si="14"/>
        <v>#NUM!</v>
      </c>
      <c r="AS55" s="122"/>
      <c r="AT55" s="124">
        <f>LN(SUM($AS$2:AS55))</f>
        <v>1.6094379124341003</v>
      </c>
      <c r="AU55" s="264" t="e">
        <f t="shared" si="15"/>
        <v>#DIV/0!</v>
      </c>
      <c r="AV55" s="122"/>
      <c r="AW55" s="124" t="e">
        <f>LN(SUM($AV$2:AV55))</f>
        <v>#NUM!</v>
      </c>
      <c r="AX55" s="264" t="e">
        <f t="shared" si="16"/>
        <v>#NUM!</v>
      </c>
      <c r="AY55" s="122"/>
      <c r="AZ55" s="124">
        <f>LN(SUM($AY$2:AY55))</f>
        <v>0.69314718055994529</v>
      </c>
      <c r="BA55" s="264" t="e">
        <f t="shared" si="17"/>
        <v>#DIV/0!</v>
      </c>
      <c r="BB55" s="125">
        <v>5</v>
      </c>
      <c r="BC55" s="124">
        <f>LN(SUM($BB$2:BB55))</f>
        <v>5.8171111599632042</v>
      </c>
      <c r="BD55" s="157">
        <f t="shared" si="18"/>
        <v>24.075456320098091</v>
      </c>
    </row>
    <row r="56" spans="1:56" s="26" customFormat="1" x14ac:dyDescent="0.25">
      <c r="A56" s="122">
        <f t="shared" si="0"/>
        <v>117</v>
      </c>
      <c r="B56" s="129">
        <v>44019</v>
      </c>
      <c r="C56" s="122"/>
      <c r="D56" s="123">
        <f>LN(SUM($C$2:C56))</f>
        <v>3.6635616461296463</v>
      </c>
      <c r="E56" s="263">
        <f t="shared" si="1"/>
        <v>47.152483987460101</v>
      </c>
      <c r="F56" s="122"/>
      <c r="G56" s="123">
        <f>LN(SUM($F$2:F56))</f>
        <v>1.0986122886681098</v>
      </c>
      <c r="H56" s="263" t="e">
        <f t="shared" si="3"/>
        <v>#DIV/0!</v>
      </c>
      <c r="I56" s="122"/>
      <c r="J56" s="123">
        <f>LN(SUM($I$2:I56))</f>
        <v>0.69314718055994529</v>
      </c>
      <c r="K56" s="263" t="e">
        <f t="shared" si="4"/>
        <v>#DIV/0!</v>
      </c>
      <c r="L56" s="122">
        <v>1</v>
      </c>
      <c r="M56" s="123">
        <f>LN(SUM($L$2:L56))</f>
        <v>4.3307333402863311</v>
      </c>
      <c r="N56" s="264">
        <f t="shared" si="2"/>
        <v>19.498912310269898</v>
      </c>
      <c r="O56" s="122"/>
      <c r="P56" s="123" t="e">
        <f>LN(SUM($O$2:O56))</f>
        <v>#NUM!</v>
      </c>
      <c r="Q56" s="267" t="e">
        <f t="shared" si="5"/>
        <v>#NUM!</v>
      </c>
      <c r="R56" s="122"/>
      <c r="S56" s="123" t="e">
        <f>LN(SUM($R$2:R56))</f>
        <v>#NUM!</v>
      </c>
      <c r="T56" s="264" t="e">
        <f t="shared" si="6"/>
        <v>#NUM!</v>
      </c>
      <c r="U56" s="190"/>
      <c r="V56" s="123">
        <f>LN(SUM($U$2:U56))</f>
        <v>0.69314718055994529</v>
      </c>
      <c r="W56" s="264" t="e">
        <f t="shared" si="7"/>
        <v>#DIV/0!</v>
      </c>
      <c r="X56" s="122">
        <v>1</v>
      </c>
      <c r="Y56" s="123">
        <f>LN(SUM($X$2:X56))</f>
        <v>3.3322045101752038</v>
      </c>
      <c r="Z56" s="264">
        <f t="shared" si="8"/>
        <v>177.88817045254766</v>
      </c>
      <c r="AA56" s="122"/>
      <c r="AB56" s="123">
        <f>LN(SUM($AA$2:AA56))</f>
        <v>3.7376696182833684</v>
      </c>
      <c r="AC56" s="264" t="e">
        <f t="shared" si="9"/>
        <v>#DIV/0!</v>
      </c>
      <c r="AD56" s="122"/>
      <c r="AE56" s="123">
        <f>LN(SUM($AD$2:AD56))</f>
        <v>0</v>
      </c>
      <c r="AF56" s="264" t="e">
        <f t="shared" si="10"/>
        <v>#DIV/0!</v>
      </c>
      <c r="AG56" s="190"/>
      <c r="AH56" s="123">
        <f>LN(SUM($AG$2:AG56))</f>
        <v>0</v>
      </c>
      <c r="AI56" s="264" t="e">
        <f t="shared" si="11"/>
        <v>#DIV/0!</v>
      </c>
      <c r="AJ56" s="122">
        <v>7</v>
      </c>
      <c r="AK56" s="123">
        <f>LN(SUM($AJ$2:AJ56))</f>
        <v>4.9698132995760007</v>
      </c>
      <c r="AL56" s="264">
        <f t="shared" si="12"/>
        <v>18.719658599373609</v>
      </c>
      <c r="AM56" s="122"/>
      <c r="AN56" s="124" t="e">
        <f>LN(SUM($AM$2:AM56))</f>
        <v>#NUM!</v>
      </c>
      <c r="AO56" s="264" t="e">
        <f t="shared" si="13"/>
        <v>#NUM!</v>
      </c>
      <c r="AP56" s="190"/>
      <c r="AQ56" s="124" t="e">
        <f>LN(SUM($AP$2:AP56))</f>
        <v>#NUM!</v>
      </c>
      <c r="AR56" s="264" t="e">
        <f t="shared" si="14"/>
        <v>#NUM!</v>
      </c>
      <c r="AS56" s="122"/>
      <c r="AT56" s="124">
        <f>LN(SUM($AS$2:AS56))</f>
        <v>1.6094379124341003</v>
      </c>
      <c r="AU56" s="264" t="e">
        <f t="shared" si="15"/>
        <v>#DIV/0!</v>
      </c>
      <c r="AV56" s="122"/>
      <c r="AW56" s="124" t="e">
        <f>LN(SUM($AV$2:AV56))</f>
        <v>#NUM!</v>
      </c>
      <c r="AX56" s="264" t="e">
        <f t="shared" si="16"/>
        <v>#NUM!</v>
      </c>
      <c r="AY56" s="122"/>
      <c r="AZ56" s="124">
        <f>LN(SUM($AY$2:AY56))</f>
        <v>0.69314718055994529</v>
      </c>
      <c r="BA56" s="264" t="e">
        <f t="shared" si="17"/>
        <v>#DIV/0!</v>
      </c>
      <c r="BB56" s="125">
        <v>9</v>
      </c>
      <c r="BC56" s="124">
        <f>LN(SUM($BB$2:BB56))</f>
        <v>5.8435444170313602</v>
      </c>
      <c r="BD56" s="157">
        <f t="shared" si="18"/>
        <v>28.333415201389425</v>
      </c>
    </row>
    <row r="57" spans="1:56" s="26" customFormat="1" x14ac:dyDescent="0.25">
      <c r="A57" s="122">
        <f t="shared" si="0"/>
        <v>118</v>
      </c>
      <c r="B57" s="129">
        <v>44020</v>
      </c>
      <c r="C57" s="122"/>
      <c r="D57" s="123">
        <f>LN(SUM($C$2:C57))</f>
        <v>3.6635616461296463</v>
      </c>
      <c r="E57" s="263" t="e">
        <f t="shared" si="1"/>
        <v>#DIV/0!</v>
      </c>
      <c r="F57" s="122"/>
      <c r="G57" s="123">
        <f>LN(SUM($F$2:F57))</f>
        <v>1.0986122886681098</v>
      </c>
      <c r="H57" s="263" t="e">
        <f t="shared" si="3"/>
        <v>#DIV/0!</v>
      </c>
      <c r="I57" s="122"/>
      <c r="J57" s="123">
        <f>LN(SUM($I$2:I57))</f>
        <v>0.69314718055994529</v>
      </c>
      <c r="K57" s="263" t="e">
        <f t="shared" si="4"/>
        <v>#DIV/0!</v>
      </c>
      <c r="L57" s="122">
        <v>2</v>
      </c>
      <c r="M57" s="123">
        <f>LN(SUM($L$2:L57))</f>
        <v>4.3567088266895917</v>
      </c>
      <c r="N57" s="264">
        <f t="shared" si="2"/>
        <v>34.700000672898462</v>
      </c>
      <c r="O57" s="122"/>
      <c r="P57" s="123" t="e">
        <f>LN(SUM($O$2:O57))</f>
        <v>#NUM!</v>
      </c>
      <c r="Q57" s="267" t="e">
        <f t="shared" si="5"/>
        <v>#NUM!</v>
      </c>
      <c r="R57" s="122"/>
      <c r="S57" s="123" t="e">
        <f>LN(SUM($R$2:R57))</f>
        <v>#NUM!</v>
      </c>
      <c r="T57" s="264" t="e">
        <f t="shared" si="6"/>
        <v>#NUM!</v>
      </c>
      <c r="U57" s="190"/>
      <c r="V57" s="123">
        <f>LN(SUM($U$2:U57))</f>
        <v>0.69314718055994529</v>
      </c>
      <c r="W57" s="264" t="e">
        <f t="shared" si="7"/>
        <v>#DIV/0!</v>
      </c>
      <c r="X57" s="122">
        <v>1</v>
      </c>
      <c r="Y57" s="123">
        <f>LN(SUM($X$2:X57))</f>
        <v>3.3672958299864741</v>
      </c>
      <c r="Z57" s="264">
        <f t="shared" si="8"/>
        <v>67.597693125376523</v>
      </c>
      <c r="AA57" s="122">
        <v>1</v>
      </c>
      <c r="AB57" s="123">
        <f>LN(SUM($AA$2:AA57))</f>
        <v>3.7612001156935624</v>
      </c>
      <c r="AC57" s="264">
        <f t="shared" si="9"/>
        <v>274.93569610744686</v>
      </c>
      <c r="AD57" s="122"/>
      <c r="AE57" s="123">
        <f>LN(SUM($AD$2:AD57))</f>
        <v>0</v>
      </c>
      <c r="AF57" s="264" t="e">
        <f t="shared" si="10"/>
        <v>#DIV/0!</v>
      </c>
      <c r="AG57" s="190"/>
      <c r="AH57" s="123">
        <f>LN(SUM($AG$2:AG57))</f>
        <v>0</v>
      </c>
      <c r="AI57" s="264" t="e">
        <f t="shared" si="11"/>
        <v>#DIV/0!</v>
      </c>
      <c r="AJ57" s="122">
        <v>6</v>
      </c>
      <c r="AK57" s="123">
        <f>LN(SUM($AJ$2:AJ57))</f>
        <v>5.0106352940962555</v>
      </c>
      <c r="AL57" s="264">
        <f t="shared" si="12"/>
        <v>17.963870339970892</v>
      </c>
      <c r="AM57" s="122"/>
      <c r="AN57" s="124" t="e">
        <f>LN(SUM($AM$2:AM57))</f>
        <v>#NUM!</v>
      </c>
      <c r="AO57" s="264" t="e">
        <f t="shared" si="13"/>
        <v>#NUM!</v>
      </c>
      <c r="AP57" s="190"/>
      <c r="AQ57" s="124" t="e">
        <f>LN(SUM($AP$2:AP57))</f>
        <v>#NUM!</v>
      </c>
      <c r="AR57" s="264" t="e">
        <f t="shared" si="14"/>
        <v>#NUM!</v>
      </c>
      <c r="AS57" s="122"/>
      <c r="AT57" s="124">
        <f>LN(SUM($AS$2:AS57))</f>
        <v>1.6094379124341003</v>
      </c>
      <c r="AU57" s="264" t="e">
        <f t="shared" si="15"/>
        <v>#DIV/0!</v>
      </c>
      <c r="AV57" s="122"/>
      <c r="AW57" s="124" t="e">
        <f>LN(SUM($AV$2:AV57))</f>
        <v>#NUM!</v>
      </c>
      <c r="AX57" s="264" t="e">
        <f t="shared" si="16"/>
        <v>#NUM!</v>
      </c>
      <c r="AY57" s="122"/>
      <c r="AZ57" s="124">
        <f>LN(SUM($AY$2:AY57))</f>
        <v>0.69314718055994529</v>
      </c>
      <c r="BA57" s="264" t="e">
        <f t="shared" si="17"/>
        <v>#DIV/0!</v>
      </c>
      <c r="BB57" s="125">
        <v>10</v>
      </c>
      <c r="BC57" s="124">
        <f>LN(SUM($BB$2:BB57))</f>
        <v>5.872117789475416</v>
      </c>
      <c r="BD57" s="157">
        <f t="shared" si="18"/>
        <v>32.874543415413825</v>
      </c>
    </row>
    <row r="58" spans="1:56" s="26" customFormat="1" x14ac:dyDescent="0.25">
      <c r="A58" s="122">
        <f t="shared" si="0"/>
        <v>119</v>
      </c>
      <c r="B58" s="129">
        <v>44021</v>
      </c>
      <c r="C58" s="122"/>
      <c r="D58" s="123">
        <f>LN(SUM($C$2:C58))</f>
        <v>3.6635616461296463</v>
      </c>
      <c r="E58" s="263" t="e">
        <f t="shared" si="1"/>
        <v>#DIV/0!</v>
      </c>
      <c r="F58" s="122"/>
      <c r="G58" s="123">
        <f>LN(SUM($F$2:F58))</f>
        <v>1.0986122886681098</v>
      </c>
      <c r="H58" s="263" t="e">
        <f t="shared" si="3"/>
        <v>#DIV/0!</v>
      </c>
      <c r="I58" s="122">
        <v>1</v>
      </c>
      <c r="J58" s="123">
        <f>LN(SUM($I$2:I58))</f>
        <v>1.0986122886681098</v>
      </c>
      <c r="K58" s="263">
        <f t="shared" si="4"/>
        <v>15.955438719280238</v>
      </c>
      <c r="L58" s="122">
        <v>2</v>
      </c>
      <c r="M58" s="123">
        <f>LN(SUM($L$2:L58))</f>
        <v>4.3820266346738812</v>
      </c>
      <c r="N58" s="264">
        <f t="shared" si="2"/>
        <v>35.524006775837961</v>
      </c>
      <c r="O58" s="122"/>
      <c r="P58" s="123" t="e">
        <f>LN(SUM($O$2:O58))</f>
        <v>#NUM!</v>
      </c>
      <c r="Q58" s="267" t="e">
        <f t="shared" si="5"/>
        <v>#NUM!</v>
      </c>
      <c r="R58" s="122"/>
      <c r="S58" s="123" t="e">
        <f>LN(SUM($R$2:R58))</f>
        <v>#NUM!</v>
      </c>
      <c r="T58" s="264" t="e">
        <f t="shared" si="6"/>
        <v>#NUM!</v>
      </c>
      <c r="U58" s="190"/>
      <c r="V58" s="123">
        <f>LN(SUM($U$2:U58))</f>
        <v>0.69314718055994529</v>
      </c>
      <c r="W58" s="264" t="e">
        <f t="shared" si="7"/>
        <v>#DIV/0!</v>
      </c>
      <c r="X58" s="122">
        <v>11</v>
      </c>
      <c r="Y58" s="123">
        <f>LN(SUM($X$2:X58))</f>
        <v>3.6888794541139363</v>
      </c>
      <c r="Z58" s="264">
        <f t="shared" si="8"/>
        <v>14.28734578401499</v>
      </c>
      <c r="AA58" s="122"/>
      <c r="AB58" s="123">
        <f>LN(SUM($AA$2:AA58))</f>
        <v>3.7612001156935624</v>
      </c>
      <c r="AC58" s="264">
        <f t="shared" si="9"/>
        <v>164.96141766446814</v>
      </c>
      <c r="AD58" s="122"/>
      <c r="AE58" s="123">
        <f>LN(SUM($AD$2:AD58))</f>
        <v>0</v>
      </c>
      <c r="AF58" s="264" t="e">
        <f t="shared" si="10"/>
        <v>#DIV/0!</v>
      </c>
      <c r="AG58" s="190"/>
      <c r="AH58" s="123">
        <f>LN(SUM($AG$2:AG58))</f>
        <v>0</v>
      </c>
      <c r="AI58" s="264" t="e">
        <f t="shared" si="11"/>
        <v>#DIV/0!</v>
      </c>
      <c r="AJ58" s="122">
        <v>5</v>
      </c>
      <c r="AK58" s="123">
        <f>LN(SUM($AJ$2:AJ58))</f>
        <v>5.0434251169192468</v>
      </c>
      <c r="AL58" s="264">
        <f t="shared" si="12"/>
        <v>18.922732765040287</v>
      </c>
      <c r="AM58" s="122"/>
      <c r="AN58" s="124" t="e">
        <f>LN(SUM($AM$2:AM58))</f>
        <v>#NUM!</v>
      </c>
      <c r="AO58" s="264" t="e">
        <f t="shared" si="13"/>
        <v>#NUM!</v>
      </c>
      <c r="AP58" s="190"/>
      <c r="AQ58" s="124" t="e">
        <f>LN(SUM($AP$2:AP58))</f>
        <v>#NUM!</v>
      </c>
      <c r="AR58" s="264" t="e">
        <f t="shared" si="14"/>
        <v>#NUM!</v>
      </c>
      <c r="AS58" s="122">
        <v>1</v>
      </c>
      <c r="AT58" s="124">
        <f>LN(SUM($AS$2:AS58))</f>
        <v>1.791759469228055</v>
      </c>
      <c r="AU58" s="264">
        <f t="shared" si="15"/>
        <v>35.483317491290002</v>
      </c>
      <c r="AV58" s="122"/>
      <c r="AW58" s="124" t="e">
        <f>LN(SUM($AV$2:AV58))</f>
        <v>#NUM!</v>
      </c>
      <c r="AX58" s="264" t="e">
        <f t="shared" si="16"/>
        <v>#NUM!</v>
      </c>
      <c r="AY58" s="122"/>
      <c r="AZ58" s="124">
        <f>LN(SUM($AY$2:AY58))</f>
        <v>0.69314718055994529</v>
      </c>
      <c r="BA58" s="264" t="e">
        <f t="shared" si="17"/>
        <v>#DIV/0!</v>
      </c>
      <c r="BB58" s="125">
        <v>20</v>
      </c>
      <c r="BC58" s="124">
        <f>LN(SUM($BB$2:BB58))</f>
        <v>5.9269260259704106</v>
      </c>
      <c r="BD58" s="157">
        <f t="shared" si="18"/>
        <v>27.972591635163315</v>
      </c>
    </row>
    <row r="59" spans="1:56" s="26" customFormat="1" x14ac:dyDescent="0.25">
      <c r="A59" s="122">
        <f t="shared" si="0"/>
        <v>120</v>
      </c>
      <c r="B59" s="129">
        <v>44022</v>
      </c>
      <c r="C59" s="122">
        <v>1</v>
      </c>
      <c r="D59" s="123">
        <f>LN(SUM($C$2:C59))</f>
        <v>3.6888794541139363</v>
      </c>
      <c r="E59" s="263">
        <f t="shared" si="1"/>
        <v>255.52661151551868</v>
      </c>
      <c r="F59" s="122"/>
      <c r="G59" s="123">
        <f>LN(SUM($F$2:F59))</f>
        <v>1.0986122886681098</v>
      </c>
      <c r="H59" s="263" t="e">
        <f t="shared" si="3"/>
        <v>#DIV/0!</v>
      </c>
      <c r="I59" s="122">
        <v>2</v>
      </c>
      <c r="J59" s="123">
        <f>LN(SUM($I$2:I59))</f>
        <v>1.6094379124341003</v>
      </c>
      <c r="K59" s="263">
        <f t="shared" si="4"/>
        <v>5.4520219973819621</v>
      </c>
      <c r="L59" s="122">
        <v>1</v>
      </c>
      <c r="M59" s="123">
        <f>LN(SUM($L$2:L59))</f>
        <v>4.3944491546724391</v>
      </c>
      <c r="N59" s="264">
        <f t="shared" si="2"/>
        <v>40.411115605301895</v>
      </c>
      <c r="O59" s="122"/>
      <c r="P59" s="123" t="e">
        <f>LN(SUM($O$2:O59))</f>
        <v>#NUM!</v>
      </c>
      <c r="Q59" s="267" t="e">
        <f t="shared" si="5"/>
        <v>#NUM!</v>
      </c>
      <c r="R59" s="122"/>
      <c r="S59" s="123" t="e">
        <f>LN(SUM($R$2:R59))</f>
        <v>#NUM!</v>
      </c>
      <c r="T59" s="264" t="e">
        <f t="shared" si="6"/>
        <v>#NUM!</v>
      </c>
      <c r="U59" s="190"/>
      <c r="V59" s="123">
        <f>LN(SUM($U$2:U59))</f>
        <v>0.69314718055994529</v>
      </c>
      <c r="W59" s="264" t="e">
        <f t="shared" si="7"/>
        <v>#DIV/0!</v>
      </c>
      <c r="X59" s="122">
        <v>4</v>
      </c>
      <c r="Y59" s="123">
        <f>LN(SUM($X$2:X59))</f>
        <v>3.784189633918261</v>
      </c>
      <c r="Z59" s="264">
        <f t="shared" si="8"/>
        <v>8.3561959156164036</v>
      </c>
      <c r="AA59" s="122">
        <v>1</v>
      </c>
      <c r="AB59" s="123">
        <f>LN(SUM($AA$2:AA59))</f>
        <v>3.784189633918261</v>
      </c>
      <c r="AC59" s="264">
        <f t="shared" si="9"/>
        <v>92.352980784912674</v>
      </c>
      <c r="AD59" s="122"/>
      <c r="AE59" s="123">
        <f>LN(SUM($AD$2:AD59))</f>
        <v>0</v>
      </c>
      <c r="AF59" s="264" t="e">
        <f t="shared" si="10"/>
        <v>#DIV/0!</v>
      </c>
      <c r="AG59" s="190"/>
      <c r="AH59" s="123">
        <f>LN(SUM($AG$2:AG59))</f>
        <v>0</v>
      </c>
      <c r="AI59" s="264" t="e">
        <f t="shared" si="11"/>
        <v>#DIV/0!</v>
      </c>
      <c r="AJ59" s="122">
        <v>12</v>
      </c>
      <c r="AK59" s="123">
        <f>LN(SUM($AJ$2:AJ59))</f>
        <v>5.1179938124167554</v>
      </c>
      <c r="AL59" s="264">
        <f t="shared" si="12"/>
        <v>16.042535115368263</v>
      </c>
      <c r="AM59" s="122"/>
      <c r="AN59" s="124" t="e">
        <f>LN(SUM($AM$2:AM59))</f>
        <v>#NUM!</v>
      </c>
      <c r="AO59" s="264" t="e">
        <f t="shared" si="13"/>
        <v>#NUM!</v>
      </c>
      <c r="AP59" s="190"/>
      <c r="AQ59" s="124" t="e">
        <f>LN(SUM($AP$2:AP59))</f>
        <v>#NUM!</v>
      </c>
      <c r="AR59" s="264" t="e">
        <f t="shared" si="14"/>
        <v>#NUM!</v>
      </c>
      <c r="AS59" s="122"/>
      <c r="AT59" s="124">
        <f>LN(SUM($AS$2:AS59))</f>
        <v>1.791759469228055</v>
      </c>
      <c r="AU59" s="264">
        <f t="shared" si="15"/>
        <v>21.289990494774003</v>
      </c>
      <c r="AV59" s="122">
        <v>1</v>
      </c>
      <c r="AW59" s="124">
        <f>LN(SUM($AV$2:AV59))</f>
        <v>0</v>
      </c>
      <c r="AX59" s="264" t="e">
        <f t="shared" si="16"/>
        <v>#NUM!</v>
      </c>
      <c r="AY59" s="122"/>
      <c r="AZ59" s="124">
        <f>LN(SUM($AY$2:AY59))</f>
        <v>0.69314718055994529</v>
      </c>
      <c r="BA59" s="264" t="e">
        <f t="shared" si="17"/>
        <v>#DIV/0!</v>
      </c>
      <c r="BB59" s="125">
        <v>22</v>
      </c>
      <c r="BC59" s="124">
        <f>LN(SUM($BB$2:BB59))</f>
        <v>5.9839362806871907</v>
      </c>
      <c r="BD59" s="157">
        <f t="shared" si="18"/>
        <v>21.446498680791059</v>
      </c>
    </row>
    <row r="60" spans="1:56" s="26" customFormat="1" x14ac:dyDescent="0.25">
      <c r="A60" s="122">
        <f t="shared" si="0"/>
        <v>121</v>
      </c>
      <c r="B60" s="129">
        <v>44023</v>
      </c>
      <c r="C60" s="122"/>
      <c r="D60" s="123">
        <f>LN(SUM($C$2:C60))</f>
        <v>3.6888794541139363</v>
      </c>
      <c r="E60" s="263">
        <f t="shared" si="1"/>
        <v>153.31596690931121</v>
      </c>
      <c r="F60" s="122"/>
      <c r="G60" s="123">
        <f>LN(SUM($F$2:F60))</f>
        <v>1.0986122886681098</v>
      </c>
      <c r="H60" s="263" t="e">
        <f t="shared" si="3"/>
        <v>#DIV/0!</v>
      </c>
      <c r="I60" s="122">
        <v>1</v>
      </c>
      <c r="J60" s="123">
        <f>LN(SUM($I$2:I60))</f>
        <v>1.791759469228055</v>
      </c>
      <c r="K60" s="263">
        <f t="shared" si="4"/>
        <v>3.5071430892264939</v>
      </c>
      <c r="L60" s="122">
        <v>2</v>
      </c>
      <c r="M60" s="123">
        <f>LN(SUM($L$2:L60))</f>
        <v>4.4188406077965983</v>
      </c>
      <c r="N60" s="264">
        <f t="shared" si="2"/>
        <v>38.10947451037179</v>
      </c>
      <c r="O60" s="122"/>
      <c r="P60" s="123" t="e">
        <f>LN(SUM($O$2:O60))</f>
        <v>#NUM!</v>
      </c>
      <c r="Q60" s="267" t="e">
        <f t="shared" si="5"/>
        <v>#NUM!</v>
      </c>
      <c r="R60" s="122"/>
      <c r="S60" s="123" t="e">
        <f>LN(SUM($R$2:R60))</f>
        <v>#NUM!</v>
      </c>
      <c r="T60" s="264" t="e">
        <f t="shared" si="6"/>
        <v>#NUM!</v>
      </c>
      <c r="U60" s="190"/>
      <c r="V60" s="123">
        <f>LN(SUM($U$2:U60))</f>
        <v>0.69314718055994529</v>
      </c>
      <c r="W60" s="264" t="e">
        <f t="shared" si="7"/>
        <v>#DIV/0!</v>
      </c>
      <c r="X60" s="122">
        <v>6</v>
      </c>
      <c r="Y60" s="123">
        <f>LN(SUM($X$2:X60))</f>
        <v>3.912023005428146</v>
      </c>
      <c r="Z60" s="264">
        <f t="shared" si="8"/>
        <v>6.0994637790327557</v>
      </c>
      <c r="AA60" s="122"/>
      <c r="AB60" s="123">
        <f>LN(SUM($AA$2:AA60))</f>
        <v>3.784189633918261</v>
      </c>
      <c r="AC60" s="264">
        <f t="shared" si="9"/>
        <v>75.77432335587612</v>
      </c>
      <c r="AD60" s="122"/>
      <c r="AE60" s="123">
        <f>LN(SUM($AD$2:AD60))</f>
        <v>0</v>
      </c>
      <c r="AF60" s="264" t="e">
        <f t="shared" si="10"/>
        <v>#DIV/0!</v>
      </c>
      <c r="AG60" s="190"/>
      <c r="AH60" s="123">
        <f>LN(SUM($AG$2:AG60))</f>
        <v>0</v>
      </c>
      <c r="AI60" s="264" t="e">
        <f t="shared" si="11"/>
        <v>#DIV/0!</v>
      </c>
      <c r="AJ60" s="122">
        <v>20</v>
      </c>
      <c r="AK60" s="123">
        <f>LN(SUM($AJ$2:AJ60))</f>
        <v>5.2311086168545868</v>
      </c>
      <c r="AL60" s="264">
        <f t="shared" si="12"/>
        <v>12.814382309436031</v>
      </c>
      <c r="AM60" s="122"/>
      <c r="AN60" s="124" t="e">
        <f>LN(SUM($AM$2:AM60))</f>
        <v>#NUM!</v>
      </c>
      <c r="AO60" s="264" t="e">
        <f t="shared" si="13"/>
        <v>#NUM!</v>
      </c>
      <c r="AP60" s="190"/>
      <c r="AQ60" s="124" t="e">
        <f>LN(SUM($AP$2:AP60))</f>
        <v>#NUM!</v>
      </c>
      <c r="AR60" s="264" t="e">
        <f t="shared" si="14"/>
        <v>#NUM!</v>
      </c>
      <c r="AS60" s="122">
        <v>1</v>
      </c>
      <c r="AT60" s="124">
        <f>LN(SUM($AS$2:AS60))</f>
        <v>1.9459101490553132</v>
      </c>
      <c r="AU60" s="264">
        <f t="shared" si="15"/>
        <v>12.470029070006632</v>
      </c>
      <c r="AV60" s="122">
        <v>1</v>
      </c>
      <c r="AW60" s="124">
        <f>LN(SUM($AV$2:AV60))</f>
        <v>0.69314718055994529</v>
      </c>
      <c r="AX60" s="264" t="e">
        <f t="shared" si="16"/>
        <v>#NUM!</v>
      </c>
      <c r="AY60" s="122"/>
      <c r="AZ60" s="124">
        <f>LN(SUM($AY$2:AY60))</f>
        <v>0.69314718055994529</v>
      </c>
      <c r="BA60" s="264" t="e">
        <f t="shared" si="17"/>
        <v>#DIV/0!</v>
      </c>
      <c r="BB60" s="125">
        <v>31</v>
      </c>
      <c r="BC60" s="124">
        <f>LN(SUM($BB$2:BB60))</f>
        <v>6.0591231955817966</v>
      </c>
      <c r="BD60" s="157">
        <f t="shared" si="18"/>
        <v>16.33616541372221</v>
      </c>
    </row>
    <row r="61" spans="1:56" s="26" customFormat="1" x14ac:dyDescent="0.25">
      <c r="A61" s="122">
        <f t="shared" si="0"/>
        <v>122</v>
      </c>
      <c r="B61" s="129">
        <v>44024</v>
      </c>
      <c r="C61" s="122">
        <v>1</v>
      </c>
      <c r="D61" s="123">
        <f>LN(SUM($C$2:C61))</f>
        <v>3.713572066704308</v>
      </c>
      <c r="E61" s="263">
        <f t="shared" si="1"/>
        <v>85.882461448874338</v>
      </c>
      <c r="F61" s="122"/>
      <c r="G61" s="123">
        <f>LN(SUM($F$2:F61))</f>
        <v>1.0986122886681098</v>
      </c>
      <c r="H61" s="263" t="e">
        <f t="shared" si="3"/>
        <v>#DIV/0!</v>
      </c>
      <c r="I61" s="122">
        <v>6</v>
      </c>
      <c r="J61" s="123">
        <f>LN(SUM($I$2:I61))</f>
        <v>2.4849066497880004</v>
      </c>
      <c r="K61" s="263">
        <f t="shared" si="4"/>
        <v>2.2863226157860455</v>
      </c>
      <c r="L61" s="122">
        <v>10</v>
      </c>
      <c r="M61" s="123">
        <f>LN(SUM($L$2:L61))</f>
        <v>4.5325994931532563</v>
      </c>
      <c r="N61" s="264">
        <f t="shared" si="2"/>
        <v>22.586255629710813</v>
      </c>
      <c r="O61" s="122"/>
      <c r="P61" s="123" t="e">
        <f>LN(SUM($O$2:O61))</f>
        <v>#NUM!</v>
      </c>
      <c r="Q61" s="267" t="e">
        <f t="shared" si="5"/>
        <v>#NUM!</v>
      </c>
      <c r="R61" s="122"/>
      <c r="S61" s="123" t="e">
        <f>LN(SUM($R$2:R61))</f>
        <v>#NUM!</v>
      </c>
      <c r="T61" s="264" t="e">
        <f t="shared" si="6"/>
        <v>#NUM!</v>
      </c>
      <c r="U61" s="190"/>
      <c r="V61" s="123">
        <f>LN(SUM($U$2:U61))</f>
        <v>0.69314718055994529</v>
      </c>
      <c r="W61" s="264" t="e">
        <f t="shared" si="7"/>
        <v>#DIV/0!</v>
      </c>
      <c r="X61" s="122">
        <v>12</v>
      </c>
      <c r="Y61" s="123">
        <f>LN(SUM($X$2:X61))</f>
        <v>4.1271343850450917</v>
      </c>
      <c r="Z61" s="264">
        <f t="shared" si="8"/>
        <v>4.7680841473751014</v>
      </c>
      <c r="AA61" s="122"/>
      <c r="AB61" s="123">
        <f>LN(SUM($AA$2:AA61))</f>
        <v>3.784189633918261</v>
      </c>
      <c r="AC61" s="264">
        <f t="shared" si="9"/>
        <v>75.934706768612912</v>
      </c>
      <c r="AD61" s="122">
        <v>1</v>
      </c>
      <c r="AE61" s="123">
        <f>LN(SUM($AD$2:AD61))</f>
        <v>0.69314718055994529</v>
      </c>
      <c r="AF61" s="264">
        <f t="shared" si="10"/>
        <v>9.3333333333333339</v>
      </c>
      <c r="AG61" s="190"/>
      <c r="AH61" s="123">
        <f>LN(SUM($AG$2:AG61))</f>
        <v>0</v>
      </c>
      <c r="AI61" s="264" t="e">
        <f t="shared" si="11"/>
        <v>#DIV/0!</v>
      </c>
      <c r="AJ61" s="122">
        <v>25</v>
      </c>
      <c r="AK61" s="123">
        <f>LN(SUM($AJ$2:AJ61))</f>
        <v>5.3565862746720123</v>
      </c>
      <c r="AL61" s="264">
        <f t="shared" si="12"/>
        <v>10.005397076712335</v>
      </c>
      <c r="AM61" s="122"/>
      <c r="AN61" s="124" t="e">
        <f>LN(SUM($AM$2:AM61))</f>
        <v>#NUM!</v>
      </c>
      <c r="AO61" s="264" t="e">
        <f t="shared" si="13"/>
        <v>#NUM!</v>
      </c>
      <c r="AP61" s="190"/>
      <c r="AQ61" s="124" t="e">
        <f>LN(SUM($AP$2:AP61))</f>
        <v>#NUM!</v>
      </c>
      <c r="AR61" s="264" t="e">
        <f t="shared" si="14"/>
        <v>#NUM!</v>
      </c>
      <c r="AS61" s="122">
        <v>2</v>
      </c>
      <c r="AT61" s="124">
        <f>LN(SUM($AS$2:AS61))</f>
        <v>2.1972245773362196</v>
      </c>
      <c r="AU61" s="264">
        <f t="shared" si="15"/>
        <v>7.4115665514265929</v>
      </c>
      <c r="AV61" s="122"/>
      <c r="AW61" s="124">
        <f>LN(SUM($AV$2:AV61))</f>
        <v>0.69314718055994529</v>
      </c>
      <c r="AX61" s="264" t="e">
        <f t="shared" si="16"/>
        <v>#NUM!</v>
      </c>
      <c r="AY61" s="122"/>
      <c r="AZ61" s="124">
        <f>LN(SUM($AY$2:AY61))</f>
        <v>0.69314718055994529</v>
      </c>
      <c r="BA61" s="264" t="e">
        <f t="shared" si="17"/>
        <v>#DIV/0!</v>
      </c>
      <c r="BB61" s="125">
        <v>57</v>
      </c>
      <c r="BC61" s="124">
        <f>LN(SUM($BB$2:BB61))</f>
        <v>6.1841488909374833</v>
      </c>
      <c r="BD61" s="157">
        <f t="shared" si="18"/>
        <v>11.80478563383447</v>
      </c>
    </row>
    <row r="62" spans="1:56" s="26" customFormat="1" x14ac:dyDescent="0.25">
      <c r="A62" s="122">
        <f t="shared" si="0"/>
        <v>123</v>
      </c>
      <c r="B62" s="129">
        <v>44025</v>
      </c>
      <c r="C62" s="122">
        <v>1</v>
      </c>
      <c r="D62" s="123">
        <f>LN(SUM($C$2:C62))</f>
        <v>3.7376696182833684</v>
      </c>
      <c r="E62" s="263">
        <f t="shared" ref="E62:E93" si="37">LN(2)/(SLOPE(D56:D62,A56:A62))</f>
        <v>55.824592511060658</v>
      </c>
      <c r="F62" s="122"/>
      <c r="G62" s="123">
        <f>LN(SUM($F$2:F62))</f>
        <v>1.0986122886681098</v>
      </c>
      <c r="H62" s="263" t="e">
        <f t="shared" si="3"/>
        <v>#DIV/0!</v>
      </c>
      <c r="I62" s="122">
        <v>7</v>
      </c>
      <c r="J62" s="123">
        <f>LN(SUM($I$2:I62))</f>
        <v>2.9444389791664403</v>
      </c>
      <c r="K62" s="263">
        <f t="shared" si="4"/>
        <v>1.7594894166868862</v>
      </c>
      <c r="L62" s="122">
        <v>1</v>
      </c>
      <c r="M62" s="123">
        <f>LN(SUM($L$2:L62))</f>
        <v>4.5432947822700038</v>
      </c>
      <c r="N62" s="264">
        <f t="shared" ref="N62:N93" si="38">LN(2)/(SLOPE(M56:M62,A56:A62))</f>
        <v>18.911143172388648</v>
      </c>
      <c r="O62" s="122"/>
      <c r="P62" s="123" t="e">
        <f>LN(SUM($O$2:O62))</f>
        <v>#NUM!</v>
      </c>
      <c r="Q62" s="267" t="e">
        <f t="shared" si="5"/>
        <v>#NUM!</v>
      </c>
      <c r="R62" s="122"/>
      <c r="S62" s="123" t="e">
        <f>LN(SUM($R$2:R62))</f>
        <v>#NUM!</v>
      </c>
      <c r="T62" s="264" t="e">
        <f t="shared" si="6"/>
        <v>#NUM!</v>
      </c>
      <c r="U62" s="190"/>
      <c r="V62" s="123">
        <f>LN(SUM($U$2:U62))</f>
        <v>0.69314718055994529</v>
      </c>
      <c r="W62" s="264" t="e">
        <f t="shared" si="7"/>
        <v>#DIV/0!</v>
      </c>
      <c r="X62" s="122">
        <v>8</v>
      </c>
      <c r="Y62" s="123">
        <f>LN(SUM($X$2:X62))</f>
        <v>4.2484952420493594</v>
      </c>
      <c r="Z62" s="264">
        <f t="shared" si="8"/>
        <v>4.3208922945831612</v>
      </c>
      <c r="AA62" s="122"/>
      <c r="AB62" s="123">
        <f>LN(SUM($AA$2:AA62))</f>
        <v>3.784189633918261</v>
      </c>
      <c r="AC62" s="264">
        <f t="shared" si="9"/>
        <v>93.07174607578645</v>
      </c>
      <c r="AD62" s="122"/>
      <c r="AE62" s="123">
        <f>LN(SUM($AD$2:AD62))</f>
        <v>0.69314718055994529</v>
      </c>
      <c r="AF62" s="264">
        <f t="shared" si="10"/>
        <v>5.6000000000000005</v>
      </c>
      <c r="AG62" s="190">
        <v>1</v>
      </c>
      <c r="AH62" s="123">
        <f>LN(SUM($AG$2:AG62))</f>
        <v>0.69314718055994529</v>
      </c>
      <c r="AI62" s="264">
        <f t="shared" si="11"/>
        <v>9.3333333333333339</v>
      </c>
      <c r="AJ62" s="122">
        <v>22</v>
      </c>
      <c r="AK62" s="123">
        <f>LN(SUM($AJ$2:AJ62))</f>
        <v>5.4553211153577017</v>
      </c>
      <c r="AL62" s="264">
        <f t="shared" si="12"/>
        <v>8.3078836717015854</v>
      </c>
      <c r="AM62" s="122"/>
      <c r="AN62" s="124" t="e">
        <f>LN(SUM($AM$2:AM62))</f>
        <v>#NUM!</v>
      </c>
      <c r="AO62" s="264" t="e">
        <f t="shared" si="13"/>
        <v>#NUM!</v>
      </c>
      <c r="AP62" s="190"/>
      <c r="AQ62" s="124" t="e">
        <f>LN(SUM($AP$2:AP62))</f>
        <v>#NUM!</v>
      </c>
      <c r="AR62" s="264" t="e">
        <f t="shared" si="14"/>
        <v>#NUM!</v>
      </c>
      <c r="AS62" s="122">
        <v>3</v>
      </c>
      <c r="AT62" s="124">
        <f>LN(SUM($AS$2:AS62))</f>
        <v>2.4849066497880004</v>
      </c>
      <c r="AU62" s="264">
        <f t="shared" si="15"/>
        <v>4.9058347344723963</v>
      </c>
      <c r="AV62" s="122"/>
      <c r="AW62" s="124">
        <f>LN(SUM($AV$2:AV62))</f>
        <v>0.69314718055994529</v>
      </c>
      <c r="AX62" s="264" t="e">
        <f t="shared" si="16"/>
        <v>#NUM!</v>
      </c>
      <c r="AY62" s="122"/>
      <c r="AZ62" s="124">
        <f>LN(SUM($AY$2:AY62))</f>
        <v>0.69314718055994529</v>
      </c>
      <c r="BA62" s="264" t="e">
        <f t="shared" si="17"/>
        <v>#DIV/0!</v>
      </c>
      <c r="BB62" s="125">
        <v>43</v>
      </c>
      <c r="BC62" s="124">
        <f>LN(SUM($BB$2:BB62))</f>
        <v>6.2690962837062614</v>
      </c>
      <c r="BD62" s="157">
        <f t="shared" si="18"/>
        <v>9.5469418631100709</v>
      </c>
    </row>
    <row r="63" spans="1:56" s="26" customFormat="1" x14ac:dyDescent="0.25">
      <c r="A63" s="122">
        <f t="shared" si="0"/>
        <v>124</v>
      </c>
      <c r="B63" s="129">
        <v>44026</v>
      </c>
      <c r="C63" s="122">
        <v>1</v>
      </c>
      <c r="D63" s="123">
        <f>LN(SUM($C$2:C63))</f>
        <v>3.7612001156935624</v>
      </c>
      <c r="E63" s="263">
        <f t="shared" si="37"/>
        <v>41.664067307303142</v>
      </c>
      <c r="F63" s="122">
        <v>1</v>
      </c>
      <c r="G63" s="123">
        <f>LN(SUM($F$2:F63))</f>
        <v>1.3862943611198906</v>
      </c>
      <c r="H63" s="263">
        <f t="shared" ref="H63:H94" si="39">LN(2)/(SLOPE(G57:G63,A57:A63))</f>
        <v>22.487927836763294</v>
      </c>
      <c r="I63" s="122">
        <v>2</v>
      </c>
      <c r="J63" s="123">
        <f>LN(SUM($I$2:I63))</f>
        <v>3.044522437723423</v>
      </c>
      <c r="K63" s="263">
        <f t="shared" si="4"/>
        <v>1.6700548202439227</v>
      </c>
      <c r="L63" s="122"/>
      <c r="M63" s="123">
        <f>LN(SUM($L$2:L63))</f>
        <v>4.5432947822700038</v>
      </c>
      <c r="N63" s="264">
        <f t="shared" si="38"/>
        <v>19.019281350233946</v>
      </c>
      <c r="O63" s="122"/>
      <c r="P63" s="123" t="e">
        <f>LN(SUM($O$2:O63))</f>
        <v>#NUM!</v>
      </c>
      <c r="Q63" s="267" t="e">
        <f t="shared" si="5"/>
        <v>#NUM!</v>
      </c>
      <c r="R63" s="122"/>
      <c r="S63" s="123" t="e">
        <f>LN(SUM($R$2:R63))</f>
        <v>#NUM!</v>
      </c>
      <c r="T63" s="264" t="e">
        <f t="shared" si="6"/>
        <v>#NUM!</v>
      </c>
      <c r="U63" s="190"/>
      <c r="V63" s="123">
        <f>LN(SUM($U$2:U63))</f>
        <v>0.69314718055994529</v>
      </c>
      <c r="W63" s="264" t="e">
        <f t="shared" si="7"/>
        <v>#DIV/0!</v>
      </c>
      <c r="X63" s="122">
        <v>5</v>
      </c>
      <c r="Y63" s="123">
        <f>LN(SUM($X$2:X63))</f>
        <v>4.3174881135363101</v>
      </c>
      <c r="Z63" s="264">
        <f t="shared" si="8"/>
        <v>4.5001696726513192</v>
      </c>
      <c r="AA63" s="122"/>
      <c r="AB63" s="123">
        <f>LN(SUM($AA$2:AA63))</f>
        <v>3.784189633918261</v>
      </c>
      <c r="AC63" s="264">
        <f t="shared" si="9"/>
        <v>168.84321686069507</v>
      </c>
      <c r="AD63" s="122"/>
      <c r="AE63" s="123">
        <f>LN(SUM($AD$2:AD63))</f>
        <v>0.69314718055994529</v>
      </c>
      <c r="AF63" s="264">
        <f t="shared" si="10"/>
        <v>4.666666666666667</v>
      </c>
      <c r="AG63" s="190"/>
      <c r="AH63" s="123">
        <f>LN(SUM($AG$2:AG63))</f>
        <v>0.69314718055994529</v>
      </c>
      <c r="AI63" s="264">
        <f t="shared" si="11"/>
        <v>5.6000000000000005</v>
      </c>
      <c r="AJ63" s="122">
        <v>6</v>
      </c>
      <c r="AK63" s="123">
        <f>LN(SUM($AJ$2:AJ63))</f>
        <v>5.4806389233419912</v>
      </c>
      <c r="AL63" s="264">
        <f t="shared" si="12"/>
        <v>7.8499262184155354</v>
      </c>
      <c r="AM63" s="122"/>
      <c r="AN63" s="124" t="e">
        <f>LN(SUM($AM$2:AM63))</f>
        <v>#NUM!</v>
      </c>
      <c r="AO63" s="264" t="e">
        <f t="shared" si="13"/>
        <v>#NUM!</v>
      </c>
      <c r="AP63" s="190"/>
      <c r="AQ63" s="124" t="e">
        <f>LN(SUM($AP$2:AP63))</f>
        <v>#NUM!</v>
      </c>
      <c r="AR63" s="264" t="e">
        <f t="shared" si="14"/>
        <v>#NUM!</v>
      </c>
      <c r="AS63" s="122">
        <v>5</v>
      </c>
      <c r="AT63" s="124">
        <f>LN(SUM($AS$2:AS63))</f>
        <v>2.8332133440562162</v>
      </c>
      <c r="AU63" s="264">
        <f t="shared" si="15"/>
        <v>3.5525931485894739</v>
      </c>
      <c r="AV63" s="122"/>
      <c r="AW63" s="124">
        <f>LN(SUM($AV$2:AV63))</f>
        <v>0.69314718055994529</v>
      </c>
      <c r="AX63" s="264" t="e">
        <f t="shared" si="16"/>
        <v>#NUM!</v>
      </c>
      <c r="AY63" s="122"/>
      <c r="AZ63" s="124">
        <f>LN(SUM($AY$2:AY63))</f>
        <v>0.69314718055994529</v>
      </c>
      <c r="BA63" s="264" t="e">
        <f t="shared" si="17"/>
        <v>#DIV/0!</v>
      </c>
      <c r="BB63" s="125">
        <v>20</v>
      </c>
      <c r="BC63" s="124">
        <f>LN(SUM($BB$2:BB63))</f>
        <v>6.3062752869480159</v>
      </c>
      <c r="BD63" s="157">
        <f t="shared" si="18"/>
        <v>8.8742083744708591</v>
      </c>
    </row>
    <row r="64" spans="1:56" s="26" customFormat="1" x14ac:dyDescent="0.25">
      <c r="A64" s="122">
        <f t="shared" si="0"/>
        <v>125</v>
      </c>
      <c r="B64" s="129">
        <v>44027</v>
      </c>
      <c r="C64" s="122"/>
      <c r="D64" s="123">
        <f>LN(SUM($C$2:C64))</f>
        <v>3.7612001156935624</v>
      </c>
      <c r="E64" s="263">
        <f t="shared" si="37"/>
        <v>39.905921502710861</v>
      </c>
      <c r="F64" s="122"/>
      <c r="G64" s="123">
        <f>LN(SUM($F$2:F64))</f>
        <v>1.3862943611198906</v>
      </c>
      <c r="H64" s="263">
        <f t="shared" si="39"/>
        <v>13.492756702057976</v>
      </c>
      <c r="I64" s="122">
        <v>1</v>
      </c>
      <c r="J64" s="123">
        <f>LN(SUM($I$2:I64))</f>
        <v>3.0910424533583161</v>
      </c>
      <c r="K64" s="263">
        <f t="shared" si="4"/>
        <v>1.9407851180604161</v>
      </c>
      <c r="L64" s="122"/>
      <c r="M64" s="123">
        <f>LN(SUM($L$2:L64))</f>
        <v>4.5432947822700038</v>
      </c>
      <c r="N64" s="264">
        <f t="shared" si="38"/>
        <v>21.422952467606574</v>
      </c>
      <c r="O64" s="122"/>
      <c r="P64" s="123" t="e">
        <f>LN(SUM($O$2:O64))</f>
        <v>#NUM!</v>
      </c>
      <c r="Q64" s="267" t="e">
        <f t="shared" si="5"/>
        <v>#NUM!</v>
      </c>
      <c r="R64" s="122"/>
      <c r="S64" s="123" t="e">
        <f>LN(SUM($R$2:R64))</f>
        <v>#NUM!</v>
      </c>
      <c r="T64" s="264" t="e">
        <f t="shared" si="6"/>
        <v>#NUM!</v>
      </c>
      <c r="U64" s="190"/>
      <c r="V64" s="123">
        <f>LN(SUM($U$2:U64))</f>
        <v>0.69314718055994529</v>
      </c>
      <c r="W64" s="264" t="e">
        <f t="shared" si="7"/>
        <v>#DIV/0!</v>
      </c>
      <c r="X64" s="122">
        <v>4</v>
      </c>
      <c r="Y64" s="123">
        <f>LN(SUM($X$2:X64))</f>
        <v>4.3694478524670215</v>
      </c>
      <c r="Z64" s="264">
        <f t="shared" si="8"/>
        <v>5.6340760970748098</v>
      </c>
      <c r="AA64" s="122"/>
      <c r="AB64" s="123">
        <f>LN(SUM($AA$2:AA64))</f>
        <v>3.784189633918261</v>
      </c>
      <c r="AC64" s="264">
        <f t="shared" si="9"/>
        <v>281.40536143449179</v>
      </c>
      <c r="AD64" s="122"/>
      <c r="AE64" s="123">
        <f>LN(SUM($AD$2:AD64))</f>
        <v>0.69314718055994529</v>
      </c>
      <c r="AF64" s="264">
        <f t="shared" si="10"/>
        <v>4.666666666666667</v>
      </c>
      <c r="AG64" s="190"/>
      <c r="AH64" s="123">
        <f>LN(SUM($AG$2:AG64))</f>
        <v>0.69314718055994529</v>
      </c>
      <c r="AI64" s="264">
        <f t="shared" si="11"/>
        <v>4.666666666666667</v>
      </c>
      <c r="AJ64" s="122">
        <v>5</v>
      </c>
      <c r="AK64" s="123">
        <f>LN(SUM($AJ$2:AJ64))</f>
        <v>5.5012582105447274</v>
      </c>
      <c r="AL64" s="264">
        <f t="shared" si="12"/>
        <v>8.3547586465280173</v>
      </c>
      <c r="AM64" s="122"/>
      <c r="AN64" s="124" t="e">
        <f>LN(SUM($AM$2:AM64))</f>
        <v>#NUM!</v>
      </c>
      <c r="AO64" s="264" t="e">
        <f t="shared" si="13"/>
        <v>#NUM!</v>
      </c>
      <c r="AP64" s="190"/>
      <c r="AQ64" s="124" t="e">
        <f>LN(SUM($AP$2:AP64))</f>
        <v>#NUM!</v>
      </c>
      <c r="AR64" s="264" t="e">
        <f t="shared" si="14"/>
        <v>#NUM!</v>
      </c>
      <c r="AS64" s="122"/>
      <c r="AT64" s="124">
        <f>LN(SUM($AS$2:AS64))</f>
        <v>2.8332133440562162</v>
      </c>
      <c r="AU64" s="264">
        <f t="shared" si="15"/>
        <v>3.3775188058289669</v>
      </c>
      <c r="AV64" s="122"/>
      <c r="AW64" s="124">
        <f>LN(SUM($AV$2:AV64))</f>
        <v>0.69314718055994529</v>
      </c>
      <c r="AX64" s="264" t="e">
        <f t="shared" si="16"/>
        <v>#NUM!</v>
      </c>
      <c r="AY64" s="122"/>
      <c r="AZ64" s="124">
        <f>LN(SUM($AY$2:AY64))</f>
        <v>0.69314718055994529</v>
      </c>
      <c r="BA64" s="264" t="e">
        <f t="shared" si="17"/>
        <v>#DIV/0!</v>
      </c>
      <c r="BB64" s="125">
        <v>10</v>
      </c>
      <c r="BC64" s="124">
        <f>LN(SUM($BB$2:BB64))</f>
        <v>6.3243589623813108</v>
      </c>
      <c r="BD64" s="157">
        <f t="shared" si="18"/>
        <v>9.4814831384063893</v>
      </c>
    </row>
    <row r="65" spans="1:56" s="26" customFormat="1" x14ac:dyDescent="0.25">
      <c r="A65" s="122">
        <f t="shared" si="0"/>
        <v>126</v>
      </c>
      <c r="B65" s="129">
        <v>44028</v>
      </c>
      <c r="C65" s="122"/>
      <c r="D65" s="123">
        <f>LN(SUM($C$2:C65))</f>
        <v>3.7612001156935624</v>
      </c>
      <c r="E65" s="263">
        <f t="shared" si="37"/>
        <v>47.425791618943116</v>
      </c>
      <c r="F65" s="122"/>
      <c r="G65" s="123">
        <f>LN(SUM($F$2:F65))</f>
        <v>1.3862943611198906</v>
      </c>
      <c r="H65" s="263">
        <f t="shared" si="39"/>
        <v>11.243963918381647</v>
      </c>
      <c r="I65" s="122">
        <v>1</v>
      </c>
      <c r="J65" s="123">
        <f>LN(SUM($I$2:I65))</f>
        <v>3.1354942159291497</v>
      </c>
      <c r="K65" s="263">
        <f t="shared" si="4"/>
        <v>2.508692003746074</v>
      </c>
      <c r="L65" s="122">
        <v>4</v>
      </c>
      <c r="M65" s="123">
        <f>LN(SUM($L$2:L65))</f>
        <v>4.5849674786705723</v>
      </c>
      <c r="N65" s="264">
        <f t="shared" si="38"/>
        <v>23.350682794858017</v>
      </c>
      <c r="O65" s="122"/>
      <c r="P65" s="123" t="e">
        <f>LN(SUM($O$2:O65))</f>
        <v>#NUM!</v>
      </c>
      <c r="Q65" s="267" t="e">
        <f t="shared" si="5"/>
        <v>#NUM!</v>
      </c>
      <c r="R65" s="122"/>
      <c r="S65" s="123" t="e">
        <f>LN(SUM($R$2:R65))</f>
        <v>#NUM!</v>
      </c>
      <c r="T65" s="264" t="e">
        <f t="shared" si="6"/>
        <v>#NUM!</v>
      </c>
      <c r="U65" s="190"/>
      <c r="V65" s="123">
        <f>LN(SUM($U$2:U65))</f>
        <v>0.69314718055994529</v>
      </c>
      <c r="W65" s="264" t="e">
        <f t="shared" si="7"/>
        <v>#DIV/0!</v>
      </c>
      <c r="X65" s="122">
        <v>4</v>
      </c>
      <c r="Y65" s="123">
        <f>LN(SUM($X$2:X65))</f>
        <v>4.4188406077965983</v>
      </c>
      <c r="Z65" s="264">
        <f t="shared" si="8"/>
        <v>6.4496884959337466</v>
      </c>
      <c r="AA65" s="122"/>
      <c r="AB65" s="123">
        <f>LN(SUM($AA$2:AA65))</f>
        <v>3.784189633918261</v>
      </c>
      <c r="AC65" s="264" t="e">
        <f t="shared" si="9"/>
        <v>#DIV/0!</v>
      </c>
      <c r="AD65" s="122"/>
      <c r="AE65" s="123">
        <f>LN(SUM($AD$2:AD65))</f>
        <v>0.69314718055994529</v>
      </c>
      <c r="AF65" s="264">
        <f t="shared" si="10"/>
        <v>5.6000000000000005</v>
      </c>
      <c r="AG65" s="190"/>
      <c r="AH65" s="123">
        <f>LN(SUM($AG$2:AG65))</f>
        <v>0.69314718055994529</v>
      </c>
      <c r="AI65" s="264">
        <f t="shared" si="11"/>
        <v>4.666666666666667</v>
      </c>
      <c r="AJ65" s="122">
        <v>3</v>
      </c>
      <c r="AK65" s="123">
        <f>LN(SUM($AJ$2:AJ65))</f>
        <v>5.5134287461649825</v>
      </c>
      <c r="AL65" s="264">
        <f t="shared" si="12"/>
        <v>10.48715394555677</v>
      </c>
      <c r="AM65" s="122"/>
      <c r="AN65" s="124" t="e">
        <f>LN(SUM($AM$2:AM65))</f>
        <v>#NUM!</v>
      </c>
      <c r="AO65" s="264" t="e">
        <f t="shared" si="13"/>
        <v>#NUM!</v>
      </c>
      <c r="AP65" s="190"/>
      <c r="AQ65" s="124" t="e">
        <f>LN(SUM($AP$2:AP65))</f>
        <v>#NUM!</v>
      </c>
      <c r="AR65" s="264" t="e">
        <f t="shared" si="14"/>
        <v>#NUM!</v>
      </c>
      <c r="AS65" s="122"/>
      <c r="AT65" s="124">
        <f>LN(SUM($AS$2:AS65))</f>
        <v>2.8332133440562162</v>
      </c>
      <c r="AU65" s="264">
        <f t="shared" si="15"/>
        <v>3.5064629811704999</v>
      </c>
      <c r="AV65" s="122"/>
      <c r="AW65" s="124">
        <f>LN(SUM($AV$2:AV65))</f>
        <v>0.69314718055994529</v>
      </c>
      <c r="AX65" s="264">
        <f t="shared" si="16"/>
        <v>9.3333333333333339</v>
      </c>
      <c r="AY65" s="122"/>
      <c r="AZ65" s="124">
        <f>LN(SUM($AY$2:AY65))</f>
        <v>0.69314718055994529</v>
      </c>
      <c r="BA65" s="264" t="e">
        <f t="shared" si="17"/>
        <v>#DIV/0!</v>
      </c>
      <c r="BB65" s="125">
        <v>12</v>
      </c>
      <c r="BC65" s="124">
        <f>LN(SUM($BB$2:BB65))</f>
        <v>6.3456363608285962</v>
      </c>
      <c r="BD65" s="157">
        <f t="shared" si="18"/>
        <v>11.168867752966106</v>
      </c>
    </row>
    <row r="66" spans="1:56" s="26" customFormat="1" x14ac:dyDescent="0.25">
      <c r="A66" s="122">
        <f t="shared" si="0"/>
        <v>127</v>
      </c>
      <c r="B66" s="129">
        <v>44029</v>
      </c>
      <c r="C66" s="122"/>
      <c r="D66" s="123">
        <f>LN(SUM($C$2:C66))</f>
        <v>3.7612001156935624</v>
      </c>
      <c r="E66" s="263">
        <f t="shared" si="37"/>
        <v>57.805519380911662</v>
      </c>
      <c r="F66" s="122"/>
      <c r="G66" s="123">
        <f>LN(SUM($F$2:F66))</f>
        <v>1.3862943611198906</v>
      </c>
      <c r="H66" s="263">
        <f t="shared" si="39"/>
        <v>11.243963918381647</v>
      </c>
      <c r="I66" s="122"/>
      <c r="J66" s="123">
        <f>LN(SUM($I$2:I66))</f>
        <v>3.1354942159291497</v>
      </c>
      <c r="K66" s="263">
        <f t="shared" si="4"/>
        <v>3.5422854203316381</v>
      </c>
      <c r="L66" s="122">
        <v>1</v>
      </c>
      <c r="M66" s="123">
        <f>LN(SUM($L$2:L66))</f>
        <v>4.5951198501345898</v>
      </c>
      <c r="N66" s="264">
        <f t="shared" si="38"/>
        <v>30.632775816696721</v>
      </c>
      <c r="O66" s="122"/>
      <c r="P66" s="123" t="e">
        <f>LN(SUM($O$2:O66))</f>
        <v>#NUM!</v>
      </c>
      <c r="Q66" s="267" t="e">
        <f t="shared" si="5"/>
        <v>#NUM!</v>
      </c>
      <c r="R66" s="122"/>
      <c r="S66" s="123" t="e">
        <f>LN(SUM($R$2:R66))</f>
        <v>#NUM!</v>
      </c>
      <c r="T66" s="264" t="e">
        <f t="shared" si="6"/>
        <v>#NUM!</v>
      </c>
      <c r="U66" s="190"/>
      <c r="V66" s="123">
        <f>LN(SUM($U$2:U66))</f>
        <v>0.69314718055994529</v>
      </c>
      <c r="W66" s="264" t="e">
        <f t="shared" si="7"/>
        <v>#DIV/0!</v>
      </c>
      <c r="X66" s="122">
        <v>16</v>
      </c>
      <c r="Y66" s="123">
        <f>LN(SUM($X$2:X66))</f>
        <v>4.5951198501345898</v>
      </c>
      <c r="Z66" s="264">
        <f t="shared" si="8"/>
        <v>7.0481294486782549</v>
      </c>
      <c r="AA66" s="122"/>
      <c r="AB66" s="123">
        <f>LN(SUM($AA$2:AA66))</f>
        <v>3.784189633918261</v>
      </c>
      <c r="AC66" s="264" t="e">
        <f t="shared" si="9"/>
        <v>#DIV/0!</v>
      </c>
      <c r="AD66" s="122"/>
      <c r="AE66" s="123">
        <f>LN(SUM($AD$2:AD66))</f>
        <v>0.69314718055994529</v>
      </c>
      <c r="AF66" s="264">
        <f t="shared" si="10"/>
        <v>9.3333333333333339</v>
      </c>
      <c r="AG66" s="190"/>
      <c r="AH66" s="123">
        <f>LN(SUM($AG$2:AG66))</f>
        <v>0.69314718055994529</v>
      </c>
      <c r="AI66" s="264">
        <f t="shared" si="11"/>
        <v>5.6000000000000005</v>
      </c>
      <c r="AJ66" s="122">
        <v>7</v>
      </c>
      <c r="AK66" s="123">
        <f>LN(SUM($AJ$2:AJ66))</f>
        <v>5.5412635451584258</v>
      </c>
      <c r="AL66" s="264">
        <f t="shared" si="12"/>
        <v>15.044042546900354</v>
      </c>
      <c r="AM66" s="122"/>
      <c r="AN66" s="124" t="e">
        <f>LN(SUM($AM$2:AM66))</f>
        <v>#NUM!</v>
      </c>
      <c r="AO66" s="264" t="e">
        <f t="shared" si="13"/>
        <v>#NUM!</v>
      </c>
      <c r="AP66" s="190"/>
      <c r="AQ66" s="124" t="e">
        <f>LN(SUM($AP$2:AP66))</f>
        <v>#NUM!</v>
      </c>
      <c r="AR66" s="264" t="e">
        <f t="shared" si="14"/>
        <v>#NUM!</v>
      </c>
      <c r="AS66" s="122"/>
      <c r="AT66" s="124">
        <f>LN(SUM($AS$2:AS66))</f>
        <v>2.8332133440562162</v>
      </c>
      <c r="AU66" s="264">
        <f t="shared" si="15"/>
        <v>4.5322845962900997</v>
      </c>
      <c r="AV66" s="122"/>
      <c r="AW66" s="124">
        <f>LN(SUM($AV$2:AV66))</f>
        <v>0.69314718055994529</v>
      </c>
      <c r="AX66" s="264" t="e">
        <f t="shared" si="16"/>
        <v>#DIV/0!</v>
      </c>
      <c r="AY66" s="122"/>
      <c r="AZ66" s="124">
        <f>LN(SUM($AY$2:AY66))</f>
        <v>0.69314718055994529</v>
      </c>
      <c r="BA66" s="264" t="e">
        <f t="shared" si="17"/>
        <v>#DIV/0!</v>
      </c>
      <c r="BB66" s="125">
        <v>24</v>
      </c>
      <c r="BC66" s="124">
        <f>LN(SUM($BB$2:BB66))</f>
        <v>6.3868793193626452</v>
      </c>
      <c r="BD66" s="157">
        <f t="shared" si="18"/>
        <v>14.254892156979786</v>
      </c>
    </row>
    <row r="67" spans="1:56" s="26" customFormat="1" x14ac:dyDescent="0.25">
      <c r="A67" s="122">
        <f t="shared" si="0"/>
        <v>128</v>
      </c>
      <c r="B67" s="129">
        <v>44030</v>
      </c>
      <c r="C67" s="122"/>
      <c r="D67" s="123">
        <f>LN(SUM($C$2:C67))</f>
        <v>3.7612001156935624</v>
      </c>
      <c r="E67" s="263">
        <f t="shared" si="37"/>
        <v>102.1775070052839</v>
      </c>
      <c r="F67" s="122"/>
      <c r="G67" s="123">
        <f>LN(SUM($F$2:F67))</f>
        <v>1.3862943611198906</v>
      </c>
      <c r="H67" s="263">
        <f t="shared" si="39"/>
        <v>13.492756702057976</v>
      </c>
      <c r="I67" s="122">
        <v>1</v>
      </c>
      <c r="J67" s="123">
        <f>LN(SUM($I$2:I67))</f>
        <v>3.1780538303479458</v>
      </c>
      <c r="K67" s="263">
        <f t="shared" si="4"/>
        <v>7.6035025043755065</v>
      </c>
      <c r="L67" s="122"/>
      <c r="M67" s="123">
        <f>LN(SUM($L$2:L67))</f>
        <v>4.5951198501345898</v>
      </c>
      <c r="N67" s="264">
        <f t="shared" si="38"/>
        <v>58.302972527269219</v>
      </c>
      <c r="O67" s="122"/>
      <c r="P67" s="123" t="e">
        <f>LN(SUM($O$2:O67))</f>
        <v>#NUM!</v>
      </c>
      <c r="Q67" s="267" t="e">
        <f t="shared" si="5"/>
        <v>#NUM!</v>
      </c>
      <c r="R67" s="122"/>
      <c r="S67" s="123" t="e">
        <f>LN(SUM($R$2:R67))</f>
        <v>#NUM!</v>
      </c>
      <c r="T67" s="264" t="e">
        <f t="shared" si="6"/>
        <v>#NUM!</v>
      </c>
      <c r="U67" s="190"/>
      <c r="V67" s="123">
        <f>LN(SUM($U$2:U67))</f>
        <v>0.69314718055994529</v>
      </c>
      <c r="W67" s="264" t="e">
        <f t="shared" si="7"/>
        <v>#DIV/0!</v>
      </c>
      <c r="X67" s="122">
        <v>8</v>
      </c>
      <c r="Y67" s="123">
        <f>LN(SUM($X$2:X67))</f>
        <v>4.6728288344619058</v>
      </c>
      <c r="Z67" s="264">
        <f t="shared" si="8"/>
        <v>7.9813465096521732</v>
      </c>
      <c r="AA67" s="122"/>
      <c r="AB67" s="123">
        <f>LN(SUM($AA$2:AA67))</f>
        <v>3.784189633918261</v>
      </c>
      <c r="AC67" s="264" t="e">
        <f t="shared" si="9"/>
        <v>#DIV/0!</v>
      </c>
      <c r="AD67" s="122"/>
      <c r="AE67" s="123">
        <f>LN(SUM($AD$2:AD67))</f>
        <v>0.69314718055994529</v>
      </c>
      <c r="AF67" s="264" t="e">
        <f t="shared" si="10"/>
        <v>#DIV/0!</v>
      </c>
      <c r="AG67" s="190"/>
      <c r="AH67" s="123">
        <f>LN(SUM($AG$2:AG67))</f>
        <v>0.69314718055994529</v>
      </c>
      <c r="AI67" s="264">
        <f t="shared" si="11"/>
        <v>9.3333333333333339</v>
      </c>
      <c r="AJ67" s="122">
        <v>5</v>
      </c>
      <c r="AK67" s="123">
        <f>LN(SUM($AJ$2:AJ67))</f>
        <v>5.5606816310155276</v>
      </c>
      <c r="AL67" s="264">
        <f t="shared" si="12"/>
        <v>23.756491387270593</v>
      </c>
      <c r="AM67" s="122"/>
      <c r="AN67" s="124" t="e">
        <f>LN(SUM($AM$2:AM67))</f>
        <v>#NUM!</v>
      </c>
      <c r="AO67" s="264" t="e">
        <f t="shared" si="13"/>
        <v>#NUM!</v>
      </c>
      <c r="AP67" s="190"/>
      <c r="AQ67" s="124" t="e">
        <f>LN(SUM($AP$2:AP67))</f>
        <v>#NUM!</v>
      </c>
      <c r="AR67" s="264" t="e">
        <f t="shared" si="14"/>
        <v>#NUM!</v>
      </c>
      <c r="AS67" s="122"/>
      <c r="AT67" s="124">
        <f>LN(SUM($AS$2:AS67))</f>
        <v>2.8332133440562162</v>
      </c>
      <c r="AU67" s="264">
        <f t="shared" si="15"/>
        <v>7.4515366682415198</v>
      </c>
      <c r="AV67" s="122"/>
      <c r="AW67" s="124">
        <f>LN(SUM($AV$2:AV67))</f>
        <v>0.69314718055994529</v>
      </c>
      <c r="AX67" s="264" t="e">
        <f t="shared" si="16"/>
        <v>#DIV/0!</v>
      </c>
      <c r="AY67" s="122"/>
      <c r="AZ67" s="124">
        <f>LN(SUM($AY$2:AY67))</f>
        <v>0.69314718055994529</v>
      </c>
      <c r="BA67" s="264" t="e">
        <f t="shared" si="17"/>
        <v>#DIV/0!</v>
      </c>
      <c r="BB67" s="125">
        <v>14</v>
      </c>
      <c r="BC67" s="124">
        <f>LN(SUM($BB$2:BB67))</f>
        <v>6.4101748819661672</v>
      </c>
      <c r="BD67" s="157">
        <f t="shared" si="18"/>
        <v>20.365180294853822</v>
      </c>
    </row>
    <row r="68" spans="1:56" s="26" customFormat="1" x14ac:dyDescent="0.25">
      <c r="A68" s="122">
        <f t="shared" si="0"/>
        <v>129</v>
      </c>
      <c r="B68" s="129">
        <v>44031</v>
      </c>
      <c r="C68" s="122"/>
      <c r="D68" s="123">
        <f>LN(SUM($C$2:C68))</f>
        <v>3.7612001156935624</v>
      </c>
      <c r="E68" s="263">
        <f t="shared" si="37"/>
        <v>274.93569610744686</v>
      </c>
      <c r="F68" s="122"/>
      <c r="G68" s="123">
        <f>LN(SUM($F$2:F68))</f>
        <v>1.3862943611198906</v>
      </c>
      <c r="H68" s="263">
        <f t="shared" si="39"/>
        <v>22.487927836763294</v>
      </c>
      <c r="I68" s="122">
        <v>2</v>
      </c>
      <c r="J68" s="123">
        <f>LN(SUM($I$2:I68))</f>
        <v>3.2580965380214821</v>
      </c>
      <c r="K68" s="263">
        <f t="shared" si="4"/>
        <v>15.495663890071397</v>
      </c>
      <c r="L68" s="122">
        <v>1</v>
      </c>
      <c r="M68" s="123">
        <f>LN(SUM($L$2:L68))</f>
        <v>4.6051701859880918</v>
      </c>
      <c r="N68" s="264">
        <f t="shared" si="38"/>
        <v>56.898389207841959</v>
      </c>
      <c r="O68" s="122"/>
      <c r="P68" s="123" t="e">
        <f>LN(SUM($O$2:O68))</f>
        <v>#NUM!</v>
      </c>
      <c r="Q68" s="267" t="e">
        <f t="shared" si="5"/>
        <v>#NUM!</v>
      </c>
      <c r="R68" s="122"/>
      <c r="S68" s="123" t="e">
        <f>LN(SUM($R$2:R68))</f>
        <v>#NUM!</v>
      </c>
      <c r="T68" s="264" t="e">
        <f t="shared" si="6"/>
        <v>#NUM!</v>
      </c>
      <c r="U68" s="190"/>
      <c r="V68" s="123">
        <f>LN(SUM($U$2:U68))</f>
        <v>0.69314718055994529</v>
      </c>
      <c r="W68" s="264" t="e">
        <f t="shared" si="7"/>
        <v>#DIV/0!</v>
      </c>
      <c r="X68" s="122">
        <v>1</v>
      </c>
      <c r="Y68" s="123">
        <f>LN(SUM($X$2:X68))</f>
        <v>4.6821312271242199</v>
      </c>
      <c r="Z68" s="264">
        <f t="shared" si="8"/>
        <v>8.67494567299096</v>
      </c>
      <c r="AA68" s="122"/>
      <c r="AB68" s="123">
        <f>LN(SUM($AA$2:AA68))</f>
        <v>3.784189633918261</v>
      </c>
      <c r="AC68" s="264" t="e">
        <f t="shared" si="9"/>
        <v>#DIV/0!</v>
      </c>
      <c r="AD68" s="122"/>
      <c r="AE68" s="123">
        <f>LN(SUM($AD$2:AD68))</f>
        <v>0.69314718055994529</v>
      </c>
      <c r="AF68" s="264" t="e">
        <f t="shared" si="10"/>
        <v>#DIV/0!</v>
      </c>
      <c r="AG68" s="190"/>
      <c r="AH68" s="123">
        <f>LN(SUM($AG$2:AG68))</f>
        <v>0.69314718055994529</v>
      </c>
      <c r="AI68" s="264" t="e">
        <f t="shared" si="11"/>
        <v>#DIV/0!</v>
      </c>
      <c r="AJ68" s="122">
        <v>9</v>
      </c>
      <c r="AK68" s="123">
        <f>LN(SUM($AJ$2:AJ68))</f>
        <v>5.5947113796018391</v>
      </c>
      <c r="AL68" s="264">
        <f t="shared" si="12"/>
        <v>31.391441510554845</v>
      </c>
      <c r="AM68" s="122"/>
      <c r="AN68" s="124" t="e">
        <f>LN(SUM($AM$2:AM68))</f>
        <v>#NUM!</v>
      </c>
      <c r="AO68" s="264" t="e">
        <f t="shared" si="13"/>
        <v>#NUM!</v>
      </c>
      <c r="AP68" s="190"/>
      <c r="AQ68" s="124" t="e">
        <f>LN(SUM($AP$2:AP68))</f>
        <v>#NUM!</v>
      </c>
      <c r="AR68" s="264" t="e">
        <f t="shared" si="14"/>
        <v>#NUM!</v>
      </c>
      <c r="AS68" s="122"/>
      <c r="AT68" s="124">
        <f>LN(SUM($AS$2:AS68))</f>
        <v>2.8332133440562162</v>
      </c>
      <c r="AU68" s="264">
        <f t="shared" si="15"/>
        <v>18.573785091378042</v>
      </c>
      <c r="AV68" s="122"/>
      <c r="AW68" s="124">
        <f>LN(SUM($AV$2:AV68))</f>
        <v>0.69314718055994529</v>
      </c>
      <c r="AX68" s="264" t="e">
        <f t="shared" si="16"/>
        <v>#DIV/0!</v>
      </c>
      <c r="AY68" s="122"/>
      <c r="AZ68" s="124">
        <f>LN(SUM($AY$2:AY68))</f>
        <v>0.69314718055994529</v>
      </c>
      <c r="BA68" s="264" t="e">
        <f t="shared" si="17"/>
        <v>#DIV/0!</v>
      </c>
      <c r="BB68" s="125">
        <v>13</v>
      </c>
      <c r="BC68" s="124">
        <f>LN(SUM($BB$2:BB68))</f>
        <v>6.4313310819334788</v>
      </c>
      <c r="BD68" s="157">
        <f t="shared" si="18"/>
        <v>25.637393993264091</v>
      </c>
    </row>
    <row r="69" spans="1:56" s="26" customFormat="1" x14ac:dyDescent="0.25">
      <c r="A69" s="122">
        <f t="shared" ref="A69:A114" si="40">(B69-B68)+A68</f>
        <v>130</v>
      </c>
      <c r="B69" s="129">
        <v>44032</v>
      </c>
      <c r="C69" s="122"/>
      <c r="D69" s="123">
        <f>LN(SUM($C$2:C69))</f>
        <v>3.7612001156935624</v>
      </c>
      <c r="E69" s="263" t="e">
        <f t="shared" si="37"/>
        <v>#DIV/0!</v>
      </c>
      <c r="F69" s="122"/>
      <c r="G69" s="123">
        <f>LN(SUM($F$2:F69))</f>
        <v>1.3862943611198906</v>
      </c>
      <c r="H69" s="263" t="e">
        <f t="shared" si="39"/>
        <v>#DIV/0!</v>
      </c>
      <c r="I69" s="122"/>
      <c r="J69" s="123">
        <f>LN(SUM($I$2:I69))</f>
        <v>3.2580965380214821</v>
      </c>
      <c r="K69" s="263">
        <f t="shared" si="4"/>
        <v>19.076381172477429</v>
      </c>
      <c r="L69" s="122">
        <v>2</v>
      </c>
      <c r="M69" s="123">
        <f>LN(SUM($L$2:L69))</f>
        <v>4.6249728132842707</v>
      </c>
      <c r="N69" s="264">
        <f t="shared" si="38"/>
        <v>51.21723961373258</v>
      </c>
      <c r="O69" s="122"/>
      <c r="P69" s="123" t="e">
        <f>LN(SUM($O$2:O69))</f>
        <v>#NUM!</v>
      </c>
      <c r="Q69" s="267" t="e">
        <f t="shared" si="5"/>
        <v>#NUM!</v>
      </c>
      <c r="R69" s="122"/>
      <c r="S69" s="123" t="e">
        <f>LN(SUM($R$2:R69))</f>
        <v>#NUM!</v>
      </c>
      <c r="T69" s="264" t="e">
        <f t="shared" si="6"/>
        <v>#NUM!</v>
      </c>
      <c r="U69" s="190"/>
      <c r="V69" s="123">
        <f>LN(SUM($U$2:U69))</f>
        <v>0.69314718055994529</v>
      </c>
      <c r="W69" s="264" t="e">
        <f t="shared" si="7"/>
        <v>#DIV/0!</v>
      </c>
      <c r="X69" s="122">
        <v>2</v>
      </c>
      <c r="Y69" s="123">
        <f>LN(SUM($X$2:X69))</f>
        <v>4.7004803657924166</v>
      </c>
      <c r="Z69" s="264">
        <f t="shared" si="8"/>
        <v>9.5685142338053168</v>
      </c>
      <c r="AA69" s="122"/>
      <c r="AB69" s="123">
        <f>LN(SUM($AA$2:AA69))</f>
        <v>3.784189633918261</v>
      </c>
      <c r="AC69" s="264" t="e">
        <f t="shared" si="9"/>
        <v>#DIV/0!</v>
      </c>
      <c r="AD69" s="122"/>
      <c r="AE69" s="123">
        <f>LN(SUM($AD$2:AD69))</f>
        <v>0.69314718055994529</v>
      </c>
      <c r="AF69" s="264" t="e">
        <f t="shared" si="10"/>
        <v>#DIV/0!</v>
      </c>
      <c r="AG69" s="190"/>
      <c r="AH69" s="123">
        <f>LN(SUM($AG$2:AG69))</f>
        <v>0.69314718055994529</v>
      </c>
      <c r="AI69" s="264" t="e">
        <f t="shared" si="11"/>
        <v>#DIV/0!</v>
      </c>
      <c r="AJ69" s="122">
        <v>14</v>
      </c>
      <c r="AK69" s="123">
        <f>LN(SUM($AJ$2:AJ69))</f>
        <v>5.6454468976432377</v>
      </c>
      <c r="AL69" s="264">
        <f t="shared" si="12"/>
        <v>26.638169117325667</v>
      </c>
      <c r="AM69" s="122"/>
      <c r="AN69" s="124" t="e">
        <f>LN(SUM($AM$2:AM69))</f>
        <v>#NUM!</v>
      </c>
      <c r="AO69" s="264" t="e">
        <f t="shared" si="13"/>
        <v>#NUM!</v>
      </c>
      <c r="AP69" s="190"/>
      <c r="AQ69" s="124" t="e">
        <f>LN(SUM($AP$2:AP69))</f>
        <v>#NUM!</v>
      </c>
      <c r="AR69" s="264" t="e">
        <f t="shared" si="14"/>
        <v>#NUM!</v>
      </c>
      <c r="AS69" s="122"/>
      <c r="AT69" s="124">
        <f>LN(SUM($AS$2:AS69))</f>
        <v>2.8332133440562162</v>
      </c>
      <c r="AU69" s="264" t="e">
        <f t="shared" si="15"/>
        <v>#DIV/0!</v>
      </c>
      <c r="AV69" s="122"/>
      <c r="AW69" s="124">
        <f>LN(SUM($AV$2:AV69))</f>
        <v>0.69314718055994529</v>
      </c>
      <c r="AX69" s="264" t="e">
        <f t="shared" si="16"/>
        <v>#DIV/0!</v>
      </c>
      <c r="AY69" s="122"/>
      <c r="AZ69" s="124">
        <f>LN(SUM($AY$2:AY69))</f>
        <v>0.69314718055994529</v>
      </c>
      <c r="BA69" s="264" t="e">
        <f t="shared" si="17"/>
        <v>#DIV/0!</v>
      </c>
      <c r="BB69" s="125">
        <v>18</v>
      </c>
      <c r="BC69" s="124">
        <f>LN(SUM($BB$2:BB69))</f>
        <v>6.4599044543775346</v>
      </c>
      <c r="BD69" s="157">
        <f t="shared" si="18"/>
        <v>26.249528875092977</v>
      </c>
    </row>
    <row r="70" spans="1:56" s="26" customFormat="1" x14ac:dyDescent="0.25">
      <c r="A70" s="122">
        <f t="shared" si="40"/>
        <v>131</v>
      </c>
      <c r="B70" s="129">
        <v>44033</v>
      </c>
      <c r="C70" s="122"/>
      <c r="D70" s="123">
        <f>LN(SUM($C$2:C70))</f>
        <v>3.7612001156935624</v>
      </c>
      <c r="E70" s="263" t="e">
        <f t="shared" si="37"/>
        <v>#DIV/0!</v>
      </c>
      <c r="F70" s="122">
        <v>1</v>
      </c>
      <c r="G70" s="123">
        <f>LN(SUM($F$2:F70))</f>
        <v>1.6094379124341003</v>
      </c>
      <c r="H70" s="263">
        <f t="shared" si="39"/>
        <v>28.991981382050312</v>
      </c>
      <c r="I70" s="122">
        <v>3</v>
      </c>
      <c r="J70" s="123">
        <f>LN(SUM($I$2:I70))</f>
        <v>3.3672958299864741</v>
      </c>
      <c r="K70" s="263">
        <f t="shared" si="4"/>
        <v>16.219835158378302</v>
      </c>
      <c r="L70" s="122">
        <v>2</v>
      </c>
      <c r="M70" s="123">
        <f>LN(SUM($L$2:L70))</f>
        <v>4.6443908991413725</v>
      </c>
      <c r="N70" s="264">
        <f t="shared" si="38"/>
        <v>49.34067076679576</v>
      </c>
      <c r="O70" s="122"/>
      <c r="P70" s="123" t="e">
        <f>LN(SUM($O$2:O70))</f>
        <v>#NUM!</v>
      </c>
      <c r="Q70" s="267" t="e">
        <f t="shared" si="5"/>
        <v>#NUM!</v>
      </c>
      <c r="R70" s="122"/>
      <c r="S70" s="123" t="e">
        <f>LN(SUM($R$2:R70))</f>
        <v>#NUM!</v>
      </c>
      <c r="T70" s="264" t="e">
        <f t="shared" si="6"/>
        <v>#NUM!</v>
      </c>
      <c r="U70" s="190"/>
      <c r="V70" s="123">
        <f>LN(SUM($U$2:U70))</f>
        <v>0.69314718055994529</v>
      </c>
      <c r="W70" s="264" t="e">
        <f t="shared" si="7"/>
        <v>#DIV/0!</v>
      </c>
      <c r="X70" s="122">
        <v>4</v>
      </c>
      <c r="Y70" s="123">
        <f>LN(SUM($X$2:X70))</f>
        <v>4.7361984483944957</v>
      </c>
      <c r="Z70" s="264">
        <f t="shared" si="8"/>
        <v>11.086916799544419</v>
      </c>
      <c r="AA70" s="122"/>
      <c r="AB70" s="123">
        <f>LN(SUM($AA$2:AA70))</f>
        <v>3.784189633918261</v>
      </c>
      <c r="AC70" s="264" t="e">
        <f t="shared" si="9"/>
        <v>#DIV/0!</v>
      </c>
      <c r="AD70" s="122"/>
      <c r="AE70" s="123">
        <f>LN(SUM($AD$2:AD70))</f>
        <v>0.69314718055994529</v>
      </c>
      <c r="AF70" s="264" t="e">
        <f t="shared" si="10"/>
        <v>#DIV/0!</v>
      </c>
      <c r="AG70" s="190"/>
      <c r="AH70" s="123">
        <f>LN(SUM($AG$2:AG70))</f>
        <v>0.69314718055994529</v>
      </c>
      <c r="AI70" s="264" t="e">
        <f t="shared" si="11"/>
        <v>#DIV/0!</v>
      </c>
      <c r="AJ70" s="122"/>
      <c r="AK70" s="123">
        <f>LN(SUM($AJ$2:AJ70))</f>
        <v>5.6454468976432377</v>
      </c>
      <c r="AL70" s="264">
        <f t="shared" si="12"/>
        <v>25.875762834853688</v>
      </c>
      <c r="AM70" s="122"/>
      <c r="AN70" s="124" t="e">
        <f>LN(SUM($AM$2:AM70))</f>
        <v>#NUM!</v>
      </c>
      <c r="AO70" s="264" t="e">
        <f t="shared" si="13"/>
        <v>#NUM!</v>
      </c>
      <c r="AP70" s="190"/>
      <c r="AQ70" s="124" t="e">
        <f>LN(SUM($AP$2:AP70))</f>
        <v>#NUM!</v>
      </c>
      <c r="AR70" s="264" t="e">
        <f t="shared" si="14"/>
        <v>#NUM!</v>
      </c>
      <c r="AS70" s="122"/>
      <c r="AT70" s="124">
        <f>LN(SUM($AS$2:AS70))</f>
        <v>2.8332133440562162</v>
      </c>
      <c r="AU70" s="264" t="e">
        <f t="shared" si="15"/>
        <v>#DIV/0!</v>
      </c>
      <c r="AV70" s="122"/>
      <c r="AW70" s="124">
        <f>LN(SUM($AV$2:AV70))</f>
        <v>0.69314718055994529</v>
      </c>
      <c r="AX70" s="264" t="e">
        <f t="shared" si="16"/>
        <v>#DIV/0!</v>
      </c>
      <c r="AY70" s="122"/>
      <c r="AZ70" s="124">
        <f>LN(SUM($AY$2:AY70))</f>
        <v>0.69314718055994529</v>
      </c>
      <c r="BA70" s="264" t="e">
        <f t="shared" si="17"/>
        <v>#DIV/0!</v>
      </c>
      <c r="BB70" s="125">
        <v>10</v>
      </c>
      <c r="BC70" s="124">
        <f>LN(SUM($BB$2:BB70))</f>
        <v>6.4754327167040904</v>
      </c>
      <c r="BD70" s="157">
        <f t="shared" si="18"/>
        <v>26.725247653087013</v>
      </c>
    </row>
    <row r="71" spans="1:56" s="26" customFormat="1" x14ac:dyDescent="0.25">
      <c r="A71" s="122">
        <f t="shared" si="40"/>
        <v>132</v>
      </c>
      <c r="B71" s="129">
        <v>44034</v>
      </c>
      <c r="C71" s="122"/>
      <c r="D71" s="123">
        <f>LN(SUM($C$2:C71))</f>
        <v>3.7612001156935624</v>
      </c>
      <c r="E71" s="263" t="e">
        <f t="shared" si="37"/>
        <v>#DIV/0!</v>
      </c>
      <c r="F71" s="122"/>
      <c r="G71" s="123">
        <f>LN(SUM($F$2:F71))</f>
        <v>1.6094379124341003</v>
      </c>
      <c r="H71" s="263">
        <f t="shared" si="39"/>
        <v>17.395188829230186</v>
      </c>
      <c r="I71" s="122">
        <v>1</v>
      </c>
      <c r="J71" s="123">
        <f>LN(SUM($I$2:I71))</f>
        <v>3.4011973816621555</v>
      </c>
      <c r="K71" s="263">
        <f t="shared" si="4"/>
        <v>14.47551177356573</v>
      </c>
      <c r="L71" s="122"/>
      <c r="M71" s="123">
        <f>LN(SUM($L$2:L71))</f>
        <v>4.6443908991413725</v>
      </c>
      <c r="N71" s="264">
        <f t="shared" si="38"/>
        <v>63.287628652212412</v>
      </c>
      <c r="O71" s="122"/>
      <c r="P71" s="123" t="e">
        <f>LN(SUM($O$2:O71))</f>
        <v>#NUM!</v>
      </c>
      <c r="Q71" s="267" t="e">
        <f t="shared" si="5"/>
        <v>#NUM!</v>
      </c>
      <c r="R71" s="122"/>
      <c r="S71" s="123" t="e">
        <f>LN(SUM($R$2:R71))</f>
        <v>#NUM!</v>
      </c>
      <c r="T71" s="264" t="e">
        <f t="shared" si="6"/>
        <v>#NUM!</v>
      </c>
      <c r="U71" s="190"/>
      <c r="V71" s="123">
        <f>LN(SUM($U$2:U71))</f>
        <v>0.69314718055994529</v>
      </c>
      <c r="W71" s="264" t="e">
        <f t="shared" si="7"/>
        <v>#DIV/0!</v>
      </c>
      <c r="X71" s="122">
        <v>11</v>
      </c>
      <c r="Y71" s="123">
        <f>LN(SUM($X$2:X71))</f>
        <v>4.8283137373023015</v>
      </c>
      <c r="Z71" s="264">
        <f t="shared" si="8"/>
        <v>12.617193021741974</v>
      </c>
      <c r="AA71" s="122"/>
      <c r="AB71" s="123">
        <f>LN(SUM($AA$2:AA71))</f>
        <v>3.784189633918261</v>
      </c>
      <c r="AC71" s="264" t="e">
        <f t="shared" si="9"/>
        <v>#DIV/0!</v>
      </c>
      <c r="AD71" s="122"/>
      <c r="AE71" s="123">
        <f>LN(SUM($AD$2:AD71))</f>
        <v>0.69314718055994529</v>
      </c>
      <c r="AF71" s="264" t="e">
        <f t="shared" si="10"/>
        <v>#DIV/0!</v>
      </c>
      <c r="AG71" s="190"/>
      <c r="AH71" s="123">
        <f>LN(SUM($AG$2:AG71))</f>
        <v>0.69314718055994529</v>
      </c>
      <c r="AI71" s="264" t="e">
        <f t="shared" si="11"/>
        <v>#DIV/0!</v>
      </c>
      <c r="AJ71" s="122">
        <v>12</v>
      </c>
      <c r="AK71" s="123">
        <f>LN(SUM($AJ$2:AJ71))</f>
        <v>5.6869753563398202</v>
      </c>
      <c r="AL71" s="264">
        <f t="shared" si="12"/>
        <v>23.849586585666017</v>
      </c>
      <c r="AM71" s="122"/>
      <c r="AN71" s="124" t="e">
        <f>LN(SUM($AM$2:AM71))</f>
        <v>#NUM!</v>
      </c>
      <c r="AO71" s="264" t="e">
        <f t="shared" si="13"/>
        <v>#NUM!</v>
      </c>
      <c r="AP71" s="190"/>
      <c r="AQ71" s="124" t="e">
        <f>LN(SUM($AP$2:AP71))</f>
        <v>#NUM!</v>
      </c>
      <c r="AR71" s="264" t="e">
        <f t="shared" si="14"/>
        <v>#NUM!</v>
      </c>
      <c r="AS71" s="122"/>
      <c r="AT71" s="124">
        <f>LN(SUM($AS$2:AS71))</f>
        <v>2.8332133440562162</v>
      </c>
      <c r="AU71" s="264" t="e">
        <f t="shared" si="15"/>
        <v>#DIV/0!</v>
      </c>
      <c r="AV71" s="122"/>
      <c r="AW71" s="124">
        <f>LN(SUM($AV$2:AV71))</f>
        <v>0.69314718055994529</v>
      </c>
      <c r="AX71" s="264" t="e">
        <f t="shared" si="16"/>
        <v>#DIV/0!</v>
      </c>
      <c r="AY71" s="122"/>
      <c r="AZ71" s="124">
        <f>LN(SUM($AY$2:AY71))</f>
        <v>0.69314718055994529</v>
      </c>
      <c r="BA71" s="264" t="e">
        <f t="shared" si="17"/>
        <v>#DIV/0!</v>
      </c>
      <c r="BB71" s="125">
        <v>24</v>
      </c>
      <c r="BC71" s="124">
        <f>LN(SUM($BB$2:BB71))</f>
        <v>6.5117453296447279</v>
      </c>
      <c r="BD71" s="157">
        <f t="shared" si="18"/>
        <v>26.763794808393477</v>
      </c>
    </row>
    <row r="72" spans="1:56" s="26" customFormat="1" x14ac:dyDescent="0.25">
      <c r="A72" s="122">
        <f t="shared" si="40"/>
        <v>133</v>
      </c>
      <c r="B72" s="129">
        <v>44035</v>
      </c>
      <c r="C72" s="122"/>
      <c r="D72" s="123">
        <f>LN(SUM($C$2:C72))</f>
        <v>3.7612001156935624</v>
      </c>
      <c r="E72" s="263" t="e">
        <f t="shared" si="37"/>
        <v>#DIV/0!</v>
      </c>
      <c r="F72" s="122">
        <v>1</v>
      </c>
      <c r="G72" s="123">
        <f>LN(SUM($F$2:F72))</f>
        <v>1.791759469228055</v>
      </c>
      <c r="H72" s="263">
        <f t="shared" si="39"/>
        <v>10.291575829023477</v>
      </c>
      <c r="I72" s="122">
        <v>4</v>
      </c>
      <c r="J72" s="123">
        <f>LN(SUM($I$2:I72))</f>
        <v>3.5263605246161616</v>
      </c>
      <c r="K72" s="263">
        <f t="shared" si="4"/>
        <v>11.230997002120461</v>
      </c>
      <c r="L72" s="122">
        <v>3</v>
      </c>
      <c r="M72" s="123">
        <f>LN(SUM($L$2:L72))</f>
        <v>4.6728288344619058</v>
      </c>
      <c r="N72" s="264">
        <f t="shared" si="38"/>
        <v>52.328543226909581</v>
      </c>
      <c r="O72" s="122"/>
      <c r="P72" s="123" t="e">
        <f>LN(SUM($O$2:O72))</f>
        <v>#NUM!</v>
      </c>
      <c r="Q72" s="267" t="e">
        <f t="shared" si="5"/>
        <v>#NUM!</v>
      </c>
      <c r="R72" s="122"/>
      <c r="S72" s="123" t="e">
        <f>LN(SUM($R$2:R72))</f>
        <v>#NUM!</v>
      </c>
      <c r="T72" s="264" t="e">
        <f t="shared" si="6"/>
        <v>#NUM!</v>
      </c>
      <c r="U72" s="190"/>
      <c r="V72" s="123">
        <f>LN(SUM($U$2:U72))</f>
        <v>0.69314718055994529</v>
      </c>
      <c r="W72" s="264" t="e">
        <f t="shared" si="7"/>
        <v>#DIV/0!</v>
      </c>
      <c r="X72" s="122">
        <v>5</v>
      </c>
      <c r="Y72" s="123">
        <f>LN(SUM($X$2:X72))</f>
        <v>4.8675344504555822</v>
      </c>
      <c r="Z72" s="264">
        <f t="shared" si="8"/>
        <v>16.415829976640289</v>
      </c>
      <c r="AA72" s="122"/>
      <c r="AB72" s="123">
        <f>LN(SUM($AA$2:AA72))</f>
        <v>3.784189633918261</v>
      </c>
      <c r="AC72" s="264" t="e">
        <f t="shared" si="9"/>
        <v>#DIV/0!</v>
      </c>
      <c r="AD72" s="122"/>
      <c r="AE72" s="123">
        <f>LN(SUM($AD$2:AD72))</f>
        <v>0.69314718055994529</v>
      </c>
      <c r="AF72" s="264" t="e">
        <f t="shared" si="10"/>
        <v>#DIV/0!</v>
      </c>
      <c r="AG72" s="190"/>
      <c r="AH72" s="123">
        <f>LN(SUM($AG$2:AG72))</f>
        <v>0.69314718055994529</v>
      </c>
      <c r="AI72" s="264" t="e">
        <f t="shared" si="11"/>
        <v>#DIV/0!</v>
      </c>
      <c r="AJ72" s="122">
        <v>5</v>
      </c>
      <c r="AK72" s="123">
        <f>LN(SUM($AJ$2:AJ72))</f>
        <v>5.7037824746562009</v>
      </c>
      <c r="AL72" s="264">
        <f t="shared" si="12"/>
        <v>24.539913785124323</v>
      </c>
      <c r="AM72" s="122"/>
      <c r="AN72" s="124" t="e">
        <f>LN(SUM($AM$2:AM72))</f>
        <v>#NUM!</v>
      </c>
      <c r="AO72" s="264" t="e">
        <f t="shared" si="13"/>
        <v>#NUM!</v>
      </c>
      <c r="AP72" s="190"/>
      <c r="AQ72" s="124" t="e">
        <f>LN(SUM($AP$2:AP72))</f>
        <v>#NUM!</v>
      </c>
      <c r="AR72" s="264" t="e">
        <f t="shared" si="14"/>
        <v>#NUM!</v>
      </c>
      <c r="AS72" s="122"/>
      <c r="AT72" s="124">
        <f>LN(SUM($AS$2:AS72))</f>
        <v>2.8332133440562162</v>
      </c>
      <c r="AU72" s="264" t="e">
        <f t="shared" si="15"/>
        <v>#DIV/0!</v>
      </c>
      <c r="AV72" s="122"/>
      <c r="AW72" s="124">
        <f>LN(SUM($AV$2:AV72))</f>
        <v>0.69314718055994529</v>
      </c>
      <c r="AX72" s="264" t="e">
        <f t="shared" si="16"/>
        <v>#DIV/0!</v>
      </c>
      <c r="AY72" s="122"/>
      <c r="AZ72" s="124">
        <f>LN(SUM($AY$2:AY72))</f>
        <v>0.69314718055994529</v>
      </c>
      <c r="BA72" s="264" t="e">
        <f t="shared" si="17"/>
        <v>#DIV/0!</v>
      </c>
      <c r="BB72" s="125">
        <v>18</v>
      </c>
      <c r="BC72" s="124">
        <f>LN(SUM($BB$2:BB72))</f>
        <v>6.5381398237676702</v>
      </c>
      <c r="BD72" s="157">
        <f t="shared" si="18"/>
        <v>27.685385743877688</v>
      </c>
    </row>
    <row r="73" spans="1:56" s="26" customFormat="1" x14ac:dyDescent="0.25">
      <c r="A73" s="122">
        <f t="shared" si="40"/>
        <v>134</v>
      </c>
      <c r="B73" s="129">
        <v>44036</v>
      </c>
      <c r="C73" s="122">
        <v>1</v>
      </c>
      <c r="D73" s="123">
        <f>LN(SUM($C$2:C73))</f>
        <v>3.784189633918261</v>
      </c>
      <c r="E73" s="263">
        <f t="shared" si="37"/>
        <v>281.40536143449179</v>
      </c>
      <c r="F73" s="122"/>
      <c r="G73" s="123">
        <f>LN(SUM($F$2:F73))</f>
        <v>1.791759469228055</v>
      </c>
      <c r="H73" s="263">
        <f t="shared" si="39"/>
        <v>8.6240335963381796</v>
      </c>
      <c r="I73" s="122">
        <v>2</v>
      </c>
      <c r="J73" s="123">
        <f>LN(SUM($I$2:I73))</f>
        <v>3.5835189384561099</v>
      </c>
      <c r="K73" s="263">
        <f t="shared" si="4"/>
        <v>10.23622043328019</v>
      </c>
      <c r="L73" s="122">
        <v>2</v>
      </c>
      <c r="M73" s="123">
        <f>LN(SUM($L$2:L73))</f>
        <v>4.6913478822291435</v>
      </c>
      <c r="N73" s="264">
        <f t="shared" si="38"/>
        <v>43.769211708017167</v>
      </c>
      <c r="O73" s="122"/>
      <c r="P73" s="123" t="e">
        <f>LN(SUM($O$2:O73))</f>
        <v>#NUM!</v>
      </c>
      <c r="Q73" s="267" t="e">
        <f t="shared" si="5"/>
        <v>#NUM!</v>
      </c>
      <c r="R73" s="122"/>
      <c r="S73" s="123" t="e">
        <f>LN(SUM($R$2:R73))</f>
        <v>#NUM!</v>
      </c>
      <c r="T73" s="264" t="e">
        <f t="shared" si="6"/>
        <v>#NUM!</v>
      </c>
      <c r="U73" s="190"/>
      <c r="V73" s="123">
        <f>LN(SUM($U$2:U73))</f>
        <v>0.69314718055994529</v>
      </c>
      <c r="W73" s="264" t="e">
        <f t="shared" si="7"/>
        <v>#DIV/0!</v>
      </c>
      <c r="X73" s="122">
        <v>11</v>
      </c>
      <c r="Y73" s="123">
        <f>LN(SUM($X$2:X73))</f>
        <v>4.9487598903781684</v>
      </c>
      <c r="Z73" s="264">
        <f t="shared" si="8"/>
        <v>14.631814242916127</v>
      </c>
      <c r="AA73" s="122"/>
      <c r="AB73" s="123">
        <f>LN(SUM($AA$2:AA73))</f>
        <v>3.784189633918261</v>
      </c>
      <c r="AC73" s="264" t="e">
        <f t="shared" si="9"/>
        <v>#DIV/0!</v>
      </c>
      <c r="AD73" s="122"/>
      <c r="AE73" s="123">
        <f>LN(SUM($AD$2:AD73))</f>
        <v>0.69314718055994529</v>
      </c>
      <c r="AF73" s="264" t="e">
        <f t="shared" si="10"/>
        <v>#DIV/0!</v>
      </c>
      <c r="AG73" s="190"/>
      <c r="AH73" s="123">
        <f>LN(SUM($AG$2:AG73))</f>
        <v>0.69314718055994529</v>
      </c>
      <c r="AI73" s="264" t="e">
        <f t="shared" si="11"/>
        <v>#DIV/0!</v>
      </c>
      <c r="AJ73" s="122">
        <v>5</v>
      </c>
      <c r="AK73" s="123">
        <f>LN(SUM($AJ$2:AJ73))</f>
        <v>5.7203117766074119</v>
      </c>
      <c r="AL73" s="264">
        <f t="shared" si="12"/>
        <v>26.278288193876147</v>
      </c>
      <c r="AM73" s="122"/>
      <c r="AN73" s="124" t="e">
        <f>LN(SUM($AM$2:AM73))</f>
        <v>#NUM!</v>
      </c>
      <c r="AO73" s="264" t="e">
        <f t="shared" si="13"/>
        <v>#NUM!</v>
      </c>
      <c r="AP73" s="190"/>
      <c r="AQ73" s="124" t="e">
        <f>LN(SUM($AP$2:AP73))</f>
        <v>#NUM!</v>
      </c>
      <c r="AR73" s="264" t="e">
        <f t="shared" si="14"/>
        <v>#NUM!</v>
      </c>
      <c r="AS73" s="122"/>
      <c r="AT73" s="124">
        <f>LN(SUM($AS$2:AS73))</f>
        <v>2.8332133440562162</v>
      </c>
      <c r="AU73" s="264" t="e">
        <f t="shared" si="15"/>
        <v>#DIV/0!</v>
      </c>
      <c r="AV73" s="122"/>
      <c r="AW73" s="124">
        <f>LN(SUM($AV$2:AV73))</f>
        <v>0.69314718055994529</v>
      </c>
      <c r="AX73" s="264" t="e">
        <f t="shared" si="16"/>
        <v>#DIV/0!</v>
      </c>
      <c r="AY73" s="122"/>
      <c r="AZ73" s="124">
        <f>LN(SUM($AY$2:AY73))</f>
        <v>0.69314718055994529</v>
      </c>
      <c r="BA73" s="264" t="e">
        <f t="shared" si="17"/>
        <v>#DIV/0!</v>
      </c>
      <c r="BB73" s="125">
        <v>21</v>
      </c>
      <c r="BC73" s="124">
        <f>LN(SUM($BB$2:BB73))</f>
        <v>6.5680779114119758</v>
      </c>
      <c r="BD73" s="157">
        <f t="shared" si="18"/>
        <v>26.256731309367755</v>
      </c>
    </row>
    <row r="74" spans="1:56" s="26" customFormat="1" x14ac:dyDescent="0.25">
      <c r="A74" s="122">
        <f t="shared" si="40"/>
        <v>135</v>
      </c>
      <c r="B74" s="129">
        <v>44037</v>
      </c>
      <c r="C74" s="122"/>
      <c r="D74" s="123">
        <f>LN(SUM($C$2:C74))</f>
        <v>3.784189633918261</v>
      </c>
      <c r="E74" s="263">
        <f t="shared" si="37"/>
        <v>168.84321686069507</v>
      </c>
      <c r="F74" s="122"/>
      <c r="G74" s="123">
        <f>LN(SUM($F$2:F74))</f>
        <v>1.791759469228055</v>
      </c>
      <c r="H74" s="263">
        <f t="shared" si="39"/>
        <v>8.7833577945944761</v>
      </c>
      <c r="I74" s="122">
        <v>4</v>
      </c>
      <c r="J74" s="123">
        <f>LN(SUM($I$2:I74))</f>
        <v>3.6888794541139363</v>
      </c>
      <c r="K74" s="263">
        <f t="shared" si="4"/>
        <v>9.2320347003684411</v>
      </c>
      <c r="L74" s="122">
        <v>3</v>
      </c>
      <c r="M74" s="123">
        <f>LN(SUM($L$2:L74))</f>
        <v>4.7184988712950942</v>
      </c>
      <c r="N74" s="264">
        <f t="shared" si="38"/>
        <v>38.725305093700044</v>
      </c>
      <c r="O74" s="122"/>
      <c r="P74" s="123" t="e">
        <f>LN(SUM($O$2:O74))</f>
        <v>#NUM!</v>
      </c>
      <c r="Q74" s="267" t="e">
        <f t="shared" si="5"/>
        <v>#NUM!</v>
      </c>
      <c r="R74" s="122"/>
      <c r="S74" s="123" t="e">
        <f>LN(SUM($R$2:R74))</f>
        <v>#NUM!</v>
      </c>
      <c r="T74" s="264" t="e">
        <f t="shared" si="6"/>
        <v>#NUM!</v>
      </c>
      <c r="U74" s="190"/>
      <c r="V74" s="123">
        <f>LN(SUM($U$2:U74))</f>
        <v>0.69314718055994529</v>
      </c>
      <c r="W74" s="264" t="e">
        <f t="shared" si="7"/>
        <v>#DIV/0!</v>
      </c>
      <c r="X74" s="122">
        <v>6</v>
      </c>
      <c r="Y74" s="123">
        <f>LN(SUM($X$2:X74))</f>
        <v>4.990432586778736</v>
      </c>
      <c r="Z74" s="264">
        <f t="shared" si="8"/>
        <v>12.498796964953845</v>
      </c>
      <c r="AA74" s="122"/>
      <c r="AB74" s="123">
        <f>LN(SUM($AA$2:AA74))</f>
        <v>3.784189633918261</v>
      </c>
      <c r="AC74" s="264" t="e">
        <f t="shared" si="9"/>
        <v>#DIV/0!</v>
      </c>
      <c r="AD74" s="122"/>
      <c r="AE74" s="123">
        <f>LN(SUM($AD$2:AD74))</f>
        <v>0.69314718055994529</v>
      </c>
      <c r="AF74" s="264" t="e">
        <f t="shared" si="10"/>
        <v>#DIV/0!</v>
      </c>
      <c r="AG74" s="190"/>
      <c r="AH74" s="123">
        <f>LN(SUM($AG$2:AG74))</f>
        <v>0.69314718055994529</v>
      </c>
      <c r="AI74" s="264" t="e">
        <f t="shared" si="11"/>
        <v>#DIV/0!</v>
      </c>
      <c r="AJ74" s="122">
        <v>4</v>
      </c>
      <c r="AK74" s="123">
        <f>LN(SUM($AJ$2:AJ74))</f>
        <v>5.7333412768977459</v>
      </c>
      <c r="AL74" s="264">
        <f t="shared" si="12"/>
        <v>31.104999913714025</v>
      </c>
      <c r="AM74" s="122"/>
      <c r="AN74" s="124" t="e">
        <f>LN(SUM($AM$2:AM74))</f>
        <v>#NUM!</v>
      </c>
      <c r="AO74" s="264" t="e">
        <f t="shared" si="13"/>
        <v>#NUM!</v>
      </c>
      <c r="AP74" s="190"/>
      <c r="AQ74" s="124" t="e">
        <f>LN(SUM($AP$2:AP74))</f>
        <v>#NUM!</v>
      </c>
      <c r="AR74" s="264" t="e">
        <f t="shared" si="14"/>
        <v>#NUM!</v>
      </c>
      <c r="AS74" s="122"/>
      <c r="AT74" s="124">
        <f>LN(SUM($AS$2:AS74))</f>
        <v>2.8332133440562162</v>
      </c>
      <c r="AU74" s="264" t="e">
        <f t="shared" si="15"/>
        <v>#DIV/0!</v>
      </c>
      <c r="AV74" s="122"/>
      <c r="AW74" s="124">
        <f>LN(SUM($AV$2:AV74))</f>
        <v>0.69314718055994529</v>
      </c>
      <c r="AX74" s="264" t="e">
        <f t="shared" si="16"/>
        <v>#DIV/0!</v>
      </c>
      <c r="AY74" s="122"/>
      <c r="AZ74" s="124">
        <f>LN(SUM($AY$2:AY74))</f>
        <v>0.69314718055994529</v>
      </c>
      <c r="BA74" s="264" t="e">
        <f t="shared" si="17"/>
        <v>#DIV/0!</v>
      </c>
      <c r="BB74" s="125">
        <v>17</v>
      </c>
      <c r="BC74" s="124">
        <f>LN(SUM($BB$2:BB74))</f>
        <v>6.5916737320086582</v>
      </c>
      <c r="BD74" s="157">
        <f t="shared" si="18"/>
        <v>25.534247340458478</v>
      </c>
    </row>
    <row r="75" spans="1:56" s="26" customFormat="1" x14ac:dyDescent="0.25">
      <c r="A75" s="122">
        <f t="shared" si="40"/>
        <v>136</v>
      </c>
      <c r="B75" s="129">
        <v>44038</v>
      </c>
      <c r="C75" s="122">
        <v>1</v>
      </c>
      <c r="D75" s="123">
        <f>LN(SUM($C$2:C75))</f>
        <v>3.8066624897703196</v>
      </c>
      <c r="E75" s="263">
        <f t="shared" si="37"/>
        <v>94.509785890733681</v>
      </c>
      <c r="F75" s="122"/>
      <c r="G75" s="123">
        <f>LN(SUM($F$2:F75))</f>
        <v>1.791759469228055</v>
      </c>
      <c r="H75" s="263">
        <f t="shared" si="39"/>
        <v>11.006329458500842</v>
      </c>
      <c r="I75" s="122">
        <v>3</v>
      </c>
      <c r="J75" s="123">
        <f>LN(SUM($I$2:I75))</f>
        <v>3.7612001156935624</v>
      </c>
      <c r="K75" s="263">
        <f t="shared" si="4"/>
        <v>8.3125427854770972</v>
      </c>
      <c r="L75" s="122">
        <v>1</v>
      </c>
      <c r="M75" s="123">
        <f>LN(SUM($L$2:L75))</f>
        <v>4.7273878187123408</v>
      </c>
      <c r="N75" s="264">
        <f t="shared" si="38"/>
        <v>38.629434517295245</v>
      </c>
      <c r="O75" s="122"/>
      <c r="P75" s="123" t="e">
        <f>LN(SUM($O$2:O75))</f>
        <v>#NUM!</v>
      </c>
      <c r="Q75" s="267" t="e">
        <f t="shared" si="5"/>
        <v>#NUM!</v>
      </c>
      <c r="R75" s="122"/>
      <c r="S75" s="123" t="e">
        <f>LN(SUM($R$2:R75))</f>
        <v>#NUM!</v>
      </c>
      <c r="T75" s="264" t="e">
        <f t="shared" si="6"/>
        <v>#NUM!</v>
      </c>
      <c r="U75" s="190"/>
      <c r="V75" s="123">
        <f>LN(SUM($U$2:U75))</f>
        <v>0.69314718055994529</v>
      </c>
      <c r="W75" s="264" t="e">
        <f t="shared" si="7"/>
        <v>#DIV/0!</v>
      </c>
      <c r="X75" s="122">
        <v>3</v>
      </c>
      <c r="Y75" s="123">
        <f>LN(SUM($X$2:X75))</f>
        <v>5.0106352940962555</v>
      </c>
      <c r="Z75" s="264">
        <f t="shared" si="8"/>
        <v>12.446056015128425</v>
      </c>
      <c r="AA75" s="122"/>
      <c r="AB75" s="123">
        <f>LN(SUM($AA$2:AA75))</f>
        <v>3.784189633918261</v>
      </c>
      <c r="AC75" s="264" t="e">
        <f t="shared" si="9"/>
        <v>#DIV/0!</v>
      </c>
      <c r="AD75" s="122"/>
      <c r="AE75" s="123">
        <f>LN(SUM($AD$2:AD75))</f>
        <v>0.69314718055994529</v>
      </c>
      <c r="AF75" s="264" t="e">
        <f t="shared" si="10"/>
        <v>#DIV/0!</v>
      </c>
      <c r="AG75" s="190"/>
      <c r="AH75" s="123">
        <f>LN(SUM($AG$2:AG75))</f>
        <v>0.69314718055994529</v>
      </c>
      <c r="AI75" s="264" t="e">
        <f t="shared" si="11"/>
        <v>#DIV/0!</v>
      </c>
      <c r="AJ75" s="122">
        <v>11</v>
      </c>
      <c r="AK75" s="123">
        <f>LN(SUM($AJ$2:AJ75))</f>
        <v>5.768320995793772</v>
      </c>
      <c r="AL75" s="264">
        <f t="shared" si="12"/>
        <v>33.592740695574172</v>
      </c>
      <c r="AM75" s="122"/>
      <c r="AN75" s="124" t="e">
        <f>LN(SUM($AM$2:AM75))</f>
        <v>#NUM!</v>
      </c>
      <c r="AO75" s="264" t="e">
        <f t="shared" si="13"/>
        <v>#NUM!</v>
      </c>
      <c r="AP75" s="190"/>
      <c r="AQ75" s="124" t="e">
        <f>LN(SUM($AP$2:AP75))</f>
        <v>#NUM!</v>
      </c>
      <c r="AR75" s="264" t="e">
        <f t="shared" si="14"/>
        <v>#NUM!</v>
      </c>
      <c r="AS75" s="122"/>
      <c r="AT75" s="124">
        <f>LN(SUM($AS$2:AS75))</f>
        <v>2.8332133440562162</v>
      </c>
      <c r="AU75" s="264" t="e">
        <f t="shared" si="15"/>
        <v>#DIV/0!</v>
      </c>
      <c r="AV75" s="122"/>
      <c r="AW75" s="124">
        <f>LN(SUM($AV$2:AV75))</f>
        <v>0.69314718055994529</v>
      </c>
      <c r="AX75" s="264" t="e">
        <f t="shared" si="16"/>
        <v>#DIV/0!</v>
      </c>
      <c r="AY75" s="122"/>
      <c r="AZ75" s="124">
        <f>LN(SUM($AY$2:AY75))</f>
        <v>0.69314718055994529</v>
      </c>
      <c r="BA75" s="264" t="e">
        <f t="shared" si="17"/>
        <v>#DIV/0!</v>
      </c>
      <c r="BB75" s="125">
        <v>19</v>
      </c>
      <c r="BC75" s="124">
        <f>LN(SUM($BB$2:BB75))</f>
        <v>6.6174029779744776</v>
      </c>
      <c r="BD75" s="157">
        <f t="shared" si="18"/>
        <v>25.493053271580504</v>
      </c>
    </row>
    <row r="76" spans="1:56" s="26" customFormat="1" x14ac:dyDescent="0.25">
      <c r="A76" s="122">
        <f t="shared" si="40"/>
        <v>137</v>
      </c>
      <c r="B76" s="129">
        <v>44039</v>
      </c>
      <c r="C76" s="122"/>
      <c r="D76" s="123">
        <f>LN(SUM($C$2:C76))</f>
        <v>3.8066624897703196</v>
      </c>
      <c r="E76" s="263">
        <f t="shared" si="37"/>
        <v>77.53900672934806</v>
      </c>
      <c r="F76" s="122"/>
      <c r="G76" s="123">
        <f>LN(SUM($F$2:F76))</f>
        <v>1.791759469228055</v>
      </c>
      <c r="H76" s="263">
        <f t="shared" si="39"/>
        <v>21.289990494774003</v>
      </c>
      <c r="I76" s="122"/>
      <c r="J76" s="123">
        <f>LN(SUM($I$2:I76))</f>
        <v>3.7612001156935624</v>
      </c>
      <c r="K76" s="263">
        <f t="shared" si="4"/>
        <v>9.4020786669067782</v>
      </c>
      <c r="L76" s="122"/>
      <c r="M76" s="123">
        <f>LN(SUM($L$2:L76))</f>
        <v>4.7273878187123408</v>
      </c>
      <c r="N76" s="264">
        <f t="shared" si="38"/>
        <v>42.131609223517891</v>
      </c>
      <c r="O76" s="122"/>
      <c r="P76" s="123" t="e">
        <f>LN(SUM($O$2:O76))</f>
        <v>#NUM!</v>
      </c>
      <c r="Q76" s="267" t="e">
        <f t="shared" si="5"/>
        <v>#NUM!</v>
      </c>
      <c r="R76" s="122"/>
      <c r="S76" s="123" t="e">
        <f>LN(SUM($R$2:R76))</f>
        <v>#NUM!</v>
      </c>
      <c r="T76" s="264" t="e">
        <f t="shared" si="6"/>
        <v>#NUM!</v>
      </c>
      <c r="U76" s="190"/>
      <c r="V76" s="123">
        <f>LN(SUM($U$2:U76))</f>
        <v>0.69314718055994529</v>
      </c>
      <c r="W76" s="264" t="e">
        <f t="shared" si="7"/>
        <v>#DIV/0!</v>
      </c>
      <c r="X76" s="122">
        <v>2</v>
      </c>
      <c r="Y76" s="123">
        <f>LN(SUM($X$2:X76))</f>
        <v>5.0238805208462765</v>
      </c>
      <c r="Z76" s="264">
        <f t="shared" si="8"/>
        <v>14.370132646766375</v>
      </c>
      <c r="AA76" s="122"/>
      <c r="AB76" s="123">
        <f>LN(SUM($AA$2:AA76))</f>
        <v>3.784189633918261</v>
      </c>
      <c r="AC76" s="264" t="e">
        <f t="shared" si="9"/>
        <v>#DIV/0!</v>
      </c>
      <c r="AD76" s="122"/>
      <c r="AE76" s="123">
        <f>LN(SUM($AD$2:AD76))</f>
        <v>0.69314718055994529</v>
      </c>
      <c r="AF76" s="264" t="e">
        <f t="shared" si="10"/>
        <v>#DIV/0!</v>
      </c>
      <c r="AG76" s="190"/>
      <c r="AH76" s="123">
        <f>LN(SUM($AG$2:AG76))</f>
        <v>0.69314718055994529</v>
      </c>
      <c r="AI76" s="264" t="e">
        <f t="shared" si="11"/>
        <v>#DIV/0!</v>
      </c>
      <c r="AJ76" s="122">
        <v>1</v>
      </c>
      <c r="AK76" s="123">
        <f>LN(SUM($AJ$2:AJ76))</f>
        <v>5.7714411231300158</v>
      </c>
      <c r="AL76" s="264">
        <f t="shared" si="12"/>
        <v>34.035436927598752</v>
      </c>
      <c r="AM76" s="122"/>
      <c r="AN76" s="124" t="e">
        <f>LN(SUM($AM$2:AM76))</f>
        <v>#NUM!</v>
      </c>
      <c r="AO76" s="264" t="e">
        <f t="shared" si="13"/>
        <v>#NUM!</v>
      </c>
      <c r="AP76" s="190"/>
      <c r="AQ76" s="124" t="e">
        <f>LN(SUM($AP$2:AP76))</f>
        <v>#NUM!</v>
      </c>
      <c r="AR76" s="264" t="e">
        <f t="shared" si="14"/>
        <v>#NUM!</v>
      </c>
      <c r="AS76" s="122"/>
      <c r="AT76" s="124">
        <f>LN(SUM($AS$2:AS76))</f>
        <v>2.8332133440562162</v>
      </c>
      <c r="AU76" s="264" t="e">
        <f t="shared" si="15"/>
        <v>#DIV/0!</v>
      </c>
      <c r="AV76" s="122"/>
      <c r="AW76" s="124">
        <f>LN(SUM($AV$2:AV76))</f>
        <v>0.69314718055994529</v>
      </c>
      <c r="AX76" s="264" t="e">
        <f t="shared" si="16"/>
        <v>#DIV/0!</v>
      </c>
      <c r="AY76" s="122"/>
      <c r="AZ76" s="124">
        <f>LN(SUM($AY$2:AY76))</f>
        <v>0.69314718055994529</v>
      </c>
      <c r="BA76" s="264" t="e">
        <f t="shared" si="17"/>
        <v>#DIV/0!</v>
      </c>
      <c r="BB76" s="125">
        <v>3</v>
      </c>
      <c r="BC76" s="124">
        <f>LN(SUM($BB$2:BB76))</f>
        <v>6.6214056517641344</v>
      </c>
      <c r="BD76" s="157">
        <f t="shared" si="18"/>
        <v>27.616682571325377</v>
      </c>
    </row>
    <row r="77" spans="1:56" s="26" customFormat="1" x14ac:dyDescent="0.25">
      <c r="A77" s="122">
        <f t="shared" si="40"/>
        <v>138</v>
      </c>
      <c r="B77" s="129">
        <v>44040</v>
      </c>
      <c r="C77" s="122"/>
      <c r="D77" s="123">
        <f>LN(SUM($C$2:C77))</f>
        <v>3.8066624897703196</v>
      </c>
      <c r="E77" s="263">
        <f t="shared" si="37"/>
        <v>77.699390784020437</v>
      </c>
      <c r="F77" s="122"/>
      <c r="G77" s="123">
        <f>LN(SUM($F$2:F77))</f>
        <v>1.791759469228055</v>
      </c>
      <c r="H77" s="263">
        <f t="shared" si="39"/>
        <v>35.483317491290002</v>
      </c>
      <c r="I77" s="122">
        <v>1</v>
      </c>
      <c r="J77" s="123">
        <f>LN(SUM($I$2:I77))</f>
        <v>3.784189633918261</v>
      </c>
      <c r="K77" s="263">
        <f t="shared" si="4"/>
        <v>10.80427547873682</v>
      </c>
      <c r="L77" s="122"/>
      <c r="M77" s="123">
        <f>LN(SUM($L$2:L77))</f>
        <v>4.7273878187123408</v>
      </c>
      <c r="N77" s="264">
        <f t="shared" si="38"/>
        <v>49.240611077143548</v>
      </c>
      <c r="O77" s="122"/>
      <c r="P77" s="123" t="e">
        <f>LN(SUM($O$2:O77))</f>
        <v>#NUM!</v>
      </c>
      <c r="Q77" s="267" t="e">
        <f t="shared" si="5"/>
        <v>#NUM!</v>
      </c>
      <c r="R77" s="122"/>
      <c r="S77" s="123" t="e">
        <f>LN(SUM($R$2:R77))</f>
        <v>#NUM!</v>
      </c>
      <c r="T77" s="264" t="e">
        <f t="shared" si="6"/>
        <v>#NUM!</v>
      </c>
      <c r="U77" s="190"/>
      <c r="V77" s="123">
        <f>LN(SUM($U$2:U77))</f>
        <v>0.69314718055994529</v>
      </c>
      <c r="W77" s="264" t="e">
        <f t="shared" si="7"/>
        <v>#DIV/0!</v>
      </c>
      <c r="X77" s="122"/>
      <c r="Y77" s="123">
        <f>LN(SUM($X$2:X77))</f>
        <v>5.0238805208462765</v>
      </c>
      <c r="Z77" s="264">
        <f t="shared" si="8"/>
        <v>20.190127178881259</v>
      </c>
      <c r="AA77" s="122"/>
      <c r="AB77" s="123">
        <f>LN(SUM($AA$2:AA77))</f>
        <v>3.784189633918261</v>
      </c>
      <c r="AC77" s="264" t="e">
        <f t="shared" si="9"/>
        <v>#DIV/0!</v>
      </c>
      <c r="AD77" s="122"/>
      <c r="AE77" s="123">
        <f>LN(SUM($AD$2:AD77))</f>
        <v>0.69314718055994529</v>
      </c>
      <c r="AF77" s="264" t="e">
        <f t="shared" si="10"/>
        <v>#DIV/0!</v>
      </c>
      <c r="AG77" s="190"/>
      <c r="AH77" s="123">
        <f>LN(SUM($AG$2:AG77))</f>
        <v>0.69314718055994529</v>
      </c>
      <c r="AI77" s="264" t="e">
        <f t="shared" si="11"/>
        <v>#DIV/0!</v>
      </c>
      <c r="AJ77" s="122">
        <v>6</v>
      </c>
      <c r="AK77" s="123">
        <f>LN(SUM($AJ$2:AJ77))</f>
        <v>5.7899601708972535</v>
      </c>
      <c r="AL77" s="264">
        <f t="shared" si="12"/>
        <v>39.424886681206353</v>
      </c>
      <c r="AM77" s="122"/>
      <c r="AN77" s="124" t="e">
        <f>LN(SUM($AM$2:AM77))</f>
        <v>#NUM!</v>
      </c>
      <c r="AO77" s="264" t="e">
        <f t="shared" si="13"/>
        <v>#NUM!</v>
      </c>
      <c r="AP77" s="190"/>
      <c r="AQ77" s="124" t="e">
        <f>LN(SUM($AP$2:AP77))</f>
        <v>#NUM!</v>
      </c>
      <c r="AR77" s="264" t="e">
        <f t="shared" si="14"/>
        <v>#NUM!</v>
      </c>
      <c r="AS77" s="122"/>
      <c r="AT77" s="124">
        <f>LN(SUM($AS$2:AS77))</f>
        <v>2.8332133440562162</v>
      </c>
      <c r="AU77" s="264" t="e">
        <f t="shared" si="15"/>
        <v>#DIV/0!</v>
      </c>
      <c r="AV77" s="122"/>
      <c r="AW77" s="124">
        <f>LN(SUM($AV$2:AV77))</f>
        <v>0.69314718055994529</v>
      </c>
      <c r="AX77" s="264" t="e">
        <f t="shared" si="16"/>
        <v>#DIV/0!</v>
      </c>
      <c r="AY77" s="122"/>
      <c r="AZ77" s="124">
        <f>LN(SUM($AY$2:AY77))</f>
        <v>0.69314718055994529</v>
      </c>
      <c r="BA77" s="264" t="e">
        <f t="shared" si="17"/>
        <v>#DIV/0!</v>
      </c>
      <c r="BB77" s="125">
        <v>7</v>
      </c>
      <c r="BC77" s="124">
        <f>LN(SUM($BB$2:BB77))</f>
        <v>6.6306833856423717</v>
      </c>
      <c r="BD77" s="157">
        <f t="shared" si="18"/>
        <v>33.890531849967438</v>
      </c>
    </row>
    <row r="78" spans="1:56" s="26" customFormat="1" x14ac:dyDescent="0.25">
      <c r="A78" s="122">
        <f t="shared" si="40"/>
        <v>139</v>
      </c>
      <c r="B78" s="129">
        <v>44041</v>
      </c>
      <c r="C78" s="122"/>
      <c r="D78" s="123">
        <f>LN(SUM($C$2:C78))</f>
        <v>3.8066624897703196</v>
      </c>
      <c r="E78" s="263">
        <f t="shared" si="37"/>
        <v>95.228553609149785</v>
      </c>
      <c r="F78" s="122"/>
      <c r="G78" s="123">
        <f>LN(SUM($F$2:F78))</f>
        <v>1.791759469228055</v>
      </c>
      <c r="H78" s="263" t="e">
        <f t="shared" si="39"/>
        <v>#DIV/0!</v>
      </c>
      <c r="I78" s="122">
        <v>2</v>
      </c>
      <c r="J78" s="123">
        <f>LN(SUM($I$2:I78))</f>
        <v>3.8286413964890951</v>
      </c>
      <c r="K78" s="263">
        <f t="shared" si="4"/>
        <v>14.05871454391421</v>
      </c>
      <c r="L78" s="122"/>
      <c r="M78" s="123">
        <f>LN(SUM($L$2:L78))</f>
        <v>4.7273878187123408</v>
      </c>
      <c r="N78" s="264">
        <f t="shared" si="38"/>
        <v>79.331520046221911</v>
      </c>
      <c r="O78" s="122"/>
      <c r="P78" s="123" t="e">
        <f>LN(SUM($O$2:O78))</f>
        <v>#NUM!</v>
      </c>
      <c r="Q78" s="267" t="e">
        <f t="shared" si="5"/>
        <v>#NUM!</v>
      </c>
      <c r="R78" s="122"/>
      <c r="S78" s="123" t="e">
        <f>LN(SUM($R$2:R78))</f>
        <v>#NUM!</v>
      </c>
      <c r="T78" s="264" t="e">
        <f t="shared" si="6"/>
        <v>#NUM!</v>
      </c>
      <c r="U78" s="190"/>
      <c r="V78" s="123">
        <f>LN(SUM($U$2:U78))</f>
        <v>0.69314718055994529</v>
      </c>
      <c r="W78" s="264" t="e">
        <f t="shared" si="7"/>
        <v>#DIV/0!</v>
      </c>
      <c r="X78" s="122">
        <v>1</v>
      </c>
      <c r="Y78" s="123">
        <f>LN(SUM($X$2:X78))</f>
        <v>5.0304379213924353</v>
      </c>
      <c r="Z78" s="264">
        <f t="shared" si="8"/>
        <v>28.863968435029268</v>
      </c>
      <c r="AA78" s="122"/>
      <c r="AB78" s="123">
        <f>LN(SUM($AA$2:AA78))</f>
        <v>3.784189633918261</v>
      </c>
      <c r="AC78" s="264" t="e">
        <f t="shared" si="9"/>
        <v>#DIV/0!</v>
      </c>
      <c r="AD78" s="122">
        <v>1</v>
      </c>
      <c r="AE78" s="123">
        <f>LN(SUM($AD$2:AD78))</f>
        <v>1.0986122886681098</v>
      </c>
      <c r="AF78" s="264">
        <f t="shared" si="10"/>
        <v>15.955438719280238</v>
      </c>
      <c r="AG78" s="190"/>
      <c r="AH78" s="123">
        <f>LN(SUM($AG$2:AG78))</f>
        <v>0.69314718055994529</v>
      </c>
      <c r="AI78" s="264" t="e">
        <f t="shared" si="11"/>
        <v>#DIV/0!</v>
      </c>
      <c r="AJ78" s="122">
        <v>9</v>
      </c>
      <c r="AK78" s="123">
        <f>LN(SUM($AJ$2:AJ78))</f>
        <v>5.8171111599632042</v>
      </c>
      <c r="AL78" s="264">
        <f t="shared" si="12"/>
        <v>37.51211898523988</v>
      </c>
      <c r="AM78" s="122"/>
      <c r="AN78" s="124" t="e">
        <f>LN(SUM($AM$2:AM78))</f>
        <v>#NUM!</v>
      </c>
      <c r="AO78" s="264" t="e">
        <f t="shared" si="13"/>
        <v>#NUM!</v>
      </c>
      <c r="AP78" s="190"/>
      <c r="AQ78" s="124" t="e">
        <f>LN(SUM($AP$2:AP78))</f>
        <v>#NUM!</v>
      </c>
      <c r="AR78" s="264" t="e">
        <f t="shared" si="14"/>
        <v>#NUM!</v>
      </c>
      <c r="AS78" s="122"/>
      <c r="AT78" s="124">
        <f>LN(SUM($AS$2:AS78))</f>
        <v>2.8332133440562162</v>
      </c>
      <c r="AU78" s="264" t="e">
        <f t="shared" si="15"/>
        <v>#DIV/0!</v>
      </c>
      <c r="AV78" s="122"/>
      <c r="AW78" s="124">
        <f>LN(SUM($AV$2:AV78))</f>
        <v>0.69314718055994529</v>
      </c>
      <c r="AX78" s="264" t="e">
        <f t="shared" si="16"/>
        <v>#DIV/0!</v>
      </c>
      <c r="AY78" s="122"/>
      <c r="AZ78" s="124">
        <f>LN(SUM($AY$2:AY78))</f>
        <v>0.69314718055994529</v>
      </c>
      <c r="BA78" s="264" t="e">
        <f t="shared" si="17"/>
        <v>#DIV/0!</v>
      </c>
      <c r="BB78" s="125">
        <v>13</v>
      </c>
      <c r="BC78" s="124">
        <f>LN(SUM($BB$2:BB78))</f>
        <v>6.6476883735633292</v>
      </c>
      <c r="BD78" s="157">
        <f t="shared" si="18"/>
        <v>40.133544013552566</v>
      </c>
    </row>
    <row r="79" spans="1:56" s="26" customFormat="1" x14ac:dyDescent="0.25">
      <c r="A79" s="122">
        <f t="shared" si="40"/>
        <v>140</v>
      </c>
      <c r="B79" s="129">
        <v>44042</v>
      </c>
      <c r="C79" s="122"/>
      <c r="D79" s="123">
        <f>LN(SUM($C$2:C79))</f>
        <v>3.8066624897703196</v>
      </c>
      <c r="E79" s="263">
        <f t="shared" si="37"/>
        <v>172.72500819161002</v>
      </c>
      <c r="F79" s="122"/>
      <c r="G79" s="123">
        <f>LN(SUM($F$2:F79))</f>
        <v>1.791759469228055</v>
      </c>
      <c r="H79" s="263" t="e">
        <f t="shared" si="39"/>
        <v>#DIV/0!</v>
      </c>
      <c r="I79" s="122">
        <v>3</v>
      </c>
      <c r="J79" s="123">
        <f>LN(SUM($I$2:I79))</f>
        <v>3.8918202981106265</v>
      </c>
      <c r="K79" s="263">
        <f t="shared" si="4"/>
        <v>15.812159547398295</v>
      </c>
      <c r="L79" s="122">
        <v>1</v>
      </c>
      <c r="M79" s="123">
        <f>LN(SUM($L$2:L79))</f>
        <v>4.7361984483944957</v>
      </c>
      <c r="N79" s="264">
        <f t="shared" si="38"/>
        <v>127.4087367486337</v>
      </c>
      <c r="O79" s="122"/>
      <c r="P79" s="123" t="e">
        <f>LN(SUM($O$2:O79))</f>
        <v>#NUM!</v>
      </c>
      <c r="Q79" s="267" t="e">
        <f t="shared" si="5"/>
        <v>#NUM!</v>
      </c>
      <c r="R79" s="122"/>
      <c r="S79" s="123" t="e">
        <f>LN(SUM($R$2:R79))</f>
        <v>#NUM!</v>
      </c>
      <c r="T79" s="264" t="e">
        <f t="shared" si="6"/>
        <v>#NUM!</v>
      </c>
      <c r="U79" s="190"/>
      <c r="V79" s="123">
        <f>LN(SUM($U$2:U79))</f>
        <v>0.69314718055994529</v>
      </c>
      <c r="W79" s="264" t="e">
        <f t="shared" si="7"/>
        <v>#DIV/0!</v>
      </c>
      <c r="X79" s="122">
        <v>6</v>
      </c>
      <c r="Y79" s="123">
        <f>LN(SUM($X$2:X79))</f>
        <v>5.0689042022202315</v>
      </c>
      <c r="Z79" s="264">
        <f t="shared" si="8"/>
        <v>42.778485402332613</v>
      </c>
      <c r="AA79" s="122"/>
      <c r="AB79" s="123">
        <f>LN(SUM($AA$2:AA79))</f>
        <v>3.784189633918261</v>
      </c>
      <c r="AC79" s="264" t="e">
        <f t="shared" si="9"/>
        <v>#DIV/0!</v>
      </c>
      <c r="AD79" s="122"/>
      <c r="AE79" s="123">
        <f>LN(SUM($AD$2:AD79))</f>
        <v>1.0986122886681098</v>
      </c>
      <c r="AF79" s="264">
        <f t="shared" si="10"/>
        <v>9.5732632315681432</v>
      </c>
      <c r="AG79" s="190"/>
      <c r="AH79" s="123">
        <f>LN(SUM($AG$2:AG79))</f>
        <v>0.69314718055994529</v>
      </c>
      <c r="AI79" s="264" t="e">
        <f t="shared" si="11"/>
        <v>#DIV/0!</v>
      </c>
      <c r="AJ79" s="122">
        <v>11</v>
      </c>
      <c r="AK79" s="123">
        <f>LN(SUM($AJ$2:AJ79))</f>
        <v>5.8493247799468593</v>
      </c>
      <c r="AL79" s="264">
        <f t="shared" si="12"/>
        <v>33.681909793826762</v>
      </c>
      <c r="AM79" s="122"/>
      <c r="AN79" s="124" t="e">
        <f>LN(SUM($AM$2:AM79))</f>
        <v>#NUM!</v>
      </c>
      <c r="AO79" s="264" t="e">
        <f t="shared" si="13"/>
        <v>#NUM!</v>
      </c>
      <c r="AP79" s="190"/>
      <c r="AQ79" s="124" t="e">
        <f>LN(SUM($AP$2:AP79))</f>
        <v>#NUM!</v>
      </c>
      <c r="AR79" s="264" t="e">
        <f t="shared" si="14"/>
        <v>#NUM!</v>
      </c>
      <c r="AS79" s="122"/>
      <c r="AT79" s="124">
        <f>LN(SUM($AS$2:AS79))</f>
        <v>2.8332133440562162</v>
      </c>
      <c r="AU79" s="264" t="e">
        <f t="shared" si="15"/>
        <v>#DIV/0!</v>
      </c>
      <c r="AV79" s="122"/>
      <c r="AW79" s="124">
        <f>LN(SUM($AV$2:AV79))</f>
        <v>0.69314718055994529</v>
      </c>
      <c r="AX79" s="264" t="e">
        <f t="shared" si="16"/>
        <v>#DIV/0!</v>
      </c>
      <c r="AY79" s="122"/>
      <c r="AZ79" s="124">
        <f>LN(SUM($AY$2:AY79))</f>
        <v>0.69314718055994529</v>
      </c>
      <c r="BA79" s="264" t="e">
        <f t="shared" si="17"/>
        <v>#DIV/0!</v>
      </c>
      <c r="BB79" s="125">
        <v>21</v>
      </c>
      <c r="BC79" s="124">
        <f>LN(SUM($BB$2:BB79))</f>
        <v>6.674561391814426</v>
      </c>
      <c r="BD79" s="157">
        <f t="shared" si="18"/>
        <v>43.637276949884246</v>
      </c>
    </row>
    <row r="80" spans="1:56" s="26" customFormat="1" x14ac:dyDescent="0.25">
      <c r="A80" s="122">
        <f t="shared" si="40"/>
        <v>141</v>
      </c>
      <c r="B80" s="129">
        <v>44043</v>
      </c>
      <c r="C80" s="122"/>
      <c r="D80" s="123">
        <f>LN(SUM($C$2:C80))</f>
        <v>3.8066624897703196</v>
      </c>
      <c r="E80" s="263">
        <f t="shared" si="37"/>
        <v>287.87501365268338</v>
      </c>
      <c r="F80" s="122"/>
      <c r="G80" s="123">
        <f>LN(SUM($F$2:F80))</f>
        <v>1.791759469228055</v>
      </c>
      <c r="H80" s="263" t="e">
        <f t="shared" si="39"/>
        <v>#DIV/0!</v>
      </c>
      <c r="I80" s="122"/>
      <c r="J80" s="123">
        <f>LN(SUM($I$2:I80))</f>
        <v>3.8918202981106265</v>
      </c>
      <c r="K80" s="263">
        <f t="shared" si="4"/>
        <v>20.701903542397602</v>
      </c>
      <c r="L80" s="122"/>
      <c r="M80" s="123">
        <f>LN(SUM($L$2:L80))</f>
        <v>4.7361984483944957</v>
      </c>
      <c r="N80" s="264">
        <f t="shared" si="38"/>
        <v>274.43613713549206</v>
      </c>
      <c r="O80" s="122"/>
      <c r="P80" s="123" t="e">
        <f>LN(SUM($O$2:O80))</f>
        <v>#NUM!</v>
      </c>
      <c r="Q80" s="267" t="e">
        <f t="shared" si="5"/>
        <v>#NUM!</v>
      </c>
      <c r="R80" s="122"/>
      <c r="S80" s="123" t="e">
        <f>LN(SUM($R$2:R80))</f>
        <v>#NUM!</v>
      </c>
      <c r="T80" s="264" t="e">
        <f t="shared" si="6"/>
        <v>#NUM!</v>
      </c>
      <c r="U80" s="190"/>
      <c r="V80" s="123">
        <f>LN(SUM($U$2:U80))</f>
        <v>0.69314718055994529</v>
      </c>
      <c r="W80" s="264" t="e">
        <f t="shared" si="7"/>
        <v>#DIV/0!</v>
      </c>
      <c r="X80" s="122">
        <v>2</v>
      </c>
      <c r="Y80" s="123">
        <f>LN(SUM($X$2:X80))</f>
        <v>5.0814043649844631</v>
      </c>
      <c r="Z80" s="264">
        <f t="shared" si="8"/>
        <v>49.009100859844033</v>
      </c>
      <c r="AA80" s="122"/>
      <c r="AB80" s="123">
        <f>LN(SUM($AA$2:AA80))</f>
        <v>3.784189633918261</v>
      </c>
      <c r="AC80" s="264" t="e">
        <f t="shared" si="9"/>
        <v>#DIV/0!</v>
      </c>
      <c r="AD80" s="122"/>
      <c r="AE80" s="123">
        <f>LN(SUM($AD$2:AD80))</f>
        <v>1.0986122886681098</v>
      </c>
      <c r="AF80" s="264">
        <f t="shared" si="10"/>
        <v>7.9777193596401208</v>
      </c>
      <c r="AG80" s="190"/>
      <c r="AH80" s="123">
        <f>LN(SUM($AG$2:AG80))</f>
        <v>0.69314718055994529</v>
      </c>
      <c r="AI80" s="264" t="e">
        <f t="shared" si="11"/>
        <v>#DIV/0!</v>
      </c>
      <c r="AJ80" s="122">
        <v>6</v>
      </c>
      <c r="AK80" s="123">
        <f>LN(SUM($AJ$2:AJ80))</f>
        <v>5.8664680569332965</v>
      </c>
      <c r="AL80" s="264">
        <f t="shared" si="12"/>
        <v>31.970788303929002</v>
      </c>
      <c r="AM80" s="122"/>
      <c r="AN80" s="124" t="e">
        <f>LN(SUM($AM$2:AM80))</f>
        <v>#NUM!</v>
      </c>
      <c r="AO80" s="264" t="e">
        <f t="shared" si="13"/>
        <v>#NUM!</v>
      </c>
      <c r="AP80" s="190"/>
      <c r="AQ80" s="124" t="e">
        <f>LN(SUM($AP$2:AP80))</f>
        <v>#NUM!</v>
      </c>
      <c r="AR80" s="264" t="e">
        <f t="shared" si="14"/>
        <v>#NUM!</v>
      </c>
      <c r="AS80" s="122">
        <v>1</v>
      </c>
      <c r="AT80" s="124">
        <f>LN(SUM($AS$2:AS80))</f>
        <v>2.8903717578961645</v>
      </c>
      <c r="AU80" s="264">
        <f t="shared" si="15"/>
        <v>113.18322624104506</v>
      </c>
      <c r="AV80" s="122"/>
      <c r="AW80" s="124">
        <f>LN(SUM($AV$2:AV80))</f>
        <v>0.69314718055994529</v>
      </c>
      <c r="AX80" s="264" t="e">
        <f t="shared" si="16"/>
        <v>#DIV/0!</v>
      </c>
      <c r="AY80" s="122"/>
      <c r="AZ80" s="124">
        <f>LN(SUM($AY$2:AY80))</f>
        <v>0.69314718055994529</v>
      </c>
      <c r="BA80" s="264" t="e">
        <f t="shared" si="17"/>
        <v>#DIV/0!</v>
      </c>
      <c r="BB80" s="125">
        <v>9</v>
      </c>
      <c r="BC80" s="124">
        <f>LN(SUM($BB$2:BB80))</f>
        <v>6.6858609470683596</v>
      </c>
      <c r="BD80" s="157">
        <f t="shared" si="18"/>
        <v>45.864605026827164</v>
      </c>
    </row>
    <row r="81" spans="1:56" s="26" customFormat="1" x14ac:dyDescent="0.25">
      <c r="A81" s="122">
        <f t="shared" si="40"/>
        <v>142</v>
      </c>
      <c r="B81" s="129">
        <v>44044</v>
      </c>
      <c r="C81" s="122">
        <v>1</v>
      </c>
      <c r="D81" s="123">
        <f>LN(SUM($C$2:C81))</f>
        <v>3.8286413964890951</v>
      </c>
      <c r="E81" s="263">
        <f t="shared" si="37"/>
        <v>294.34465362645642</v>
      </c>
      <c r="F81" s="122">
        <v>1</v>
      </c>
      <c r="G81" s="123">
        <f>LN(SUM($F$2:F81))</f>
        <v>1.9459101490553132</v>
      </c>
      <c r="H81" s="263">
        <f t="shared" si="39"/>
        <v>41.967856985617942</v>
      </c>
      <c r="I81" s="122"/>
      <c r="J81" s="123">
        <f>LN(SUM($I$2:I81))</f>
        <v>3.8918202981106265</v>
      </c>
      <c r="K81" s="263">
        <f t="shared" si="4"/>
        <v>25.512443101998993</v>
      </c>
      <c r="L81" s="122">
        <v>2</v>
      </c>
      <c r="M81" s="123">
        <f>LN(SUM($L$2:L81))</f>
        <v>4.7535901911063645</v>
      </c>
      <c r="N81" s="264">
        <f t="shared" si="38"/>
        <v>184.77060810582893</v>
      </c>
      <c r="O81" s="122">
        <v>1</v>
      </c>
      <c r="P81" s="123">
        <f>LN(SUM($O$2:O81))</f>
        <v>0</v>
      </c>
      <c r="Q81" s="267" t="e">
        <f t="shared" si="5"/>
        <v>#NUM!</v>
      </c>
      <c r="R81" s="122"/>
      <c r="S81" s="123" t="e">
        <f>LN(SUM($R$2:R81))</f>
        <v>#NUM!</v>
      </c>
      <c r="T81" s="264" t="e">
        <f t="shared" si="6"/>
        <v>#NUM!</v>
      </c>
      <c r="U81" s="190"/>
      <c r="V81" s="123">
        <f>LN(SUM($U$2:U81))</f>
        <v>0.69314718055994529</v>
      </c>
      <c r="W81" s="264" t="e">
        <f t="shared" si="7"/>
        <v>#DIV/0!</v>
      </c>
      <c r="X81" s="122">
        <v>1</v>
      </c>
      <c r="Y81" s="123">
        <f>LN(SUM($X$2:X81))</f>
        <v>5.0875963352323836</v>
      </c>
      <c r="Z81" s="264">
        <f t="shared" si="8"/>
        <v>49.642915992178644</v>
      </c>
      <c r="AA81" s="122"/>
      <c r="AB81" s="123">
        <f>LN(SUM($AA$2:AA81))</f>
        <v>3.784189633918261</v>
      </c>
      <c r="AC81" s="264" t="e">
        <f t="shared" si="9"/>
        <v>#DIV/0!</v>
      </c>
      <c r="AD81" s="122"/>
      <c r="AE81" s="123">
        <f>LN(SUM($AD$2:AD81))</f>
        <v>1.0986122886681098</v>
      </c>
      <c r="AF81" s="264">
        <f t="shared" si="10"/>
        <v>7.9777193596401208</v>
      </c>
      <c r="AG81" s="190"/>
      <c r="AH81" s="123">
        <f>LN(SUM($AG$2:AG81))</f>
        <v>0.69314718055994529</v>
      </c>
      <c r="AI81" s="264" t="e">
        <f t="shared" si="11"/>
        <v>#DIV/0!</v>
      </c>
      <c r="AJ81" s="122">
        <v>9</v>
      </c>
      <c r="AK81" s="123">
        <f>LN(SUM($AJ$2:AJ81))</f>
        <v>5.8916442118257715</v>
      </c>
      <c r="AL81" s="264">
        <f t="shared" si="12"/>
        <v>31.334344783320137</v>
      </c>
      <c r="AM81" s="122"/>
      <c r="AN81" s="124" t="e">
        <f>LN(SUM($AM$2:AM81))</f>
        <v>#NUM!</v>
      </c>
      <c r="AO81" s="264" t="e">
        <f t="shared" si="13"/>
        <v>#NUM!</v>
      </c>
      <c r="AP81" s="190"/>
      <c r="AQ81" s="124" t="e">
        <f>LN(SUM($AP$2:AP81))</f>
        <v>#NUM!</v>
      </c>
      <c r="AR81" s="264" t="e">
        <f t="shared" si="14"/>
        <v>#NUM!</v>
      </c>
      <c r="AS81" s="122"/>
      <c r="AT81" s="124">
        <f>LN(SUM($AS$2:AS81))</f>
        <v>2.8903717578961645</v>
      </c>
      <c r="AU81" s="264">
        <f t="shared" si="15"/>
        <v>67.909935744627049</v>
      </c>
      <c r="AV81" s="122"/>
      <c r="AW81" s="124">
        <f>LN(SUM($AV$2:AV81))</f>
        <v>0.69314718055994529</v>
      </c>
      <c r="AX81" s="264" t="e">
        <f t="shared" si="16"/>
        <v>#DIV/0!</v>
      </c>
      <c r="AY81" s="122"/>
      <c r="AZ81" s="124">
        <f>LN(SUM($AY$2:AY81))</f>
        <v>0.69314718055994529</v>
      </c>
      <c r="BA81" s="264" t="e">
        <f t="shared" si="17"/>
        <v>#DIV/0!</v>
      </c>
      <c r="BB81" s="125">
        <v>15</v>
      </c>
      <c r="BC81" s="124">
        <f>LN(SUM($BB$2:BB81))</f>
        <v>6.7044143549641069</v>
      </c>
      <c r="BD81" s="157">
        <f t="shared" si="18"/>
        <v>44.737446459674672</v>
      </c>
    </row>
    <row r="82" spans="1:56" s="26" customFormat="1" x14ac:dyDescent="0.25">
      <c r="A82" s="122">
        <f t="shared" si="40"/>
        <v>143</v>
      </c>
      <c r="B82" s="129">
        <v>44045</v>
      </c>
      <c r="C82" s="122"/>
      <c r="D82" s="123">
        <f>LN(SUM($C$2:C82))</f>
        <v>3.8286413964890951</v>
      </c>
      <c r="E82" s="263">
        <f t="shared" si="37"/>
        <v>176.60679217587389</v>
      </c>
      <c r="F82" s="122"/>
      <c r="G82" s="123">
        <f>LN(SUM($F$2:F82))</f>
        <v>1.9459101490553132</v>
      </c>
      <c r="H82" s="263">
        <f t="shared" si="39"/>
        <v>25.180714191370765</v>
      </c>
      <c r="I82" s="122">
        <v>2</v>
      </c>
      <c r="J82" s="123">
        <f>LN(SUM($I$2:I82))</f>
        <v>3.9318256327243257</v>
      </c>
      <c r="K82" s="263">
        <f t="shared" si="4"/>
        <v>24.557394604098985</v>
      </c>
      <c r="L82" s="122"/>
      <c r="M82" s="123">
        <f>LN(SUM($L$2:L82))</f>
        <v>4.7535901911063645</v>
      </c>
      <c r="N82" s="264">
        <f t="shared" si="38"/>
        <v>138.80542984418295</v>
      </c>
      <c r="O82" s="122"/>
      <c r="P82" s="123">
        <f>LN(SUM($O$2:O82))</f>
        <v>0</v>
      </c>
      <c r="Q82" s="267" t="e">
        <f t="shared" si="5"/>
        <v>#NUM!</v>
      </c>
      <c r="R82" s="122"/>
      <c r="S82" s="123" t="e">
        <f>LN(SUM($R$2:R82))</f>
        <v>#NUM!</v>
      </c>
      <c r="T82" s="264" t="e">
        <f t="shared" si="6"/>
        <v>#NUM!</v>
      </c>
      <c r="U82" s="190"/>
      <c r="V82" s="123">
        <f>LN(SUM($U$2:U82))</f>
        <v>0.69314718055994529</v>
      </c>
      <c r="W82" s="264" t="e">
        <f t="shared" si="7"/>
        <v>#DIV/0!</v>
      </c>
      <c r="X82" s="122">
        <v>5</v>
      </c>
      <c r="Y82" s="123">
        <f>LN(SUM($X$2:X82))</f>
        <v>5.1179938124167554</v>
      </c>
      <c r="Z82" s="264">
        <f t="shared" si="8"/>
        <v>42.123990825723233</v>
      </c>
      <c r="AA82" s="122">
        <v>1</v>
      </c>
      <c r="AB82" s="123">
        <f>LN(SUM($AA$2:AA82))</f>
        <v>3.8066624897703196</v>
      </c>
      <c r="AC82" s="264">
        <f t="shared" si="9"/>
        <v>287.87501365268338</v>
      </c>
      <c r="AD82" s="122"/>
      <c r="AE82" s="123">
        <f>LN(SUM($AD$2:AD82))</f>
        <v>1.0986122886681098</v>
      </c>
      <c r="AF82" s="264">
        <f t="shared" si="10"/>
        <v>9.5732632315681432</v>
      </c>
      <c r="AG82" s="190"/>
      <c r="AH82" s="123">
        <f>LN(SUM($AG$2:AG82))</f>
        <v>0.69314718055994529</v>
      </c>
      <c r="AI82" s="264" t="e">
        <f t="shared" si="11"/>
        <v>#DIV/0!</v>
      </c>
      <c r="AJ82" s="122">
        <v>13</v>
      </c>
      <c r="AK82" s="123">
        <f>LN(SUM($AJ$2:AJ82))</f>
        <v>5.9269260259704106</v>
      </c>
      <c r="AL82" s="264">
        <f t="shared" si="12"/>
        <v>26.986469997836203</v>
      </c>
      <c r="AM82" s="122"/>
      <c r="AN82" s="124" t="e">
        <f>LN(SUM($AM$2:AM82))</f>
        <v>#NUM!</v>
      </c>
      <c r="AO82" s="264" t="e">
        <f t="shared" si="13"/>
        <v>#NUM!</v>
      </c>
      <c r="AP82" s="190"/>
      <c r="AQ82" s="124" t="e">
        <f>LN(SUM($AP$2:AP82))</f>
        <v>#NUM!</v>
      </c>
      <c r="AR82" s="264" t="e">
        <f t="shared" si="14"/>
        <v>#NUM!</v>
      </c>
      <c r="AS82" s="122"/>
      <c r="AT82" s="124">
        <f>LN(SUM($AS$2:AS82))</f>
        <v>2.8903717578961645</v>
      </c>
      <c r="AU82" s="264">
        <f t="shared" si="15"/>
        <v>56.591613120522531</v>
      </c>
      <c r="AV82" s="122"/>
      <c r="AW82" s="124">
        <f>LN(SUM($AV$2:AV82))</f>
        <v>0.69314718055994529</v>
      </c>
      <c r="AX82" s="264" t="e">
        <f t="shared" si="16"/>
        <v>#DIV/0!</v>
      </c>
      <c r="AY82" s="122"/>
      <c r="AZ82" s="124">
        <f>LN(SUM($AY$2:AY82))</f>
        <v>0.69314718055994529</v>
      </c>
      <c r="BA82" s="264" t="e">
        <f t="shared" si="17"/>
        <v>#DIV/0!</v>
      </c>
      <c r="BB82" s="125">
        <v>21</v>
      </c>
      <c r="BC82" s="124">
        <f>LN(SUM($BB$2:BB82))</f>
        <v>6.7298240704894754</v>
      </c>
      <c r="BD82" s="157">
        <f t="shared" si="18"/>
        <v>37.988862292795389</v>
      </c>
    </row>
    <row r="83" spans="1:56" s="26" customFormat="1" x14ac:dyDescent="0.25">
      <c r="A83" s="122">
        <f t="shared" si="40"/>
        <v>144</v>
      </c>
      <c r="B83" s="129">
        <v>44046</v>
      </c>
      <c r="C83" s="122"/>
      <c r="D83" s="123">
        <f>LN(SUM($C$2:C83))</f>
        <v>3.8286413964890951</v>
      </c>
      <c r="E83" s="263">
        <f t="shared" si="37"/>
        <v>147.17232681322821</v>
      </c>
      <c r="F83" s="122"/>
      <c r="G83" s="123">
        <f>LN(SUM($F$2:F83))</f>
        <v>1.9459101490553132</v>
      </c>
      <c r="H83" s="263">
        <f t="shared" si="39"/>
        <v>20.983928492808971</v>
      </c>
      <c r="I83" s="122">
        <v>2</v>
      </c>
      <c r="J83" s="123">
        <f>LN(SUM($I$2:I83))</f>
        <v>3.970291913552122</v>
      </c>
      <c r="K83" s="263">
        <f t="shared" si="4"/>
        <v>25.380865273203082</v>
      </c>
      <c r="L83" s="122"/>
      <c r="M83" s="123">
        <f>LN(SUM($L$2:L83))</f>
        <v>4.7535901911063645</v>
      </c>
      <c r="N83" s="264">
        <f t="shared" si="38"/>
        <v>130.77931022813067</v>
      </c>
      <c r="O83" s="122"/>
      <c r="P83" s="123">
        <f>LN(SUM($O$2:O83))</f>
        <v>0</v>
      </c>
      <c r="Q83" s="267" t="e">
        <f t="shared" si="5"/>
        <v>#NUM!</v>
      </c>
      <c r="R83" s="122"/>
      <c r="S83" s="123" t="e">
        <f>LN(SUM($R$2:R83))</f>
        <v>#NUM!</v>
      </c>
      <c r="T83" s="264" t="e">
        <f t="shared" si="6"/>
        <v>#NUM!</v>
      </c>
      <c r="U83" s="190"/>
      <c r="V83" s="123">
        <f>LN(SUM($U$2:U83))</f>
        <v>0.69314718055994529</v>
      </c>
      <c r="W83" s="264" t="e">
        <f t="shared" si="7"/>
        <v>#DIV/0!</v>
      </c>
      <c r="X83" s="122">
        <v>3</v>
      </c>
      <c r="Y83" s="123">
        <f>LN(SUM($X$2:X83))</f>
        <v>5.1357984370502621</v>
      </c>
      <c r="Z83" s="264">
        <f t="shared" si="8"/>
        <v>36.649684042099146</v>
      </c>
      <c r="AA83" s="122"/>
      <c r="AB83" s="123">
        <f>LN(SUM($AA$2:AA83))</f>
        <v>3.8066624897703196</v>
      </c>
      <c r="AC83" s="264">
        <f t="shared" si="9"/>
        <v>172.72500819161002</v>
      </c>
      <c r="AD83" s="122"/>
      <c r="AE83" s="123">
        <f>LN(SUM($AD$2:AD83))</f>
        <v>1.0986122886681098</v>
      </c>
      <c r="AF83" s="264">
        <f t="shared" si="10"/>
        <v>15.955438719280238</v>
      </c>
      <c r="AG83" s="190">
        <v>1</v>
      </c>
      <c r="AH83" s="123">
        <f>LN(SUM($AG$2:AG83))</f>
        <v>1.0986122886681098</v>
      </c>
      <c r="AI83" s="264">
        <f t="shared" si="11"/>
        <v>15.955438719280238</v>
      </c>
      <c r="AJ83" s="122">
        <v>21</v>
      </c>
      <c r="AK83" s="123">
        <f>LN(SUM($AJ$2:AJ83))</f>
        <v>5.9814142112544806</v>
      </c>
      <c r="AL83" s="264">
        <f t="shared" si="12"/>
        <v>23.206814740626818</v>
      </c>
      <c r="AM83" s="122"/>
      <c r="AN83" s="124" t="e">
        <f>LN(SUM($AM$2:AM83))</f>
        <v>#NUM!</v>
      </c>
      <c r="AO83" s="264" t="e">
        <f t="shared" si="13"/>
        <v>#NUM!</v>
      </c>
      <c r="AP83" s="190"/>
      <c r="AQ83" s="124" t="e">
        <f>LN(SUM($AP$2:AP83))</f>
        <v>#NUM!</v>
      </c>
      <c r="AR83" s="264" t="e">
        <f t="shared" si="14"/>
        <v>#NUM!</v>
      </c>
      <c r="AS83" s="122"/>
      <c r="AT83" s="124">
        <f>LN(SUM($AS$2:AS83))</f>
        <v>2.8903717578961645</v>
      </c>
      <c r="AU83" s="264">
        <f t="shared" si="15"/>
        <v>56.591613120522531</v>
      </c>
      <c r="AV83" s="122"/>
      <c r="AW83" s="124">
        <f>LN(SUM($AV$2:AV83))</f>
        <v>0.69314718055994529</v>
      </c>
      <c r="AX83" s="264" t="e">
        <f t="shared" si="16"/>
        <v>#DIV/0!</v>
      </c>
      <c r="AY83" s="122"/>
      <c r="AZ83" s="124">
        <f>LN(SUM($AY$2:AY83))</f>
        <v>0.69314718055994529</v>
      </c>
      <c r="BA83" s="264" t="e">
        <f t="shared" si="17"/>
        <v>#DIV/0!</v>
      </c>
      <c r="BB83" s="125">
        <v>27</v>
      </c>
      <c r="BC83" s="124">
        <f>LN(SUM($BB$2:BB83))</f>
        <v>6.7615727688040552</v>
      </c>
      <c r="BD83" s="157">
        <f t="shared" si="18"/>
        <v>33.074929964375158</v>
      </c>
    </row>
    <row r="84" spans="1:56" s="26" customFormat="1" x14ac:dyDescent="0.25">
      <c r="A84" s="122">
        <f t="shared" si="40"/>
        <v>145</v>
      </c>
      <c r="B84" s="129">
        <v>44047</v>
      </c>
      <c r="C84" s="122">
        <v>1</v>
      </c>
      <c r="D84" s="123">
        <f>LN(SUM($C$2:C84))</f>
        <v>3.8501476017100584</v>
      </c>
      <c r="E84" s="263">
        <f t="shared" si="37"/>
        <v>98.823350869626893</v>
      </c>
      <c r="F84" s="122"/>
      <c r="G84" s="123">
        <f>LN(SUM($F$2:F84))</f>
        <v>1.9459101490553132</v>
      </c>
      <c r="H84" s="263">
        <f t="shared" si="39"/>
        <v>20.983928492808971</v>
      </c>
      <c r="I84" s="122"/>
      <c r="J84" s="123">
        <f>LN(SUM($I$2:I84))</f>
        <v>3.970291913552122</v>
      </c>
      <c r="K84" s="263">
        <f t="shared" si="4"/>
        <v>31.207778443760702</v>
      </c>
      <c r="L84" s="122"/>
      <c r="M84" s="123">
        <f>LN(SUM($L$2:L84))</f>
        <v>4.7535901911063645</v>
      </c>
      <c r="N84" s="264">
        <f t="shared" si="38"/>
        <v>148.40016065268654</v>
      </c>
      <c r="O84" s="122"/>
      <c r="P84" s="123">
        <f>LN(SUM($O$2:O84))</f>
        <v>0</v>
      </c>
      <c r="Q84" s="267" t="e">
        <f t="shared" si="5"/>
        <v>#NUM!</v>
      </c>
      <c r="R84" s="122"/>
      <c r="S84" s="123" t="e">
        <f>LN(SUM($R$2:R84))</f>
        <v>#NUM!</v>
      </c>
      <c r="T84" s="264" t="e">
        <f t="shared" si="6"/>
        <v>#NUM!</v>
      </c>
      <c r="U84" s="190">
        <v>1</v>
      </c>
      <c r="V84" s="123">
        <f>LN(SUM($U$2:U84))</f>
        <v>1.0986122886681098</v>
      </c>
      <c r="W84" s="264">
        <f t="shared" si="7"/>
        <v>15.955438719280238</v>
      </c>
      <c r="X84" s="122">
        <v>2</v>
      </c>
      <c r="Y84" s="123">
        <f>LN(SUM($X$2:X84))</f>
        <v>5.1474944768134527</v>
      </c>
      <c r="Z84" s="264">
        <f t="shared" si="8"/>
        <v>37.212560608209955</v>
      </c>
      <c r="AA84" s="122"/>
      <c r="AB84" s="123">
        <f>LN(SUM($AA$2:AA84))</f>
        <v>3.8066624897703196</v>
      </c>
      <c r="AC84" s="264">
        <f t="shared" si="9"/>
        <v>143.93750682634169</v>
      </c>
      <c r="AD84" s="122"/>
      <c r="AE84" s="123">
        <f>LN(SUM($AD$2:AD84))</f>
        <v>1.0986122886681098</v>
      </c>
      <c r="AF84" s="264" t="e">
        <f t="shared" si="10"/>
        <v>#DIV/0!</v>
      </c>
      <c r="AG84" s="190"/>
      <c r="AH84" s="123">
        <f>LN(SUM($AG$2:AG84))</f>
        <v>1.0986122886681098</v>
      </c>
      <c r="AI84" s="264">
        <f t="shared" si="11"/>
        <v>9.5732632315681432</v>
      </c>
      <c r="AJ84" s="122">
        <v>16</v>
      </c>
      <c r="AK84" s="123">
        <f>LN(SUM($AJ$2:AJ84))</f>
        <v>6.0210233493495267</v>
      </c>
      <c r="AL84" s="264">
        <f t="shared" si="12"/>
        <v>20.726903454956254</v>
      </c>
      <c r="AM84" s="122"/>
      <c r="AN84" s="124" t="e">
        <f>LN(SUM($AM$2:AM84))</f>
        <v>#NUM!</v>
      </c>
      <c r="AO84" s="264" t="e">
        <f t="shared" si="13"/>
        <v>#NUM!</v>
      </c>
      <c r="AP84" s="190"/>
      <c r="AQ84" s="124" t="e">
        <f>LN(SUM($AP$2:AP84))</f>
        <v>#NUM!</v>
      </c>
      <c r="AR84" s="264" t="e">
        <f t="shared" si="14"/>
        <v>#NUM!</v>
      </c>
      <c r="AS84" s="122"/>
      <c r="AT84" s="124">
        <f>LN(SUM($AS$2:AS84))</f>
        <v>2.8903717578961645</v>
      </c>
      <c r="AU84" s="264">
        <f t="shared" si="15"/>
        <v>67.909935744627049</v>
      </c>
      <c r="AV84" s="122"/>
      <c r="AW84" s="124">
        <f>LN(SUM($AV$2:AV84))</f>
        <v>0.69314718055994529</v>
      </c>
      <c r="AX84" s="264" t="e">
        <f t="shared" si="16"/>
        <v>#DIV/0!</v>
      </c>
      <c r="AY84" s="122"/>
      <c r="AZ84" s="124">
        <f>LN(SUM($AY$2:AY84))</f>
        <v>0.69314718055994529</v>
      </c>
      <c r="BA84" s="264" t="e">
        <f t="shared" si="17"/>
        <v>#DIV/0!</v>
      </c>
      <c r="BB84" s="125">
        <v>20</v>
      </c>
      <c r="BC84" s="124">
        <f>LN(SUM($BB$2:BB84))</f>
        <v>6.7844570626376433</v>
      </c>
      <c r="BD84" s="157">
        <f t="shared" si="18"/>
        <v>30.890291084846449</v>
      </c>
    </row>
    <row r="85" spans="1:56" s="26" customFormat="1" x14ac:dyDescent="0.25">
      <c r="A85" s="122">
        <f t="shared" si="40"/>
        <v>146</v>
      </c>
      <c r="B85" s="129">
        <v>44048</v>
      </c>
      <c r="C85" s="122">
        <v>1</v>
      </c>
      <c r="D85" s="123">
        <f>LN(SUM($C$2:C85))</f>
        <v>3.8712010109078911</v>
      </c>
      <c r="E85" s="263">
        <f t="shared" si="37"/>
        <v>69.170007657827412</v>
      </c>
      <c r="F85" s="122">
        <v>1</v>
      </c>
      <c r="G85" s="123">
        <f>LN(SUM($F$2:F85))</f>
        <v>2.0794415416798357</v>
      </c>
      <c r="H85" s="263">
        <f t="shared" si="39"/>
        <v>16.569053828772393</v>
      </c>
      <c r="I85" s="122">
        <v>3</v>
      </c>
      <c r="J85" s="123">
        <f>LN(SUM($I$2:I85))</f>
        <v>4.0253516907351496</v>
      </c>
      <c r="K85" s="263">
        <f t="shared" si="4"/>
        <v>30.515480625687935</v>
      </c>
      <c r="L85" s="122">
        <v>1</v>
      </c>
      <c r="M85" s="123">
        <f>LN(SUM($L$2:L85))</f>
        <v>4.7621739347977563</v>
      </c>
      <c r="N85" s="264">
        <f t="shared" si="38"/>
        <v>172.19528515238534</v>
      </c>
      <c r="O85" s="122"/>
      <c r="P85" s="123">
        <f>LN(SUM($O$2:O85))</f>
        <v>0</v>
      </c>
      <c r="Q85" s="267" t="e">
        <f t="shared" si="5"/>
        <v>#NUM!</v>
      </c>
      <c r="R85" s="122"/>
      <c r="S85" s="123" t="e">
        <f>LN(SUM($R$2:R85))</f>
        <v>#NUM!</v>
      </c>
      <c r="T85" s="264" t="e">
        <f t="shared" si="6"/>
        <v>#NUM!</v>
      </c>
      <c r="U85" s="190"/>
      <c r="V85" s="123">
        <f>LN(SUM($U$2:U85))</f>
        <v>1.0986122886681098</v>
      </c>
      <c r="W85" s="264">
        <f t="shared" si="7"/>
        <v>9.5732632315681432</v>
      </c>
      <c r="X85" s="122">
        <v>2</v>
      </c>
      <c r="Y85" s="123">
        <f>LN(SUM($X$2:X85))</f>
        <v>5.1590552992145291</v>
      </c>
      <c r="Z85" s="264">
        <f t="shared" si="8"/>
        <v>43.049218711082538</v>
      </c>
      <c r="AA85" s="122"/>
      <c r="AB85" s="123">
        <f>LN(SUM($AA$2:AA85))</f>
        <v>3.8066624897703196</v>
      </c>
      <c r="AC85" s="264">
        <f t="shared" si="9"/>
        <v>143.93750682634169</v>
      </c>
      <c r="AD85" s="122"/>
      <c r="AE85" s="123">
        <f>LN(SUM($AD$2:AD85))</f>
        <v>1.0986122886681098</v>
      </c>
      <c r="AF85" s="264" t="e">
        <f t="shared" si="10"/>
        <v>#DIV/0!</v>
      </c>
      <c r="AG85" s="190"/>
      <c r="AH85" s="123">
        <f>LN(SUM($AG$2:AG85))</f>
        <v>1.0986122886681098</v>
      </c>
      <c r="AI85" s="264">
        <f t="shared" si="11"/>
        <v>7.9777193596401208</v>
      </c>
      <c r="AJ85" s="122">
        <v>12</v>
      </c>
      <c r="AK85" s="123">
        <f>LN(SUM($AJ$2:AJ85))</f>
        <v>6.0497334552319577</v>
      </c>
      <c r="AL85" s="264">
        <f t="shared" si="12"/>
        <v>19.406052174196059</v>
      </c>
      <c r="AM85" s="122"/>
      <c r="AN85" s="124" t="e">
        <f>LN(SUM($AM$2:AM85))</f>
        <v>#NUM!</v>
      </c>
      <c r="AO85" s="264" t="e">
        <f t="shared" si="13"/>
        <v>#NUM!</v>
      </c>
      <c r="AP85" s="190"/>
      <c r="AQ85" s="124" t="e">
        <f>LN(SUM($AP$2:AP85))</f>
        <v>#NUM!</v>
      </c>
      <c r="AR85" s="264" t="e">
        <f t="shared" si="14"/>
        <v>#NUM!</v>
      </c>
      <c r="AS85" s="122"/>
      <c r="AT85" s="124">
        <f>LN(SUM($AS$2:AS85))</f>
        <v>2.8903717578961645</v>
      </c>
      <c r="AU85" s="264">
        <f t="shared" si="15"/>
        <v>113.18322624104506</v>
      </c>
      <c r="AV85" s="122"/>
      <c r="AW85" s="124">
        <f>LN(SUM($AV$2:AV85))</f>
        <v>0.69314718055994529</v>
      </c>
      <c r="AX85" s="264" t="e">
        <f t="shared" si="16"/>
        <v>#DIV/0!</v>
      </c>
      <c r="AY85" s="122"/>
      <c r="AZ85" s="124">
        <f>LN(SUM($AY$2:AY85))</f>
        <v>0.69314718055994529</v>
      </c>
      <c r="BA85" s="264" t="e">
        <f t="shared" si="17"/>
        <v>#DIV/0!</v>
      </c>
      <c r="BB85" s="125">
        <v>20</v>
      </c>
      <c r="BC85" s="124">
        <f>LN(SUM($BB$2:BB85))</f>
        <v>6.8068293603921761</v>
      </c>
      <c r="BD85" s="157">
        <f t="shared" si="18"/>
        <v>29.80570593335143</v>
      </c>
    </row>
    <row r="86" spans="1:56" s="26" customFormat="1" x14ac:dyDescent="0.25">
      <c r="A86" s="122">
        <f t="shared" si="40"/>
        <v>147</v>
      </c>
      <c r="B86" s="129">
        <v>44049</v>
      </c>
      <c r="C86" s="122"/>
      <c r="D86" s="123">
        <f>LN(SUM($C$2:C86))</f>
        <v>3.8712010109078911</v>
      </c>
      <c r="E86" s="263">
        <f t="shared" si="37"/>
        <v>64.641808477656767</v>
      </c>
      <c r="F86" s="122">
        <v>3</v>
      </c>
      <c r="G86" s="123">
        <f>LN(SUM($F$2:F86))</f>
        <v>2.3978952727983707</v>
      </c>
      <c r="H86" s="263">
        <f t="shared" si="39"/>
        <v>9.3063526360991418</v>
      </c>
      <c r="I86" s="122">
        <v>1</v>
      </c>
      <c r="J86" s="123">
        <f>LN(SUM($I$2:I86))</f>
        <v>4.0430512678345503</v>
      </c>
      <c r="K86" s="263">
        <f t="shared" si="4"/>
        <v>25.563170835937811</v>
      </c>
      <c r="L86" s="122"/>
      <c r="M86" s="123">
        <f>LN(SUM($L$2:L86))</f>
        <v>4.7621739347977563</v>
      </c>
      <c r="N86" s="264">
        <f t="shared" si="38"/>
        <v>204.09418003054884</v>
      </c>
      <c r="O86" s="122"/>
      <c r="P86" s="123">
        <f>LN(SUM($O$2:O86))</f>
        <v>0</v>
      </c>
      <c r="Q86" s="267" t="e">
        <f t="shared" si="5"/>
        <v>#NUM!</v>
      </c>
      <c r="R86" s="122"/>
      <c r="S86" s="123" t="e">
        <f>LN(SUM($R$2:R86))</f>
        <v>#NUM!</v>
      </c>
      <c r="T86" s="264" t="e">
        <f t="shared" si="6"/>
        <v>#NUM!</v>
      </c>
      <c r="U86" s="190"/>
      <c r="V86" s="123">
        <f>LN(SUM($U$2:U86))</f>
        <v>1.0986122886681098</v>
      </c>
      <c r="W86" s="264">
        <f t="shared" si="7"/>
        <v>7.9777193596401208</v>
      </c>
      <c r="X86" s="122">
        <v>8</v>
      </c>
      <c r="Y86" s="123">
        <f>LN(SUM($X$2:X86))</f>
        <v>5.2040066870767951</v>
      </c>
      <c r="Z86" s="264">
        <f t="shared" si="8"/>
        <v>35.925958602569985</v>
      </c>
      <c r="AA86" s="122"/>
      <c r="AB86" s="123">
        <f>LN(SUM($AA$2:AA86))</f>
        <v>3.8066624897703196</v>
      </c>
      <c r="AC86" s="264">
        <f t="shared" si="9"/>
        <v>172.72500819161002</v>
      </c>
      <c r="AD86" s="122"/>
      <c r="AE86" s="123">
        <f>LN(SUM($AD$2:AD86))</f>
        <v>1.0986122886681098</v>
      </c>
      <c r="AF86" s="264" t="e">
        <f t="shared" si="10"/>
        <v>#DIV/0!</v>
      </c>
      <c r="AG86" s="190">
        <v>3</v>
      </c>
      <c r="AH86" s="123">
        <f>LN(SUM($AG$2:AG86))</f>
        <v>1.791759469228055</v>
      </c>
      <c r="AI86" s="264">
        <f t="shared" si="11"/>
        <v>4.3012239257714553</v>
      </c>
      <c r="AJ86" s="122">
        <v>49</v>
      </c>
      <c r="AK86" s="123">
        <f>LN(SUM($AJ$2:AJ86))</f>
        <v>6.1590953884919326</v>
      </c>
      <c r="AL86" s="264">
        <f t="shared" si="12"/>
        <v>15.066571022854102</v>
      </c>
      <c r="AM86" s="122"/>
      <c r="AN86" s="124" t="e">
        <f>LN(SUM($AM$2:AM86))</f>
        <v>#NUM!</v>
      </c>
      <c r="AO86" s="264" t="e">
        <f t="shared" si="13"/>
        <v>#NUM!</v>
      </c>
      <c r="AP86" s="190"/>
      <c r="AQ86" s="124" t="e">
        <f>LN(SUM($AP$2:AP86))</f>
        <v>#NUM!</v>
      </c>
      <c r="AR86" s="264" t="e">
        <f t="shared" si="14"/>
        <v>#NUM!</v>
      </c>
      <c r="AS86" s="122"/>
      <c r="AT86" s="124">
        <f>LN(SUM($AS$2:AS86))</f>
        <v>2.8903717578961645</v>
      </c>
      <c r="AU86" s="264" t="e">
        <f t="shared" si="15"/>
        <v>#DIV/0!</v>
      </c>
      <c r="AV86" s="122"/>
      <c r="AW86" s="124">
        <f>LN(SUM($AV$2:AV86))</f>
        <v>0.69314718055994529</v>
      </c>
      <c r="AX86" s="264" t="e">
        <f t="shared" si="16"/>
        <v>#DIV/0!</v>
      </c>
      <c r="AY86" s="122"/>
      <c r="AZ86" s="124">
        <f>LN(SUM($AY$2:AY86))</f>
        <v>0.69314718055994529</v>
      </c>
      <c r="BA86" s="264" t="e">
        <f t="shared" si="17"/>
        <v>#DIV/0!</v>
      </c>
      <c r="BB86" s="125">
        <v>64</v>
      </c>
      <c r="BC86" s="124">
        <f>LN(SUM($BB$2:BB86))</f>
        <v>6.8752320872765766</v>
      </c>
      <c r="BD86" s="157">
        <f t="shared" si="18"/>
        <v>23.45175684267689</v>
      </c>
    </row>
    <row r="87" spans="1:56" s="26" customFormat="1" x14ac:dyDescent="0.25">
      <c r="A87" s="122">
        <f t="shared" si="40"/>
        <v>148</v>
      </c>
      <c r="B87" s="129">
        <v>44050</v>
      </c>
      <c r="C87" s="122"/>
      <c r="D87" s="123">
        <f>LN(SUM($C$2:C87))</f>
        <v>3.8712010109078911</v>
      </c>
      <c r="E87" s="263">
        <f t="shared" si="37"/>
        <v>76.003668895658691</v>
      </c>
      <c r="F87" s="122">
        <v>1</v>
      </c>
      <c r="G87" s="123">
        <f>LN(SUM($F$2:F87))</f>
        <v>2.4849066497880004</v>
      </c>
      <c r="H87" s="263">
        <f t="shared" si="39"/>
        <v>7.3114280723493321</v>
      </c>
      <c r="I87" s="122">
        <v>2</v>
      </c>
      <c r="J87" s="123">
        <f>LN(SUM($I$2:I87))</f>
        <v>4.0775374439057197</v>
      </c>
      <c r="K87" s="263">
        <f t="shared" si="4"/>
        <v>23.252657702221324</v>
      </c>
      <c r="L87" s="122">
        <v>1</v>
      </c>
      <c r="M87" s="123">
        <f>LN(SUM($L$2:L87))</f>
        <v>4.7706846244656651</v>
      </c>
      <c r="N87" s="264">
        <f t="shared" si="38"/>
        <v>251.94053582755041</v>
      </c>
      <c r="O87" s="122"/>
      <c r="P87" s="123">
        <f>LN(SUM($O$2:O87))</f>
        <v>0</v>
      </c>
      <c r="Q87" s="267" t="e">
        <f t="shared" si="5"/>
        <v>#DIV/0!</v>
      </c>
      <c r="R87" s="122"/>
      <c r="S87" s="123" t="e">
        <f>LN(SUM($R$2:R87))</f>
        <v>#NUM!</v>
      </c>
      <c r="T87" s="264" t="e">
        <f t="shared" si="6"/>
        <v>#NUM!</v>
      </c>
      <c r="U87" s="190"/>
      <c r="V87" s="123">
        <f>LN(SUM($U$2:U87))</f>
        <v>1.0986122886681098</v>
      </c>
      <c r="W87" s="264">
        <f t="shared" si="7"/>
        <v>7.9777193596401208</v>
      </c>
      <c r="X87" s="122">
        <v>5</v>
      </c>
      <c r="Y87" s="123">
        <f>LN(SUM($X$2:X87))</f>
        <v>5.2311086168545868</v>
      </c>
      <c r="Z87" s="264">
        <f t="shared" si="8"/>
        <v>31.012332484585624</v>
      </c>
      <c r="AA87" s="122"/>
      <c r="AB87" s="123">
        <f>LN(SUM($AA$2:AA87))</f>
        <v>3.8066624897703196</v>
      </c>
      <c r="AC87" s="264">
        <f t="shared" si="9"/>
        <v>287.87501365268338</v>
      </c>
      <c r="AD87" s="122"/>
      <c r="AE87" s="123">
        <f>LN(SUM($AD$2:AD87))</f>
        <v>1.0986122886681098</v>
      </c>
      <c r="AF87" s="264" t="e">
        <f t="shared" si="10"/>
        <v>#DIV/0!</v>
      </c>
      <c r="AG87" s="190"/>
      <c r="AH87" s="123">
        <f>LN(SUM($AG$2:AG87))</f>
        <v>1.791759469228055</v>
      </c>
      <c r="AI87" s="264">
        <f t="shared" si="11"/>
        <v>3.5332066200001617</v>
      </c>
      <c r="AJ87" s="122">
        <v>54</v>
      </c>
      <c r="AK87" s="123">
        <f>LN(SUM($AJ$2:AJ87))</f>
        <v>6.2672005485413624</v>
      </c>
      <c r="AL87" s="264">
        <f t="shared" si="12"/>
        <v>11.696381303592203</v>
      </c>
      <c r="AM87" s="122"/>
      <c r="AN87" s="124" t="e">
        <f>LN(SUM($AM$2:AM87))</f>
        <v>#NUM!</v>
      </c>
      <c r="AO87" s="264" t="e">
        <f t="shared" si="13"/>
        <v>#NUM!</v>
      </c>
      <c r="AP87" s="190"/>
      <c r="AQ87" s="124" t="e">
        <f>LN(SUM($AP$2:AP87))</f>
        <v>#NUM!</v>
      </c>
      <c r="AR87" s="264" t="e">
        <f t="shared" si="14"/>
        <v>#NUM!</v>
      </c>
      <c r="AS87" s="122"/>
      <c r="AT87" s="124">
        <f>LN(SUM($AS$2:AS87))</f>
        <v>2.8903717578961645</v>
      </c>
      <c r="AU87" s="264" t="e">
        <f t="shared" si="15"/>
        <v>#DIV/0!</v>
      </c>
      <c r="AV87" s="122"/>
      <c r="AW87" s="124">
        <f>LN(SUM($AV$2:AV87))</f>
        <v>0.69314718055994529</v>
      </c>
      <c r="AX87" s="264" t="e">
        <f t="shared" si="16"/>
        <v>#DIV/0!</v>
      </c>
      <c r="AY87" s="122"/>
      <c r="AZ87" s="124">
        <f>LN(SUM($AY$2:AY87))</f>
        <v>0.69314718055994529</v>
      </c>
      <c r="BA87" s="264" t="e">
        <f t="shared" si="17"/>
        <v>#DIV/0!</v>
      </c>
      <c r="BB87" s="125">
        <v>63</v>
      </c>
      <c r="BC87" s="124">
        <f>LN(SUM($BB$2:BB87))</f>
        <v>6.9382844840169602</v>
      </c>
      <c r="BD87" s="157">
        <f t="shared" si="18"/>
        <v>18.703323486302658</v>
      </c>
    </row>
    <row r="88" spans="1:56" s="26" customFormat="1" x14ac:dyDescent="0.25">
      <c r="A88" s="122">
        <f t="shared" si="40"/>
        <v>149</v>
      </c>
      <c r="B88" s="129">
        <v>44051</v>
      </c>
      <c r="C88" s="122"/>
      <c r="D88" s="123">
        <f>LN(SUM($C$2:C88))</f>
        <v>3.8712010109078911</v>
      </c>
      <c r="E88" s="263">
        <f t="shared" si="37"/>
        <v>82.993363772880784</v>
      </c>
      <c r="F88" s="122"/>
      <c r="G88" s="123">
        <f>LN(SUM($F$2:F88))</f>
        <v>2.4849066497880004</v>
      </c>
      <c r="H88" s="263">
        <f t="shared" si="39"/>
        <v>6.1672452193838616</v>
      </c>
      <c r="I88" s="122">
        <v>1</v>
      </c>
      <c r="J88" s="123">
        <f>LN(SUM($I$2:I88))</f>
        <v>4.0943445622221004</v>
      </c>
      <c r="K88" s="263">
        <f t="shared" si="4"/>
        <v>25.048968270344179</v>
      </c>
      <c r="L88" s="122"/>
      <c r="M88" s="123">
        <f>LN(SUM($L$2:L88))</f>
        <v>4.7706846244656651</v>
      </c>
      <c r="N88" s="264">
        <f t="shared" si="38"/>
        <v>206.34663951476313</v>
      </c>
      <c r="O88" s="122">
        <v>1</v>
      </c>
      <c r="P88" s="123">
        <f>LN(SUM($O$2:O88))</f>
        <v>0.69314718055994529</v>
      </c>
      <c r="Q88" s="267">
        <f t="shared" si="5"/>
        <v>9.3333333333333339</v>
      </c>
      <c r="R88" s="122"/>
      <c r="S88" s="123" t="e">
        <f>LN(SUM($R$2:R88))</f>
        <v>#NUM!</v>
      </c>
      <c r="T88" s="264" t="e">
        <f t="shared" si="6"/>
        <v>#NUM!</v>
      </c>
      <c r="U88" s="190"/>
      <c r="V88" s="123">
        <f>LN(SUM($U$2:U88))</f>
        <v>1.0986122886681098</v>
      </c>
      <c r="W88" s="264">
        <f t="shared" si="7"/>
        <v>9.5732632315681432</v>
      </c>
      <c r="X88" s="122">
        <v>4</v>
      </c>
      <c r="Y88" s="123">
        <f>LN(SUM($X$2:X88))</f>
        <v>5.2522734280466299</v>
      </c>
      <c r="Z88" s="264">
        <f t="shared" si="8"/>
        <v>29.859960846242295</v>
      </c>
      <c r="AA88" s="122"/>
      <c r="AB88" s="123">
        <f>LN(SUM($AA$2:AA88))</f>
        <v>3.8066624897703196</v>
      </c>
      <c r="AC88" s="264" t="e">
        <f t="shared" si="9"/>
        <v>#DIV/0!</v>
      </c>
      <c r="AD88" s="122"/>
      <c r="AE88" s="123">
        <f>LN(SUM($AD$2:AD88))</f>
        <v>1.0986122886681098</v>
      </c>
      <c r="AF88" s="264" t="e">
        <f t="shared" si="10"/>
        <v>#DIV/0!</v>
      </c>
      <c r="AG88" s="190"/>
      <c r="AH88" s="123">
        <f>LN(SUM($AG$2:AG88))</f>
        <v>1.791759469228055</v>
      </c>
      <c r="AI88" s="264">
        <f t="shared" si="11"/>
        <v>3.6106262008557217</v>
      </c>
      <c r="AJ88" s="122">
        <v>30</v>
      </c>
      <c r="AK88" s="123">
        <f>LN(SUM($AJ$2:AJ88))</f>
        <v>6.3225652399272843</v>
      </c>
      <c r="AL88" s="264">
        <f t="shared" si="12"/>
        <v>10.23331555564576</v>
      </c>
      <c r="AM88" s="122"/>
      <c r="AN88" s="124" t="e">
        <f>LN(SUM($AM$2:AM88))</f>
        <v>#NUM!</v>
      </c>
      <c r="AO88" s="264" t="e">
        <f t="shared" si="13"/>
        <v>#NUM!</v>
      </c>
      <c r="AP88" s="190"/>
      <c r="AQ88" s="124" t="e">
        <f>LN(SUM($AP$2:AP88))</f>
        <v>#NUM!</v>
      </c>
      <c r="AR88" s="264" t="e">
        <f t="shared" si="14"/>
        <v>#NUM!</v>
      </c>
      <c r="AS88" s="122"/>
      <c r="AT88" s="124">
        <f>LN(SUM($AS$2:AS88))</f>
        <v>2.8903717578961645</v>
      </c>
      <c r="AU88" s="264" t="e">
        <f t="shared" si="15"/>
        <v>#DIV/0!</v>
      </c>
      <c r="AV88" s="122"/>
      <c r="AW88" s="124">
        <f>LN(SUM($AV$2:AV88))</f>
        <v>0.69314718055994529</v>
      </c>
      <c r="AX88" s="264" t="e">
        <f t="shared" si="16"/>
        <v>#DIV/0!</v>
      </c>
      <c r="AY88" s="122"/>
      <c r="AZ88" s="124">
        <f>LN(SUM($AY$2:AY88))</f>
        <v>0.69314718055994529</v>
      </c>
      <c r="BA88" s="264" t="e">
        <f t="shared" si="17"/>
        <v>#DIV/0!</v>
      </c>
      <c r="BB88" s="125">
        <v>36</v>
      </c>
      <c r="BC88" s="124">
        <f>LN(SUM($BB$2:BB88))</f>
        <v>6.9726062513017535</v>
      </c>
      <c r="BD88" s="157">
        <f t="shared" si="18"/>
        <v>16.552133263143578</v>
      </c>
    </row>
    <row r="89" spans="1:56" s="26" customFormat="1" x14ac:dyDescent="0.25">
      <c r="A89" s="122">
        <f t="shared" si="40"/>
        <v>150</v>
      </c>
      <c r="B89" s="129">
        <v>44052</v>
      </c>
      <c r="C89" s="122"/>
      <c r="D89" s="123">
        <f>LN(SUM($C$2:C89))</f>
        <v>3.8712010109078911</v>
      </c>
      <c r="E89" s="263">
        <f t="shared" si="37"/>
        <v>114.30954102268102</v>
      </c>
      <c r="F89" s="122"/>
      <c r="G89" s="123">
        <f>LN(SUM($F$2:F89))</f>
        <v>2.4849066497880004</v>
      </c>
      <c r="H89" s="263">
        <f t="shared" si="39"/>
        <v>6.2597803562268997</v>
      </c>
      <c r="I89" s="122">
        <v>2</v>
      </c>
      <c r="J89" s="123">
        <f>LN(SUM($I$2:I89))</f>
        <v>4.1271343850450917</v>
      </c>
      <c r="K89" s="263">
        <f t="shared" si="4"/>
        <v>25.178588652445494</v>
      </c>
      <c r="L89" s="122">
        <v>1</v>
      </c>
      <c r="M89" s="123">
        <f>LN(SUM($L$2:L89))</f>
        <v>4.7791234931115296</v>
      </c>
      <c r="N89" s="264">
        <f t="shared" si="38"/>
        <v>162.68406131017252</v>
      </c>
      <c r="O89" s="122"/>
      <c r="P89" s="123">
        <f>LN(SUM($O$2:O89))</f>
        <v>0.69314718055994529</v>
      </c>
      <c r="Q89" s="267">
        <f t="shared" si="5"/>
        <v>5.6000000000000005</v>
      </c>
      <c r="R89" s="122"/>
      <c r="S89" s="123" t="e">
        <f>LN(SUM($R$2:R89))</f>
        <v>#NUM!</v>
      </c>
      <c r="T89" s="264" t="e">
        <f t="shared" si="6"/>
        <v>#NUM!</v>
      </c>
      <c r="U89" s="190">
        <v>2</v>
      </c>
      <c r="V89" s="123">
        <f>LN(SUM($U$2:U89))</f>
        <v>1.6094379124341003</v>
      </c>
      <c r="W89" s="264">
        <f t="shared" si="7"/>
        <v>7.0603941087496143</v>
      </c>
      <c r="X89" s="122">
        <v>2</v>
      </c>
      <c r="Y89" s="123">
        <f>LN(SUM($X$2:X89))</f>
        <v>5.2626901889048856</v>
      </c>
      <c r="Z89" s="264">
        <f t="shared" si="8"/>
        <v>29.304722002719476</v>
      </c>
      <c r="AA89" s="122"/>
      <c r="AB89" s="123">
        <f>LN(SUM($AA$2:AA89))</f>
        <v>3.8066624897703196</v>
      </c>
      <c r="AC89" s="264" t="e">
        <f t="shared" si="9"/>
        <v>#DIV/0!</v>
      </c>
      <c r="AD89" s="122"/>
      <c r="AE89" s="123">
        <f>LN(SUM($AD$2:AD89))</f>
        <v>1.0986122886681098</v>
      </c>
      <c r="AF89" s="264" t="e">
        <f t="shared" si="10"/>
        <v>#DIV/0!</v>
      </c>
      <c r="AG89" s="190">
        <v>2</v>
      </c>
      <c r="AH89" s="123">
        <f>LN(SUM($AG$2:AG89))</f>
        <v>2.0794415416798357</v>
      </c>
      <c r="AI89" s="264">
        <f t="shared" si="11"/>
        <v>3.8646742902006159</v>
      </c>
      <c r="AJ89" s="122">
        <v>36</v>
      </c>
      <c r="AK89" s="123">
        <f>LN(SUM($AJ$2:AJ89))</f>
        <v>6.3851943989977258</v>
      </c>
      <c r="AL89" s="264">
        <f t="shared" si="12"/>
        <v>9.5517509920207857</v>
      </c>
      <c r="AM89" s="122">
        <v>1</v>
      </c>
      <c r="AN89" s="124">
        <f>LN(SUM($AM$2:AM89))</f>
        <v>0</v>
      </c>
      <c r="AO89" s="264" t="e">
        <f t="shared" si="13"/>
        <v>#NUM!</v>
      </c>
      <c r="AP89" s="190"/>
      <c r="AQ89" s="124" t="e">
        <f>LN(SUM($AP$2:AP89))</f>
        <v>#NUM!</v>
      </c>
      <c r="AR89" s="264" t="e">
        <f t="shared" si="14"/>
        <v>#NUM!</v>
      </c>
      <c r="AS89" s="122">
        <v>1</v>
      </c>
      <c r="AT89" s="124">
        <f>LN(SUM($AS$2:AS89))</f>
        <v>2.9444389791664403</v>
      </c>
      <c r="AU89" s="264">
        <f t="shared" si="15"/>
        <v>119.65426617518422</v>
      </c>
      <c r="AV89" s="122">
        <v>1</v>
      </c>
      <c r="AW89" s="124">
        <f>LN(SUM($AV$2:AV89))</f>
        <v>1.0986122886681098</v>
      </c>
      <c r="AX89" s="264">
        <f t="shared" si="16"/>
        <v>15.955438719280238</v>
      </c>
      <c r="AY89" s="122"/>
      <c r="AZ89" s="124">
        <f>LN(SUM($AY$2:AY89))</f>
        <v>0.69314718055994529</v>
      </c>
      <c r="BA89" s="264" t="e">
        <f t="shared" si="17"/>
        <v>#DIV/0!</v>
      </c>
      <c r="BB89" s="125">
        <v>48</v>
      </c>
      <c r="BC89" s="124">
        <f>LN(SUM($BB$2:BB89))</f>
        <v>7.0166096838942194</v>
      </c>
      <c r="BD89" s="157">
        <f t="shared" si="18"/>
        <v>15.247596994935686</v>
      </c>
    </row>
    <row r="90" spans="1:56" s="26" customFormat="1" x14ac:dyDescent="0.25">
      <c r="A90" s="122">
        <f t="shared" si="40"/>
        <v>151</v>
      </c>
      <c r="B90" s="129">
        <v>44053</v>
      </c>
      <c r="C90" s="122"/>
      <c r="D90" s="123">
        <f>LN(SUM($C$2:C90))</f>
        <v>3.8712010109078911</v>
      </c>
      <c r="E90" s="263">
        <f t="shared" si="37"/>
        <v>307.28389993446416</v>
      </c>
      <c r="F90" s="122"/>
      <c r="G90" s="123">
        <f>LN(SUM($F$2:F90))</f>
        <v>2.4849066497880004</v>
      </c>
      <c r="H90" s="263">
        <f t="shared" si="39"/>
        <v>7.7171581723039528</v>
      </c>
      <c r="I90" s="122"/>
      <c r="J90" s="123">
        <f>LN(SUM($I$2:I90))</f>
        <v>4.1271343850450917</v>
      </c>
      <c r="K90" s="263">
        <f t="shared" si="4"/>
        <v>26.755573511724027</v>
      </c>
      <c r="L90" s="122">
        <v>2</v>
      </c>
      <c r="M90" s="123">
        <f>LN(SUM($L$2:L90))</f>
        <v>4.7957905455967413</v>
      </c>
      <c r="N90" s="264">
        <f t="shared" si="38"/>
        <v>114.83356711010501</v>
      </c>
      <c r="O90" s="122"/>
      <c r="P90" s="123">
        <f>LN(SUM($O$2:O90))</f>
        <v>0.69314718055994529</v>
      </c>
      <c r="Q90" s="267">
        <f t="shared" si="5"/>
        <v>4.666666666666667</v>
      </c>
      <c r="R90" s="122"/>
      <c r="S90" s="123" t="e">
        <f>LN(SUM($R$2:R90))</f>
        <v>#NUM!</v>
      </c>
      <c r="T90" s="264" t="e">
        <f t="shared" si="6"/>
        <v>#NUM!</v>
      </c>
      <c r="U90" s="190"/>
      <c r="V90" s="123">
        <f>LN(SUM($U$2:U90))</f>
        <v>1.6094379124341003</v>
      </c>
      <c r="W90" s="264">
        <f t="shared" si="7"/>
        <v>7.5987265135976569</v>
      </c>
      <c r="X90" s="122">
        <v>14</v>
      </c>
      <c r="Y90" s="123">
        <f>LN(SUM($X$2:X90))</f>
        <v>5.3327187932653688</v>
      </c>
      <c r="Z90" s="264">
        <f t="shared" si="8"/>
        <v>23.924919247682492</v>
      </c>
      <c r="AA90" s="122"/>
      <c r="AB90" s="123">
        <f>LN(SUM($AA$2:AA90))</f>
        <v>3.8066624897703196</v>
      </c>
      <c r="AC90" s="264" t="e">
        <f t="shared" si="9"/>
        <v>#DIV/0!</v>
      </c>
      <c r="AD90" s="122"/>
      <c r="AE90" s="123">
        <f>LN(SUM($AD$2:AD90))</f>
        <v>1.0986122886681098</v>
      </c>
      <c r="AF90" s="264" t="e">
        <f t="shared" si="10"/>
        <v>#DIV/0!</v>
      </c>
      <c r="AG90" s="190"/>
      <c r="AH90" s="123">
        <f>LN(SUM($AG$2:AG90))</f>
        <v>2.0794415416798357</v>
      </c>
      <c r="AI90" s="264">
        <f t="shared" si="11"/>
        <v>3.9574922946239739</v>
      </c>
      <c r="AJ90" s="122">
        <v>51</v>
      </c>
      <c r="AK90" s="123">
        <f>LN(SUM($AJ$2:AJ90))</f>
        <v>6.4676987261043539</v>
      </c>
      <c r="AL90" s="264">
        <f t="shared" si="12"/>
        <v>8.925662969528025</v>
      </c>
      <c r="AM90" s="122"/>
      <c r="AN90" s="124">
        <f>LN(SUM($AM$2:AM90))</f>
        <v>0</v>
      </c>
      <c r="AO90" s="264" t="e">
        <f t="shared" si="13"/>
        <v>#NUM!</v>
      </c>
      <c r="AP90" s="190"/>
      <c r="AQ90" s="124" t="e">
        <f>LN(SUM($AP$2:AP90))</f>
        <v>#NUM!</v>
      </c>
      <c r="AR90" s="264" t="e">
        <f t="shared" si="14"/>
        <v>#NUM!</v>
      </c>
      <c r="AS90" s="122"/>
      <c r="AT90" s="124">
        <f>LN(SUM($AS$2:AS90))</f>
        <v>2.9444389791664403</v>
      </c>
      <c r="AU90" s="264">
        <f t="shared" si="15"/>
        <v>71.792559705110534</v>
      </c>
      <c r="AV90" s="122"/>
      <c r="AW90" s="124">
        <f>LN(SUM($AV$2:AV90))</f>
        <v>1.0986122886681098</v>
      </c>
      <c r="AX90" s="264">
        <f t="shared" si="16"/>
        <v>9.5732632315681432</v>
      </c>
      <c r="AY90" s="122"/>
      <c r="AZ90" s="124">
        <f>LN(SUM($AY$2:AY90))</f>
        <v>0.69314718055994529</v>
      </c>
      <c r="BA90" s="264" t="e">
        <f t="shared" si="17"/>
        <v>#DIV/0!</v>
      </c>
      <c r="BB90" s="125">
        <v>67</v>
      </c>
      <c r="BC90" s="124">
        <f>LN(SUM($BB$2:BB90))</f>
        <v>7.0749631979660439</v>
      </c>
      <c r="BD90" s="157">
        <f t="shared" si="18"/>
        <v>13.978231904284803</v>
      </c>
    </row>
    <row r="91" spans="1:56" s="26" customFormat="1" x14ac:dyDescent="0.25">
      <c r="A91" s="122">
        <f t="shared" si="40"/>
        <v>152</v>
      </c>
      <c r="B91" s="129">
        <v>44054</v>
      </c>
      <c r="C91" s="122"/>
      <c r="D91" s="123">
        <f>LN(SUM($C$2:C91))</f>
        <v>3.8712010109078911</v>
      </c>
      <c r="E91" s="263" t="e">
        <f t="shared" si="37"/>
        <v>#DIV/0!</v>
      </c>
      <c r="F91" s="122">
        <v>1</v>
      </c>
      <c r="G91" s="123">
        <f>LN(SUM($F$2:F91))</f>
        <v>2.5649493574615367</v>
      </c>
      <c r="H91" s="263">
        <f t="shared" si="39"/>
        <v>11.902834179071284</v>
      </c>
      <c r="I91" s="122"/>
      <c r="J91" s="123">
        <f>LN(SUM($I$2:I91))</f>
        <v>4.1271343850450917</v>
      </c>
      <c r="K91" s="263">
        <f t="shared" si="4"/>
        <v>37.101325465047438</v>
      </c>
      <c r="L91" s="122"/>
      <c r="M91" s="123">
        <f>LN(SUM($L$2:L91))</f>
        <v>4.7957905455967413</v>
      </c>
      <c r="N91" s="264">
        <f t="shared" si="38"/>
        <v>109.94736951269614</v>
      </c>
      <c r="O91" s="122"/>
      <c r="P91" s="123">
        <f>LN(SUM($O$2:O91))</f>
        <v>0.69314718055994529</v>
      </c>
      <c r="Q91" s="267">
        <f t="shared" si="5"/>
        <v>4.666666666666667</v>
      </c>
      <c r="R91" s="122"/>
      <c r="S91" s="123" t="e">
        <f>LN(SUM($R$2:R91))</f>
        <v>#NUM!</v>
      </c>
      <c r="T91" s="264" t="e">
        <f t="shared" si="6"/>
        <v>#NUM!</v>
      </c>
      <c r="U91" s="190"/>
      <c r="V91" s="123">
        <f>LN(SUM($U$2:U91))</f>
        <v>1.6094379124341003</v>
      </c>
      <c r="W91" s="264">
        <f t="shared" si="7"/>
        <v>6.3322720946647149</v>
      </c>
      <c r="X91" s="122"/>
      <c r="Y91" s="123">
        <f>LN(SUM($X$2:X91))</f>
        <v>5.3327187932653688</v>
      </c>
      <c r="Z91" s="264">
        <f t="shared" si="8"/>
        <v>23.960753717575862</v>
      </c>
      <c r="AA91" s="122"/>
      <c r="AB91" s="123">
        <f>LN(SUM($AA$2:AA91))</f>
        <v>3.8066624897703196</v>
      </c>
      <c r="AC91" s="264" t="e">
        <f t="shared" si="9"/>
        <v>#DIV/0!</v>
      </c>
      <c r="AD91" s="122"/>
      <c r="AE91" s="123">
        <f>LN(SUM($AD$2:AD91))</f>
        <v>1.0986122886681098</v>
      </c>
      <c r="AF91" s="264" t="e">
        <f t="shared" si="10"/>
        <v>#DIV/0!</v>
      </c>
      <c r="AG91" s="190">
        <v>2</v>
      </c>
      <c r="AH91" s="123">
        <f>LN(SUM($AG$2:AG91))</f>
        <v>2.3025850929940459</v>
      </c>
      <c r="AI91" s="264">
        <f t="shared" si="11"/>
        <v>4.3370445710614645</v>
      </c>
      <c r="AJ91" s="122">
        <v>32</v>
      </c>
      <c r="AK91" s="123">
        <f>LN(SUM($AJ$2:AJ91))</f>
        <v>6.5161930760429643</v>
      </c>
      <c r="AL91" s="264">
        <f t="shared" si="12"/>
        <v>9.0922460714025704</v>
      </c>
      <c r="AM91" s="122"/>
      <c r="AN91" s="124">
        <f>LN(SUM($AM$2:AM91))</f>
        <v>0</v>
      </c>
      <c r="AO91" s="264" t="e">
        <f t="shared" si="13"/>
        <v>#NUM!</v>
      </c>
      <c r="AP91" s="190"/>
      <c r="AQ91" s="124" t="e">
        <f>LN(SUM($AP$2:AP91))</f>
        <v>#NUM!</v>
      </c>
      <c r="AR91" s="264" t="e">
        <f t="shared" si="14"/>
        <v>#NUM!</v>
      </c>
      <c r="AS91" s="122"/>
      <c r="AT91" s="124">
        <f>LN(SUM($AS$2:AS91))</f>
        <v>2.9444389791664403</v>
      </c>
      <c r="AU91" s="264">
        <f t="shared" si="15"/>
        <v>59.827133087592109</v>
      </c>
      <c r="AV91" s="122"/>
      <c r="AW91" s="124">
        <f>LN(SUM($AV$2:AV91))</f>
        <v>1.0986122886681098</v>
      </c>
      <c r="AX91" s="264">
        <f t="shared" si="16"/>
        <v>7.9777193596401208</v>
      </c>
      <c r="AY91" s="122"/>
      <c r="AZ91" s="124">
        <f>LN(SUM($AY$2:AY91))</f>
        <v>0.69314718055994529</v>
      </c>
      <c r="BA91" s="264" t="e">
        <f t="shared" si="17"/>
        <v>#DIV/0!</v>
      </c>
      <c r="BB91" s="125">
        <v>35</v>
      </c>
      <c r="BC91" s="124">
        <f>LN(SUM($BB$2:BB91))</f>
        <v>7.1041440929875268</v>
      </c>
      <c r="BD91" s="157">
        <f t="shared" si="18"/>
        <v>14.169287461765075</v>
      </c>
    </row>
    <row r="92" spans="1:56" s="26" customFormat="1" x14ac:dyDescent="0.25">
      <c r="A92" s="122">
        <f t="shared" si="40"/>
        <v>153</v>
      </c>
      <c r="B92" s="129">
        <v>44055</v>
      </c>
      <c r="C92" s="122"/>
      <c r="D92" s="123">
        <f>LN(SUM($C$2:C92))</f>
        <v>3.8712010109078911</v>
      </c>
      <c r="E92" s="263" t="e">
        <f t="shared" si="37"/>
        <v>#DIV/0!</v>
      </c>
      <c r="F92" s="122"/>
      <c r="G92" s="123">
        <f>LN(SUM($F$2:F92))</f>
        <v>2.5649493574615367</v>
      </c>
      <c r="H92" s="263">
        <f t="shared" si="39"/>
        <v>29.350759111409214</v>
      </c>
      <c r="I92" s="122"/>
      <c r="J92" s="123">
        <f>LN(SUM($I$2:I92))</f>
        <v>4.1271343850450917</v>
      </c>
      <c r="K92" s="263">
        <f t="shared" si="4"/>
        <v>50.511325653968491</v>
      </c>
      <c r="L92" s="122"/>
      <c r="M92" s="123">
        <f>LN(SUM($L$2:L92))</f>
        <v>4.7957905455967413</v>
      </c>
      <c r="N92" s="264">
        <f t="shared" si="38"/>
        <v>110.16850725938045</v>
      </c>
      <c r="O92" s="122"/>
      <c r="P92" s="123">
        <f>LN(SUM($O$2:O92))</f>
        <v>0.69314718055994529</v>
      </c>
      <c r="Q92" s="267">
        <f t="shared" si="5"/>
        <v>5.6000000000000005</v>
      </c>
      <c r="R92" s="122"/>
      <c r="S92" s="123" t="e">
        <f>LN(SUM($R$2:R92))</f>
        <v>#NUM!</v>
      </c>
      <c r="T92" s="264" t="e">
        <f t="shared" si="6"/>
        <v>#NUM!</v>
      </c>
      <c r="U92" s="190">
        <v>2</v>
      </c>
      <c r="V92" s="123">
        <f>LN(SUM($U$2:U92))</f>
        <v>1.9459101490553132</v>
      </c>
      <c r="W92" s="264">
        <f t="shared" si="7"/>
        <v>4.7634650020501539</v>
      </c>
      <c r="X92" s="122">
        <v>6</v>
      </c>
      <c r="Y92" s="123">
        <f>LN(SUM($X$2:X92))</f>
        <v>5.3612921657094255</v>
      </c>
      <c r="Z92" s="264">
        <f t="shared" si="8"/>
        <v>25.688354675654114</v>
      </c>
      <c r="AA92" s="122"/>
      <c r="AB92" s="123">
        <f>LN(SUM($AA$2:AA92))</f>
        <v>3.8066624897703196</v>
      </c>
      <c r="AC92" s="264" t="e">
        <f t="shared" si="9"/>
        <v>#DIV/0!</v>
      </c>
      <c r="AD92" s="122"/>
      <c r="AE92" s="123">
        <f>LN(SUM($AD$2:AD92))</f>
        <v>1.0986122886681098</v>
      </c>
      <c r="AF92" s="264" t="e">
        <f t="shared" si="10"/>
        <v>#DIV/0!</v>
      </c>
      <c r="AG92" s="190"/>
      <c r="AH92" s="123">
        <f>LN(SUM($AG$2:AG92))</f>
        <v>2.3025850929940459</v>
      </c>
      <c r="AI92" s="264">
        <f t="shared" si="11"/>
        <v>6.8294923831365617</v>
      </c>
      <c r="AJ92" s="122">
        <v>48</v>
      </c>
      <c r="AK92" s="123">
        <f>LN(SUM($AJ$2:AJ92))</f>
        <v>6.584791392385716</v>
      </c>
      <c r="AL92" s="264">
        <f t="shared" si="12"/>
        <v>10.10730904274603</v>
      </c>
      <c r="AM92" s="122"/>
      <c r="AN92" s="124">
        <f>LN(SUM($AM$2:AM92))</f>
        <v>0</v>
      </c>
      <c r="AO92" s="264" t="e">
        <f t="shared" si="13"/>
        <v>#NUM!</v>
      </c>
      <c r="AP92" s="190"/>
      <c r="AQ92" s="124" t="e">
        <f>LN(SUM($AP$2:AP92))</f>
        <v>#NUM!</v>
      </c>
      <c r="AR92" s="264" t="e">
        <f t="shared" si="14"/>
        <v>#NUM!</v>
      </c>
      <c r="AS92" s="122"/>
      <c r="AT92" s="124">
        <f>LN(SUM($AS$2:AS92))</f>
        <v>2.9444389791664403</v>
      </c>
      <c r="AU92" s="264">
        <f t="shared" si="15"/>
        <v>59.827133087592109</v>
      </c>
      <c r="AV92" s="122">
        <v>4</v>
      </c>
      <c r="AW92" s="124">
        <f>LN(SUM($AV$2:AV92))</f>
        <v>1.9459101490553132</v>
      </c>
      <c r="AX92" s="264">
        <f t="shared" si="16"/>
        <v>3.9013774863087942</v>
      </c>
      <c r="AY92" s="122"/>
      <c r="AZ92" s="124">
        <f>LN(SUM($AY$2:AY92))</f>
        <v>0.69314718055994529</v>
      </c>
      <c r="BA92" s="264" t="e">
        <f t="shared" si="17"/>
        <v>#DIV/0!</v>
      </c>
      <c r="BB92" s="125">
        <v>60</v>
      </c>
      <c r="BC92" s="124">
        <f>LN(SUM($BB$2:BB92))</f>
        <v>7.1522688560325394</v>
      </c>
      <c r="BD92" s="157">
        <f t="shared" si="18"/>
        <v>15.3401269318678</v>
      </c>
    </row>
    <row r="93" spans="1:56" s="26" customFormat="1" x14ac:dyDescent="0.25">
      <c r="A93" s="122">
        <f t="shared" si="40"/>
        <v>154</v>
      </c>
      <c r="B93" s="129">
        <v>44056</v>
      </c>
      <c r="C93" s="122">
        <v>3</v>
      </c>
      <c r="D93" s="123">
        <f>LN(SUM($C$2:C93))</f>
        <v>3.9318256327243257</v>
      </c>
      <c r="E93" s="263">
        <f t="shared" si="37"/>
        <v>106.71198419702785</v>
      </c>
      <c r="F93" s="122">
        <v>2</v>
      </c>
      <c r="G93" s="123">
        <f>LN(SUM($F$2:F93))</f>
        <v>2.7080502011022101</v>
      </c>
      <c r="H93" s="263">
        <f t="shared" si="39"/>
        <v>21.337951485089004</v>
      </c>
      <c r="I93" s="122"/>
      <c r="J93" s="123">
        <f>LN(SUM($I$2:I93))</f>
        <v>4.1271343850450917</v>
      </c>
      <c r="K93" s="263">
        <f t="shared" si="4"/>
        <v>90.535422814582219</v>
      </c>
      <c r="L93" s="122">
        <v>2</v>
      </c>
      <c r="M93" s="123">
        <f>LN(SUM($L$2:L93))</f>
        <v>4.8121843553724171</v>
      </c>
      <c r="N93" s="264">
        <f t="shared" si="38"/>
        <v>101.41245172053563</v>
      </c>
      <c r="O93" s="122"/>
      <c r="P93" s="123">
        <f>LN(SUM($O$2:O93))</f>
        <v>0.69314718055994529</v>
      </c>
      <c r="Q93" s="267">
        <f t="shared" si="5"/>
        <v>9.3333333333333339</v>
      </c>
      <c r="R93" s="122"/>
      <c r="S93" s="123" t="e">
        <f>LN(SUM($R$2:R93))</f>
        <v>#NUM!</v>
      </c>
      <c r="T93" s="264" t="e">
        <f t="shared" si="6"/>
        <v>#NUM!</v>
      </c>
      <c r="U93" s="190"/>
      <c r="V93" s="123">
        <f>LN(SUM($U$2:U93))</f>
        <v>1.9459101490553132</v>
      </c>
      <c r="W93" s="264">
        <f t="shared" si="7"/>
        <v>4.5811802349670101</v>
      </c>
      <c r="X93" s="122">
        <v>1</v>
      </c>
      <c r="Y93" s="123">
        <f>LN(SUM($X$2:X93))</f>
        <v>5.3659760150218512</v>
      </c>
      <c r="Z93" s="264">
        <f t="shared" si="8"/>
        <v>28.019359019198482</v>
      </c>
      <c r="AA93" s="122"/>
      <c r="AB93" s="123">
        <f>LN(SUM($AA$2:AA93))</f>
        <v>3.8066624897703196</v>
      </c>
      <c r="AC93" s="264" t="e">
        <f t="shared" si="9"/>
        <v>#DIV/0!</v>
      </c>
      <c r="AD93" s="122"/>
      <c r="AE93" s="123">
        <f>LN(SUM($AD$2:AD93))</f>
        <v>1.0986122886681098</v>
      </c>
      <c r="AF93" s="264" t="e">
        <f t="shared" si="10"/>
        <v>#DIV/0!</v>
      </c>
      <c r="AG93" s="190">
        <v>1</v>
      </c>
      <c r="AH93" s="123">
        <f>LN(SUM($AG$2:AG93))</f>
        <v>2.3978952727983707</v>
      </c>
      <c r="AI93" s="264">
        <f t="shared" si="11"/>
        <v>6.3358928754769952</v>
      </c>
      <c r="AJ93" s="122">
        <v>36</v>
      </c>
      <c r="AK93" s="123">
        <f>LN(SUM($AJ$2:AJ93))</f>
        <v>6.633318433280377</v>
      </c>
      <c r="AL93" s="264">
        <f t="shared" si="12"/>
        <v>11.066295900529248</v>
      </c>
      <c r="AM93" s="122"/>
      <c r="AN93" s="124">
        <f>LN(SUM($AM$2:AM93))</f>
        <v>0</v>
      </c>
      <c r="AO93" s="264" t="e">
        <f t="shared" si="13"/>
        <v>#NUM!</v>
      </c>
      <c r="AP93" s="190"/>
      <c r="AQ93" s="124" t="e">
        <f>LN(SUM($AP$2:AP93))</f>
        <v>#NUM!</v>
      </c>
      <c r="AR93" s="264" t="e">
        <f t="shared" si="14"/>
        <v>#NUM!</v>
      </c>
      <c r="AS93" s="122"/>
      <c r="AT93" s="124">
        <f>LN(SUM($AS$2:AS93))</f>
        <v>2.9444389791664403</v>
      </c>
      <c r="AU93" s="264">
        <f t="shared" si="15"/>
        <v>71.792559705110534</v>
      </c>
      <c r="AV93" s="122"/>
      <c r="AW93" s="124">
        <f>LN(SUM($AV$2:AV93))</f>
        <v>1.9459101490553132</v>
      </c>
      <c r="AX93" s="264">
        <f t="shared" si="16"/>
        <v>3.0984506317246283</v>
      </c>
      <c r="AY93" s="122">
        <v>1</v>
      </c>
      <c r="AZ93" s="124">
        <f>LN(SUM($AY$2:AY93))</f>
        <v>1.0986122886681098</v>
      </c>
      <c r="BA93" s="264">
        <f t="shared" si="17"/>
        <v>15.955438719280238</v>
      </c>
      <c r="BB93" s="125">
        <v>46</v>
      </c>
      <c r="BC93" s="124">
        <f>LN(SUM($BB$2:BB93))</f>
        <v>7.187657164114956</v>
      </c>
      <c r="BD93" s="157">
        <f t="shared" si="18"/>
        <v>16.241409127576908</v>
      </c>
    </row>
    <row r="94" spans="1:56" s="26" customFormat="1" x14ac:dyDescent="0.25">
      <c r="A94" s="122">
        <f t="shared" si="40"/>
        <v>155</v>
      </c>
      <c r="B94" s="129">
        <v>44057</v>
      </c>
      <c r="C94" s="122"/>
      <c r="D94" s="123">
        <f>LN(SUM($C$2:C94))</f>
        <v>3.9318256327243257</v>
      </c>
      <c r="E94" s="263">
        <f t="shared" ref="E94:E125" si="41">LN(2)/(SLOPE(D88:D94,A88:A94))</f>
        <v>64.027190518216713</v>
      </c>
      <c r="F94" s="122">
        <v>2</v>
      </c>
      <c r="G94" s="123">
        <f>LN(SUM($F$2:F94))</f>
        <v>2.8332133440562162</v>
      </c>
      <c r="H94" s="263">
        <f t="shared" si="39"/>
        <v>12.352026969628378</v>
      </c>
      <c r="I94" s="122"/>
      <c r="J94" s="123">
        <f>LN(SUM($I$2:I94))</f>
        <v>4.1271343850450917</v>
      </c>
      <c r="K94" s="263">
        <f t="shared" si="4"/>
        <v>197.29822024808325</v>
      </c>
      <c r="L94" s="122">
        <v>2</v>
      </c>
      <c r="M94" s="123">
        <f>LN(SUM($L$2:L94))</f>
        <v>4.8283137373023015</v>
      </c>
      <c r="N94" s="264">
        <f t="shared" ref="N94:N125" si="42">LN(2)/(SLOPE(M88:M94,A88:A94))</f>
        <v>81.202448181245913</v>
      </c>
      <c r="O94" s="122"/>
      <c r="P94" s="123">
        <f>LN(SUM($O$2:O94))</f>
        <v>0.69314718055994529</v>
      </c>
      <c r="Q94" s="267" t="e">
        <f t="shared" si="5"/>
        <v>#DIV/0!</v>
      </c>
      <c r="R94" s="122"/>
      <c r="S94" s="123" t="e">
        <f>LN(SUM($R$2:R94))</f>
        <v>#NUM!</v>
      </c>
      <c r="T94" s="264" t="e">
        <f t="shared" si="6"/>
        <v>#NUM!</v>
      </c>
      <c r="U94" s="190"/>
      <c r="V94" s="123">
        <f>LN(SUM($U$2:U94))</f>
        <v>1.9459101490553132</v>
      </c>
      <c r="W94" s="264">
        <f t="shared" si="7"/>
        <v>5.4650592218669303</v>
      </c>
      <c r="X94" s="122">
        <v>23</v>
      </c>
      <c r="Y94" s="123">
        <f>LN(SUM($X$2:X94))</f>
        <v>5.4680601411351315</v>
      </c>
      <c r="Z94" s="264">
        <f t="shared" si="8"/>
        <v>21.992076475737406</v>
      </c>
      <c r="AA94" s="122"/>
      <c r="AB94" s="123">
        <f>LN(SUM($AA$2:AA94))</f>
        <v>3.8066624897703196</v>
      </c>
      <c r="AC94" s="264" t="e">
        <f t="shared" si="9"/>
        <v>#DIV/0!</v>
      </c>
      <c r="AD94" s="122"/>
      <c r="AE94" s="123">
        <f>LN(SUM($AD$2:AD94))</f>
        <v>1.0986122886681098</v>
      </c>
      <c r="AF94" s="264" t="e">
        <f t="shared" si="10"/>
        <v>#DIV/0!</v>
      </c>
      <c r="AG94" s="190"/>
      <c r="AH94" s="123">
        <f>LN(SUM($AG$2:AG94))</f>
        <v>2.3978952727983707</v>
      </c>
      <c r="AI94" s="264">
        <f t="shared" si="11"/>
        <v>7.2460042238752962</v>
      </c>
      <c r="AJ94" s="122">
        <v>73</v>
      </c>
      <c r="AK94" s="123">
        <f>LN(SUM($AJ$2:AJ94))</f>
        <v>6.7250336421668431</v>
      </c>
      <c r="AL94" s="264">
        <f t="shared" si="12"/>
        <v>10.659433923544995</v>
      </c>
      <c r="AM94" s="122">
        <v>1</v>
      </c>
      <c r="AN94" s="124">
        <f>LN(SUM($AM$2:AM94))</f>
        <v>0.69314718055994529</v>
      </c>
      <c r="AO94" s="264" t="e">
        <f t="shared" si="13"/>
        <v>#NUM!</v>
      </c>
      <c r="AP94" s="190"/>
      <c r="AQ94" s="124" t="e">
        <f>LN(SUM($AP$2:AP94))</f>
        <v>#NUM!</v>
      </c>
      <c r="AR94" s="264" t="e">
        <f t="shared" si="14"/>
        <v>#NUM!</v>
      </c>
      <c r="AS94" s="122"/>
      <c r="AT94" s="124">
        <f>LN(SUM($AS$2:AS94))</f>
        <v>2.9444389791664403</v>
      </c>
      <c r="AU94" s="264">
        <f t="shared" si="15"/>
        <v>119.65426617518422</v>
      </c>
      <c r="AV94" s="122"/>
      <c r="AW94" s="124">
        <f>LN(SUM($AV$2:AV94))</f>
        <v>1.9459101490553132</v>
      </c>
      <c r="AX94" s="264">
        <f t="shared" si="16"/>
        <v>3.0805649037644627</v>
      </c>
      <c r="AY94" s="122"/>
      <c r="AZ94" s="124">
        <f>LN(SUM($AY$2:AY94))</f>
        <v>1.0986122886681098</v>
      </c>
      <c r="BA94" s="264">
        <f t="shared" si="17"/>
        <v>9.5732632315681432</v>
      </c>
      <c r="BB94" s="125">
        <v>101</v>
      </c>
      <c r="BC94" s="124">
        <f>LN(SUM($BB$2:BB94))</f>
        <v>7.2612250919719212</v>
      </c>
      <c r="BD94" s="157">
        <f t="shared" si="18"/>
        <v>15.100574386110193</v>
      </c>
    </row>
    <row r="95" spans="1:56" s="26" customFormat="1" x14ac:dyDescent="0.25">
      <c r="A95" s="122">
        <f t="shared" si="40"/>
        <v>156</v>
      </c>
      <c r="B95" s="129">
        <v>44058</v>
      </c>
      <c r="C95" s="122"/>
      <c r="D95" s="123">
        <f>LN(SUM($C$2:C95))</f>
        <v>3.9318256327243257</v>
      </c>
      <c r="E95" s="263">
        <f t="shared" si="41"/>
        <v>53.355992098513923</v>
      </c>
      <c r="F95" s="122">
        <v>11</v>
      </c>
      <c r="G95" s="123">
        <f>LN(SUM($F$2:F95))</f>
        <v>3.3322045101752038</v>
      </c>
      <c r="H95" s="263">
        <f t="shared" ref="H95:H126" si="43">LN(2)/(SLOPE(G89:G95,A89:A95))</f>
        <v>5.7393175456726073</v>
      </c>
      <c r="I95" s="122">
        <v>1</v>
      </c>
      <c r="J95" s="123">
        <f>LN(SUM($I$2:I95))</f>
        <v>4.1431347263915326</v>
      </c>
      <c r="K95" s="263">
        <f t="shared" ref="K95:K118" si="44">LN(2)/(SLOPE(J89:J95,$A89:$A95))</f>
        <v>404.32722934784107</v>
      </c>
      <c r="L95" s="122">
        <v>2</v>
      </c>
      <c r="M95" s="123">
        <f>LN(SUM($L$2:L95))</f>
        <v>4.8441870864585912</v>
      </c>
      <c r="N95" s="264">
        <f t="shared" si="42"/>
        <v>70.158886509369964</v>
      </c>
      <c r="O95" s="122"/>
      <c r="P95" s="123">
        <f>LN(SUM($O$2:O95))</f>
        <v>0.69314718055994529</v>
      </c>
      <c r="Q95" s="267" t="e">
        <f t="shared" ref="Q95:Q118" si="45">LN(2)/(SLOPE(P89:P95,$A89:$A95))</f>
        <v>#DIV/0!</v>
      </c>
      <c r="R95" s="122"/>
      <c r="S95" s="123" t="e">
        <f>LN(SUM($R$2:R95))</f>
        <v>#NUM!</v>
      </c>
      <c r="T95" s="264" t="e">
        <f t="shared" ref="T95:T118" si="46">LN(2)/(SLOPE(S89:S95,$A89:$A95))</f>
        <v>#NUM!</v>
      </c>
      <c r="U95" s="190"/>
      <c r="V95" s="123">
        <f>LN(SUM($U$2:U95))</f>
        <v>1.9459101490553132</v>
      </c>
      <c r="W95" s="264">
        <f t="shared" ref="W95:W118" si="47">LN(2)/(SLOPE(V89:V95,$A89:$A95))</f>
        <v>9.6135326798286762</v>
      </c>
      <c r="X95" s="122">
        <v>14</v>
      </c>
      <c r="Y95" s="123">
        <f>LN(SUM($X$2:X95))</f>
        <v>5.5254529391317835</v>
      </c>
      <c r="Z95" s="264">
        <f t="shared" ref="Z95:Z118" si="48">LN(2)/(SLOPE(Y89:Y95,$A89:$A95))</f>
        <v>17.769291821210942</v>
      </c>
      <c r="AA95" s="122"/>
      <c r="AB95" s="123">
        <f>LN(SUM($AA$2:AA95))</f>
        <v>3.8066624897703196</v>
      </c>
      <c r="AC95" s="264" t="e">
        <f t="shared" ref="AC95:AC118" si="49">LN(2)/(SLOPE(AB89:AB95,$A89:$A95))</f>
        <v>#DIV/0!</v>
      </c>
      <c r="AD95" s="122">
        <v>1</v>
      </c>
      <c r="AE95" s="123">
        <f>LN(SUM($AD$2:AD95))</f>
        <v>1.3862943611198906</v>
      </c>
      <c r="AF95" s="264">
        <f t="shared" ref="AF95:AF118" si="50">LN(2)/(SLOPE(AE89:AE95,$A89:$A95))</f>
        <v>22.487927836763294</v>
      </c>
      <c r="AG95" s="190">
        <v>3</v>
      </c>
      <c r="AH95" s="123">
        <f>LN(SUM($AG$2:AG95))</f>
        <v>2.6390573296152584</v>
      </c>
      <c r="AI95" s="264">
        <f t="shared" ref="AI95:AI118" si="51">LN(2)/(SLOPE(AH89:AH95,$A89:$A95))</f>
        <v>8.0496050536203274</v>
      </c>
      <c r="AJ95" s="122">
        <v>69</v>
      </c>
      <c r="AK95" s="123">
        <f>LN(SUM($AJ$2:AJ95))</f>
        <v>6.804614520062624</v>
      </c>
      <c r="AL95" s="264">
        <f t="shared" ref="AL95:AL118" si="52">LN(2)/(SLOPE(AK89:AK95,$A89:$A95))</f>
        <v>10.268545297211459</v>
      </c>
      <c r="AM95" s="122"/>
      <c r="AN95" s="124">
        <f>LN(SUM($AM$2:AM95))</f>
        <v>0.69314718055994529</v>
      </c>
      <c r="AO95" s="264">
        <f t="shared" ref="AO95:AO118" si="53">LN(2)/(SLOPE(AN89:AN95,$A89:$A95))</f>
        <v>5.6000000000000005</v>
      </c>
      <c r="AP95" s="190"/>
      <c r="AQ95" s="124" t="e">
        <f>LN(SUM($AP$2:AP95))</f>
        <v>#NUM!</v>
      </c>
      <c r="AR95" s="264" t="e">
        <f t="shared" ref="AR95:AR118" si="54">LN(2)/(SLOPE(AQ89:AQ95,$A89:$A95))</f>
        <v>#NUM!</v>
      </c>
      <c r="AS95" s="122"/>
      <c r="AT95" s="124">
        <f>LN(SUM($AS$2:AS95))</f>
        <v>2.9444389791664403</v>
      </c>
      <c r="AU95" s="264" t="e">
        <f t="shared" ref="AU95:AU118" si="55">LN(2)/(SLOPE(AT89:AT95,$A89:$A95))</f>
        <v>#DIV/0!</v>
      </c>
      <c r="AV95" s="122"/>
      <c r="AW95" s="124">
        <f>LN(SUM($AV$2:AV95))</f>
        <v>1.9459101490553132</v>
      </c>
      <c r="AX95" s="264">
        <f t="shared" ref="AX95:AX118" si="56">LN(2)/(SLOPE(AW89:AW95,$A89:$A95))</f>
        <v>3.8176501958058418</v>
      </c>
      <c r="AY95" s="122"/>
      <c r="AZ95" s="124">
        <f>LN(SUM($AY$2:AY95))</f>
        <v>1.0986122886681098</v>
      </c>
      <c r="BA95" s="264">
        <f t="shared" ref="BA95:BA118" si="57">LN(2)/(SLOPE(AZ89:AZ95,$A89:$A95))</f>
        <v>7.9777193596401208</v>
      </c>
      <c r="BB95" s="125">
        <v>101</v>
      </c>
      <c r="BC95" s="124">
        <f>LN(SUM($BB$2:BB95))</f>
        <v>7.3297496890415124</v>
      </c>
      <c r="BD95" s="157">
        <f t="shared" ref="BD95:BD118" si="58">LN(2)/(SLOPE(BC89:BC95,$A89:$A95))</f>
        <v>13.90807656560872</v>
      </c>
    </row>
    <row r="96" spans="1:56" s="26" customFormat="1" x14ac:dyDescent="0.25">
      <c r="A96" s="122">
        <f t="shared" si="40"/>
        <v>157</v>
      </c>
      <c r="B96" s="129">
        <v>44059</v>
      </c>
      <c r="C96" s="122"/>
      <c r="D96" s="123">
        <f>LN(SUM($C$2:C96))</f>
        <v>3.9318256327243257</v>
      </c>
      <c r="E96" s="263">
        <f t="shared" si="41"/>
        <v>53.355992098513923</v>
      </c>
      <c r="F96" s="122">
        <v>1</v>
      </c>
      <c r="G96" s="123">
        <f>LN(SUM($F$2:F96))</f>
        <v>3.3672958299864741</v>
      </c>
      <c r="H96" s="263">
        <f t="shared" si="43"/>
        <v>4.361432527818617</v>
      </c>
      <c r="I96" s="122">
        <v>4</v>
      </c>
      <c r="J96" s="123">
        <f>LN(SUM($I$2:I96))</f>
        <v>4.2046926193909657</v>
      </c>
      <c r="K96" s="263">
        <f t="shared" si="44"/>
        <v>73.328016513934841</v>
      </c>
      <c r="L96" s="122">
        <v>4</v>
      </c>
      <c r="M96" s="123">
        <f>LN(SUM($L$2:L96))</f>
        <v>4.8751973232011512</v>
      </c>
      <c r="N96" s="264">
        <f t="shared" si="42"/>
        <v>52.805953818035704</v>
      </c>
      <c r="O96" s="122"/>
      <c r="P96" s="123">
        <f>LN(SUM($O$2:O96))</f>
        <v>0.69314718055994529</v>
      </c>
      <c r="Q96" s="267" t="e">
        <f t="shared" si="45"/>
        <v>#DIV/0!</v>
      </c>
      <c r="R96" s="122"/>
      <c r="S96" s="123" t="e">
        <f>LN(SUM($R$2:R96))</f>
        <v>#NUM!</v>
      </c>
      <c r="T96" s="264" t="e">
        <f t="shared" si="46"/>
        <v>#NUM!</v>
      </c>
      <c r="U96" s="190"/>
      <c r="V96" s="123">
        <f>LN(SUM($U$2:U96))</f>
        <v>1.9459101490553132</v>
      </c>
      <c r="W96" s="264">
        <f t="shared" si="47"/>
        <v>11.536239215794412</v>
      </c>
      <c r="X96" s="122">
        <v>20</v>
      </c>
      <c r="Y96" s="123">
        <f>LN(SUM($X$2:X96))</f>
        <v>5.602118820879701</v>
      </c>
      <c r="Z96" s="264">
        <f t="shared" si="48"/>
        <v>14.92431448540761</v>
      </c>
      <c r="AA96" s="122"/>
      <c r="AB96" s="123">
        <f>LN(SUM($AA$2:AA96))</f>
        <v>3.8066624897703196</v>
      </c>
      <c r="AC96" s="264" t="e">
        <f t="shared" si="49"/>
        <v>#DIV/0!</v>
      </c>
      <c r="AD96" s="122"/>
      <c r="AE96" s="123">
        <f>LN(SUM($AD$2:AD96))</f>
        <v>1.3862943611198906</v>
      </c>
      <c r="AF96" s="264">
        <f t="shared" si="50"/>
        <v>13.492756702057976</v>
      </c>
      <c r="AG96" s="190">
        <v>2</v>
      </c>
      <c r="AH96" s="123">
        <f>LN(SUM($AG$2:AG96))</f>
        <v>2.7725887222397811</v>
      </c>
      <c r="AI96" s="264">
        <f t="shared" si="51"/>
        <v>6.815376265073068</v>
      </c>
      <c r="AJ96" s="122">
        <v>46</v>
      </c>
      <c r="AK96" s="123">
        <f>LN(SUM($AJ$2:AJ96))</f>
        <v>6.8543545022550214</v>
      </c>
      <c r="AL96" s="264">
        <f t="shared" si="52"/>
        <v>10.339679579772296</v>
      </c>
      <c r="AM96" s="122"/>
      <c r="AN96" s="124">
        <f>LN(SUM($AM$2:AM96))</f>
        <v>0.69314718055994529</v>
      </c>
      <c r="AO96" s="264">
        <f t="shared" si="53"/>
        <v>4.666666666666667</v>
      </c>
      <c r="AP96" s="190"/>
      <c r="AQ96" s="124" t="e">
        <f>LN(SUM($AP$2:AP96))</f>
        <v>#NUM!</v>
      </c>
      <c r="AR96" s="264" t="e">
        <f t="shared" si="54"/>
        <v>#NUM!</v>
      </c>
      <c r="AS96" s="122"/>
      <c r="AT96" s="124">
        <f>LN(SUM($AS$2:AS96))</f>
        <v>2.9444389791664403</v>
      </c>
      <c r="AU96" s="264" t="e">
        <f t="shared" si="55"/>
        <v>#DIV/0!</v>
      </c>
      <c r="AV96" s="122">
        <v>6</v>
      </c>
      <c r="AW96" s="124">
        <f>LN(SUM($AV$2:AV96))</f>
        <v>2.5649493574615367</v>
      </c>
      <c r="AX96" s="264">
        <f t="shared" si="56"/>
        <v>3.1849972089914211</v>
      </c>
      <c r="AY96" s="122"/>
      <c r="AZ96" s="124">
        <f>LN(SUM($AY$2:AY96))</f>
        <v>1.0986122886681098</v>
      </c>
      <c r="BA96" s="264">
        <f t="shared" si="57"/>
        <v>7.9777193596401208</v>
      </c>
      <c r="BB96" s="125">
        <v>83</v>
      </c>
      <c r="BC96" s="124">
        <f>LN(SUM($BB$2:BB96))</f>
        <v>7.3827464497389119</v>
      </c>
      <c r="BD96" s="157">
        <f t="shared" si="58"/>
        <v>13.082505058447195</v>
      </c>
    </row>
    <row r="97" spans="1:56" s="26" customFormat="1" x14ac:dyDescent="0.25">
      <c r="A97" s="122">
        <f t="shared" si="40"/>
        <v>158</v>
      </c>
      <c r="B97" s="129">
        <v>44060</v>
      </c>
      <c r="C97" s="122"/>
      <c r="D97" s="123">
        <f>LN(SUM($C$2:C97))</f>
        <v>3.9318256327243257</v>
      </c>
      <c r="E97" s="263">
        <f t="shared" si="41"/>
        <v>64.027190518216713</v>
      </c>
      <c r="F97" s="122">
        <v>1</v>
      </c>
      <c r="G97" s="123">
        <f>LN(SUM($F$2:F97))</f>
        <v>3.4011973816621555</v>
      </c>
      <c r="H97" s="263">
        <f t="shared" si="43"/>
        <v>4.0966220421329655</v>
      </c>
      <c r="I97" s="122"/>
      <c r="J97" s="123">
        <f>LN(SUM($I$2:I97))</f>
        <v>4.2046926193909657</v>
      </c>
      <c r="K97" s="263">
        <f t="shared" si="44"/>
        <v>48.064707719685593</v>
      </c>
      <c r="L97" s="122"/>
      <c r="M97" s="123">
        <f>LN(SUM($L$2:L97))</f>
        <v>4.8751973232011512</v>
      </c>
      <c r="N97" s="264">
        <f t="shared" si="42"/>
        <v>45.236514067305812</v>
      </c>
      <c r="O97" s="122"/>
      <c r="P97" s="123">
        <f>LN(SUM($O$2:O97))</f>
        <v>0.69314718055994529</v>
      </c>
      <c r="Q97" s="267" t="e">
        <f t="shared" si="45"/>
        <v>#DIV/0!</v>
      </c>
      <c r="R97" s="122"/>
      <c r="S97" s="123" t="e">
        <f>LN(SUM($R$2:R97))</f>
        <v>#NUM!</v>
      </c>
      <c r="T97" s="264" t="e">
        <f t="shared" si="46"/>
        <v>#NUM!</v>
      </c>
      <c r="U97" s="190">
        <v>1</v>
      </c>
      <c r="V97" s="123">
        <f>LN(SUM($U$2:U97))</f>
        <v>2.0794415416798357</v>
      </c>
      <c r="W97" s="264">
        <f t="shared" si="47"/>
        <v>13.764518575331524</v>
      </c>
      <c r="X97" s="122">
        <v>6</v>
      </c>
      <c r="Y97" s="123">
        <f>LN(SUM($X$2:X97))</f>
        <v>5.6240175061873385</v>
      </c>
      <c r="Z97" s="264">
        <f t="shared" si="48"/>
        <v>12.810417956273021</v>
      </c>
      <c r="AA97" s="122"/>
      <c r="AB97" s="123">
        <f>LN(SUM($AA$2:AA97))</f>
        <v>3.8066624897703196</v>
      </c>
      <c r="AC97" s="264" t="e">
        <f t="shared" si="49"/>
        <v>#DIV/0!</v>
      </c>
      <c r="AD97" s="122"/>
      <c r="AE97" s="123">
        <f>LN(SUM($AD$2:AD97))</f>
        <v>1.3862943611198906</v>
      </c>
      <c r="AF97" s="264">
        <f t="shared" si="50"/>
        <v>11.243963918381647</v>
      </c>
      <c r="AG97" s="190"/>
      <c r="AH97" s="123">
        <f>LN(SUM($AG$2:AG97))</f>
        <v>2.7725887222397811</v>
      </c>
      <c r="AI97" s="264">
        <f t="shared" si="51"/>
        <v>7.4900699815732548</v>
      </c>
      <c r="AJ97" s="122">
        <v>43</v>
      </c>
      <c r="AK97" s="123">
        <f>LN(SUM($AJ$2:AJ97))</f>
        <v>6.8987145343299883</v>
      </c>
      <c r="AL97" s="264">
        <f t="shared" si="52"/>
        <v>10.445780505403372</v>
      </c>
      <c r="AM97" s="122"/>
      <c r="AN97" s="124">
        <f>LN(SUM($AM$2:AM97))</f>
        <v>0.69314718055994529</v>
      </c>
      <c r="AO97" s="264">
        <f t="shared" si="53"/>
        <v>4.666666666666667</v>
      </c>
      <c r="AP97" s="190"/>
      <c r="AQ97" s="124" t="e">
        <f>LN(SUM($AP$2:AP97))</f>
        <v>#NUM!</v>
      </c>
      <c r="AR97" s="264" t="e">
        <f t="shared" si="54"/>
        <v>#NUM!</v>
      </c>
      <c r="AS97" s="122"/>
      <c r="AT97" s="124">
        <f>LN(SUM($AS$2:AS97))</f>
        <v>2.9444389791664403</v>
      </c>
      <c r="AU97" s="264" t="e">
        <f t="shared" si="55"/>
        <v>#DIV/0!</v>
      </c>
      <c r="AV97" s="122"/>
      <c r="AW97" s="124">
        <f>LN(SUM($AV$2:AV97))</f>
        <v>2.5649493574615367</v>
      </c>
      <c r="AX97" s="264">
        <f t="shared" si="56"/>
        <v>3.4429328524115457</v>
      </c>
      <c r="AY97" s="122"/>
      <c r="AZ97" s="124">
        <f>LN(SUM($AY$2:AY97))</f>
        <v>1.0986122886681098</v>
      </c>
      <c r="BA97" s="264">
        <f t="shared" si="57"/>
        <v>9.5732632315681432</v>
      </c>
      <c r="BB97" s="125">
        <v>51</v>
      </c>
      <c r="BC97" s="124">
        <f>LN(SUM($BB$2:BB97))</f>
        <v>7.4139702901904441</v>
      </c>
      <c r="BD97" s="157">
        <f t="shared" si="58"/>
        <v>12.664135686075852</v>
      </c>
    </row>
    <row r="98" spans="1:56" s="26" customFormat="1" x14ac:dyDescent="0.25">
      <c r="A98" s="122">
        <f t="shared" si="40"/>
        <v>159</v>
      </c>
      <c r="B98" s="129">
        <v>44061</v>
      </c>
      <c r="C98" s="122"/>
      <c r="D98" s="123">
        <f>LN(SUM($C$2:C98))</f>
        <v>3.9318256327243257</v>
      </c>
      <c r="E98" s="263">
        <f t="shared" si="41"/>
        <v>106.71198419702785</v>
      </c>
      <c r="F98" s="122"/>
      <c r="G98" s="123">
        <f>LN(SUM($F$2:F98))</f>
        <v>3.4011973816621555</v>
      </c>
      <c r="H98" s="263">
        <f t="shared" si="43"/>
        <v>4.3819352435298509</v>
      </c>
      <c r="I98" s="122"/>
      <c r="J98" s="123">
        <f>LN(SUM($I$2:I98))</f>
        <v>4.2046926193909657</v>
      </c>
      <c r="K98" s="263">
        <f t="shared" si="44"/>
        <v>41.706555982023289</v>
      </c>
      <c r="L98" s="122"/>
      <c r="M98" s="123">
        <f>LN(SUM($L$2:L98))</f>
        <v>4.8751973232011512</v>
      </c>
      <c r="N98" s="264">
        <f t="shared" si="42"/>
        <v>47.206790870101393</v>
      </c>
      <c r="O98" s="122"/>
      <c r="P98" s="123">
        <f>LN(SUM($O$2:O98))</f>
        <v>0.69314718055994529</v>
      </c>
      <c r="Q98" s="267" t="e">
        <f t="shared" si="45"/>
        <v>#DIV/0!</v>
      </c>
      <c r="R98" s="122"/>
      <c r="S98" s="123" t="e">
        <f>LN(SUM($R$2:R98))</f>
        <v>#NUM!</v>
      </c>
      <c r="T98" s="264" t="e">
        <f t="shared" si="46"/>
        <v>#NUM!</v>
      </c>
      <c r="U98" s="190"/>
      <c r="V98" s="123">
        <f>LN(SUM($U$2:U98))</f>
        <v>2.0794415416798357</v>
      </c>
      <c r="W98" s="264">
        <f t="shared" si="47"/>
        <v>29.069001190232839</v>
      </c>
      <c r="X98" s="122">
        <v>23</v>
      </c>
      <c r="Y98" s="123">
        <f>LN(SUM($X$2:X98))</f>
        <v>5.7037824746562009</v>
      </c>
      <c r="Z98" s="264">
        <f t="shared" si="48"/>
        <v>11.568893309402647</v>
      </c>
      <c r="AA98" s="122"/>
      <c r="AB98" s="123">
        <f>LN(SUM($AA$2:AA98))</f>
        <v>3.8066624897703196</v>
      </c>
      <c r="AC98" s="264" t="e">
        <f t="shared" si="49"/>
        <v>#DIV/0!</v>
      </c>
      <c r="AD98" s="122"/>
      <c r="AE98" s="123">
        <f>LN(SUM($AD$2:AD98))</f>
        <v>1.3862943611198906</v>
      </c>
      <c r="AF98" s="264">
        <f t="shared" si="50"/>
        <v>11.243963918381647</v>
      </c>
      <c r="AG98" s="190"/>
      <c r="AH98" s="123">
        <f>LN(SUM($AG$2:AG98))</f>
        <v>2.7725887222397811</v>
      </c>
      <c r="AI98" s="264">
        <f t="shared" si="51"/>
        <v>7.6588091144828594</v>
      </c>
      <c r="AJ98" s="122">
        <v>39</v>
      </c>
      <c r="AK98" s="123">
        <f>LN(SUM($AJ$2:AJ98))</f>
        <v>6.9373140812236818</v>
      </c>
      <c r="AL98" s="264">
        <f t="shared" si="52"/>
        <v>11.299024441371449</v>
      </c>
      <c r="AM98" s="122"/>
      <c r="AN98" s="124">
        <f>LN(SUM($AM$2:AM98))</f>
        <v>0.69314718055994529</v>
      </c>
      <c r="AO98" s="264">
        <f t="shared" si="53"/>
        <v>5.6000000000000005</v>
      </c>
      <c r="AP98" s="190"/>
      <c r="AQ98" s="124" t="e">
        <f>LN(SUM($AP$2:AP98))</f>
        <v>#NUM!</v>
      </c>
      <c r="AR98" s="264" t="e">
        <f t="shared" si="54"/>
        <v>#NUM!</v>
      </c>
      <c r="AS98" s="122"/>
      <c r="AT98" s="124">
        <f>LN(SUM($AS$2:AS98))</f>
        <v>2.9444389791664403</v>
      </c>
      <c r="AU98" s="264" t="e">
        <f t="shared" si="55"/>
        <v>#DIV/0!</v>
      </c>
      <c r="AV98" s="122"/>
      <c r="AW98" s="124">
        <f>LN(SUM($AV$2:AV98))</f>
        <v>2.5649493574615367</v>
      </c>
      <c r="AX98" s="264">
        <f t="shared" si="56"/>
        <v>5.2253343547351276</v>
      </c>
      <c r="AY98" s="122"/>
      <c r="AZ98" s="124">
        <f>LN(SUM($AY$2:AY98))</f>
        <v>1.0986122886681098</v>
      </c>
      <c r="BA98" s="264">
        <f t="shared" si="57"/>
        <v>15.955438719280238</v>
      </c>
      <c r="BB98" s="125">
        <v>62</v>
      </c>
      <c r="BC98" s="124">
        <f>LN(SUM($BB$2:BB98))</f>
        <v>7.4506607962115394</v>
      </c>
      <c r="BD98" s="157">
        <f t="shared" si="58"/>
        <v>13.208882845942819</v>
      </c>
    </row>
    <row r="99" spans="1:56" s="26" customFormat="1" x14ac:dyDescent="0.25">
      <c r="A99" s="122">
        <f t="shared" si="40"/>
        <v>160</v>
      </c>
      <c r="B99" s="129">
        <v>44062</v>
      </c>
      <c r="C99" s="122">
        <v>1</v>
      </c>
      <c r="D99" s="123">
        <f>LN(SUM($C$2:C99))</f>
        <v>3.9512437185814275</v>
      </c>
      <c r="E99" s="263">
        <f t="shared" si="41"/>
        <v>333.16227628379244</v>
      </c>
      <c r="F99" s="122">
        <v>-2</v>
      </c>
      <c r="G99" s="123">
        <f>LN(SUM($F$2:F99))</f>
        <v>3.3322045101752038</v>
      </c>
      <c r="H99" s="263">
        <f t="shared" si="43"/>
        <v>6.3066128849420888</v>
      </c>
      <c r="I99" s="122">
        <v>1</v>
      </c>
      <c r="J99" s="123">
        <f>LN(SUM($I$2:I99))</f>
        <v>4.219507705176107</v>
      </c>
      <c r="K99" s="263">
        <f t="shared" si="44"/>
        <v>39.304058770380109</v>
      </c>
      <c r="L99" s="122">
        <v>2</v>
      </c>
      <c r="M99" s="123">
        <f>LN(SUM($L$2:L99))</f>
        <v>4.8903491282217537</v>
      </c>
      <c r="N99" s="264">
        <f t="shared" si="42"/>
        <v>54.0207302505329</v>
      </c>
      <c r="O99" s="122"/>
      <c r="P99" s="123">
        <f>LN(SUM($O$2:O99))</f>
        <v>0.69314718055994529</v>
      </c>
      <c r="Q99" s="267" t="e">
        <f t="shared" si="45"/>
        <v>#DIV/0!</v>
      </c>
      <c r="R99" s="122"/>
      <c r="S99" s="123" t="e">
        <f>LN(SUM($R$2:R99))</f>
        <v>#NUM!</v>
      </c>
      <c r="T99" s="264" t="e">
        <f t="shared" si="46"/>
        <v>#NUM!</v>
      </c>
      <c r="U99" s="190"/>
      <c r="V99" s="123">
        <f>LN(SUM($U$2:U99))</f>
        <v>2.0794415416798357</v>
      </c>
      <c r="W99" s="264">
        <f t="shared" si="47"/>
        <v>24.224167658527367</v>
      </c>
      <c r="X99" s="122">
        <v>3</v>
      </c>
      <c r="Y99" s="123">
        <f>LN(SUM($X$2:X99))</f>
        <v>5.7137328055093688</v>
      </c>
      <c r="Z99" s="264">
        <f t="shared" si="48"/>
        <v>12.030227735345711</v>
      </c>
      <c r="AA99" s="122"/>
      <c r="AB99" s="123">
        <f>LN(SUM($AA$2:AA99))</f>
        <v>3.8066624897703196</v>
      </c>
      <c r="AC99" s="264" t="e">
        <f t="shared" si="49"/>
        <v>#DIV/0!</v>
      </c>
      <c r="AD99" s="122"/>
      <c r="AE99" s="123">
        <f>LN(SUM($AD$2:AD99))</f>
        <v>1.3862943611198906</v>
      </c>
      <c r="AF99" s="264">
        <f t="shared" si="50"/>
        <v>13.492756702057976</v>
      </c>
      <c r="AG99" s="190"/>
      <c r="AH99" s="123">
        <f>LN(SUM($AG$2:AG99))</f>
        <v>2.7725887222397811</v>
      </c>
      <c r="AI99" s="264">
        <f t="shared" si="51"/>
        <v>9.6702213297499675</v>
      </c>
      <c r="AJ99" s="122">
        <v>34</v>
      </c>
      <c r="AK99" s="123">
        <f>LN(SUM($AJ$2:AJ99))</f>
        <v>6.9697906699015899</v>
      </c>
      <c r="AL99" s="264">
        <f t="shared" si="52"/>
        <v>12.701004862036307</v>
      </c>
      <c r="AM99" s="122"/>
      <c r="AN99" s="124">
        <f>LN(SUM($AM$2:AM99))</f>
        <v>0.69314718055994529</v>
      </c>
      <c r="AO99" s="264">
        <f t="shared" si="53"/>
        <v>9.3333333333333339</v>
      </c>
      <c r="AP99" s="190"/>
      <c r="AQ99" s="124" t="e">
        <f>LN(SUM($AP$2:AP99))</f>
        <v>#NUM!</v>
      </c>
      <c r="AR99" s="264" t="e">
        <f t="shared" si="54"/>
        <v>#NUM!</v>
      </c>
      <c r="AS99" s="122">
        <v>2</v>
      </c>
      <c r="AT99" s="124">
        <f>LN(SUM($AS$2:AS99))</f>
        <v>3.044522437723423</v>
      </c>
      <c r="AU99" s="264">
        <f t="shared" si="55"/>
        <v>64.639789416777631</v>
      </c>
      <c r="AV99" s="122">
        <v>2</v>
      </c>
      <c r="AW99" s="124">
        <f>LN(SUM($AV$2:AV99))</f>
        <v>2.7080502011022101</v>
      </c>
      <c r="AX99" s="264">
        <f t="shared" si="56"/>
        <v>4.6839493398588701</v>
      </c>
      <c r="AY99" s="122"/>
      <c r="AZ99" s="124">
        <f>LN(SUM($AY$2:AY99))</f>
        <v>1.0986122886681098</v>
      </c>
      <c r="BA99" s="264" t="e">
        <f t="shared" si="57"/>
        <v>#DIV/0!</v>
      </c>
      <c r="BB99" s="125">
        <v>43</v>
      </c>
      <c r="BC99" s="124">
        <f>LN(SUM($BB$2:BB99))</f>
        <v>7.4753392365667368</v>
      </c>
      <c r="BD99" s="157">
        <f t="shared" si="58"/>
        <v>14.635066436343511</v>
      </c>
    </row>
    <row r="100" spans="1:56" s="26" customFormat="1" x14ac:dyDescent="0.25">
      <c r="A100" s="122">
        <f t="shared" si="40"/>
        <v>161</v>
      </c>
      <c r="B100" s="129">
        <v>44063</v>
      </c>
      <c r="C100" s="122"/>
      <c r="D100" s="123">
        <f>LN(SUM($C$2:C100))</f>
        <v>3.9512437185814275</v>
      </c>
      <c r="E100" s="263">
        <f t="shared" si="41"/>
        <v>199.89736577027551</v>
      </c>
      <c r="F100" s="122">
        <v>1</v>
      </c>
      <c r="G100" s="123">
        <f>LN(SUM($F$2:F100))</f>
        <v>3.3672958299864741</v>
      </c>
      <c r="H100" s="263">
        <f t="shared" si="43"/>
        <v>11.862074263032689</v>
      </c>
      <c r="I100" s="122">
        <v>1</v>
      </c>
      <c r="J100" s="123">
        <f>LN(SUM($I$2:I100))</f>
        <v>4.2341065045972597</v>
      </c>
      <c r="K100" s="263">
        <f t="shared" si="44"/>
        <v>40.974593905486955</v>
      </c>
      <c r="L100" s="122">
        <v>1</v>
      </c>
      <c r="M100" s="123">
        <f>LN(SUM($L$2:L100))</f>
        <v>4.8978397999509111</v>
      </c>
      <c r="N100" s="264">
        <f t="shared" si="42"/>
        <v>64.49974923992734</v>
      </c>
      <c r="O100" s="122"/>
      <c r="P100" s="123">
        <f>LN(SUM($O$2:O100))</f>
        <v>0.69314718055994529</v>
      </c>
      <c r="Q100" s="267" t="e">
        <f t="shared" si="45"/>
        <v>#DIV/0!</v>
      </c>
      <c r="R100" s="122"/>
      <c r="S100" s="123" t="e">
        <f>LN(SUM($R$2:R100))</f>
        <v>#NUM!</v>
      </c>
      <c r="T100" s="264" t="e">
        <f t="shared" si="46"/>
        <v>#NUM!</v>
      </c>
      <c r="U100" s="190"/>
      <c r="V100" s="123">
        <f>LN(SUM($U$2:U100))</f>
        <v>2.0794415416798357</v>
      </c>
      <c r="W100" s="264">
        <f t="shared" si="47"/>
        <v>24.224167658527367</v>
      </c>
      <c r="X100" s="122">
        <v>2</v>
      </c>
      <c r="Y100" s="123">
        <f>LN(SUM($X$2:X100))</f>
        <v>5.7203117766074119</v>
      </c>
      <c r="Z100" s="264">
        <f t="shared" si="48"/>
        <v>15.71535399973838</v>
      </c>
      <c r="AA100" s="122"/>
      <c r="AB100" s="123">
        <f>LN(SUM($AA$2:AA100))</f>
        <v>3.8066624897703196</v>
      </c>
      <c r="AC100" s="264" t="e">
        <f t="shared" si="49"/>
        <v>#DIV/0!</v>
      </c>
      <c r="AD100" s="122"/>
      <c r="AE100" s="123">
        <f>LN(SUM($AD$2:AD100))</f>
        <v>1.3862943611198906</v>
      </c>
      <c r="AF100" s="264">
        <f t="shared" si="50"/>
        <v>22.487927836763294</v>
      </c>
      <c r="AG100" s="190"/>
      <c r="AH100" s="123">
        <f>LN(SUM($AG$2:AG100))</f>
        <v>2.7725887222397811</v>
      </c>
      <c r="AI100" s="264">
        <f t="shared" si="51"/>
        <v>13.951203573011897</v>
      </c>
      <c r="AJ100" s="122">
        <v>33</v>
      </c>
      <c r="AK100" s="123">
        <f>LN(SUM($AJ$2:AJ100))</f>
        <v>7.00033446027523</v>
      </c>
      <c r="AL100" s="264">
        <f t="shared" si="52"/>
        <v>15.661633778182635</v>
      </c>
      <c r="AM100" s="122"/>
      <c r="AN100" s="124">
        <f>LN(SUM($AM$2:AM100))</f>
        <v>0.69314718055994529</v>
      </c>
      <c r="AO100" s="264" t="e">
        <f t="shared" si="53"/>
        <v>#DIV/0!</v>
      </c>
      <c r="AP100" s="190"/>
      <c r="AQ100" s="124" t="e">
        <f>LN(SUM($AP$2:AP100))</f>
        <v>#NUM!</v>
      </c>
      <c r="AR100" s="264" t="e">
        <f t="shared" si="54"/>
        <v>#NUM!</v>
      </c>
      <c r="AS100" s="122"/>
      <c r="AT100" s="124">
        <f>LN(SUM($AS$2:AS100))</f>
        <v>3.044522437723423</v>
      </c>
      <c r="AU100" s="264">
        <f t="shared" si="55"/>
        <v>38.783873650066575</v>
      </c>
      <c r="AV100" s="122">
        <v>2</v>
      </c>
      <c r="AW100" s="124">
        <f>LN(SUM($AV$2:AV100))</f>
        <v>2.8332133440562162</v>
      </c>
      <c r="AX100" s="264">
        <f t="shared" si="56"/>
        <v>4.636225899229923</v>
      </c>
      <c r="AY100" s="122">
        <v>1</v>
      </c>
      <c r="AZ100" s="124">
        <f>LN(SUM($AY$2:AY100))</f>
        <v>1.3862943611198906</v>
      </c>
      <c r="BA100" s="264">
        <f t="shared" si="57"/>
        <v>22.487927836763294</v>
      </c>
      <c r="BB100" s="125">
        <v>41</v>
      </c>
      <c r="BC100" s="124">
        <f>LN(SUM($BB$2:BB100))</f>
        <v>7.498315870766981</v>
      </c>
      <c r="BD100" s="157">
        <f t="shared" si="58"/>
        <v>18.132232416479589</v>
      </c>
    </row>
    <row r="101" spans="1:56" s="26" customFormat="1" x14ac:dyDescent="0.25">
      <c r="A101" s="122">
        <f t="shared" si="40"/>
        <v>162</v>
      </c>
      <c r="B101" s="129">
        <v>44064</v>
      </c>
      <c r="C101" s="122"/>
      <c r="D101" s="123">
        <f>LN(SUM($C$2:C101))</f>
        <v>3.9512437185814275</v>
      </c>
      <c r="E101" s="263">
        <f t="shared" si="41"/>
        <v>166.58113814189622</v>
      </c>
      <c r="F101" s="122">
        <v>6</v>
      </c>
      <c r="G101" s="123">
        <f>LN(SUM($F$2:F101))</f>
        <v>3.5553480614894135</v>
      </c>
      <c r="H101" s="263">
        <f t="shared" si="43"/>
        <v>32.323284148280791</v>
      </c>
      <c r="I101" s="122">
        <v>1</v>
      </c>
      <c r="J101" s="123">
        <f>LN(SUM($I$2:I101))</f>
        <v>4.2484952420493594</v>
      </c>
      <c r="K101" s="263">
        <f t="shared" si="44"/>
        <v>49.799604278699235</v>
      </c>
      <c r="L101" s="122">
        <v>3</v>
      </c>
      <c r="M101" s="123">
        <f>LN(SUM($L$2:L101))</f>
        <v>4.9199809258281251</v>
      </c>
      <c r="N101" s="264">
        <f t="shared" si="42"/>
        <v>67.431857639514305</v>
      </c>
      <c r="O101" s="122"/>
      <c r="P101" s="123">
        <f>LN(SUM($O$2:O101))</f>
        <v>0.69314718055994529</v>
      </c>
      <c r="Q101" s="267" t="e">
        <f t="shared" si="45"/>
        <v>#DIV/0!</v>
      </c>
      <c r="R101" s="122"/>
      <c r="S101" s="123" t="e">
        <f>LN(SUM($R$2:R101))</f>
        <v>#NUM!</v>
      </c>
      <c r="T101" s="264" t="e">
        <f t="shared" si="46"/>
        <v>#NUM!</v>
      </c>
      <c r="U101" s="190"/>
      <c r="V101" s="123">
        <f>LN(SUM($U$2:U101))</f>
        <v>2.0794415416798357</v>
      </c>
      <c r="W101" s="264">
        <f t="shared" si="47"/>
        <v>29.069001190232839</v>
      </c>
      <c r="X101" s="122">
        <v>41</v>
      </c>
      <c r="Y101" s="123">
        <f>LN(SUM($X$2:X101))</f>
        <v>5.8464387750577247</v>
      </c>
      <c r="Z101" s="264">
        <f t="shared" si="48"/>
        <v>15.056041106824289</v>
      </c>
      <c r="AA101" s="122">
        <v>2</v>
      </c>
      <c r="AB101" s="123">
        <f>LN(SUM($AA$2:AA101))</f>
        <v>3.8501476017100584</v>
      </c>
      <c r="AC101" s="264">
        <f t="shared" si="49"/>
        <v>148.77215204577013</v>
      </c>
      <c r="AD101" s="122">
        <v>3</v>
      </c>
      <c r="AE101" s="123">
        <f>LN(SUM($AD$2:AD101))</f>
        <v>1.9459101490553132</v>
      </c>
      <c r="AF101" s="264">
        <f t="shared" si="50"/>
        <v>11.560384507902222</v>
      </c>
      <c r="AG101" s="190"/>
      <c r="AH101" s="123">
        <f>LN(SUM($AG$2:AG101))</f>
        <v>2.7725887222397811</v>
      </c>
      <c r="AI101" s="264">
        <f t="shared" si="51"/>
        <v>48.448335317054649</v>
      </c>
      <c r="AJ101" s="122">
        <v>68</v>
      </c>
      <c r="AK101" s="123">
        <f>LN(SUM($AJ$2:AJ101))</f>
        <v>7.0604763659998007</v>
      </c>
      <c r="AL101" s="264">
        <f t="shared" si="52"/>
        <v>17.165885772244774</v>
      </c>
      <c r="AM101" s="122"/>
      <c r="AN101" s="124">
        <f>LN(SUM($AM$2:AM101))</f>
        <v>0.69314718055994529</v>
      </c>
      <c r="AO101" s="264" t="e">
        <f t="shared" si="53"/>
        <v>#DIV/0!</v>
      </c>
      <c r="AP101" s="190"/>
      <c r="AQ101" s="124" t="e">
        <f>LN(SUM($AP$2:AP101))</f>
        <v>#NUM!</v>
      </c>
      <c r="AR101" s="264" t="e">
        <f t="shared" si="54"/>
        <v>#NUM!</v>
      </c>
      <c r="AS101" s="122">
        <v>4</v>
      </c>
      <c r="AT101" s="124">
        <f>LN(SUM($AS$2:AS101))</f>
        <v>3.2188758248682006</v>
      </c>
      <c r="AU101" s="264">
        <f t="shared" si="55"/>
        <v>17.273759557657229</v>
      </c>
      <c r="AV101" s="122"/>
      <c r="AW101" s="124">
        <f>LN(SUM($AV$2:AV101))</f>
        <v>2.8332133440562162</v>
      </c>
      <c r="AX101" s="264">
        <f t="shared" si="56"/>
        <v>5.8081394620614422</v>
      </c>
      <c r="AY101" s="122"/>
      <c r="AZ101" s="124">
        <f>LN(SUM($AY$2:AY101))</f>
        <v>1.3862943611198906</v>
      </c>
      <c r="BA101" s="264">
        <f t="shared" si="57"/>
        <v>13.492756702057976</v>
      </c>
      <c r="BB101" s="125">
        <v>128</v>
      </c>
      <c r="BC101" s="124">
        <f>LN(SUM($BB$2:BB101))</f>
        <v>7.5668284792083309</v>
      </c>
      <c r="BD101" s="157">
        <f t="shared" si="58"/>
        <v>19.335725028090703</v>
      </c>
    </row>
    <row r="102" spans="1:56" s="26" customFormat="1" x14ac:dyDescent="0.25">
      <c r="A102" s="122">
        <f t="shared" si="40"/>
        <v>163</v>
      </c>
      <c r="B102" s="129">
        <v>44065</v>
      </c>
      <c r="C102" s="122"/>
      <c r="D102" s="123">
        <f>LN(SUM($C$2:C102))</f>
        <v>3.9512437185814275</v>
      </c>
      <c r="E102" s="263">
        <f t="shared" si="41"/>
        <v>166.58113814189622</v>
      </c>
      <c r="F102" s="122"/>
      <c r="G102" s="123">
        <f>LN(SUM($F$2:F102))</f>
        <v>3.5553480614894135</v>
      </c>
      <c r="H102" s="263">
        <f t="shared" si="43"/>
        <v>23.144678978819602</v>
      </c>
      <c r="I102" s="122">
        <v>4</v>
      </c>
      <c r="J102" s="123">
        <f>LN(SUM($I$2:I102))</f>
        <v>4.3040650932041702</v>
      </c>
      <c r="K102" s="263">
        <f t="shared" si="44"/>
        <v>46.75117371361349</v>
      </c>
      <c r="L102" s="122">
        <v>0</v>
      </c>
      <c r="M102" s="123">
        <f>LN(SUM($L$2:L102))</f>
        <v>4.9199809258281251</v>
      </c>
      <c r="N102" s="264">
        <f t="shared" si="42"/>
        <v>78.715454632491671</v>
      </c>
      <c r="O102" s="122"/>
      <c r="P102" s="123">
        <f>LN(SUM($O$2:O102))</f>
        <v>0.69314718055994529</v>
      </c>
      <c r="Q102" s="267" t="e">
        <f t="shared" si="45"/>
        <v>#DIV/0!</v>
      </c>
      <c r="R102" s="122"/>
      <c r="S102" s="123" t="e">
        <f>LN(SUM($R$2:R102))</f>
        <v>#NUM!</v>
      </c>
      <c r="T102" s="264" t="e">
        <f t="shared" si="46"/>
        <v>#NUM!</v>
      </c>
      <c r="U102" s="190">
        <v>6</v>
      </c>
      <c r="V102" s="123">
        <f>LN(SUM($U$2:U102))</f>
        <v>2.6390573296152584</v>
      </c>
      <c r="W102" s="264">
        <f t="shared" si="47"/>
        <v>9.3333333333333357</v>
      </c>
      <c r="X102" s="122">
        <v>18</v>
      </c>
      <c r="Y102" s="123">
        <f>LN(SUM($X$2:X102))</f>
        <v>5.8971538676367405</v>
      </c>
      <c r="Z102" s="264">
        <f t="shared" si="48"/>
        <v>14.414001386202919</v>
      </c>
      <c r="AA102" s="122"/>
      <c r="AB102" s="123">
        <f>LN(SUM($AA$2:AA102))</f>
        <v>3.8501476017100584</v>
      </c>
      <c r="AC102" s="264">
        <f t="shared" si="49"/>
        <v>89.263291227462076</v>
      </c>
      <c r="AD102" s="122"/>
      <c r="AE102" s="123">
        <f>LN(SUM($AD$2:AD102))</f>
        <v>1.9459101490553132</v>
      </c>
      <c r="AF102" s="264">
        <f t="shared" si="50"/>
        <v>6.9362307047413339</v>
      </c>
      <c r="AG102" s="190"/>
      <c r="AH102" s="123">
        <f>LN(SUM($AG$2:AG102))</f>
        <v>2.7725887222397811</v>
      </c>
      <c r="AI102" s="264" t="e">
        <f t="shared" si="51"/>
        <v>#DIV/0!</v>
      </c>
      <c r="AJ102" s="122">
        <v>93</v>
      </c>
      <c r="AK102" s="123">
        <f>LN(SUM($AJ$2:AJ102))</f>
        <v>7.1372784372603855</v>
      </c>
      <c r="AL102" s="264">
        <f t="shared" si="52"/>
        <v>15.711059723238456</v>
      </c>
      <c r="AM102" s="122"/>
      <c r="AN102" s="124">
        <f>LN(SUM($AM$2:AM102))</f>
        <v>0.69314718055994529</v>
      </c>
      <c r="AO102" s="264" t="e">
        <f t="shared" si="53"/>
        <v>#DIV/0!</v>
      </c>
      <c r="AP102" s="190"/>
      <c r="AQ102" s="124" t="e">
        <f>LN(SUM($AP$2:AP102))</f>
        <v>#NUM!</v>
      </c>
      <c r="AR102" s="264" t="e">
        <f t="shared" si="54"/>
        <v>#NUM!</v>
      </c>
      <c r="AS102" s="122">
        <v>2</v>
      </c>
      <c r="AT102" s="124">
        <f>LN(SUM($AS$2:AS102))</f>
        <v>3.2958368660043291</v>
      </c>
      <c r="AU102" s="264">
        <f t="shared" si="55"/>
        <v>11.395421319310591</v>
      </c>
      <c r="AV102" s="122">
        <v>8</v>
      </c>
      <c r="AW102" s="124">
        <f>LN(SUM($AV$2:AV102))</f>
        <v>3.2188758248682006</v>
      </c>
      <c r="AX102" s="264">
        <f t="shared" si="56"/>
        <v>7.0152251708482041</v>
      </c>
      <c r="AY102" s="122"/>
      <c r="AZ102" s="124">
        <f>LN(SUM($AY$2:AY102))</f>
        <v>1.3862943611198906</v>
      </c>
      <c r="BA102" s="264">
        <f t="shared" si="57"/>
        <v>11.243963918381647</v>
      </c>
      <c r="BB102" s="125">
        <v>131</v>
      </c>
      <c r="BC102" s="124">
        <f>LN(SUM($BB$2:BB102))</f>
        <v>7.6324011266014535</v>
      </c>
      <c r="BD102" s="157">
        <f t="shared" si="58"/>
        <v>17.60636516907779</v>
      </c>
    </row>
    <row r="103" spans="1:56" s="26" customFormat="1" x14ac:dyDescent="0.25">
      <c r="A103" s="122">
        <f t="shared" si="40"/>
        <v>164</v>
      </c>
      <c r="B103" s="129">
        <v>44066</v>
      </c>
      <c r="C103" s="122"/>
      <c r="D103" s="123">
        <f>LN(SUM($C$2:C103))</f>
        <v>3.9512437185814275</v>
      </c>
      <c r="E103" s="263">
        <f t="shared" si="41"/>
        <v>199.89736577027551</v>
      </c>
      <c r="F103" s="122">
        <v>8</v>
      </c>
      <c r="G103" s="123">
        <f>LN(SUM($F$2:F103))</f>
        <v>3.7612001156935624</v>
      </c>
      <c r="H103" s="263">
        <f t="shared" si="43"/>
        <v>12.043863329531666</v>
      </c>
      <c r="I103" s="122">
        <v>1</v>
      </c>
      <c r="J103" s="123">
        <f>LN(SUM($I$2:I103))</f>
        <v>4.3174881135363101</v>
      </c>
      <c r="K103" s="263">
        <f t="shared" si="44"/>
        <v>34.282760672604418</v>
      </c>
      <c r="L103" s="122">
        <v>3</v>
      </c>
      <c r="M103" s="123">
        <f>LN(SUM($L$2:L103))</f>
        <v>4.9416424226093039</v>
      </c>
      <c r="N103" s="264">
        <f t="shared" si="42"/>
        <v>60.929454032371353</v>
      </c>
      <c r="O103" s="122"/>
      <c r="P103" s="123">
        <f>LN(SUM($O$2:O103))</f>
        <v>0.69314718055994529</v>
      </c>
      <c r="Q103" s="267" t="e">
        <f t="shared" si="45"/>
        <v>#DIV/0!</v>
      </c>
      <c r="R103" s="122"/>
      <c r="S103" s="123" t="e">
        <f>LN(SUM($R$2:R103))</f>
        <v>#NUM!</v>
      </c>
      <c r="T103" s="264" t="e">
        <f t="shared" si="46"/>
        <v>#NUM!</v>
      </c>
      <c r="U103" s="190"/>
      <c r="V103" s="123">
        <f>LN(SUM($U$2:U103))</f>
        <v>2.6390573296152584</v>
      </c>
      <c r="W103" s="264">
        <f t="shared" si="47"/>
        <v>6.9362307047413339</v>
      </c>
      <c r="X103" s="122">
        <v>32</v>
      </c>
      <c r="Y103" s="123">
        <f>LN(SUM($X$2:X103))</f>
        <v>5.9814142112544806</v>
      </c>
      <c r="Z103" s="264">
        <f t="shared" si="48"/>
        <v>12.193796854816929</v>
      </c>
      <c r="AA103" s="122">
        <v>3</v>
      </c>
      <c r="AB103" s="123">
        <f>LN(SUM($AA$2:AA103))</f>
        <v>3.912023005428146</v>
      </c>
      <c r="AC103" s="264">
        <f t="shared" si="49"/>
        <v>43.463646125484061</v>
      </c>
      <c r="AD103" s="122"/>
      <c r="AE103" s="123">
        <f>LN(SUM($AD$2:AD103))</f>
        <v>1.9459101490553132</v>
      </c>
      <c r="AF103" s="264">
        <f t="shared" si="50"/>
        <v>5.7801922539511112</v>
      </c>
      <c r="AG103" s="190">
        <v>3</v>
      </c>
      <c r="AH103" s="123">
        <f>LN(SUM($AG$2:AG103))</f>
        <v>2.9444389791664403</v>
      </c>
      <c r="AI103" s="264">
        <f t="shared" si="51"/>
        <v>37.645411772570725</v>
      </c>
      <c r="AJ103" s="122">
        <v>79</v>
      </c>
      <c r="AK103" s="123">
        <f>LN(SUM($AJ$2:AJ103))</f>
        <v>7.1981835771019433</v>
      </c>
      <c r="AL103" s="264">
        <f t="shared" si="52"/>
        <v>13.972512697504426</v>
      </c>
      <c r="AM103" s="122"/>
      <c r="AN103" s="124">
        <f>LN(SUM($AM$2:AM103))</f>
        <v>0.69314718055994529</v>
      </c>
      <c r="AO103" s="264" t="e">
        <f t="shared" si="53"/>
        <v>#DIV/0!</v>
      </c>
      <c r="AP103" s="190">
        <v>1</v>
      </c>
      <c r="AQ103" s="124">
        <f>LN(SUM($AP$2:AP103))</f>
        <v>0</v>
      </c>
      <c r="AR103" s="264" t="e">
        <f t="shared" si="54"/>
        <v>#NUM!</v>
      </c>
      <c r="AS103" s="122">
        <v>3</v>
      </c>
      <c r="AT103" s="124">
        <f>LN(SUM($AS$2:AS103))</f>
        <v>3.4011973816621555</v>
      </c>
      <c r="AU103" s="264">
        <f t="shared" si="55"/>
        <v>8.6357171032601574</v>
      </c>
      <c r="AV103" s="122"/>
      <c r="AW103" s="124">
        <f>LN(SUM($AV$2:AV103))</f>
        <v>3.2188758248682006</v>
      </c>
      <c r="AX103" s="264">
        <f t="shared" si="56"/>
        <v>5.7170221800080077</v>
      </c>
      <c r="AY103" s="122">
        <v>3</v>
      </c>
      <c r="AZ103" s="124">
        <f>LN(SUM($AY$2:AY103))</f>
        <v>1.9459101490553132</v>
      </c>
      <c r="BA103" s="264">
        <f t="shared" si="57"/>
        <v>5.6999894870775165</v>
      </c>
      <c r="BB103" s="125">
        <v>136</v>
      </c>
      <c r="BC103" s="124">
        <f>LN(SUM($BB$2:BB103))</f>
        <v>7.696212639346407</v>
      </c>
      <c r="BD103" s="157">
        <f t="shared" si="58"/>
        <v>14.909861348618021</v>
      </c>
    </row>
    <row r="104" spans="1:56" s="26" customFormat="1" x14ac:dyDescent="0.25">
      <c r="A104" s="122">
        <f t="shared" si="40"/>
        <v>165</v>
      </c>
      <c r="B104" s="129">
        <v>44067</v>
      </c>
      <c r="C104" s="122"/>
      <c r="D104" s="123">
        <f>LN(SUM($C$2:C104))</f>
        <v>3.9512437185814275</v>
      </c>
      <c r="E104" s="263">
        <f t="shared" si="41"/>
        <v>333.16227628379244</v>
      </c>
      <c r="F104" s="122">
        <v>5</v>
      </c>
      <c r="G104" s="123">
        <f>LN(SUM($F$2:F104))</f>
        <v>3.8712010109078911</v>
      </c>
      <c r="H104" s="263">
        <f t="shared" si="43"/>
        <v>7.9021546129603122</v>
      </c>
      <c r="I104" s="122">
        <v>2</v>
      </c>
      <c r="J104" s="123">
        <f>LN(SUM($I$2:I104))</f>
        <v>4.3438054218536841</v>
      </c>
      <c r="K104" s="263">
        <f t="shared" si="44"/>
        <v>28.40526766689247</v>
      </c>
      <c r="L104" s="122">
        <v>1</v>
      </c>
      <c r="M104" s="123">
        <f>LN(SUM($L$2:L104))</f>
        <v>4.9487598903781684</v>
      </c>
      <c r="N104" s="264">
        <f t="shared" si="42"/>
        <v>56.187767384926275</v>
      </c>
      <c r="O104" s="122">
        <v>0</v>
      </c>
      <c r="P104" s="123">
        <f>LN(SUM($O$2:O104))</f>
        <v>0.69314718055994529</v>
      </c>
      <c r="Q104" s="267" t="e">
        <f t="shared" si="45"/>
        <v>#DIV/0!</v>
      </c>
      <c r="R104" s="122"/>
      <c r="S104" s="123" t="e">
        <f>LN(SUM($R$2:R104))</f>
        <v>#NUM!</v>
      </c>
      <c r="T104" s="264" t="e">
        <f t="shared" si="46"/>
        <v>#NUM!</v>
      </c>
      <c r="U104" s="190">
        <v>1</v>
      </c>
      <c r="V104" s="123">
        <f>LN(SUM($U$2:U104))</f>
        <v>2.7080502011022101</v>
      </c>
      <c r="W104" s="264">
        <f t="shared" si="47"/>
        <v>5.4445721089242198</v>
      </c>
      <c r="X104" s="122"/>
      <c r="Y104" s="123">
        <f>LN(SUM($X$2:X104))</f>
        <v>5.9814142112544806</v>
      </c>
      <c r="Z104" s="264">
        <f t="shared" si="48"/>
        <v>12.561076723117456</v>
      </c>
      <c r="AA104" s="122"/>
      <c r="AB104" s="123">
        <f>LN(SUM($AA$2:AA104))</f>
        <v>3.912023005428146</v>
      </c>
      <c r="AC104" s="264">
        <f t="shared" si="49"/>
        <v>34.03215848458786</v>
      </c>
      <c r="AD104" s="122">
        <v>1</v>
      </c>
      <c r="AE104" s="123">
        <f>LN(SUM($AD$2:AD104))</f>
        <v>2.0794415416798357</v>
      </c>
      <c r="AF104" s="264">
        <f t="shared" si="50"/>
        <v>5.1640843862077146</v>
      </c>
      <c r="AG104" s="190"/>
      <c r="AH104" s="123">
        <f>LN(SUM($AG$2:AG104))</f>
        <v>2.9444389791664403</v>
      </c>
      <c r="AI104" s="264">
        <f t="shared" si="51"/>
        <v>22.587247063542431</v>
      </c>
      <c r="AJ104" s="122">
        <v>99</v>
      </c>
      <c r="AK104" s="123">
        <f>LN(SUM($AJ$2:AJ104))</f>
        <v>7.2696167496081694</v>
      </c>
      <c r="AL104" s="264">
        <f t="shared" si="52"/>
        <v>12.201471068966041</v>
      </c>
      <c r="AM104" s="122"/>
      <c r="AN104" s="124">
        <f>LN(SUM($AM$2:AM104))</f>
        <v>0.69314718055994529</v>
      </c>
      <c r="AO104" s="264" t="e">
        <f t="shared" si="53"/>
        <v>#DIV/0!</v>
      </c>
      <c r="AP104" s="190"/>
      <c r="AQ104" s="124">
        <f>LN(SUM($AP$2:AP104))</f>
        <v>0</v>
      </c>
      <c r="AR104" s="264" t="e">
        <f t="shared" si="54"/>
        <v>#NUM!</v>
      </c>
      <c r="AS104" s="122"/>
      <c r="AT104" s="124">
        <f>LN(SUM($AS$2:AS104))</f>
        <v>3.4011973816621555</v>
      </c>
      <c r="AU104" s="264">
        <f t="shared" si="55"/>
        <v>8.3120444273335057</v>
      </c>
      <c r="AV104" s="122">
        <v>8</v>
      </c>
      <c r="AW104" s="124">
        <f>LN(SUM($AV$2:AV104))</f>
        <v>3.4965075614664802</v>
      </c>
      <c r="AX104" s="264">
        <f t="shared" si="56"/>
        <v>4.6187945999919808</v>
      </c>
      <c r="AY104" s="122">
        <v>1</v>
      </c>
      <c r="AZ104" s="124">
        <f>LN(SUM($AY$2:AY104))</f>
        <v>2.0794415416798357</v>
      </c>
      <c r="BA104" s="264">
        <f t="shared" si="57"/>
        <v>4.1854154966551169</v>
      </c>
      <c r="BB104" s="125">
        <v>118</v>
      </c>
      <c r="BC104" s="124">
        <f>LN(SUM($BB$2:BB104))</f>
        <v>7.748460023899697</v>
      </c>
      <c r="BD104" s="157">
        <f t="shared" si="58"/>
        <v>13.209725115410297</v>
      </c>
    </row>
    <row r="105" spans="1:56" s="26" customFormat="1" x14ac:dyDescent="0.25">
      <c r="A105" s="122">
        <f t="shared" si="40"/>
        <v>166</v>
      </c>
      <c r="B105" s="129">
        <v>44068</v>
      </c>
      <c r="C105" s="122"/>
      <c r="D105" s="123">
        <f>LN(SUM($C$2:C105))</f>
        <v>3.9512437185814275</v>
      </c>
      <c r="E105" s="263" t="e">
        <f t="shared" si="41"/>
        <v>#DIV/0!</v>
      </c>
      <c r="F105" s="122"/>
      <c r="G105" s="123">
        <f>LN(SUM($F$2:F105))</f>
        <v>3.8712010109078911</v>
      </c>
      <c r="H105" s="263">
        <f t="shared" si="43"/>
        <v>6.8564138637403245</v>
      </c>
      <c r="I105" s="122">
        <v>2</v>
      </c>
      <c r="J105" s="123">
        <f>LN(SUM($I$2:I105))</f>
        <v>4.3694478524670215</v>
      </c>
      <c r="K105" s="263">
        <f t="shared" si="44"/>
        <v>26.290745014635569</v>
      </c>
      <c r="L105" s="122"/>
      <c r="M105" s="123">
        <f>LN(SUM($L$2:L105))</f>
        <v>4.9487598903781684</v>
      </c>
      <c r="N105" s="264">
        <f t="shared" si="42"/>
        <v>64.967909202520048</v>
      </c>
      <c r="O105" s="122"/>
      <c r="P105" s="123">
        <f>LN(SUM($O$2:O105))</f>
        <v>0.69314718055994529</v>
      </c>
      <c r="Q105" s="267" t="e">
        <f t="shared" si="45"/>
        <v>#DIV/0!</v>
      </c>
      <c r="R105" s="122"/>
      <c r="S105" s="123" t="e">
        <f>LN(SUM($R$2:R105))</f>
        <v>#NUM!</v>
      </c>
      <c r="T105" s="264" t="e">
        <f t="shared" si="46"/>
        <v>#NUM!</v>
      </c>
      <c r="U105" s="190">
        <v>2</v>
      </c>
      <c r="V105" s="123">
        <f>LN(SUM($U$2:U105))</f>
        <v>2.8332133440562162</v>
      </c>
      <c r="W105" s="264">
        <f t="shared" si="47"/>
        <v>4.7590520525388733</v>
      </c>
      <c r="X105" s="122">
        <v>44</v>
      </c>
      <c r="Y105" s="123">
        <f>LN(SUM($X$2:X105))</f>
        <v>6.0867747269123065</v>
      </c>
      <c r="Z105" s="264">
        <f t="shared" si="48"/>
        <v>10.926113121349358</v>
      </c>
      <c r="AA105" s="122">
        <v>4</v>
      </c>
      <c r="AB105" s="123">
        <f>LN(SUM($AA$2:AA105))</f>
        <v>3.9889840465642745</v>
      </c>
      <c r="AC105" s="264">
        <f t="shared" si="49"/>
        <v>23.681115327985804</v>
      </c>
      <c r="AD105" s="122">
        <v>5</v>
      </c>
      <c r="AE105" s="123">
        <f>LN(SUM($AD$2:AD105))</f>
        <v>2.5649493574615367</v>
      </c>
      <c r="AF105" s="264">
        <f t="shared" si="50"/>
        <v>3.9429293897542022</v>
      </c>
      <c r="AG105" s="190"/>
      <c r="AH105" s="123">
        <f>LN(SUM($AG$2:AG105))</f>
        <v>2.9444389791664403</v>
      </c>
      <c r="AI105" s="264">
        <f t="shared" si="51"/>
        <v>18.822705886285362</v>
      </c>
      <c r="AJ105" s="122">
        <v>52</v>
      </c>
      <c r="AK105" s="123">
        <f>LN(SUM($AJ$2:AJ105))</f>
        <v>7.305188215393037</v>
      </c>
      <c r="AL105" s="264">
        <f t="shared" si="52"/>
        <v>11.535531303342211</v>
      </c>
      <c r="AM105" s="122"/>
      <c r="AN105" s="124">
        <f>LN(SUM($AM$2:AM105))</f>
        <v>0.69314718055994529</v>
      </c>
      <c r="AO105" s="264" t="e">
        <f t="shared" si="53"/>
        <v>#DIV/0!</v>
      </c>
      <c r="AP105" s="190">
        <v>1</v>
      </c>
      <c r="AQ105" s="124">
        <f>LN(SUM($AP$2:AP105))</f>
        <v>0.69314718055994529</v>
      </c>
      <c r="AR105" s="264" t="e">
        <f t="shared" si="54"/>
        <v>#NUM!</v>
      </c>
      <c r="AS105" s="122"/>
      <c r="AT105" s="124">
        <f>LN(SUM($AS$2:AS105))</f>
        <v>3.4011973816621555</v>
      </c>
      <c r="AU105" s="264">
        <f t="shared" si="55"/>
        <v>9.8734078544207531</v>
      </c>
      <c r="AV105" s="122"/>
      <c r="AW105" s="124">
        <f>LN(SUM($AV$2:AV105))</f>
        <v>3.4965075614664802</v>
      </c>
      <c r="AX105" s="264">
        <f t="shared" si="56"/>
        <v>4.7596653911518638</v>
      </c>
      <c r="AY105" s="122">
        <v>3</v>
      </c>
      <c r="AZ105" s="124">
        <f>LN(SUM($AY$2:AY105))</f>
        <v>2.3978952727983707</v>
      </c>
      <c r="BA105" s="264">
        <f t="shared" si="57"/>
        <v>3.3211706230114335</v>
      </c>
      <c r="BB105" s="125">
        <v>113</v>
      </c>
      <c r="BC105" s="124">
        <f>LN(SUM($BB$2:BB105))</f>
        <v>7.7960579743161231</v>
      </c>
      <c r="BD105" s="157">
        <f t="shared" si="58"/>
        <v>12.192342871926057</v>
      </c>
    </row>
    <row r="106" spans="1:56" s="26" customFormat="1" x14ac:dyDescent="0.25">
      <c r="A106" s="122">
        <f t="shared" si="40"/>
        <v>167</v>
      </c>
      <c r="B106" s="129">
        <v>44069</v>
      </c>
      <c r="C106" s="122"/>
      <c r="D106" s="123">
        <f>LN(SUM($C$2:C106))</f>
        <v>3.9512437185814275</v>
      </c>
      <c r="E106" s="263" t="e">
        <f t="shared" si="41"/>
        <v>#DIV/0!</v>
      </c>
      <c r="F106" s="122">
        <v>1</v>
      </c>
      <c r="G106" s="123">
        <f>LN(SUM($F$2:F106))</f>
        <v>3.8918202981106265</v>
      </c>
      <c r="H106" s="263">
        <f t="shared" si="43"/>
        <v>7.6981764980589613</v>
      </c>
      <c r="I106" s="122">
        <v>3</v>
      </c>
      <c r="J106" s="123">
        <f>LN(SUM($I$2:I106))</f>
        <v>4.4067192472642533</v>
      </c>
      <c r="K106" s="263">
        <f t="shared" si="44"/>
        <v>24.275815973042327</v>
      </c>
      <c r="L106" s="122"/>
      <c r="M106" s="123">
        <f>LN(SUM($L$2:L106))</f>
        <v>4.9487598903781684</v>
      </c>
      <c r="N106" s="264">
        <f t="shared" si="42"/>
        <v>81.172526914763509</v>
      </c>
      <c r="O106" s="122">
        <v>0</v>
      </c>
      <c r="P106" s="123">
        <f>LN(SUM($O$2:O106))</f>
        <v>0.69314718055994529</v>
      </c>
      <c r="Q106" s="267" t="e">
        <f t="shared" si="45"/>
        <v>#DIV/0!</v>
      </c>
      <c r="R106" s="122"/>
      <c r="S106" s="123" t="e">
        <f>LN(SUM($R$2:R106))</f>
        <v>#NUM!</v>
      </c>
      <c r="T106" s="264" t="e">
        <f t="shared" si="46"/>
        <v>#NUM!</v>
      </c>
      <c r="U106" s="190"/>
      <c r="V106" s="123">
        <f>LN(SUM($U$2:U106))</f>
        <v>2.8332133440562162</v>
      </c>
      <c r="W106" s="264">
        <f t="shared" si="47"/>
        <v>5.0570271197235686</v>
      </c>
      <c r="X106" s="122">
        <v>26</v>
      </c>
      <c r="Y106" s="123">
        <f>LN(SUM($X$2:X106))</f>
        <v>6.1441856341256456</v>
      </c>
      <c r="Z106" s="264">
        <f t="shared" si="48"/>
        <v>10.567684347486006</v>
      </c>
      <c r="AA106" s="122"/>
      <c r="AB106" s="123">
        <f>LN(SUM($AA$2:AA106))</f>
        <v>3.9889840465642745</v>
      </c>
      <c r="AC106" s="264">
        <f t="shared" si="49"/>
        <v>21.892653404979921</v>
      </c>
      <c r="AD106" s="122"/>
      <c r="AE106" s="123">
        <f>LN(SUM($AD$2:AD106))</f>
        <v>2.5649493574615367</v>
      </c>
      <c r="AF106" s="264">
        <f t="shared" si="50"/>
        <v>3.95472750853664</v>
      </c>
      <c r="AG106" s="190">
        <v>2</v>
      </c>
      <c r="AH106" s="123">
        <f>LN(SUM($AG$2:AG106))</f>
        <v>3.044522437723423</v>
      </c>
      <c r="AI106" s="264">
        <f t="shared" si="51"/>
        <v>14.577754239499415</v>
      </c>
      <c r="AJ106" s="122">
        <v>57</v>
      </c>
      <c r="AK106" s="123">
        <f>LN(SUM($AJ$2:AJ106))</f>
        <v>7.3427791893318455</v>
      </c>
      <c r="AL106" s="264">
        <f t="shared" si="52"/>
        <v>11.7689441499152</v>
      </c>
      <c r="AM106" s="122"/>
      <c r="AN106" s="124">
        <f>LN(SUM($AM$2:AM106))</f>
        <v>0.69314718055994529</v>
      </c>
      <c r="AO106" s="264" t="e">
        <f t="shared" si="53"/>
        <v>#DIV/0!</v>
      </c>
      <c r="AP106" s="190">
        <v>1</v>
      </c>
      <c r="AQ106" s="124">
        <f>LN(SUM($AP$2:AP106))</f>
        <v>1.0986122886681098</v>
      </c>
      <c r="AR106" s="264" t="e">
        <f t="shared" si="54"/>
        <v>#NUM!</v>
      </c>
      <c r="AS106" s="122">
        <v>3</v>
      </c>
      <c r="AT106" s="124">
        <f>LN(SUM($AS$2:AS106))</f>
        <v>3.4965075614664802</v>
      </c>
      <c r="AU106" s="264">
        <f t="shared" si="55"/>
        <v>10.629001555144816</v>
      </c>
      <c r="AV106" s="122">
        <v>1</v>
      </c>
      <c r="AW106" s="124">
        <f>LN(SUM($AV$2:AV106))</f>
        <v>3.5263605246161616</v>
      </c>
      <c r="AX106" s="264">
        <f t="shared" si="56"/>
        <v>5.2687034172181448</v>
      </c>
      <c r="AY106" s="122">
        <v>3</v>
      </c>
      <c r="AZ106" s="124">
        <f>LN(SUM($AY$2:AY106))</f>
        <v>2.6390573296152584</v>
      </c>
      <c r="BA106" s="264">
        <f t="shared" si="57"/>
        <v>2.9975608408143377</v>
      </c>
      <c r="BB106" s="125">
        <v>97</v>
      </c>
      <c r="BC106" s="124">
        <f>LN(SUM($BB$2:BB106))</f>
        <v>7.8351837552667485</v>
      </c>
      <c r="BD106" s="157">
        <f t="shared" si="58"/>
        <v>12.243932438943306</v>
      </c>
    </row>
    <row r="107" spans="1:56" s="26" customFormat="1" x14ac:dyDescent="0.25">
      <c r="A107" s="122">
        <f t="shared" si="40"/>
        <v>168</v>
      </c>
      <c r="B107" s="129">
        <v>44070</v>
      </c>
      <c r="C107" s="122"/>
      <c r="D107" s="123">
        <f>LN(SUM($C$2:C107))</f>
        <v>3.9512437185814275</v>
      </c>
      <c r="E107" s="263" t="e">
        <f t="shared" si="41"/>
        <v>#DIV/0!</v>
      </c>
      <c r="F107" s="122"/>
      <c r="G107" s="123">
        <f>LN(SUM($F$2:F107))</f>
        <v>3.8918202981106265</v>
      </c>
      <c r="H107" s="263">
        <f t="shared" si="43"/>
        <v>10.828236822475985</v>
      </c>
      <c r="I107" s="122">
        <v>7</v>
      </c>
      <c r="J107" s="123">
        <f>LN(SUM($I$2:I107))</f>
        <v>4.4886363697321396</v>
      </c>
      <c r="K107" s="263">
        <f t="shared" si="44"/>
        <v>19.850967757494697</v>
      </c>
      <c r="L107" s="122"/>
      <c r="M107" s="123">
        <f>LN(SUM($L$2:L107))</f>
        <v>4.9487598903781684</v>
      </c>
      <c r="N107" s="264">
        <f t="shared" si="42"/>
        <v>128.52014222793426</v>
      </c>
      <c r="O107" s="122"/>
      <c r="P107" s="123">
        <f>LN(SUM($O$2:O107))</f>
        <v>0.69314718055994529</v>
      </c>
      <c r="Q107" s="267" t="e">
        <f t="shared" si="45"/>
        <v>#DIV/0!</v>
      </c>
      <c r="R107" s="122"/>
      <c r="S107" s="123" t="e">
        <f>LN(SUM($R$2:R107))</f>
        <v>#NUM!</v>
      </c>
      <c r="T107" s="264" t="e">
        <f t="shared" si="46"/>
        <v>#NUM!</v>
      </c>
      <c r="U107" s="190">
        <v>1</v>
      </c>
      <c r="V107" s="123">
        <f>LN(SUM($U$2:U107))</f>
        <v>2.8903717578961645</v>
      </c>
      <c r="W107" s="264">
        <f t="shared" si="47"/>
        <v>6.4366354725558645</v>
      </c>
      <c r="X107" s="122">
        <v>36</v>
      </c>
      <c r="Y107" s="123">
        <f>LN(SUM($X$2:X107))</f>
        <v>6.2186001196917289</v>
      </c>
      <c r="Z107" s="264">
        <f t="shared" si="48"/>
        <v>11.310699712408773</v>
      </c>
      <c r="AA107" s="122">
        <v>5</v>
      </c>
      <c r="AB107" s="123">
        <f>LN(SUM($AA$2:AA107))</f>
        <v>4.0775374439057197</v>
      </c>
      <c r="AC107" s="264">
        <f t="shared" si="49"/>
        <v>18.7191901382716</v>
      </c>
      <c r="AD107" s="122">
        <v>3</v>
      </c>
      <c r="AE107" s="123">
        <f>LN(SUM($AD$2:AD107))</f>
        <v>2.7725887222397811</v>
      </c>
      <c r="AF107" s="264">
        <f t="shared" si="50"/>
        <v>4.4748524003820753</v>
      </c>
      <c r="AG107" s="190"/>
      <c r="AH107" s="123">
        <f>LN(SUM($AG$2:AG107))</f>
        <v>3.044522437723423</v>
      </c>
      <c r="AI107" s="264">
        <f t="shared" si="51"/>
        <v>14.274155759730322</v>
      </c>
      <c r="AJ107" s="122">
        <v>111</v>
      </c>
      <c r="AK107" s="123">
        <f>LN(SUM($AJ$2:AJ107))</f>
        <v>7.412160334945205</v>
      </c>
      <c r="AL107" s="264">
        <f t="shared" si="52"/>
        <v>12.337828896195083</v>
      </c>
      <c r="AM107" s="122"/>
      <c r="AN107" s="124">
        <f>LN(SUM($AM$2:AM107))</f>
        <v>0.69314718055994529</v>
      </c>
      <c r="AO107" s="264" t="e">
        <f t="shared" si="53"/>
        <v>#DIV/0!</v>
      </c>
      <c r="AP107" s="190"/>
      <c r="AQ107" s="124">
        <f>LN(SUM($AP$2:AP107))</f>
        <v>1.0986122886681098</v>
      </c>
      <c r="AR107" s="264" t="e">
        <f t="shared" si="54"/>
        <v>#NUM!</v>
      </c>
      <c r="AS107" s="122">
        <v>1</v>
      </c>
      <c r="AT107" s="124">
        <f>LN(SUM($AS$2:AS107))</f>
        <v>3.5263605246161616</v>
      </c>
      <c r="AU107" s="264">
        <f t="shared" si="55"/>
        <v>14.660966289598639</v>
      </c>
      <c r="AV107" s="122">
        <v>1</v>
      </c>
      <c r="AW107" s="124">
        <f>LN(SUM($AV$2:AV107))</f>
        <v>3.5553480614894135</v>
      </c>
      <c r="AX107" s="264">
        <f t="shared" si="56"/>
        <v>6.3445856498892095</v>
      </c>
      <c r="AY107" s="122">
        <v>2</v>
      </c>
      <c r="AZ107" s="124">
        <f>LN(SUM($AY$2:AY107))</f>
        <v>2.7725887222397811</v>
      </c>
      <c r="BA107" s="264">
        <f t="shared" si="57"/>
        <v>2.7272408838944107</v>
      </c>
      <c r="BB107" s="125">
        <v>167</v>
      </c>
      <c r="BC107" s="124">
        <f>LN(SUM($BB$2:BB107))</f>
        <v>7.8991534833430972</v>
      </c>
      <c r="BD107" s="157">
        <f t="shared" si="58"/>
        <v>12.918202221123147</v>
      </c>
    </row>
    <row r="108" spans="1:56" s="26" customFormat="1" x14ac:dyDescent="0.25">
      <c r="A108" s="122">
        <f t="shared" si="40"/>
        <v>169</v>
      </c>
      <c r="B108" s="129">
        <v>44071</v>
      </c>
      <c r="C108" s="122"/>
      <c r="D108" s="123">
        <f>LN(SUM($C$2:C108))</f>
        <v>3.9512437185814275</v>
      </c>
      <c r="E108" s="263" t="e">
        <f t="shared" si="41"/>
        <v>#DIV/0!</v>
      </c>
      <c r="F108" s="122">
        <v>0</v>
      </c>
      <c r="G108" s="123">
        <f>LN(SUM($F$2:F108))</f>
        <v>3.8918202981106265</v>
      </c>
      <c r="H108" s="263">
        <f t="shared" si="43"/>
        <v>15.030183799782076</v>
      </c>
      <c r="I108" s="122"/>
      <c r="J108" s="123">
        <f>LN(SUM($I$2:I108))</f>
        <v>4.4886363697321396</v>
      </c>
      <c r="K108" s="263">
        <f t="shared" si="44"/>
        <v>20.239474314826886</v>
      </c>
      <c r="L108" s="122">
        <v>1</v>
      </c>
      <c r="M108" s="123">
        <f>LN(SUM($L$2:L108))</f>
        <v>4.9558270576012609</v>
      </c>
      <c r="N108" s="264">
        <f t="shared" si="42"/>
        <v>159.37907683947583</v>
      </c>
      <c r="O108" s="122"/>
      <c r="P108" s="123">
        <f>LN(SUM($O$2:O108))</f>
        <v>0.69314718055994529</v>
      </c>
      <c r="Q108" s="267" t="e">
        <f t="shared" si="45"/>
        <v>#DIV/0!</v>
      </c>
      <c r="R108" s="122"/>
      <c r="S108" s="123" t="e">
        <f>LN(SUM($R$2:R108))</f>
        <v>#NUM!</v>
      </c>
      <c r="T108" s="264" t="e">
        <f t="shared" si="46"/>
        <v>#NUM!</v>
      </c>
      <c r="U108" s="190">
        <v>1</v>
      </c>
      <c r="V108" s="123">
        <f>LN(SUM($U$2:U108))</f>
        <v>2.9444389791664403</v>
      </c>
      <c r="W108" s="264">
        <f t="shared" si="47"/>
        <v>12.570539929555123</v>
      </c>
      <c r="X108" s="122">
        <v>26</v>
      </c>
      <c r="Y108" s="123">
        <f>LN(SUM($X$2:X108))</f>
        <v>6.2690962837062614</v>
      </c>
      <c r="Z108" s="264">
        <f t="shared" si="48"/>
        <v>11.071561779872519</v>
      </c>
      <c r="AA108" s="122">
        <v>2</v>
      </c>
      <c r="AB108" s="123">
        <f>LN(SUM($AA$2:AA108))</f>
        <v>4.1108738641733114</v>
      </c>
      <c r="AC108" s="264">
        <f t="shared" si="49"/>
        <v>16.307033588010714</v>
      </c>
      <c r="AD108" s="122"/>
      <c r="AE108" s="123">
        <f>LN(SUM($AD$2:AD108))</f>
        <v>2.7725887222397811</v>
      </c>
      <c r="AF108" s="264">
        <f t="shared" si="50"/>
        <v>4.2018918338201363</v>
      </c>
      <c r="AG108" s="190">
        <v>1</v>
      </c>
      <c r="AH108" s="123">
        <f>LN(SUM($AG$2:AG108))</f>
        <v>3.0910424533583161</v>
      </c>
      <c r="AI108" s="264">
        <f t="shared" si="51"/>
        <v>15.457105950947188</v>
      </c>
      <c r="AJ108" s="122">
        <v>83</v>
      </c>
      <c r="AK108" s="123">
        <f>LN(SUM($AJ$2:AJ108))</f>
        <v>7.4610655143542832</v>
      </c>
      <c r="AL108" s="264">
        <f t="shared" si="52"/>
        <v>13.180592019412728</v>
      </c>
      <c r="AM108" s="122"/>
      <c r="AN108" s="124">
        <f>LN(SUM($AM$2:AM108))</f>
        <v>0.69314718055994529</v>
      </c>
      <c r="AO108" s="264" t="e">
        <f t="shared" si="53"/>
        <v>#DIV/0!</v>
      </c>
      <c r="AP108" s="190"/>
      <c r="AQ108" s="124">
        <f>LN(SUM($AP$2:AP108))</f>
        <v>1.0986122886681098</v>
      </c>
      <c r="AR108" s="264" t="e">
        <f t="shared" si="54"/>
        <v>#NUM!</v>
      </c>
      <c r="AS108" s="122">
        <v>3</v>
      </c>
      <c r="AT108" s="124">
        <f>LN(SUM($AS$2:AS108))</f>
        <v>3.6109179126442243</v>
      </c>
      <c r="AU108" s="264">
        <f t="shared" si="55"/>
        <v>15.034803378256278</v>
      </c>
      <c r="AV108" s="122">
        <v>2</v>
      </c>
      <c r="AW108" s="124">
        <f>LN(SUM($AV$2:AV108))</f>
        <v>3.6109179126442243</v>
      </c>
      <c r="AX108" s="264">
        <f t="shared" si="56"/>
        <v>10.329382219495582</v>
      </c>
      <c r="AY108" s="122"/>
      <c r="AZ108" s="124">
        <f>LN(SUM($AY$2:AY108))</f>
        <v>2.7725887222397811</v>
      </c>
      <c r="BA108" s="264">
        <f t="shared" si="57"/>
        <v>3.0459133103251803</v>
      </c>
      <c r="BB108" s="125">
        <v>119</v>
      </c>
      <c r="BC108" s="124">
        <f>LN(SUM($BB$2:BB108))</f>
        <v>7.9423622376743346</v>
      </c>
      <c r="BD108" s="157">
        <f t="shared" si="58"/>
        <v>13.64377821651675</v>
      </c>
    </row>
    <row r="109" spans="1:56" s="26" customFormat="1" x14ac:dyDescent="0.25">
      <c r="A109" s="122">
        <f t="shared" si="40"/>
        <v>170</v>
      </c>
      <c r="B109" s="129">
        <v>44072</v>
      </c>
      <c r="C109" s="122">
        <v>2</v>
      </c>
      <c r="D109" s="123">
        <f>LN(SUM($C$2:C109))</f>
        <v>3.9889840465642745</v>
      </c>
      <c r="E109" s="263">
        <f t="shared" si="41"/>
        <v>171.41805678441619</v>
      </c>
      <c r="F109" s="122"/>
      <c r="G109" s="123">
        <f>LN(SUM($F$2:F109))</f>
        <v>3.8918202981106265</v>
      </c>
      <c r="H109" s="263">
        <f t="shared" si="43"/>
        <v>42.775696724469491</v>
      </c>
      <c r="I109" s="122">
        <v>6</v>
      </c>
      <c r="J109" s="123">
        <f>LN(SUM($I$2:I109))</f>
        <v>4.5538768916005408</v>
      </c>
      <c r="K109" s="263">
        <f t="shared" si="44"/>
        <v>17.35941890318664</v>
      </c>
      <c r="L109" s="122">
        <v>1</v>
      </c>
      <c r="M109" s="123">
        <f>LN(SUM($L$2:L109))</f>
        <v>4.962844630259907</v>
      </c>
      <c r="N109" s="264">
        <f t="shared" si="42"/>
        <v>249.65117108500175</v>
      </c>
      <c r="O109" s="122"/>
      <c r="P109" s="123">
        <f>LN(SUM($O$2:O109))</f>
        <v>0.69314718055994529</v>
      </c>
      <c r="Q109" s="267" t="e">
        <f t="shared" si="45"/>
        <v>#DIV/0!</v>
      </c>
      <c r="R109" s="122"/>
      <c r="S109" s="123" t="e">
        <f>LN(SUM($R$2:R109))</f>
        <v>#NUM!</v>
      </c>
      <c r="T109" s="264" t="e">
        <f t="shared" si="46"/>
        <v>#NUM!</v>
      </c>
      <c r="U109" s="190"/>
      <c r="V109" s="123">
        <f>LN(SUM($U$2:U109))</f>
        <v>2.9444389791664403</v>
      </c>
      <c r="W109" s="264">
        <f t="shared" si="47"/>
        <v>13.421186052419166</v>
      </c>
      <c r="X109" s="122">
        <v>40</v>
      </c>
      <c r="Y109" s="123">
        <f>LN(SUM($X$2:X109))</f>
        <v>6.3421214187211516</v>
      </c>
      <c r="Z109" s="264">
        <f t="shared" si="48"/>
        <v>10.846699829882144</v>
      </c>
      <c r="AA109" s="122"/>
      <c r="AB109" s="123">
        <f>LN(SUM($AA$2:AA109))</f>
        <v>4.1108738641733114</v>
      </c>
      <c r="AC109" s="264">
        <f t="shared" si="49"/>
        <v>17.923885483809968</v>
      </c>
      <c r="AD109" s="122"/>
      <c r="AE109" s="123">
        <f>LN(SUM($AD$2:AD109))</f>
        <v>2.7725887222397811</v>
      </c>
      <c r="AF109" s="264">
        <f t="shared" si="50"/>
        <v>4.7639338771543898</v>
      </c>
      <c r="AG109" s="190">
        <v>2</v>
      </c>
      <c r="AH109" s="123">
        <f>LN(SUM($AG$2:AG109))</f>
        <v>3.1780538303479458</v>
      </c>
      <c r="AI109" s="264">
        <f t="shared" si="51"/>
        <v>17.738324572931049</v>
      </c>
      <c r="AJ109" s="122">
        <v>96</v>
      </c>
      <c r="AK109" s="123">
        <f>LN(SUM($AJ$2:AJ109))</f>
        <v>7.5147997604886703</v>
      </c>
      <c r="AL109" s="264">
        <f t="shared" si="52"/>
        <v>13.480499910608323</v>
      </c>
      <c r="AM109" s="122"/>
      <c r="AN109" s="124">
        <f>LN(SUM($AM$2:AM109))</f>
        <v>0.69314718055994529</v>
      </c>
      <c r="AO109" s="264" t="e">
        <f t="shared" si="53"/>
        <v>#DIV/0!</v>
      </c>
      <c r="AP109" s="190"/>
      <c r="AQ109" s="124">
        <f>LN(SUM($AP$2:AP109))</f>
        <v>1.0986122886681098</v>
      </c>
      <c r="AR109" s="264">
        <f t="shared" si="54"/>
        <v>3.2903337615580828</v>
      </c>
      <c r="AS109" s="122">
        <v>1</v>
      </c>
      <c r="AT109" s="124">
        <f>LN(SUM($AS$2:AS109))</f>
        <v>3.6375861597263857</v>
      </c>
      <c r="AU109" s="264">
        <f t="shared" si="55"/>
        <v>15.479803082183263</v>
      </c>
      <c r="AV109" s="122">
        <v>7</v>
      </c>
      <c r="AW109" s="124">
        <f>LN(SUM($AV$2:AV109))</f>
        <v>3.784189633918261</v>
      </c>
      <c r="AX109" s="264">
        <f t="shared" si="56"/>
        <v>9.7842787495652548</v>
      </c>
      <c r="AY109" s="122">
        <v>4</v>
      </c>
      <c r="AZ109" s="124">
        <f>LN(SUM($AY$2:AY109))</f>
        <v>2.9957322735539909</v>
      </c>
      <c r="BA109" s="264">
        <f t="shared" si="57"/>
        <v>3.9524085406784564</v>
      </c>
      <c r="BB109" s="125">
        <v>159</v>
      </c>
      <c r="BC109" s="124">
        <f>LN(SUM($BB$2:BB109))</f>
        <v>7.9973268229980974</v>
      </c>
      <c r="BD109" s="157">
        <f t="shared" si="58"/>
        <v>13.920190518682988</v>
      </c>
    </row>
    <row r="110" spans="1:56" s="26" customFormat="1" x14ac:dyDescent="0.25">
      <c r="A110" s="122">
        <f t="shared" si="40"/>
        <v>171</v>
      </c>
      <c r="B110" s="129">
        <v>44073</v>
      </c>
      <c r="C110" s="122"/>
      <c r="D110" s="123">
        <f>LN(SUM($C$2:C110))</f>
        <v>3.9889840465642745</v>
      </c>
      <c r="E110" s="263">
        <f t="shared" si="41"/>
        <v>102.8508340706497</v>
      </c>
      <c r="F110" s="122"/>
      <c r="G110" s="123">
        <f>LN(SUM($F$2:F110))</f>
        <v>3.8918202981106265</v>
      </c>
      <c r="H110" s="263">
        <f t="shared" si="43"/>
        <v>188.25210459364303</v>
      </c>
      <c r="I110" s="122">
        <v>14</v>
      </c>
      <c r="J110" s="123">
        <f>LN(SUM($I$2:I110))</f>
        <v>4.6913478822291435</v>
      </c>
      <c r="K110" s="263">
        <f t="shared" si="44"/>
        <v>12.995906992131451</v>
      </c>
      <c r="L110" s="122">
        <v>1</v>
      </c>
      <c r="M110" s="123">
        <f>LN(SUM($L$2:L110))</f>
        <v>4.9698132995760007</v>
      </c>
      <c r="N110" s="264">
        <f t="shared" si="42"/>
        <v>197.243267517465</v>
      </c>
      <c r="O110" s="122"/>
      <c r="P110" s="123">
        <f>LN(SUM($O$2:O110))</f>
        <v>0.69314718055994529</v>
      </c>
      <c r="Q110" s="267" t="e">
        <f t="shared" si="45"/>
        <v>#DIV/0!</v>
      </c>
      <c r="R110" s="122"/>
      <c r="S110" s="123" t="e">
        <f>LN(SUM($R$2:R110))</f>
        <v>#NUM!</v>
      </c>
      <c r="T110" s="264" t="e">
        <f t="shared" si="46"/>
        <v>#NUM!</v>
      </c>
      <c r="U110" s="190"/>
      <c r="V110" s="123">
        <f>LN(SUM($U$2:U110))</f>
        <v>2.9444389791664403</v>
      </c>
      <c r="W110" s="264">
        <f t="shared" si="47"/>
        <v>18.610775157874212</v>
      </c>
      <c r="X110" s="122">
        <v>36</v>
      </c>
      <c r="Y110" s="123">
        <f>LN(SUM($X$2:X110))</f>
        <v>6.4035741979348151</v>
      </c>
      <c r="Z110" s="264">
        <f t="shared" si="48"/>
        <v>10.203608844121451</v>
      </c>
      <c r="AA110" s="122"/>
      <c r="AB110" s="123">
        <f>LN(SUM($AA$2:AA110))</f>
        <v>4.1108738641733114</v>
      </c>
      <c r="AC110" s="264">
        <f t="shared" si="49"/>
        <v>20.170106762766377</v>
      </c>
      <c r="AD110" s="122">
        <v>3</v>
      </c>
      <c r="AE110" s="123">
        <f>LN(SUM($AD$2:AD110))</f>
        <v>2.9444389791664403</v>
      </c>
      <c r="AF110" s="264">
        <f t="shared" si="50"/>
        <v>6.0312807387982739</v>
      </c>
      <c r="AG110" s="190"/>
      <c r="AH110" s="123">
        <f>LN(SUM($AG$2:AG110))</f>
        <v>3.1780538303479458</v>
      </c>
      <c r="AI110" s="264">
        <f t="shared" si="51"/>
        <v>15.979098132112858</v>
      </c>
      <c r="AJ110" s="122">
        <v>64</v>
      </c>
      <c r="AK110" s="123">
        <f>LN(SUM($AJ$2:AJ110))</f>
        <v>7.5490827108122858</v>
      </c>
      <c r="AL110" s="264">
        <f t="shared" si="52"/>
        <v>14.105689440151814</v>
      </c>
      <c r="AM110" s="122"/>
      <c r="AN110" s="124">
        <f>LN(SUM($AM$2:AM110))</f>
        <v>0.69314718055994529</v>
      </c>
      <c r="AO110" s="264" t="e">
        <f t="shared" si="53"/>
        <v>#DIV/0!</v>
      </c>
      <c r="AP110" s="190"/>
      <c r="AQ110" s="124">
        <f>LN(SUM($AP$2:AP110))</f>
        <v>1.0986122886681098</v>
      </c>
      <c r="AR110" s="264">
        <f t="shared" si="54"/>
        <v>4.7258879471644848</v>
      </c>
      <c r="AS110" s="122">
        <v>1</v>
      </c>
      <c r="AT110" s="124">
        <f>LN(SUM($AS$2:AS110))</f>
        <v>3.6635616461296463</v>
      </c>
      <c r="AU110" s="264">
        <f t="shared" si="55"/>
        <v>14.12238492883605</v>
      </c>
      <c r="AV110" s="122"/>
      <c r="AW110" s="124">
        <f>LN(SUM($AV$2:AV110))</f>
        <v>3.784189633918261</v>
      </c>
      <c r="AX110" s="264">
        <f t="shared" si="56"/>
        <v>12.743619194839466</v>
      </c>
      <c r="AY110" s="122"/>
      <c r="AZ110" s="124">
        <f>LN(SUM($AY$2:AY110))</f>
        <v>2.9957322735539909</v>
      </c>
      <c r="BA110" s="264">
        <f t="shared" si="57"/>
        <v>4.759134819901524</v>
      </c>
      <c r="BB110" s="125">
        <v>119</v>
      </c>
      <c r="BC110" s="124">
        <f>LN(SUM($BB$2:BB110))</f>
        <v>8.0365734097073123</v>
      </c>
      <c r="BD110" s="157">
        <f t="shared" si="58"/>
        <v>14.124690909913474</v>
      </c>
    </row>
    <row r="111" spans="1:56" s="26" customFormat="1" x14ac:dyDescent="0.25">
      <c r="A111" s="122">
        <f t="shared" si="40"/>
        <v>172</v>
      </c>
      <c r="B111" s="129">
        <v>44074</v>
      </c>
      <c r="C111" s="122"/>
      <c r="D111" s="123">
        <f>LN(SUM($C$2:C111))</f>
        <v>3.9889840465642745</v>
      </c>
      <c r="E111" s="263">
        <f t="shared" si="41"/>
        <v>85.709028392208097</v>
      </c>
      <c r="F111" s="122">
        <v>1</v>
      </c>
      <c r="G111" s="123">
        <f>LN(SUM($F$2:F111))</f>
        <v>3.912023005428146</v>
      </c>
      <c r="H111" s="263">
        <f t="shared" si="43"/>
        <v>158.4776481711647</v>
      </c>
      <c r="I111" s="122">
        <v>18</v>
      </c>
      <c r="J111" s="123">
        <f>LN(SUM($I$2:I111))</f>
        <v>4.8441870864585912</v>
      </c>
      <c r="K111" s="263">
        <f t="shared" si="44"/>
        <v>9.4272963478359575</v>
      </c>
      <c r="L111" s="122">
        <v>2</v>
      </c>
      <c r="M111" s="123">
        <f>LN(SUM($L$2:L111))</f>
        <v>4.9836066217083363</v>
      </c>
      <c r="N111" s="264">
        <f t="shared" si="42"/>
        <v>120.74851908121501</v>
      </c>
      <c r="O111" s="122"/>
      <c r="P111" s="123">
        <f>LN(SUM($O$2:O111))</f>
        <v>0.69314718055994529</v>
      </c>
      <c r="Q111" s="267" t="e">
        <f t="shared" si="45"/>
        <v>#DIV/0!</v>
      </c>
      <c r="R111" s="122"/>
      <c r="S111" s="123" t="e">
        <f>LN(SUM($R$2:R111))</f>
        <v>#NUM!</v>
      </c>
      <c r="T111" s="264" t="e">
        <f t="shared" si="46"/>
        <v>#NUM!</v>
      </c>
      <c r="U111" s="190">
        <v>4</v>
      </c>
      <c r="V111" s="123">
        <f>LN(SUM($U$2:U111))</f>
        <v>3.1354942159291497</v>
      </c>
      <c r="W111" s="264">
        <f t="shared" si="47"/>
        <v>16.400844120257347</v>
      </c>
      <c r="X111" s="122">
        <v>17</v>
      </c>
      <c r="Y111" s="123">
        <f>LN(SUM($X$2:X111))</f>
        <v>6.4313310819334788</v>
      </c>
      <c r="Z111" s="264">
        <f t="shared" si="48"/>
        <v>11.580249110835338</v>
      </c>
      <c r="AA111" s="122"/>
      <c r="AB111" s="123">
        <f>LN(SUM($AA$2:AA111))</f>
        <v>4.1108738641733114</v>
      </c>
      <c r="AC111" s="264">
        <f t="shared" si="49"/>
        <v>30.193775069108412</v>
      </c>
      <c r="AD111" s="122">
        <v>4</v>
      </c>
      <c r="AE111" s="123">
        <f>LN(SUM($AD$2:AD111))</f>
        <v>3.1354942159291497</v>
      </c>
      <c r="AF111" s="264">
        <f t="shared" si="50"/>
        <v>7.8555866999099964</v>
      </c>
      <c r="AG111" s="190">
        <v>1</v>
      </c>
      <c r="AH111" s="123">
        <f>LN(SUM($AG$2:AG111))</f>
        <v>3.2188758248682006</v>
      </c>
      <c r="AI111" s="264">
        <f t="shared" si="51"/>
        <v>15.857542517935205</v>
      </c>
      <c r="AJ111" s="122">
        <v>138</v>
      </c>
      <c r="AK111" s="123">
        <f>LN(SUM($AJ$2:AJ111))</f>
        <v>7.6192334162268054</v>
      </c>
      <c r="AL111" s="264">
        <f t="shared" si="52"/>
        <v>13.317112541590483</v>
      </c>
      <c r="AM111" s="122"/>
      <c r="AN111" s="124">
        <f>LN(SUM($AM$2:AM111))</f>
        <v>0.69314718055994529</v>
      </c>
      <c r="AO111" s="264" t="e">
        <f t="shared" si="53"/>
        <v>#DIV/0!</v>
      </c>
      <c r="AP111" s="190"/>
      <c r="AQ111" s="124">
        <f>LN(SUM($AP$2:AP111))</f>
        <v>1.0986122886681098</v>
      </c>
      <c r="AR111" s="264">
        <f t="shared" si="54"/>
        <v>15.955438719280238</v>
      </c>
      <c r="AS111" s="122"/>
      <c r="AT111" s="124">
        <f>LN(SUM($AS$2:AS111))</f>
        <v>3.6635616461296463</v>
      </c>
      <c r="AU111" s="264">
        <f t="shared" si="55"/>
        <v>15.7478920770691</v>
      </c>
      <c r="AV111" s="122">
        <v>4</v>
      </c>
      <c r="AW111" s="124">
        <f>LN(SUM($AV$2:AV111))</f>
        <v>3.8712010109078911</v>
      </c>
      <c r="AX111" s="264">
        <f t="shared" si="56"/>
        <v>10.386560708257409</v>
      </c>
      <c r="AY111" s="122">
        <v>1</v>
      </c>
      <c r="AZ111" s="124">
        <f>LN(SUM($AY$2:AY111))</f>
        <v>3.044522437723423</v>
      </c>
      <c r="BA111" s="264">
        <f t="shared" si="57"/>
        <v>6.747423928115162</v>
      </c>
      <c r="BB111" s="125">
        <v>190</v>
      </c>
      <c r="BC111" s="124">
        <f>LN(SUM($BB$2:BB111))</f>
        <v>8.0962082716500365</v>
      </c>
      <c r="BD111" s="157">
        <f t="shared" si="58"/>
        <v>13.849059528013967</v>
      </c>
    </row>
    <row r="112" spans="1:56" s="26" customFormat="1" x14ac:dyDescent="0.25">
      <c r="A112" s="122">
        <f t="shared" si="40"/>
        <v>173</v>
      </c>
      <c r="B112" s="129">
        <v>44075</v>
      </c>
      <c r="C112" s="122"/>
      <c r="D112" s="123">
        <f>LN(SUM($C$2:C112))</f>
        <v>3.9889840465642745</v>
      </c>
      <c r="E112" s="263">
        <f t="shared" si="41"/>
        <v>85.709028392208097</v>
      </c>
      <c r="F112" s="122">
        <v>13</v>
      </c>
      <c r="G112" s="123">
        <f>LN(SUM($F$2:F112))</f>
        <v>4.1431347263915326</v>
      </c>
      <c r="H112" s="263">
        <f t="shared" si="43"/>
        <v>24.432747316686353</v>
      </c>
      <c r="I112" s="122">
        <v>2</v>
      </c>
      <c r="J112" s="123">
        <f>LN(SUM($I$2:I112))</f>
        <v>4.8598124043616719</v>
      </c>
      <c r="K112" s="263">
        <f t="shared" si="44"/>
        <v>8.5382014864250166</v>
      </c>
      <c r="L112" s="122">
        <v>4</v>
      </c>
      <c r="M112" s="123">
        <f>LN(SUM($L$2:L112))</f>
        <v>5.0106352940962555</v>
      </c>
      <c r="N112" s="264">
        <f t="shared" si="42"/>
        <v>72.067191687168005</v>
      </c>
      <c r="O112" s="122">
        <v>0</v>
      </c>
      <c r="P112" s="123">
        <f>LN(SUM($O$2:O112))</f>
        <v>0.69314718055994529</v>
      </c>
      <c r="Q112" s="267" t="e">
        <f t="shared" si="45"/>
        <v>#DIV/0!</v>
      </c>
      <c r="R112" s="122">
        <v>2</v>
      </c>
      <c r="S112" s="123">
        <f>LN(SUM($R$2:R112))</f>
        <v>0.69314718055994529</v>
      </c>
      <c r="T112" s="264" t="e">
        <f t="shared" si="46"/>
        <v>#NUM!</v>
      </c>
      <c r="U112" s="190">
        <v>1</v>
      </c>
      <c r="V112" s="123">
        <f>LN(SUM($U$2:U112))</f>
        <v>3.1780538303479458</v>
      </c>
      <c r="W112" s="264">
        <f t="shared" si="47"/>
        <v>12.728586736067964</v>
      </c>
      <c r="X112" s="122">
        <v>31</v>
      </c>
      <c r="Y112" s="123">
        <f>LN(SUM($X$2:X112))</f>
        <v>6.4800445619266531</v>
      </c>
      <c r="Z112" s="264">
        <f t="shared" si="48"/>
        <v>12.381445135484922</v>
      </c>
      <c r="AA112" s="122">
        <v>2</v>
      </c>
      <c r="AB112" s="123">
        <f>LN(SUM($AA$2:AA112))</f>
        <v>4.1431347263915326</v>
      </c>
      <c r="AC112" s="264">
        <f t="shared" si="49"/>
        <v>36.679660678697388</v>
      </c>
      <c r="AD112" s="122">
        <v>1</v>
      </c>
      <c r="AE112" s="123">
        <f>LN(SUM($AD$2:AD112))</f>
        <v>3.1780538303479458</v>
      </c>
      <c r="AF112" s="264">
        <f t="shared" si="50"/>
        <v>7.0910853937741871</v>
      </c>
      <c r="AG112" s="190">
        <v>7</v>
      </c>
      <c r="AH112" s="123">
        <f>LN(SUM($AG$2:AG112))</f>
        <v>3.4657359027997265</v>
      </c>
      <c r="AI112" s="264">
        <f t="shared" si="51"/>
        <v>11.420851176791968</v>
      </c>
      <c r="AJ112" s="122">
        <v>193</v>
      </c>
      <c r="AK112" s="123">
        <f>LN(SUM($AJ$2:AJ112))</f>
        <v>7.7097568644541647</v>
      </c>
      <c r="AL112" s="264">
        <f t="shared" si="52"/>
        <v>12.106646390501208</v>
      </c>
      <c r="AM112" s="122">
        <v>0</v>
      </c>
      <c r="AN112" s="124">
        <f>LN(SUM($AM$2:AM112))</f>
        <v>0.69314718055994529</v>
      </c>
      <c r="AO112" s="264" t="e">
        <f t="shared" si="53"/>
        <v>#DIV/0!</v>
      </c>
      <c r="AP112" s="190"/>
      <c r="AQ112" s="124">
        <f>LN(SUM($AP$2:AP112))</f>
        <v>1.0986122886681098</v>
      </c>
      <c r="AR112" s="264" t="e">
        <f t="shared" si="54"/>
        <v>#DIV/0!</v>
      </c>
      <c r="AS112" s="122">
        <v>2</v>
      </c>
      <c r="AT112" s="124">
        <f>LN(SUM($AS$2:AS112))</f>
        <v>3.713572066704308</v>
      </c>
      <c r="AU112" s="264">
        <f t="shared" si="55"/>
        <v>19.839846182776224</v>
      </c>
      <c r="AV112" s="122">
        <v>2</v>
      </c>
      <c r="AW112" s="124">
        <f>LN(SUM($AV$2:AV112))</f>
        <v>3.912023005428146</v>
      </c>
      <c r="AX112" s="264">
        <f t="shared" si="56"/>
        <v>9.8921848437421271</v>
      </c>
      <c r="AY112" s="122">
        <v>4</v>
      </c>
      <c r="AZ112" s="124">
        <f>LN(SUM($AY$2:AY112))</f>
        <v>3.2188758248682006</v>
      </c>
      <c r="BA112" s="264">
        <f t="shared" si="57"/>
        <v>7.7432199086440212</v>
      </c>
      <c r="BB112" s="125">
        <v>264</v>
      </c>
      <c r="BC112" s="124">
        <f>LN(SUM($BB$2:BB112))</f>
        <v>8.173575486634153</v>
      </c>
      <c r="BD112" s="157">
        <f t="shared" si="58"/>
        <v>12.908662074732076</v>
      </c>
    </row>
    <row r="113" spans="1:56" s="26" customFormat="1" x14ac:dyDescent="0.25">
      <c r="A113" s="122">
        <f t="shared" si="40"/>
        <v>174</v>
      </c>
      <c r="B113" s="129">
        <v>44076</v>
      </c>
      <c r="C113" s="122"/>
      <c r="D113" s="123">
        <f>LN(SUM($C$2:C113))</f>
        <v>3.9889840465642745</v>
      </c>
      <c r="E113" s="263">
        <f t="shared" si="41"/>
        <v>102.8508340706497</v>
      </c>
      <c r="F113" s="122">
        <v>20</v>
      </c>
      <c r="G113" s="123">
        <f>LN(SUM($F$2:F113))</f>
        <v>4.4188406077965983</v>
      </c>
      <c r="H113" s="263">
        <f t="shared" si="43"/>
        <v>9.2248634950841826</v>
      </c>
      <c r="I113" s="122">
        <v>25</v>
      </c>
      <c r="J113" s="123">
        <f>LN(SUM($I$2:I113))</f>
        <v>5.0369526024136295</v>
      </c>
      <c r="K113" s="263">
        <f t="shared" si="44"/>
        <v>7.2482975794253024</v>
      </c>
      <c r="L113" s="122">
        <v>1</v>
      </c>
      <c r="M113" s="123">
        <f>LN(SUM($L$2:L113))</f>
        <v>5.0172798368149243</v>
      </c>
      <c r="N113" s="264">
        <f t="shared" si="42"/>
        <v>57.772873289845464</v>
      </c>
      <c r="O113" s="122"/>
      <c r="P113" s="123">
        <f>LN(SUM($O$2:O113))</f>
        <v>0.69314718055994529</v>
      </c>
      <c r="Q113" s="267" t="e">
        <f t="shared" si="45"/>
        <v>#DIV/0!</v>
      </c>
      <c r="R113" s="122"/>
      <c r="S113" s="123">
        <f>LN(SUM($R$2:R113))</f>
        <v>0.69314718055994529</v>
      </c>
      <c r="T113" s="264" t="e">
        <f t="shared" si="46"/>
        <v>#NUM!</v>
      </c>
      <c r="U113" s="190">
        <v>11</v>
      </c>
      <c r="V113" s="123">
        <f>LN(SUM($U$2:U113))</f>
        <v>3.5553480614894135</v>
      </c>
      <c r="W113" s="264">
        <f t="shared" si="47"/>
        <v>7.3149478909775665</v>
      </c>
      <c r="X113" s="122">
        <v>78</v>
      </c>
      <c r="Y113" s="123">
        <f>LN(SUM($X$2:X113))</f>
        <v>6.5930445341424369</v>
      </c>
      <c r="Z113" s="264">
        <f t="shared" si="48"/>
        <v>11.874481432302709</v>
      </c>
      <c r="AA113" s="122">
        <v>2</v>
      </c>
      <c r="AB113" s="123">
        <f>LN(SUM($AA$2:AA113))</f>
        <v>4.1743872698956368</v>
      </c>
      <c r="AC113" s="264">
        <f t="shared" si="49"/>
        <v>54.659800412301536</v>
      </c>
      <c r="AD113" s="122">
        <v>14</v>
      </c>
      <c r="AE113" s="123">
        <f>LN(SUM($AD$2:AD113))</f>
        <v>3.6375861597263857</v>
      </c>
      <c r="AF113" s="264">
        <f t="shared" si="50"/>
        <v>5.1496435869464072</v>
      </c>
      <c r="AG113" s="190"/>
      <c r="AH113" s="123">
        <f>LN(SUM($AG$2:AG113))</f>
        <v>3.4657359027997265</v>
      </c>
      <c r="AI113" s="264">
        <f t="shared" si="51"/>
        <v>9.4496325329721209</v>
      </c>
      <c r="AJ113" s="122">
        <v>61</v>
      </c>
      <c r="AK113" s="123">
        <f>LN(SUM($AJ$2:AJ113))</f>
        <v>7.7367436824534952</v>
      </c>
      <c r="AL113" s="264">
        <f t="shared" si="52"/>
        <v>12.318186700740997</v>
      </c>
      <c r="AM113" s="122"/>
      <c r="AN113" s="124">
        <f>LN(SUM($AM$2:AM113))</f>
        <v>0.69314718055994529</v>
      </c>
      <c r="AO113" s="264" t="e">
        <f t="shared" si="53"/>
        <v>#DIV/0!</v>
      </c>
      <c r="AP113" s="190"/>
      <c r="AQ113" s="124">
        <f>LN(SUM($AP$2:AP113))</f>
        <v>1.0986122886681098</v>
      </c>
      <c r="AR113" s="264" t="e">
        <f t="shared" si="54"/>
        <v>#DIV/0!</v>
      </c>
      <c r="AS113" s="122">
        <v>2</v>
      </c>
      <c r="AT113" s="124">
        <f>LN(SUM($AS$2:AS113))</f>
        <v>3.7612001156935624</v>
      </c>
      <c r="AU113" s="264">
        <f t="shared" si="55"/>
        <v>20.739546699712182</v>
      </c>
      <c r="AV113" s="122">
        <v>1</v>
      </c>
      <c r="AW113" s="124">
        <f>LN(SUM($AV$2:AV113))</f>
        <v>3.9318256327243257</v>
      </c>
      <c r="AX113" s="264">
        <f t="shared" si="56"/>
        <v>10.671693520313831</v>
      </c>
      <c r="AY113" s="122">
        <v>7</v>
      </c>
      <c r="AZ113" s="124">
        <f>LN(SUM($AY$2:AY113))</f>
        <v>3.4657359027997265</v>
      </c>
      <c r="BA113" s="264">
        <f t="shared" si="57"/>
        <v>6.4248156375501573</v>
      </c>
      <c r="BB113" s="125">
        <v>222</v>
      </c>
      <c r="BC113" s="124">
        <f>LN(SUM($BB$2:BB113))</f>
        <v>8.234299635696253</v>
      </c>
      <c r="BD113" s="157">
        <f t="shared" si="58"/>
        <v>12.387531900950147</v>
      </c>
    </row>
    <row r="114" spans="1:56" s="26" customFormat="1" x14ac:dyDescent="0.25">
      <c r="A114" s="122">
        <f t="shared" si="40"/>
        <v>175</v>
      </c>
      <c r="B114" s="129">
        <v>44077</v>
      </c>
      <c r="C114" s="122">
        <v>1</v>
      </c>
      <c r="D114" s="123">
        <f>LN(SUM($C$2:C114))</f>
        <v>4.0073331852324712</v>
      </c>
      <c r="E114" s="263">
        <f t="shared" si="41"/>
        <v>115.34026032864375</v>
      </c>
      <c r="F114" s="122"/>
      <c r="G114" s="123">
        <f>LN(SUM($F$2:F114))</f>
        <v>4.4188406077965983</v>
      </c>
      <c r="H114" s="263">
        <f t="shared" si="43"/>
        <v>6.7239515067385138</v>
      </c>
      <c r="I114" s="122">
        <v>7</v>
      </c>
      <c r="J114" s="123">
        <f>LN(SUM($I$2:I114))</f>
        <v>5.0814043649844631</v>
      </c>
      <c r="K114" s="263">
        <f t="shared" si="44"/>
        <v>6.6627719008072441</v>
      </c>
      <c r="L114" s="122">
        <v>1</v>
      </c>
      <c r="M114" s="123">
        <f>LN(SUM($L$2:L114))</f>
        <v>5.0238805208462765</v>
      </c>
      <c r="N114" s="264">
        <f t="shared" si="42"/>
        <v>54.848007985762798</v>
      </c>
      <c r="O114" s="122"/>
      <c r="P114" s="123">
        <f>LN(SUM($O$2:O114))</f>
        <v>0.69314718055994529</v>
      </c>
      <c r="Q114" s="267" t="e">
        <f t="shared" si="45"/>
        <v>#DIV/0!</v>
      </c>
      <c r="R114" s="122"/>
      <c r="S114" s="123">
        <f>LN(SUM($R$2:R114))</f>
        <v>0.69314718055994529</v>
      </c>
      <c r="T114" s="264" t="e">
        <f t="shared" si="46"/>
        <v>#NUM!</v>
      </c>
      <c r="U114" s="190"/>
      <c r="V114" s="123">
        <f>LN(SUM($U$2:U114))</f>
        <v>3.5553480614894135</v>
      </c>
      <c r="W114" s="264">
        <f t="shared" si="47"/>
        <v>5.9024255220373876</v>
      </c>
      <c r="X114" s="122">
        <v>26</v>
      </c>
      <c r="Y114" s="123">
        <f>LN(SUM($X$2:X114))</f>
        <v>6.6280413761795334</v>
      </c>
      <c r="Z114" s="264">
        <f t="shared" si="48"/>
        <v>11.725885328725569</v>
      </c>
      <c r="AA114" s="122"/>
      <c r="AB114" s="123">
        <f>LN(SUM($AA$2:AA114))</f>
        <v>4.1743872698956368</v>
      </c>
      <c r="AC114" s="264">
        <f t="shared" si="49"/>
        <v>55.479055742637499</v>
      </c>
      <c r="AD114" s="122">
        <v>3</v>
      </c>
      <c r="AE114" s="123">
        <f>LN(SUM($AD$2:AD114))</f>
        <v>3.713572066704308</v>
      </c>
      <c r="AF114" s="264">
        <f t="shared" si="50"/>
        <v>4.0547119498430755</v>
      </c>
      <c r="AG114" s="190">
        <v>2</v>
      </c>
      <c r="AH114" s="123">
        <f>LN(SUM($AG$2:AG114))</f>
        <v>3.5263605246161616</v>
      </c>
      <c r="AI114" s="264">
        <f t="shared" si="51"/>
        <v>8.9479562922803613</v>
      </c>
      <c r="AJ114" s="122">
        <v>76</v>
      </c>
      <c r="AK114" s="123">
        <f>LN(SUM($AJ$2:AJ114))</f>
        <v>7.7693786095139838</v>
      </c>
      <c r="AL114" s="264">
        <f t="shared" si="52"/>
        <v>12.689182592229317</v>
      </c>
      <c r="AM114" s="122"/>
      <c r="AN114" s="124">
        <f>LN(SUM($AM$2:AM114))</f>
        <v>0.69314718055994529</v>
      </c>
      <c r="AO114" s="264" t="e">
        <f t="shared" si="53"/>
        <v>#DIV/0!</v>
      </c>
      <c r="AP114" s="190"/>
      <c r="AQ114" s="124">
        <f>LN(SUM($AP$2:AP114))</f>
        <v>1.0986122886681098</v>
      </c>
      <c r="AR114" s="264" t="e">
        <f t="shared" si="54"/>
        <v>#DIV/0!</v>
      </c>
      <c r="AS114" s="122">
        <v>5</v>
      </c>
      <c r="AT114" s="124">
        <f>LN(SUM($AS$2:AS114))</f>
        <v>3.8712010109078911</v>
      </c>
      <c r="AU114" s="264">
        <f t="shared" si="55"/>
        <v>18.002359515324891</v>
      </c>
      <c r="AV114" s="122">
        <v>1</v>
      </c>
      <c r="AW114" s="124">
        <f>LN(SUM($AV$2:AV114))</f>
        <v>3.9512437185814275</v>
      </c>
      <c r="AX114" s="264">
        <f t="shared" si="56"/>
        <v>13.439756523162925</v>
      </c>
      <c r="AY114" s="122">
        <v>3</v>
      </c>
      <c r="AZ114" s="124">
        <f>LN(SUM($AY$2:AY114))</f>
        <v>3.5553480614894135</v>
      </c>
      <c r="BA114" s="264">
        <f t="shared" si="57"/>
        <v>5.5271292709625079</v>
      </c>
      <c r="BB114" s="125">
        <v>125</v>
      </c>
      <c r="BC114" s="124">
        <f>LN(SUM($BB$2:BB114))</f>
        <v>8.2669353476104561</v>
      </c>
      <c r="BD114" s="157">
        <f t="shared" si="58"/>
        <v>12.247444202567172</v>
      </c>
    </row>
    <row r="115" spans="1:56" s="26" customFormat="1" x14ac:dyDescent="0.25">
      <c r="A115" s="122">
        <f>A114+1</f>
        <v>176</v>
      </c>
      <c r="B115" s="129">
        <v>44078</v>
      </c>
      <c r="C115" s="122"/>
      <c r="D115" s="123">
        <f>LN(SUM($C$2:C115))</f>
        <v>4.0073331852324712</v>
      </c>
      <c r="E115" s="263">
        <f t="shared" si="41"/>
        <v>211.54258416845781</v>
      </c>
      <c r="F115" s="122"/>
      <c r="G115" s="123">
        <f>LN(SUM($F$2:F115))</f>
        <v>4.4188406077965983</v>
      </c>
      <c r="H115" s="263">
        <f t="shared" si="43"/>
        <v>6.1771548293173542</v>
      </c>
      <c r="I115" s="122"/>
      <c r="J115" s="123">
        <f>LN(SUM($I$2:I115))</f>
        <v>5.0814043649844631</v>
      </c>
      <c r="K115" s="263">
        <f t="shared" si="44"/>
        <v>7.5947634508492605</v>
      </c>
      <c r="L115" s="122"/>
      <c r="M115" s="123">
        <f>LN(SUM($L$2:L115))</f>
        <v>5.0238805208462765</v>
      </c>
      <c r="N115" s="264">
        <f t="shared" si="42"/>
        <v>59.732857452878498</v>
      </c>
      <c r="O115" s="122"/>
      <c r="P115" s="123">
        <f>LN(SUM($O$2:O115))</f>
        <v>0.69314718055994529</v>
      </c>
      <c r="Q115" s="267" t="e">
        <f t="shared" si="45"/>
        <v>#DIV/0!</v>
      </c>
      <c r="R115" s="122"/>
      <c r="S115" s="123">
        <f>LN(SUM($R$2:R115))</f>
        <v>0.69314718055994529</v>
      </c>
      <c r="T115" s="264" t="e">
        <f t="shared" si="46"/>
        <v>#NUM!</v>
      </c>
      <c r="U115" s="190">
        <v>1</v>
      </c>
      <c r="V115" s="123">
        <f>LN(SUM($U$2:U115))</f>
        <v>3.5835189384561099</v>
      </c>
      <c r="W115" s="264">
        <f t="shared" si="47"/>
        <v>5.4533862219823153</v>
      </c>
      <c r="X115" s="122">
        <v>24</v>
      </c>
      <c r="Y115" s="123">
        <f>LN(SUM($X$2:X115))</f>
        <v>6.6592939196836376</v>
      </c>
      <c r="Z115" s="264">
        <f t="shared" si="48"/>
        <v>12.423858673430701</v>
      </c>
      <c r="AA115" s="122"/>
      <c r="AB115" s="123">
        <f>LN(SUM($AA$2:AA115))</f>
        <v>4.1743872698956368</v>
      </c>
      <c r="AC115" s="264">
        <f t="shared" si="49"/>
        <v>50.929198423948804</v>
      </c>
      <c r="AD115" s="122"/>
      <c r="AE115" s="123">
        <f>LN(SUM($AD$2:AD115))</f>
        <v>3.713572066704308</v>
      </c>
      <c r="AF115" s="264">
        <f t="shared" si="50"/>
        <v>3.9907241013780479</v>
      </c>
      <c r="AG115" s="190"/>
      <c r="AH115" s="123">
        <f>LN(SUM($AG$2:AG115))</f>
        <v>3.5263605246161616</v>
      </c>
      <c r="AI115" s="264">
        <f t="shared" si="51"/>
        <v>9.7607040934016087</v>
      </c>
      <c r="AJ115" s="122">
        <v>107</v>
      </c>
      <c r="AK115" s="123">
        <f>LN(SUM($AJ$2:AJ115))</f>
        <v>7.8135915529524329</v>
      </c>
      <c r="AL115" s="264">
        <f t="shared" si="52"/>
        <v>13.343707168156252</v>
      </c>
      <c r="AM115" s="122">
        <v>1</v>
      </c>
      <c r="AN115" s="124">
        <f>LN(SUM($AM$2:AM115))</f>
        <v>1.0986122886681098</v>
      </c>
      <c r="AO115" s="264">
        <f t="shared" si="53"/>
        <v>15.955438719280238</v>
      </c>
      <c r="AP115" s="190"/>
      <c r="AQ115" s="124">
        <f>LN(SUM($AP$2:AP115))</f>
        <v>1.0986122886681098</v>
      </c>
      <c r="AR115" s="264" t="e">
        <f t="shared" si="54"/>
        <v>#DIV/0!</v>
      </c>
      <c r="AS115" s="122">
        <v>2</v>
      </c>
      <c r="AT115" s="124">
        <f>LN(SUM($AS$2:AS115))</f>
        <v>3.912023005428146</v>
      </c>
      <c r="AU115" s="264">
        <f t="shared" si="55"/>
        <v>14.524560843572003</v>
      </c>
      <c r="AV115" s="122"/>
      <c r="AW115" s="124">
        <f>LN(SUM($AV$2:AV115))</f>
        <v>3.9512437185814275</v>
      </c>
      <c r="AX115" s="264">
        <f t="shared" si="56"/>
        <v>21.663386979457076</v>
      </c>
      <c r="AY115" s="122"/>
      <c r="AZ115" s="124">
        <f>LN(SUM($AY$2:AY115))</f>
        <v>3.5553480614894135</v>
      </c>
      <c r="BA115" s="264">
        <f t="shared" si="57"/>
        <v>6.0286915929169975</v>
      </c>
      <c r="BB115" s="125">
        <v>135</v>
      </c>
      <c r="BC115" s="124">
        <f>LN(SUM($BB$2:BB115))</f>
        <v>8.3010252538384535</v>
      </c>
      <c r="BD115" s="157">
        <f t="shared" si="58"/>
        <v>12.85382189179712</v>
      </c>
    </row>
    <row r="116" spans="1:56" s="26" customFormat="1" x14ac:dyDescent="0.25">
      <c r="A116" s="122">
        <f t="shared" ref="A116:A167" si="59">A115+1</f>
        <v>177</v>
      </c>
      <c r="B116" s="129">
        <v>44079</v>
      </c>
      <c r="C116" s="122"/>
      <c r="D116" s="123">
        <f>LN(SUM($C$2:C116))</f>
        <v>4.0073331852324712</v>
      </c>
      <c r="E116" s="263">
        <f t="shared" si="41"/>
        <v>176.28548680704816</v>
      </c>
      <c r="F116" s="122">
        <v>4</v>
      </c>
      <c r="G116" s="123">
        <f>LN(SUM($F$2:F116))</f>
        <v>4.4659081186545837</v>
      </c>
      <c r="H116" s="263">
        <f t="shared" si="43"/>
        <v>6.4444453937436181</v>
      </c>
      <c r="I116" s="122">
        <v>17</v>
      </c>
      <c r="J116" s="123">
        <f>LN(SUM($I$2:I116))</f>
        <v>5.181783550292085</v>
      </c>
      <c r="K116" s="263">
        <f t="shared" si="44"/>
        <v>8.9548382193583116</v>
      </c>
      <c r="L116" s="122">
        <v>3</v>
      </c>
      <c r="M116" s="123">
        <f>LN(SUM($L$2:L116))</f>
        <v>5.0434251169192468</v>
      </c>
      <c r="N116" s="264">
        <f t="shared" si="42"/>
        <v>61.685837332029891</v>
      </c>
      <c r="O116" s="122"/>
      <c r="P116" s="123">
        <f>LN(SUM($O$2:O116))</f>
        <v>0.69314718055994529</v>
      </c>
      <c r="Q116" s="267" t="e">
        <f t="shared" si="45"/>
        <v>#DIV/0!</v>
      </c>
      <c r="R116" s="122"/>
      <c r="S116" s="123">
        <f>LN(SUM($R$2:R116))</f>
        <v>0.69314718055994529</v>
      </c>
      <c r="T116" s="264" t="e">
        <f t="shared" si="46"/>
        <v>#NUM!</v>
      </c>
      <c r="U116" s="190"/>
      <c r="V116" s="123">
        <f>LN(SUM($U$2:U116))</f>
        <v>3.5835189384561099</v>
      </c>
      <c r="W116" s="264">
        <f t="shared" si="47"/>
        <v>6.082937721833046</v>
      </c>
      <c r="X116" s="122">
        <v>25</v>
      </c>
      <c r="Y116" s="123">
        <f>LN(SUM($X$2:X116))</f>
        <v>6.6908422774185636</v>
      </c>
      <c r="Z116" s="264">
        <f t="shared" si="48"/>
        <v>13.2412957219208</v>
      </c>
      <c r="AA116" s="122">
        <v>1</v>
      </c>
      <c r="AB116" s="123">
        <f>LN(SUM($AA$2:AA116))</f>
        <v>4.1896547420264252</v>
      </c>
      <c r="AC116" s="264">
        <f t="shared" si="49"/>
        <v>49.181549991810108</v>
      </c>
      <c r="AD116" s="122">
        <v>2</v>
      </c>
      <c r="AE116" s="123">
        <f>LN(SUM($AD$2:AD116))</f>
        <v>3.7612001156935624</v>
      </c>
      <c r="AF116" s="264">
        <f t="shared" si="50"/>
        <v>4.685736579940599</v>
      </c>
      <c r="AG116" s="190"/>
      <c r="AH116" s="123">
        <f>LN(SUM($AG$2:AG116))</f>
        <v>3.5263605246161616</v>
      </c>
      <c r="AI116" s="264">
        <f t="shared" si="51"/>
        <v>11.280419619482881</v>
      </c>
      <c r="AJ116" s="122">
        <v>75</v>
      </c>
      <c r="AK116" s="123">
        <f>LN(SUM($AJ$2:AJ116))</f>
        <v>7.8434564043761155</v>
      </c>
      <c r="AL116" s="264">
        <f t="shared" si="52"/>
        <v>14.576580735602295</v>
      </c>
      <c r="AM116" s="122"/>
      <c r="AN116" s="124">
        <f>LN(SUM($AM$2:AM116))</f>
        <v>1.0986122886681098</v>
      </c>
      <c r="AO116" s="264">
        <f t="shared" si="53"/>
        <v>9.5732632315681432</v>
      </c>
      <c r="AP116" s="190"/>
      <c r="AQ116" s="124">
        <f>LN(SUM($AP$2:AP116))</f>
        <v>1.0986122886681098</v>
      </c>
      <c r="AR116" s="264" t="e">
        <f t="shared" si="54"/>
        <v>#DIV/0!</v>
      </c>
      <c r="AS116" s="122"/>
      <c r="AT116" s="124">
        <f>LN(SUM($AS$2:AS116))</f>
        <v>3.912023005428146</v>
      </c>
      <c r="AU116" s="264">
        <f t="shared" si="55"/>
        <v>13.863579942625286</v>
      </c>
      <c r="AV116" s="122">
        <v>1</v>
      </c>
      <c r="AW116" s="124">
        <f>LN(SUM($AV$2:AV116))</f>
        <v>3.970291913552122</v>
      </c>
      <c r="AX116" s="264">
        <f t="shared" si="56"/>
        <v>25.6174615413913</v>
      </c>
      <c r="AY116" s="122">
        <v>4</v>
      </c>
      <c r="AZ116" s="124">
        <f>LN(SUM($AY$2:AY116))</f>
        <v>3.6635616461296463</v>
      </c>
      <c r="BA116" s="264">
        <f t="shared" si="57"/>
        <v>5.7734573038787236</v>
      </c>
      <c r="BB116" s="125">
        <v>132</v>
      </c>
      <c r="BC116" s="124">
        <f>LN(SUM($BB$2:BB116))</f>
        <v>8.3332703532553083</v>
      </c>
      <c r="BD116" s="157">
        <f t="shared" si="58"/>
        <v>13.931759977491648</v>
      </c>
    </row>
    <row r="117" spans="1:56" s="26" customFormat="1" x14ac:dyDescent="0.25">
      <c r="A117" s="122">
        <f t="shared" si="59"/>
        <v>178</v>
      </c>
      <c r="B117" s="129">
        <v>44080</v>
      </c>
      <c r="C117" s="122"/>
      <c r="D117" s="123">
        <f>LN(SUM($C$2:C117))</f>
        <v>4.0073331852324712</v>
      </c>
      <c r="E117" s="263">
        <f t="shared" si="41"/>
        <v>176.28548680704816</v>
      </c>
      <c r="F117" s="122">
        <v>3</v>
      </c>
      <c r="G117" s="123">
        <f>LN(SUM($F$2:F117))</f>
        <v>4.499809670330265</v>
      </c>
      <c r="H117" s="263">
        <f t="shared" si="43"/>
        <v>8.0568169856130343</v>
      </c>
      <c r="I117" s="122">
        <v>13</v>
      </c>
      <c r="J117" s="123">
        <f>LN(SUM($I$2:I117))</f>
        <v>5.2522734280466299</v>
      </c>
      <c r="K117" s="263">
        <f t="shared" si="44"/>
        <v>10.147224955107442</v>
      </c>
      <c r="L117" s="122">
        <v>2</v>
      </c>
      <c r="M117" s="123">
        <f>LN(SUM($L$2:L117))</f>
        <v>5.0562458053483077</v>
      </c>
      <c r="N117" s="264">
        <f t="shared" si="42"/>
        <v>66.901974656696382</v>
      </c>
      <c r="O117" s="122"/>
      <c r="P117" s="123">
        <f>LN(SUM($O$2:O117))</f>
        <v>0.69314718055994529</v>
      </c>
      <c r="Q117" s="267" t="e">
        <f t="shared" si="45"/>
        <v>#DIV/0!</v>
      </c>
      <c r="R117" s="122"/>
      <c r="S117" s="123">
        <f>LN(SUM($R$2:R117))</f>
        <v>0.69314718055994529</v>
      </c>
      <c r="T117" s="264" t="e">
        <f t="shared" si="46"/>
        <v>#NUM!</v>
      </c>
      <c r="U117" s="190">
        <v>1</v>
      </c>
      <c r="V117" s="123">
        <f>LN(SUM($U$2:U117))</f>
        <v>3.6109179126442243</v>
      </c>
      <c r="W117" s="264">
        <f t="shared" si="47"/>
        <v>8.5672990948288099</v>
      </c>
      <c r="X117" s="122">
        <v>16</v>
      </c>
      <c r="Y117" s="123">
        <f>LN(SUM($X$2:X117))</f>
        <v>6.7105231094524278</v>
      </c>
      <c r="Z117" s="264">
        <f t="shared" si="48"/>
        <v>14.642987045943407</v>
      </c>
      <c r="AA117" s="122"/>
      <c r="AB117" s="123">
        <f>LN(SUM($AA$2:AA117))</f>
        <v>4.1896547420264252</v>
      </c>
      <c r="AC117" s="264">
        <f t="shared" si="49"/>
        <v>58.922715516151364</v>
      </c>
      <c r="AD117" s="122"/>
      <c r="AE117" s="123">
        <f>LN(SUM($AD$2:AD117))</f>
        <v>3.7612001156935624</v>
      </c>
      <c r="AF117" s="264">
        <f t="shared" si="50"/>
        <v>6.2217557356173057</v>
      </c>
      <c r="AG117" s="190"/>
      <c r="AH117" s="123">
        <f>LN(SUM($AG$2:AG117))</f>
        <v>3.5263605246161616</v>
      </c>
      <c r="AI117" s="264">
        <f t="shared" si="51"/>
        <v>17.574598920050498</v>
      </c>
      <c r="AJ117" s="122">
        <v>48</v>
      </c>
      <c r="AK117" s="123">
        <f>LN(SUM($AJ$2:AJ117))</f>
        <v>7.8621122116627484</v>
      </c>
      <c r="AL117" s="264">
        <f t="shared" si="52"/>
        <v>18.089684491015419</v>
      </c>
      <c r="AM117" s="122"/>
      <c r="AN117" s="124">
        <f>LN(SUM($AM$2:AM117))</f>
        <v>1.0986122886681098</v>
      </c>
      <c r="AO117" s="264">
        <f t="shared" si="53"/>
        <v>7.9777193596401208</v>
      </c>
      <c r="AP117" s="190"/>
      <c r="AQ117" s="124">
        <f>LN(SUM($AP$2:AP117))</f>
        <v>1.0986122886681098</v>
      </c>
      <c r="AR117" s="264" t="e">
        <f t="shared" si="54"/>
        <v>#DIV/0!</v>
      </c>
      <c r="AS117" s="122"/>
      <c r="AT117" s="124">
        <f>LN(SUM($AS$2:AS117))</f>
        <v>3.912023005428146</v>
      </c>
      <c r="AU117" s="264">
        <f t="shared" si="55"/>
        <v>15.008884309743777</v>
      </c>
      <c r="AV117" s="122">
        <v>5</v>
      </c>
      <c r="AW117" s="124">
        <f>LN(SUM($AV$2:AV117))</f>
        <v>4.0604430105464191</v>
      </c>
      <c r="AX117" s="264">
        <f t="shared" si="56"/>
        <v>27.580816029982365</v>
      </c>
      <c r="AY117" s="122">
        <v>4</v>
      </c>
      <c r="AZ117" s="124">
        <f>LN(SUM($AY$2:AY117))</f>
        <v>3.7612001156935624</v>
      </c>
      <c r="BA117" s="264">
        <f t="shared" si="57"/>
        <v>6.2026259615556096</v>
      </c>
      <c r="BB117" s="125">
        <v>92</v>
      </c>
      <c r="BC117" s="124">
        <f>LN(SUM($BB$2:BB117))</f>
        <v>8.3551447394618386</v>
      </c>
      <c r="BD117" s="157">
        <f t="shared" si="58"/>
        <v>16.689060040418422</v>
      </c>
    </row>
    <row r="118" spans="1:56" s="26" customFormat="1" x14ac:dyDescent="0.25">
      <c r="A118" s="122">
        <f t="shared" si="59"/>
        <v>179</v>
      </c>
      <c r="B118" s="129">
        <v>44081</v>
      </c>
      <c r="C118" s="122"/>
      <c r="D118" s="123">
        <f>LN(SUM($C$2:C118))</f>
        <v>4.0073331852324712</v>
      </c>
      <c r="E118" s="263">
        <f t="shared" si="41"/>
        <v>211.54258416845781</v>
      </c>
      <c r="F118" s="122"/>
      <c r="G118" s="123">
        <f>LN(SUM($F$2:F118))</f>
        <v>4.499809670330265</v>
      </c>
      <c r="H118" s="263">
        <f t="shared" si="43"/>
        <v>15.174088143458302</v>
      </c>
      <c r="I118" s="122">
        <v>5</v>
      </c>
      <c r="J118" s="123">
        <f>LN(SUM($I$2:I118))</f>
        <v>5.2781146592305168</v>
      </c>
      <c r="K118" s="263">
        <f t="shared" si="44"/>
        <v>10.867249625826604</v>
      </c>
      <c r="L118" s="122"/>
      <c r="M118" s="123">
        <f>LN(SUM($L$2:L118))</f>
        <v>5.0562458053483077</v>
      </c>
      <c r="N118" s="264">
        <f t="shared" si="42"/>
        <v>82.831638333228042</v>
      </c>
      <c r="O118" s="122"/>
      <c r="P118" s="123">
        <f>LN(SUM($O$2:O118))</f>
        <v>0.69314718055994529</v>
      </c>
      <c r="Q118" s="267" t="e">
        <f t="shared" si="45"/>
        <v>#DIV/0!</v>
      </c>
      <c r="R118" s="122"/>
      <c r="S118" s="123">
        <f>LN(SUM($R$2:R118))</f>
        <v>0.69314718055994529</v>
      </c>
      <c r="T118" s="264" t="e">
        <f t="shared" si="46"/>
        <v>#DIV/0!</v>
      </c>
      <c r="U118" s="190">
        <v>3</v>
      </c>
      <c r="V118" s="123">
        <f>LN(SUM($U$2:U118))</f>
        <v>3.6888794541139363</v>
      </c>
      <c r="W118" s="264">
        <f t="shared" si="47"/>
        <v>11.609203699316815</v>
      </c>
      <c r="X118" s="122">
        <v>23</v>
      </c>
      <c r="Y118" s="123">
        <f>LN(SUM($X$2:X118))</f>
        <v>6.7381524945959574</v>
      </c>
      <c r="Z118" s="264">
        <f t="shared" si="48"/>
        <v>18.103208312021653</v>
      </c>
      <c r="AA118" s="122"/>
      <c r="AB118" s="123">
        <f>LN(SUM($AA$2:AA118))</f>
        <v>4.1896547420264252</v>
      </c>
      <c r="AC118" s="264">
        <f t="shared" si="49"/>
        <v>104.7036207356448</v>
      </c>
      <c r="AD118" s="122">
        <v>1</v>
      </c>
      <c r="AE118" s="123">
        <f>LN(SUM($AD$2:AD118))</f>
        <v>3.784189633918261</v>
      </c>
      <c r="AF118" s="264">
        <f t="shared" si="50"/>
        <v>9.1839575304174197</v>
      </c>
      <c r="AG118" s="190">
        <v>2</v>
      </c>
      <c r="AH118" s="123">
        <f>LN(SUM($AG$2:AG118))</f>
        <v>3.5835189384561099</v>
      </c>
      <c r="AI118" s="264">
        <f t="shared" si="51"/>
        <v>40.893781091020621</v>
      </c>
      <c r="AJ118" s="126">
        <v>45</v>
      </c>
      <c r="AK118" s="159">
        <f>LN(SUM($AJ$2:AJ118))</f>
        <v>7.8792914850822706</v>
      </c>
      <c r="AL118" s="264">
        <f t="shared" si="52"/>
        <v>23.287359285946785</v>
      </c>
      <c r="AM118" s="122">
        <v>0</v>
      </c>
      <c r="AN118" s="124">
        <f>LN(SUM($AM$2:AM118))</f>
        <v>1.0986122886681098</v>
      </c>
      <c r="AO118" s="264">
        <f t="shared" si="53"/>
        <v>7.9777193596401208</v>
      </c>
      <c r="AP118" s="190"/>
      <c r="AQ118" s="124">
        <f>LN(SUM($AP$2:AP118))</f>
        <v>1.0986122886681098</v>
      </c>
      <c r="AR118" s="264" t="e">
        <f t="shared" si="54"/>
        <v>#DIV/0!</v>
      </c>
      <c r="AS118" s="122"/>
      <c r="AT118" s="124">
        <f>LN(SUM($AS$2:AS118))</f>
        <v>3.912023005428146</v>
      </c>
      <c r="AU118" s="264">
        <f t="shared" si="55"/>
        <v>20.694918899517774</v>
      </c>
      <c r="AV118" s="122"/>
      <c r="AW118" s="124">
        <f>LN(SUM($AV$2:AV118))</f>
        <v>4.0604430105464191</v>
      </c>
      <c r="AX118" s="264">
        <f t="shared" si="56"/>
        <v>26.898080878101808</v>
      </c>
      <c r="AY118" s="122">
        <v>2</v>
      </c>
      <c r="AZ118" s="124">
        <f>LN(SUM($AY$2:AY118))</f>
        <v>3.8066624897703196</v>
      </c>
      <c r="BA118" s="264">
        <f t="shared" si="57"/>
        <v>7.8814640618415615</v>
      </c>
      <c r="BB118" s="125">
        <v>82</v>
      </c>
      <c r="BC118" s="124">
        <f>LN(SUM($BB$2:BB118))</f>
        <v>8.3742461820963037</v>
      </c>
      <c r="BD118" s="157">
        <f t="shared" si="58"/>
        <v>21.326731404316547</v>
      </c>
    </row>
    <row r="119" spans="1:56" s="26" customFormat="1" x14ac:dyDescent="0.25">
      <c r="A119" s="122">
        <f t="shared" si="59"/>
        <v>180</v>
      </c>
      <c r="B119" s="129">
        <v>44082</v>
      </c>
      <c r="C119" s="122">
        <v>1</v>
      </c>
      <c r="D119" s="123">
        <f>LN(SUM($C$2:C119))</f>
        <v>4.0253516907351496</v>
      </c>
      <c r="E119" s="263">
        <f t="shared" si="41"/>
        <v>177.88817045254547</v>
      </c>
      <c r="F119" s="122">
        <v>1</v>
      </c>
      <c r="G119" s="123">
        <f>LN(SUM($F$2:F119))</f>
        <v>4.5108595065168497</v>
      </c>
      <c r="H119" s="263">
        <f t="shared" si="43"/>
        <v>37.397826058717264</v>
      </c>
      <c r="I119" s="122">
        <v>22</v>
      </c>
      <c r="J119" s="123">
        <f>LN(SUM($I$2:I119))</f>
        <v>5.3844950627890888</v>
      </c>
      <c r="K119" s="263">
        <f t="shared" ref="K119:K142" si="60">LN(2)/(SLOPE(J113:J119,$A113:$A119))</f>
        <v>12.077861308932624</v>
      </c>
      <c r="L119" s="122">
        <v>1</v>
      </c>
      <c r="M119" s="123">
        <f>LN(SUM($L$2:L119))</f>
        <v>5.0625950330269669</v>
      </c>
      <c r="N119" s="264">
        <f t="shared" si="42"/>
        <v>83.281844110087491</v>
      </c>
      <c r="O119" s="122"/>
      <c r="P119" s="123">
        <f>LN(SUM($O$2:O119))</f>
        <v>0.69314718055994529</v>
      </c>
      <c r="Q119" s="267" t="e">
        <f t="shared" ref="Q119:Q142" si="61">LN(2)/(SLOPE(P113:P119,$A113:$A119))</f>
        <v>#DIV/0!</v>
      </c>
      <c r="R119" s="122"/>
      <c r="S119" s="123">
        <f>LN(SUM($R$2:R119))</f>
        <v>0.69314718055994529</v>
      </c>
      <c r="T119" s="264" t="e">
        <f t="shared" ref="T119:T142" si="62">LN(2)/(SLOPE(S113:S119,$A113:$A119))</f>
        <v>#DIV/0!</v>
      </c>
      <c r="U119" s="190"/>
      <c r="V119" s="123">
        <f>LN(SUM($U$2:U119))</f>
        <v>3.6888794541139363</v>
      </c>
      <c r="W119" s="264">
        <f t="shared" ref="W119:W142" si="63">LN(2)/(SLOPE(V113:V119,$A113:$A119))</f>
        <v>27.923106636238938</v>
      </c>
      <c r="X119" s="122">
        <v>30</v>
      </c>
      <c r="Y119" s="123">
        <f>LN(SUM($X$2:X119))</f>
        <v>6.7730803756555353</v>
      </c>
      <c r="Z119" s="264">
        <f t="shared" ref="Z119:Z142" si="64">LN(2)/(SLOPE(Y113:Y119,$A113:$A119))</f>
        <v>23.914616465499485</v>
      </c>
      <c r="AA119" s="122"/>
      <c r="AB119" s="123">
        <f>LN(SUM($AA$2:AA119))</f>
        <v>4.1896547420264252</v>
      </c>
      <c r="AC119" s="264">
        <f t="shared" ref="AC119:AC142" si="65">LN(2)/(SLOPE(AB113:AB119,$A113:$A119))</f>
        <v>211.86787274954366</v>
      </c>
      <c r="AD119" s="122"/>
      <c r="AE119" s="123">
        <f>LN(SUM($AD$2:AD119))</f>
        <v>3.784189633918261</v>
      </c>
      <c r="AF119" s="264">
        <f t="shared" ref="AF119:AF142" si="66">LN(2)/(SLOPE(AE113:AE119,$A113:$A119))</f>
        <v>30.871537902453557</v>
      </c>
      <c r="AG119" s="190">
        <v>3</v>
      </c>
      <c r="AH119" s="123">
        <f>LN(SUM($AG$2:AG119))</f>
        <v>3.6635616461296463</v>
      </c>
      <c r="AI119" s="264">
        <f t="shared" ref="AI119:AI142" si="67">LN(2)/(SLOPE(AH113:AH119,$A113:$A119))</f>
        <v>27.420576430915293</v>
      </c>
      <c r="AJ119" s="122">
        <v>84</v>
      </c>
      <c r="AK119" s="123">
        <f>LN(SUM($AJ$2:AJ119))</f>
        <v>7.9105906122564775</v>
      </c>
      <c r="AL119" s="264">
        <f t="shared" ref="AL119:AL142" si="68">LN(2)/(SLOPE(AK113:AK119,$A113:$A119))</f>
        <v>24.570750195677476</v>
      </c>
      <c r="AM119" s="122"/>
      <c r="AN119" s="124">
        <f>LN(SUM($AM$2:AM119))</f>
        <v>1.0986122886681098</v>
      </c>
      <c r="AO119" s="264">
        <f t="shared" ref="AO119:AO142" si="69">LN(2)/(SLOPE(AN113:AN119,$A113:$A119))</f>
        <v>9.5732632315681432</v>
      </c>
      <c r="AP119" s="190"/>
      <c r="AQ119" s="124">
        <f>LN(SUM($AP$2:AP119))</f>
        <v>1.0986122886681098</v>
      </c>
      <c r="AR119" s="264" t="e">
        <f t="shared" ref="AR119:AR142" si="70">LN(2)/(SLOPE(AQ113:AQ119,$A113:$A119))</f>
        <v>#DIV/0!</v>
      </c>
      <c r="AS119" s="122">
        <v>1</v>
      </c>
      <c r="AT119" s="124">
        <f>LN(SUM($AS$2:AS119))</f>
        <v>3.9318256327243257</v>
      </c>
      <c r="AU119" s="264">
        <f t="shared" ref="AU119:AU142" si="71">LN(2)/(SLOPE(AT113:AT119,$A113:$A119))</f>
        <v>32.699998977854953</v>
      </c>
      <c r="AV119" s="122"/>
      <c r="AW119" s="124">
        <f>LN(SUM($AV$2:AV119))</f>
        <v>4.0604430105464191</v>
      </c>
      <c r="AX119" s="264">
        <f t="shared" ref="AX119:AX142" si="72">LN(2)/(SLOPE(AW113:AW119,$A113:$A119))</f>
        <v>27.203196861759636</v>
      </c>
      <c r="AY119" s="122">
        <v>7</v>
      </c>
      <c r="AZ119" s="124">
        <f>LN(SUM($AY$2:AY119))</f>
        <v>3.9512437185814275</v>
      </c>
      <c r="BA119" s="264">
        <f t="shared" ref="BA119:BA142" si="73">LN(2)/(SLOPE(AZ113:AZ119,$A113:$A119))</f>
        <v>8.9644720496598822</v>
      </c>
      <c r="BB119" s="125">
        <v>150</v>
      </c>
      <c r="BC119" s="124">
        <f>LN(SUM($BB$2:BB119))</f>
        <v>8.4082707841920499</v>
      </c>
      <c r="BD119" s="157">
        <f t="shared" ref="BD119:BD142" si="74">LN(2)/(SLOPE(BC113:BC119,$A113:$A119))</f>
        <v>24.546902090564028</v>
      </c>
    </row>
    <row r="120" spans="1:56" s="26" customFormat="1" x14ac:dyDescent="0.25">
      <c r="A120" s="122">
        <f t="shared" si="59"/>
        <v>181</v>
      </c>
      <c r="B120" s="129">
        <v>44083</v>
      </c>
      <c r="C120" s="122"/>
      <c r="D120" s="123">
        <f>LN(SUM($C$2:C120))</f>
        <v>4.0253516907351496</v>
      </c>
      <c r="E120" s="263">
        <f t="shared" si="41"/>
        <v>215.42431532729981</v>
      </c>
      <c r="F120" s="122">
        <v>1</v>
      </c>
      <c r="G120" s="123">
        <f>LN(SUM($F$2:F120))</f>
        <v>4.5217885770490405</v>
      </c>
      <c r="H120" s="263">
        <f t="shared" si="43"/>
        <v>36.84270675356462</v>
      </c>
      <c r="I120" s="122">
        <v>1</v>
      </c>
      <c r="J120" s="123">
        <f>LN(SUM($I$2:I120))</f>
        <v>5.389071729816501</v>
      </c>
      <c r="K120" s="263">
        <f t="shared" si="60"/>
        <v>11.939678097689942</v>
      </c>
      <c r="L120" s="122">
        <v>4</v>
      </c>
      <c r="M120" s="123">
        <f>LN(SUM($L$2:L120))</f>
        <v>5.0875963352323836</v>
      </c>
      <c r="N120" s="264">
        <f t="shared" si="42"/>
        <v>68.970565783586977</v>
      </c>
      <c r="O120" s="122"/>
      <c r="P120" s="123">
        <f>LN(SUM($O$2:O120))</f>
        <v>0.69314718055994529</v>
      </c>
      <c r="Q120" s="267" t="e">
        <f t="shared" si="61"/>
        <v>#DIV/0!</v>
      </c>
      <c r="R120" s="122"/>
      <c r="S120" s="123">
        <f>LN(SUM($R$2:R120))</f>
        <v>0.69314718055994529</v>
      </c>
      <c r="T120" s="264" t="e">
        <f t="shared" si="62"/>
        <v>#DIV/0!</v>
      </c>
      <c r="U120" s="190">
        <v>1</v>
      </c>
      <c r="V120" s="123">
        <f>LN(SUM($U$2:U120))</f>
        <v>3.713572066704308</v>
      </c>
      <c r="W120" s="264">
        <f t="shared" si="63"/>
        <v>24.543830054231734</v>
      </c>
      <c r="X120" s="122">
        <v>29</v>
      </c>
      <c r="Y120" s="123">
        <f>LN(SUM($X$2:X120))</f>
        <v>6.8057225534169854</v>
      </c>
      <c r="Z120" s="264">
        <f t="shared" si="64"/>
        <v>24.022132201523007</v>
      </c>
      <c r="AA120" s="122">
        <v>5</v>
      </c>
      <c r="AB120" s="123">
        <f>LN(SUM($AA$2:AA120))</f>
        <v>4.2626798770413155</v>
      </c>
      <c r="AC120" s="264">
        <f t="shared" si="65"/>
        <v>65.698315405499784</v>
      </c>
      <c r="AD120" s="122">
        <v>3</v>
      </c>
      <c r="AE120" s="123">
        <f>LN(SUM($AD$2:AD120))</f>
        <v>3.8501476017100584</v>
      </c>
      <c r="AF120" s="264">
        <f t="shared" si="66"/>
        <v>33.814929048979025</v>
      </c>
      <c r="AG120" s="190"/>
      <c r="AH120" s="123">
        <f>LN(SUM($AG$2:AG120))</f>
        <v>3.6635616461296463</v>
      </c>
      <c r="AI120" s="264">
        <f t="shared" si="67"/>
        <v>26.115528331046228</v>
      </c>
      <c r="AJ120" s="122">
        <v>140</v>
      </c>
      <c r="AK120" s="123">
        <f>LN(SUM($AJ$2:AJ120))</f>
        <v>7.9606726083881174</v>
      </c>
      <c r="AL120" s="264">
        <f t="shared" si="68"/>
        <v>24.148008092668146</v>
      </c>
      <c r="AM120" s="122"/>
      <c r="AN120" s="124">
        <f>LN(SUM($AM$2:AM120))</f>
        <v>1.0986122886681098</v>
      </c>
      <c r="AO120" s="264">
        <f t="shared" si="69"/>
        <v>15.955438719280238</v>
      </c>
      <c r="AP120" s="190"/>
      <c r="AQ120" s="124">
        <f>LN(SUM($AP$2:AP120))</f>
        <v>1.0986122886681098</v>
      </c>
      <c r="AR120" s="264" t="e">
        <f t="shared" si="70"/>
        <v>#DIV/0!</v>
      </c>
      <c r="AS120" s="122">
        <v>5</v>
      </c>
      <c r="AT120" s="124">
        <f>LN(SUM($AS$2:AS120))</f>
        <v>4.0253516907351496</v>
      </c>
      <c r="AU120" s="264">
        <f t="shared" si="71"/>
        <v>38.657183721371482</v>
      </c>
      <c r="AV120" s="122">
        <v>1</v>
      </c>
      <c r="AW120" s="124">
        <f>LN(SUM($AV$2:AV120))</f>
        <v>4.0775374439057197</v>
      </c>
      <c r="AX120" s="264">
        <f t="shared" si="72"/>
        <v>28.232833689311715</v>
      </c>
      <c r="AY120" s="122"/>
      <c r="AZ120" s="124">
        <f>LN(SUM($AY$2:AY120))</f>
        <v>3.9512437185814275</v>
      </c>
      <c r="BA120" s="264">
        <f t="shared" si="73"/>
        <v>9.1436501893340285</v>
      </c>
      <c r="BB120" s="125">
        <v>190</v>
      </c>
      <c r="BC120" s="124">
        <f>LN(SUM($BB$2:BB120))</f>
        <v>8.4497705150988036</v>
      </c>
      <c r="BD120" s="157">
        <f t="shared" si="74"/>
        <v>24.140282985437484</v>
      </c>
    </row>
    <row r="121" spans="1:56" s="26" customFormat="1" x14ac:dyDescent="0.25">
      <c r="A121" s="122">
        <f t="shared" si="59"/>
        <v>182</v>
      </c>
      <c r="B121" s="129">
        <v>44084</v>
      </c>
      <c r="C121" s="122"/>
      <c r="D121" s="123">
        <f>LN(SUM($C$2:C121))</f>
        <v>4.0253516907351496</v>
      </c>
      <c r="E121" s="263">
        <f t="shared" si="41"/>
        <v>179.52026277274982</v>
      </c>
      <c r="F121" s="122"/>
      <c r="G121" s="123">
        <f>LN(SUM($F$2:F121))</f>
        <v>4.5217885770490405</v>
      </c>
      <c r="H121" s="263">
        <f t="shared" si="43"/>
        <v>44.962148729563324</v>
      </c>
      <c r="I121" s="122">
        <v>9</v>
      </c>
      <c r="J121" s="123">
        <f>LN(SUM($I$2:I121))</f>
        <v>5.4293456289544411</v>
      </c>
      <c r="K121" s="263">
        <f t="shared" si="60"/>
        <v>12.201593886206211</v>
      </c>
      <c r="L121" s="122">
        <v>5</v>
      </c>
      <c r="M121" s="123">
        <f>LN(SUM($L$2:L121))</f>
        <v>5.1179938124167554</v>
      </c>
      <c r="N121" s="264">
        <f t="shared" si="42"/>
        <v>51.476120820852103</v>
      </c>
      <c r="O121" s="122"/>
      <c r="P121" s="123">
        <f>LN(SUM($O$2:O121))</f>
        <v>0.69314718055994529</v>
      </c>
      <c r="Q121" s="267" t="e">
        <f t="shared" si="61"/>
        <v>#DIV/0!</v>
      </c>
      <c r="R121" s="122"/>
      <c r="S121" s="123">
        <f>LN(SUM($R$2:R121))</f>
        <v>0.69314718055994529</v>
      </c>
      <c r="T121" s="264" t="e">
        <f t="shared" si="62"/>
        <v>#DIV/0!</v>
      </c>
      <c r="U121" s="190"/>
      <c r="V121" s="123">
        <f>LN(SUM($U$2:U121))</f>
        <v>3.713572066704308</v>
      </c>
      <c r="W121" s="264">
        <f t="shared" si="63"/>
        <v>26.651190063291832</v>
      </c>
      <c r="X121" s="122">
        <v>23</v>
      </c>
      <c r="Y121" s="123">
        <f>LN(SUM($X$2:X121))</f>
        <v>6.8308742346461795</v>
      </c>
      <c r="Z121" s="264">
        <f t="shared" si="64"/>
        <v>24.047965208169639</v>
      </c>
      <c r="AA121" s="122"/>
      <c r="AB121" s="123">
        <f>LN(SUM($AA$2:AA121))</f>
        <v>4.2626798770413155</v>
      </c>
      <c r="AC121" s="264">
        <f t="shared" si="65"/>
        <v>47.229969083887077</v>
      </c>
      <c r="AD121" s="122"/>
      <c r="AE121" s="123">
        <f>LN(SUM($AD$2:AD121))</f>
        <v>3.8501476017100584</v>
      </c>
      <c r="AF121" s="264">
        <f t="shared" si="66"/>
        <v>31.784750073923071</v>
      </c>
      <c r="AG121" s="190">
        <v>4</v>
      </c>
      <c r="AH121" s="123">
        <f>LN(SUM($AG$2:AG121))</f>
        <v>3.7612001156935624</v>
      </c>
      <c r="AI121" s="264">
        <f t="shared" si="67"/>
        <v>17.388886394108702</v>
      </c>
      <c r="AJ121" s="122">
        <v>83</v>
      </c>
      <c r="AK121" s="123">
        <f>LN(SUM($AJ$2:AJ121))</f>
        <v>7.9892214088152764</v>
      </c>
      <c r="AL121" s="264">
        <f t="shared" si="68"/>
        <v>23.966549813919872</v>
      </c>
      <c r="AM121" s="122"/>
      <c r="AN121" s="124">
        <f>LN(SUM($AM$2:AM121))</f>
        <v>1.0986122886681098</v>
      </c>
      <c r="AO121" s="264" t="e">
        <f t="shared" si="69"/>
        <v>#DIV/0!</v>
      </c>
      <c r="AP121" s="190"/>
      <c r="AQ121" s="124">
        <f>LN(SUM($AP$2:AP121))</f>
        <v>1.0986122886681098</v>
      </c>
      <c r="AR121" s="264" t="e">
        <f t="shared" si="70"/>
        <v>#DIV/0!</v>
      </c>
      <c r="AS121" s="122">
        <v>5</v>
      </c>
      <c r="AT121" s="124">
        <f>LN(SUM($AS$2:AS121))</f>
        <v>4.1108738641733114</v>
      </c>
      <c r="AU121" s="264">
        <f t="shared" si="71"/>
        <v>23.022338753780556</v>
      </c>
      <c r="AV121" s="122"/>
      <c r="AW121" s="124">
        <f>LN(SUM($AV$2:AV121))</f>
        <v>4.0775374439057197</v>
      </c>
      <c r="AX121" s="264">
        <f t="shared" si="72"/>
        <v>32.708171794938103</v>
      </c>
      <c r="AY121" s="122">
        <v>4</v>
      </c>
      <c r="AZ121" s="124">
        <f>LN(SUM($AY$2:AY121))</f>
        <v>4.0253516907351496</v>
      </c>
      <c r="BA121" s="264">
        <f t="shared" si="73"/>
        <v>8.9215568620713821</v>
      </c>
      <c r="BB121" s="125">
        <v>133</v>
      </c>
      <c r="BC121" s="124">
        <f>LN(SUM($BB$2:BB121))</f>
        <v>8.4778284678939606</v>
      </c>
      <c r="BD121" s="157">
        <f t="shared" si="74"/>
        <v>23.768848898414209</v>
      </c>
    </row>
    <row r="122" spans="1:56" s="26" customFormat="1" x14ac:dyDescent="0.25">
      <c r="A122" s="122">
        <f t="shared" si="59"/>
        <v>183</v>
      </c>
      <c r="B122" s="129">
        <v>44085</v>
      </c>
      <c r="C122" s="122"/>
      <c r="D122" s="123">
        <f>LN(SUM($C$2:C122))</f>
        <v>4.0253516907351496</v>
      </c>
      <c r="E122" s="263">
        <f t="shared" si="41"/>
        <v>179.52026277274982</v>
      </c>
      <c r="F122" s="122">
        <v>7</v>
      </c>
      <c r="G122" s="123">
        <f>LN(SUM($F$2:F122))</f>
        <v>4.5951198501345898</v>
      </c>
      <c r="H122" s="263">
        <f t="shared" si="43"/>
        <v>42.789512381847288</v>
      </c>
      <c r="I122" s="122">
        <v>8</v>
      </c>
      <c r="J122" s="123">
        <f>LN(SUM($I$2:I122))</f>
        <v>5.4638318050256105</v>
      </c>
      <c r="K122" s="263">
        <f t="shared" si="60"/>
        <v>14.801278748353557</v>
      </c>
      <c r="L122" s="122">
        <v>1</v>
      </c>
      <c r="M122" s="123">
        <f>LN(SUM($L$2:L122))</f>
        <v>5.1239639794032588</v>
      </c>
      <c r="N122" s="264">
        <f t="shared" si="42"/>
        <v>48.953154820651569</v>
      </c>
      <c r="O122" s="122">
        <v>1</v>
      </c>
      <c r="P122" s="123">
        <f>LN(SUM($O$2:O122))</f>
        <v>1.0986122886681098</v>
      </c>
      <c r="Q122" s="267">
        <f t="shared" si="61"/>
        <v>15.955438719280238</v>
      </c>
      <c r="R122" s="122"/>
      <c r="S122" s="123">
        <f>LN(SUM($R$2:R122))</f>
        <v>0.69314718055994529</v>
      </c>
      <c r="T122" s="264" t="e">
        <f t="shared" si="62"/>
        <v>#DIV/0!</v>
      </c>
      <c r="U122" s="190"/>
      <c r="V122" s="123">
        <f>LN(SUM($U$2:U122))</f>
        <v>3.713572066704308</v>
      </c>
      <c r="W122" s="264">
        <f t="shared" si="63"/>
        <v>31.295329425244219</v>
      </c>
      <c r="X122" s="122">
        <v>30</v>
      </c>
      <c r="Y122" s="123">
        <f>LN(SUM($X$2:X122))</f>
        <v>6.8627579130514009</v>
      </c>
      <c r="Z122" s="264">
        <f t="shared" si="64"/>
        <v>23.552995702417306</v>
      </c>
      <c r="AA122" s="122">
        <v>2</v>
      </c>
      <c r="AB122" s="123">
        <f>LN(SUM($AA$2:AA122))</f>
        <v>4.290459441148391</v>
      </c>
      <c r="AC122" s="264">
        <f t="shared" si="65"/>
        <v>37.216705160823111</v>
      </c>
      <c r="AD122" s="122">
        <v>4</v>
      </c>
      <c r="AE122" s="123">
        <f>LN(SUM($AD$2:AD122))</f>
        <v>3.9318256327243257</v>
      </c>
      <c r="AF122" s="264">
        <f t="shared" si="66"/>
        <v>25.681306987407183</v>
      </c>
      <c r="AG122" s="190">
        <v>1</v>
      </c>
      <c r="AH122" s="123">
        <f>LN(SUM($AG$2:AG122))</f>
        <v>3.784189633918261</v>
      </c>
      <c r="AI122" s="264">
        <f t="shared" si="67"/>
        <v>14.667462103162796</v>
      </c>
      <c r="AJ122" s="122">
        <v>146</v>
      </c>
      <c r="AK122" s="123">
        <f>LN(SUM($AJ$2:AJ122))</f>
        <v>8.0375431851186967</v>
      </c>
      <c r="AL122" s="264">
        <f t="shared" si="68"/>
        <v>21.144972021208428</v>
      </c>
      <c r="AM122" s="122"/>
      <c r="AN122" s="124">
        <f>LN(SUM($AM$2:AM122))</f>
        <v>1.0986122886681098</v>
      </c>
      <c r="AO122" s="264" t="e">
        <f t="shared" si="69"/>
        <v>#DIV/0!</v>
      </c>
      <c r="AP122" s="190"/>
      <c r="AQ122" s="124">
        <f>LN(SUM($AP$2:AP122))</f>
        <v>1.0986122886681098</v>
      </c>
      <c r="AR122" s="264" t="e">
        <f t="shared" si="70"/>
        <v>#DIV/0!</v>
      </c>
      <c r="AS122" s="122">
        <v>6</v>
      </c>
      <c r="AT122" s="124">
        <f>LN(SUM($AS$2:AS122))</f>
        <v>4.2046926193909657</v>
      </c>
      <c r="AU122" s="264">
        <f t="shared" si="71"/>
        <v>13.972334568609444</v>
      </c>
      <c r="AV122" s="122"/>
      <c r="AW122" s="124">
        <f>LN(SUM($AV$2:AV122))</f>
        <v>4.0775374439057197</v>
      </c>
      <c r="AX122" s="264">
        <f t="shared" si="72"/>
        <v>52.029721515473298</v>
      </c>
      <c r="AY122" s="122">
        <v>7</v>
      </c>
      <c r="AZ122" s="124">
        <f>LN(SUM($AY$2:AY122))</f>
        <v>4.1431347263915326</v>
      </c>
      <c r="BA122" s="264">
        <f t="shared" si="73"/>
        <v>9.1911762580801906</v>
      </c>
      <c r="BB122" s="125">
        <v>213</v>
      </c>
      <c r="BC122" s="124">
        <f>LN(SUM($BB$2:BB122))</f>
        <v>8.5211852126857757</v>
      </c>
      <c r="BD122" s="157">
        <f t="shared" si="74"/>
        <v>21.939094699539737</v>
      </c>
    </row>
    <row r="123" spans="1:56" s="26" customFormat="1" x14ac:dyDescent="0.25">
      <c r="A123" s="122">
        <f t="shared" si="59"/>
        <v>184</v>
      </c>
      <c r="B123" s="129">
        <v>44086</v>
      </c>
      <c r="C123" s="122"/>
      <c r="D123" s="123">
        <f>LN(SUM($C$2:C123))</f>
        <v>4.0253516907351496</v>
      </c>
      <c r="E123" s="263">
        <f t="shared" si="41"/>
        <v>215.42431532729981</v>
      </c>
      <c r="F123" s="122">
        <v>1</v>
      </c>
      <c r="G123" s="123">
        <f>LN(SUM($F$2:F123))</f>
        <v>4.6051701859880918</v>
      </c>
      <c r="H123" s="263">
        <f t="shared" si="43"/>
        <v>37.494125957983613</v>
      </c>
      <c r="I123" s="122">
        <v>15</v>
      </c>
      <c r="J123" s="123">
        <f>LN(SUM($I$2:I123))</f>
        <v>5.5254529391317835</v>
      </c>
      <c r="K123" s="263">
        <f t="shared" si="60"/>
        <v>15.704607306227716</v>
      </c>
      <c r="L123" s="122">
        <v>3</v>
      </c>
      <c r="M123" s="123">
        <f>LN(SUM($L$2:L123))</f>
        <v>5.1416635565026603</v>
      </c>
      <c r="N123" s="264">
        <f t="shared" si="42"/>
        <v>43.410032293582596</v>
      </c>
      <c r="O123" s="122"/>
      <c r="P123" s="123">
        <f>LN(SUM($O$2:O123))</f>
        <v>1.0986122886681098</v>
      </c>
      <c r="Q123" s="267">
        <f t="shared" si="61"/>
        <v>9.5732632315681432</v>
      </c>
      <c r="R123" s="122"/>
      <c r="S123" s="123">
        <f>LN(SUM($R$2:R123))</f>
        <v>0.69314718055994529</v>
      </c>
      <c r="T123" s="264" t="e">
        <f t="shared" si="62"/>
        <v>#DIV/0!</v>
      </c>
      <c r="U123" s="190">
        <v>2</v>
      </c>
      <c r="V123" s="123">
        <f>LN(SUM($U$2:U123))</f>
        <v>3.7612001156935624</v>
      </c>
      <c r="W123" s="264">
        <f t="shared" si="63"/>
        <v>36.973170462126554</v>
      </c>
      <c r="X123" s="122">
        <v>35</v>
      </c>
      <c r="Y123" s="123">
        <f>LN(SUM($X$2:X123))</f>
        <v>6.8987145343299883</v>
      </c>
      <c r="Z123" s="264">
        <f t="shared" si="64"/>
        <v>22.267771150768752</v>
      </c>
      <c r="AA123" s="122">
        <v>5</v>
      </c>
      <c r="AB123" s="123">
        <f>LN(SUM($AA$2:AA123))</f>
        <v>4.3567088266895917</v>
      </c>
      <c r="AC123" s="264">
        <f t="shared" si="65"/>
        <v>25.017016536659373</v>
      </c>
      <c r="AD123" s="122">
        <v>2</v>
      </c>
      <c r="AE123" s="123">
        <f>LN(SUM($AD$2:AD123))</f>
        <v>3.970291913552122</v>
      </c>
      <c r="AF123" s="264">
        <f t="shared" si="66"/>
        <v>19.633804591320267</v>
      </c>
      <c r="AG123" s="190"/>
      <c r="AH123" s="123">
        <f>LN(SUM($AG$2:AG123))</f>
        <v>3.784189633918261</v>
      </c>
      <c r="AI123" s="264">
        <f t="shared" si="67"/>
        <v>15.252354821161141</v>
      </c>
      <c r="AJ123" s="122">
        <v>128</v>
      </c>
      <c r="AK123" s="123">
        <f>LN(SUM($AJ$2:AJ123))</f>
        <v>8.0780678818154374</v>
      </c>
      <c r="AL123" s="264">
        <f t="shared" si="68"/>
        <v>18.607956466160637</v>
      </c>
      <c r="AM123" s="122"/>
      <c r="AN123" s="124">
        <f>LN(SUM($AM$2:AM123))</f>
        <v>1.0986122886681098</v>
      </c>
      <c r="AO123" s="264" t="e">
        <f t="shared" si="69"/>
        <v>#DIV/0!</v>
      </c>
      <c r="AP123" s="190"/>
      <c r="AQ123" s="124">
        <f>LN(SUM($AP$2:AP123))</f>
        <v>1.0986122886681098</v>
      </c>
      <c r="AR123" s="264" t="e">
        <f t="shared" si="70"/>
        <v>#DIV/0!</v>
      </c>
      <c r="AS123" s="122"/>
      <c r="AT123" s="124">
        <f>LN(SUM($AS$2:AS123))</f>
        <v>4.2046926193909657</v>
      </c>
      <c r="AU123" s="264">
        <f t="shared" si="71"/>
        <v>11.816953704019339</v>
      </c>
      <c r="AV123" s="122">
        <v>1</v>
      </c>
      <c r="AW123" s="124">
        <f>LN(SUM($AV$2:AV123))</f>
        <v>4.0943445622221004</v>
      </c>
      <c r="AX123" s="264">
        <f t="shared" si="72"/>
        <v>126.86045148041229</v>
      </c>
      <c r="AY123" s="122">
        <v>1</v>
      </c>
      <c r="AZ123" s="124">
        <f>LN(SUM($AY$2:AY123))</f>
        <v>4.1588830833596715</v>
      </c>
      <c r="BA123" s="264">
        <f t="shared" si="73"/>
        <v>10.003663505383157</v>
      </c>
      <c r="BB123" s="125">
        <v>193</v>
      </c>
      <c r="BC123" s="124">
        <f>LN(SUM($BB$2:BB123))</f>
        <v>8.5589107847681056</v>
      </c>
      <c r="BD123" s="157">
        <f t="shared" si="74"/>
        <v>19.911199803331304</v>
      </c>
    </row>
    <row r="124" spans="1:56" s="26" customFormat="1" x14ac:dyDescent="0.25">
      <c r="A124" s="122">
        <f t="shared" si="59"/>
        <v>185</v>
      </c>
      <c r="B124" s="129">
        <v>44087</v>
      </c>
      <c r="C124" s="122">
        <v>1</v>
      </c>
      <c r="D124" s="123">
        <f>LN(SUM($C$2:C124))</f>
        <v>4.0430512678345503</v>
      </c>
      <c r="E124" s="263">
        <f t="shared" si="41"/>
        <v>181.12320746045825</v>
      </c>
      <c r="F124" s="122">
        <v>3</v>
      </c>
      <c r="G124" s="123">
        <f>LN(SUM($F$2:F124))</f>
        <v>4.6347289882296359</v>
      </c>
      <c r="H124" s="263">
        <f t="shared" si="43"/>
        <v>29.110263840404105</v>
      </c>
      <c r="I124" s="122">
        <v>13</v>
      </c>
      <c r="J124" s="123">
        <f>LN(SUM($I$2:I124))</f>
        <v>5.575949103146316</v>
      </c>
      <c r="K124" s="263">
        <f t="shared" si="60"/>
        <v>15.524271786163647</v>
      </c>
      <c r="L124" s="122"/>
      <c r="M124" s="123">
        <f>LN(SUM($L$2:L124))</f>
        <v>5.1416635565026603</v>
      </c>
      <c r="N124" s="264">
        <f t="shared" si="42"/>
        <v>43.056636691191791</v>
      </c>
      <c r="O124" s="122"/>
      <c r="P124" s="123">
        <f>LN(SUM($O$2:O124))</f>
        <v>1.0986122886681098</v>
      </c>
      <c r="Q124" s="267">
        <f t="shared" si="61"/>
        <v>7.9777193596401208</v>
      </c>
      <c r="R124" s="122"/>
      <c r="S124" s="123">
        <f>LN(SUM($R$2:R124))</f>
        <v>0.69314718055994529</v>
      </c>
      <c r="T124" s="264" t="e">
        <f t="shared" si="62"/>
        <v>#DIV/0!</v>
      </c>
      <c r="U124" s="190"/>
      <c r="V124" s="123">
        <f>LN(SUM($U$2:U124))</f>
        <v>3.7612001156935624</v>
      </c>
      <c r="W124" s="264">
        <f t="shared" si="63"/>
        <v>53.672410157116268</v>
      </c>
      <c r="X124" s="122">
        <v>31</v>
      </c>
      <c r="Y124" s="123">
        <f>LN(SUM($X$2:X124))</f>
        <v>6.9295167707636498</v>
      </c>
      <c r="Z124" s="264">
        <f t="shared" si="64"/>
        <v>21.994784583808205</v>
      </c>
      <c r="AA124" s="122">
        <v>2</v>
      </c>
      <c r="AB124" s="123">
        <f>LN(SUM($AA$2:AA124))</f>
        <v>4.3820266346738812</v>
      </c>
      <c r="AC124" s="264">
        <f t="shared" si="65"/>
        <v>20.668850422218114</v>
      </c>
      <c r="AD124" s="122">
        <v>4</v>
      </c>
      <c r="AE124" s="123">
        <f>LN(SUM($AD$2:AD124))</f>
        <v>4.0430512678345503</v>
      </c>
      <c r="AF124" s="264">
        <f t="shared" si="66"/>
        <v>15.77296530089213</v>
      </c>
      <c r="AG124" s="190"/>
      <c r="AH124" s="123">
        <f>LN(SUM($AG$2:AG124))</f>
        <v>3.784189633918261</v>
      </c>
      <c r="AI124" s="264">
        <f t="shared" si="67"/>
        <v>20.135076869197647</v>
      </c>
      <c r="AJ124" s="122">
        <v>97</v>
      </c>
      <c r="AK124" s="123">
        <f>LN(SUM($AJ$2:AJ124))</f>
        <v>8.1077200619105341</v>
      </c>
      <c r="AL124" s="264">
        <f t="shared" si="68"/>
        <v>17.690209809285314</v>
      </c>
      <c r="AM124" s="122"/>
      <c r="AN124" s="124">
        <f>LN(SUM($AM$2:AM124))</f>
        <v>1.0986122886681098</v>
      </c>
      <c r="AO124" s="264" t="e">
        <f t="shared" si="69"/>
        <v>#DIV/0!</v>
      </c>
      <c r="AP124" s="190"/>
      <c r="AQ124" s="124">
        <f>LN(SUM($AP$2:AP124))</f>
        <v>1.0986122886681098</v>
      </c>
      <c r="AR124" s="264" t="e">
        <f t="shared" si="70"/>
        <v>#DIV/0!</v>
      </c>
      <c r="AS124" s="122">
        <v>2</v>
      </c>
      <c r="AT124" s="124">
        <f>LN(SUM($AS$2:AS124))</f>
        <v>4.2341065045972597</v>
      </c>
      <c r="AU124" s="264">
        <f t="shared" si="71"/>
        <v>11.47509583989982</v>
      </c>
      <c r="AV124" s="122"/>
      <c r="AW124" s="124">
        <f>LN(SUM($AV$2:AV124))</f>
        <v>4.0943445622221004</v>
      </c>
      <c r="AX124" s="264">
        <f t="shared" si="72"/>
        <v>114.49694834824059</v>
      </c>
      <c r="AY124" s="122">
        <v>7</v>
      </c>
      <c r="AZ124" s="124">
        <f>LN(SUM($AY$2:AY124))</f>
        <v>4.2626798770413155</v>
      </c>
      <c r="BA124" s="264">
        <f t="shared" si="73"/>
        <v>9.8257927697843677</v>
      </c>
      <c r="BB124" s="125">
        <v>160</v>
      </c>
      <c r="BC124" s="124">
        <f>LN(SUM($BB$2:BB124))</f>
        <v>8.5891416907288214</v>
      </c>
      <c r="BD124" s="157">
        <f t="shared" si="74"/>
        <v>19.076547301735577</v>
      </c>
    </row>
    <row r="125" spans="1:56" s="26" customFormat="1" x14ac:dyDescent="0.25">
      <c r="A125" s="122">
        <f t="shared" si="59"/>
        <v>186</v>
      </c>
      <c r="B125" s="129">
        <v>44088</v>
      </c>
      <c r="C125" s="122"/>
      <c r="D125" s="123">
        <f>LN(SUM($C$2:C125))</f>
        <v>4.0430512678345503</v>
      </c>
      <c r="E125" s="263">
        <f t="shared" si="41"/>
        <v>219.30604270014683</v>
      </c>
      <c r="F125" s="122"/>
      <c r="G125" s="123">
        <f>LN(SUM($F$2:F125))</f>
        <v>4.6347289882296359</v>
      </c>
      <c r="H125" s="263">
        <f t="shared" si="43"/>
        <v>28.504848316020833</v>
      </c>
      <c r="I125" s="122">
        <v>1</v>
      </c>
      <c r="J125" s="123">
        <f>LN(SUM($I$2:I125))</f>
        <v>5.579729825986222</v>
      </c>
      <c r="K125" s="263">
        <f t="shared" si="60"/>
        <v>18.386453036654721</v>
      </c>
      <c r="L125" s="122">
        <v>2</v>
      </c>
      <c r="M125" s="123">
        <f>LN(SUM($L$2:L125))</f>
        <v>5.1532915944977793</v>
      </c>
      <c r="N125" s="264">
        <f t="shared" si="42"/>
        <v>48.052526783228785</v>
      </c>
      <c r="O125" s="122"/>
      <c r="P125" s="123">
        <f>LN(SUM($O$2:O125))</f>
        <v>1.0986122886681098</v>
      </c>
      <c r="Q125" s="267">
        <f t="shared" si="61"/>
        <v>7.9777193596401208</v>
      </c>
      <c r="R125" s="122"/>
      <c r="S125" s="123">
        <f>LN(SUM($R$2:R125))</f>
        <v>0.69314718055994529</v>
      </c>
      <c r="T125" s="264" t="e">
        <f t="shared" si="62"/>
        <v>#DIV/0!</v>
      </c>
      <c r="U125" s="190"/>
      <c r="V125" s="123">
        <f>LN(SUM($U$2:U125))</f>
        <v>3.7612001156935624</v>
      </c>
      <c r="W125" s="264">
        <f t="shared" si="63"/>
        <v>53.934499625247049</v>
      </c>
      <c r="X125" s="122">
        <v>4</v>
      </c>
      <c r="Y125" s="123">
        <f>LN(SUM($X$2:X125))</f>
        <v>6.9334230257307148</v>
      </c>
      <c r="Z125" s="264">
        <f t="shared" si="64"/>
        <v>24.368081065652042</v>
      </c>
      <c r="AA125" s="122"/>
      <c r="AB125" s="123">
        <f>LN(SUM($AA$2:AA125))</f>
        <v>4.3820266346738812</v>
      </c>
      <c r="AC125" s="264">
        <f t="shared" si="65"/>
        <v>21.331399664956638</v>
      </c>
      <c r="AD125" s="122"/>
      <c r="AE125" s="123">
        <f>LN(SUM($AD$2:AD125))</f>
        <v>4.0430512678345503</v>
      </c>
      <c r="AF125" s="264">
        <f t="shared" si="66"/>
        <v>15.132606644724003</v>
      </c>
      <c r="AG125" s="190"/>
      <c r="AH125" s="123">
        <f>LN(SUM($AG$2:AG125))</f>
        <v>3.784189633918261</v>
      </c>
      <c r="AI125" s="264">
        <f t="shared" si="67"/>
        <v>30.996978074580568</v>
      </c>
      <c r="AJ125" s="122">
        <v>56</v>
      </c>
      <c r="AK125" s="123">
        <f>LN(SUM($AJ$2:AJ125))</f>
        <v>8.1244468557158473</v>
      </c>
      <c r="AL125" s="264">
        <f t="shared" si="68"/>
        <v>18.94380627211504</v>
      </c>
      <c r="AM125" s="122"/>
      <c r="AN125" s="124">
        <f>LN(SUM($AM$2:AM125))</f>
        <v>1.0986122886681098</v>
      </c>
      <c r="AO125" s="264" t="e">
        <f t="shared" si="69"/>
        <v>#DIV/0!</v>
      </c>
      <c r="AP125" s="190"/>
      <c r="AQ125" s="124">
        <f>LN(SUM($AP$2:AP125))</f>
        <v>1.0986122886681098</v>
      </c>
      <c r="AR125" s="264" t="e">
        <f t="shared" si="70"/>
        <v>#DIV/0!</v>
      </c>
      <c r="AS125" s="122"/>
      <c r="AT125" s="124">
        <f>LN(SUM($AS$2:AS125))</f>
        <v>4.2341065045972597</v>
      </c>
      <c r="AU125" s="264">
        <f t="shared" si="71"/>
        <v>13.685317973203563</v>
      </c>
      <c r="AV125" s="122"/>
      <c r="AW125" s="124">
        <f>LN(SUM($AV$2:AV125))</f>
        <v>4.0943445622221004</v>
      </c>
      <c r="AX125" s="264">
        <f t="shared" si="72"/>
        <v>127.5792420948701</v>
      </c>
      <c r="AY125" s="122">
        <v>2</v>
      </c>
      <c r="AZ125" s="124">
        <f>LN(SUM($AY$2:AY125))</f>
        <v>4.290459441148391</v>
      </c>
      <c r="BA125" s="264">
        <f t="shared" si="73"/>
        <v>10.940002513240273</v>
      </c>
      <c r="BB125" s="125">
        <v>65</v>
      </c>
      <c r="BC125" s="124">
        <f>LN(SUM($BB$2:BB125))</f>
        <v>8.6011666251924161</v>
      </c>
      <c r="BD125" s="157">
        <f t="shared" si="74"/>
        <v>20.679668563709619</v>
      </c>
    </row>
    <row r="126" spans="1:56" s="26" customFormat="1" x14ac:dyDescent="0.25">
      <c r="A126" s="122">
        <f t="shared" si="59"/>
        <v>187</v>
      </c>
      <c r="B126" s="129">
        <v>44089</v>
      </c>
      <c r="C126" s="122">
        <v>1</v>
      </c>
      <c r="D126" s="123">
        <f>LN(SUM($C$2:C126))</f>
        <v>4.0604430105464191</v>
      </c>
      <c r="E126" s="263">
        <f>LN(2)/(SLOPE(D120:D126,A120:A126))</f>
        <v>122.54714475060509</v>
      </c>
      <c r="F126" s="122">
        <v>1</v>
      </c>
      <c r="G126" s="123">
        <f>LN(SUM($F$2:F126))</f>
        <v>4.6443908991413725</v>
      </c>
      <c r="H126" s="263">
        <f t="shared" si="43"/>
        <v>30.64616333414461</v>
      </c>
      <c r="I126" s="122">
        <v>27</v>
      </c>
      <c r="J126" s="123">
        <f>LN(SUM($I$2:I126))</f>
        <v>5.6767538022682817</v>
      </c>
      <c r="K126" s="263">
        <f t="shared" si="60"/>
        <v>15.21093791178985</v>
      </c>
      <c r="L126" s="122">
        <v>2</v>
      </c>
      <c r="M126" s="123">
        <f>LN(SUM($L$2:L126))</f>
        <v>5.1647859739235145</v>
      </c>
      <c r="N126" s="263">
        <f t="shared" ref="N126:N136" si="75">LN(2)/(SLOPE(M120:M126,A120:A126))</f>
        <v>60.676154793351984</v>
      </c>
      <c r="O126" s="122"/>
      <c r="P126" s="123">
        <f>LN(SUM($O$2:O126))</f>
        <v>1.0986122886681098</v>
      </c>
      <c r="Q126" s="267">
        <f t="shared" si="61"/>
        <v>9.5732632315681432</v>
      </c>
      <c r="R126" s="122"/>
      <c r="S126" s="123">
        <f>LN(SUM($R$2:R126))</f>
        <v>0.69314718055994529</v>
      </c>
      <c r="T126" s="264" t="e">
        <f t="shared" si="62"/>
        <v>#DIV/0!</v>
      </c>
      <c r="U126" s="190">
        <v>3</v>
      </c>
      <c r="V126" s="123">
        <f>LN(SUM($U$2:U126))</f>
        <v>3.8286413964890951</v>
      </c>
      <c r="W126" s="263">
        <f t="shared" si="63"/>
        <v>39.763232413295327</v>
      </c>
      <c r="X126" s="122">
        <v>26</v>
      </c>
      <c r="Y126" s="123">
        <f>LN(SUM($X$2:X126))</f>
        <v>6.9584483932976555</v>
      </c>
      <c r="Z126" s="263">
        <f t="shared" si="64"/>
        <v>26.58523045743085</v>
      </c>
      <c r="AA126" s="122">
        <v>3</v>
      </c>
      <c r="AB126" s="123">
        <f>LN(SUM($AA$2:AA126))</f>
        <v>4.4188406077965983</v>
      </c>
      <c r="AC126" s="263">
        <f t="shared" si="65"/>
        <v>24.298333080654618</v>
      </c>
      <c r="AD126" s="122">
        <v>2</v>
      </c>
      <c r="AE126" s="123">
        <f>LN(SUM($AD$2:AD126))</f>
        <v>4.0775374439057197</v>
      </c>
      <c r="AF126" s="263">
        <f t="shared" si="66"/>
        <v>16.458683860758587</v>
      </c>
      <c r="AG126" s="190"/>
      <c r="AH126" s="123">
        <f>LN(SUM($AG$2:AG126))</f>
        <v>3.784189633918261</v>
      </c>
      <c r="AI126" s="263">
        <f t="shared" si="67"/>
        <v>47.584902441432995</v>
      </c>
      <c r="AJ126" s="122">
        <v>98</v>
      </c>
      <c r="AK126" s="123">
        <f>LN(SUM($AJ$2:AJ126))</f>
        <v>8.153061946801051</v>
      </c>
      <c r="AL126" s="263">
        <f t="shared" si="68"/>
        <v>21.146448213519825</v>
      </c>
      <c r="AM126" s="122"/>
      <c r="AN126" s="124">
        <f>LN(SUM($AM$2:AM126))</f>
        <v>1.0986122886681098</v>
      </c>
      <c r="AO126" s="263" t="e">
        <f t="shared" si="69"/>
        <v>#DIV/0!</v>
      </c>
      <c r="AP126" s="190"/>
      <c r="AQ126" s="124">
        <f>LN(SUM($AP$2:AP126))</f>
        <v>1.0986122886681098</v>
      </c>
      <c r="AR126" s="263" t="e">
        <f t="shared" si="70"/>
        <v>#DIV/0!</v>
      </c>
      <c r="AS126" s="122">
        <v>5</v>
      </c>
      <c r="AT126" s="124">
        <f>LN(SUM($AS$2:AS126))</f>
        <v>4.3040650932041702</v>
      </c>
      <c r="AU126" s="264">
        <f t="shared" si="71"/>
        <v>17.453042203094977</v>
      </c>
      <c r="AV126" s="122">
        <v>3</v>
      </c>
      <c r="AW126" s="124">
        <f>LN(SUM($AV$2:AV126))</f>
        <v>4.1431347263915326</v>
      </c>
      <c r="AX126" s="264">
        <f t="shared" si="72"/>
        <v>78.507623649317807</v>
      </c>
      <c r="AY126" s="122">
        <v>1</v>
      </c>
      <c r="AZ126" s="124">
        <f>LN(SUM($AY$2:AY126))</f>
        <v>4.3040650932041702</v>
      </c>
      <c r="BA126" s="264">
        <f t="shared" si="73"/>
        <v>11.361573333792961</v>
      </c>
      <c r="BB126" s="125">
        <v>180</v>
      </c>
      <c r="BC126" s="124">
        <f>LN(SUM($BB$2:BB126))</f>
        <v>8.6337310076641884</v>
      </c>
      <c r="BD126" s="157">
        <f t="shared" si="74"/>
        <v>22.397924327490038</v>
      </c>
    </row>
    <row r="127" spans="1:56" s="26" customFormat="1" x14ac:dyDescent="0.25">
      <c r="A127" s="122">
        <f t="shared" si="59"/>
        <v>188</v>
      </c>
      <c r="B127" s="129">
        <v>44090</v>
      </c>
      <c r="C127" s="122"/>
      <c r="D127" s="123">
        <f>LN(SUM($C$2:C127))</f>
        <v>4.0604430105464191</v>
      </c>
      <c r="E127" s="263">
        <f>LN(2)/(SLOPE(D121:D127,A121:A127))</f>
        <v>100.47890490454259</v>
      </c>
      <c r="F127" s="122">
        <v>5</v>
      </c>
      <c r="G127" s="123">
        <f>LN(SUM($F$2:F127))</f>
        <v>4.6913478822291435</v>
      </c>
      <c r="H127" s="263">
        <f t="shared" ref="H127:H136" si="76">LN(2)/(SLOPE(G121:G127,A121:A127))</f>
        <v>30.478590955377864</v>
      </c>
      <c r="I127" s="122">
        <v>10</v>
      </c>
      <c r="J127" s="123">
        <f>LN(SUM($I$2:I127))</f>
        <v>5.7104270173748697</v>
      </c>
      <c r="K127" s="263">
        <f t="shared" si="60"/>
        <v>14.665734980326343</v>
      </c>
      <c r="L127" s="122">
        <v>1</v>
      </c>
      <c r="M127" s="123">
        <f>LN(SUM($L$2:L127))</f>
        <v>5.1704839950381514</v>
      </c>
      <c r="N127" s="263">
        <f t="shared" si="75"/>
        <v>77.402575384067887</v>
      </c>
      <c r="O127" s="122">
        <v>7</v>
      </c>
      <c r="P127" s="123">
        <f>LN(SUM($O$2:O127))</f>
        <v>2.3025850929940459</v>
      </c>
      <c r="Q127" s="267">
        <f t="shared" si="61"/>
        <v>4.0196478753516667</v>
      </c>
      <c r="R127" s="122"/>
      <c r="S127" s="123">
        <f>LN(SUM($R$2:R127))</f>
        <v>0.69314718055994529</v>
      </c>
      <c r="T127" s="264" t="e">
        <f t="shared" si="62"/>
        <v>#DIV/0!</v>
      </c>
      <c r="U127" s="190"/>
      <c r="V127" s="123">
        <f>LN(SUM($U$2:U127))</f>
        <v>3.8286413964890951</v>
      </c>
      <c r="W127" s="263">
        <f t="shared" si="63"/>
        <v>33.732917523682914</v>
      </c>
      <c r="X127" s="122">
        <v>22</v>
      </c>
      <c r="Y127" s="123">
        <f>LN(SUM($X$2:X127))</f>
        <v>6.9791452750688103</v>
      </c>
      <c r="Z127" s="263">
        <f t="shared" si="64"/>
        <v>28.928374747814974</v>
      </c>
      <c r="AA127" s="122">
        <v>1</v>
      </c>
      <c r="AB127" s="123">
        <f>LN(SUM($AA$2:AA127))</f>
        <v>4.4308167988433134</v>
      </c>
      <c r="AC127" s="263">
        <f t="shared" si="65"/>
        <v>24.676853719059945</v>
      </c>
      <c r="AD127" s="122">
        <v>2</v>
      </c>
      <c r="AE127" s="123">
        <f>LN(SUM($AD$2:AD127))</f>
        <v>4.1108738641733114</v>
      </c>
      <c r="AF127" s="263">
        <f t="shared" si="66"/>
        <v>16.930188762895909</v>
      </c>
      <c r="AG127" s="190">
        <v>1</v>
      </c>
      <c r="AH127" s="123">
        <f>LN(SUM($AG$2:AG127))</f>
        <v>3.8066624897703196</v>
      </c>
      <c r="AI127" s="263">
        <f t="shared" si="67"/>
        <v>142.30171249533669</v>
      </c>
      <c r="AJ127" s="122">
        <v>86</v>
      </c>
      <c r="AK127" s="123">
        <f>LN(SUM($AJ$2:AJ127))</f>
        <v>8.1775158238460754</v>
      </c>
      <c r="AL127" s="263">
        <f t="shared" si="68"/>
        <v>23.041822381848309</v>
      </c>
      <c r="AM127" s="122"/>
      <c r="AN127" s="124">
        <f>LN(SUM($AM$2:AM127))</f>
        <v>1.0986122886681098</v>
      </c>
      <c r="AO127" s="263" t="e">
        <f t="shared" si="69"/>
        <v>#DIV/0!</v>
      </c>
      <c r="AP127" s="190">
        <v>1</v>
      </c>
      <c r="AQ127" s="124">
        <f>LN(SUM($AP$2:AP127))</f>
        <v>1.3862943611198906</v>
      </c>
      <c r="AR127" s="263">
        <f t="shared" si="70"/>
        <v>22.487927836763294</v>
      </c>
      <c r="AS127" s="122">
        <v>4</v>
      </c>
      <c r="AT127" s="124">
        <f>LN(SUM($AS$2:AS127))</f>
        <v>4.3567088266895917</v>
      </c>
      <c r="AU127" s="264">
        <f t="shared" si="71"/>
        <v>20.098219127472362</v>
      </c>
      <c r="AV127" s="122"/>
      <c r="AW127" s="124">
        <f>LN(SUM($AV$2:AV127))</f>
        <v>4.1431347263915326</v>
      </c>
      <c r="AX127" s="264">
        <f t="shared" si="72"/>
        <v>59.173552074740243</v>
      </c>
      <c r="AY127" s="122">
        <v>3</v>
      </c>
      <c r="AZ127" s="124">
        <f>LN(SUM($AY$2:AY127))</f>
        <v>4.3438054218536841</v>
      </c>
      <c r="BA127" s="264">
        <f t="shared" si="73"/>
        <v>13.776366187763045</v>
      </c>
      <c r="BB127" s="125">
        <v>143</v>
      </c>
      <c r="BC127" s="124">
        <f>LN(SUM($BB$2:BB127))</f>
        <v>8.6588663497323832</v>
      </c>
      <c r="BD127" s="157">
        <f t="shared" si="74"/>
        <v>23.947011932944804</v>
      </c>
    </row>
    <row r="128" spans="1:56" s="26" customFormat="1" x14ac:dyDescent="0.25">
      <c r="A128" s="122">
        <f t="shared" si="59"/>
        <v>189</v>
      </c>
      <c r="B128" s="129">
        <v>44091</v>
      </c>
      <c r="C128" s="122"/>
      <c r="D128" s="123">
        <f>LN(SUM($C$2:C128))</f>
        <v>4.0604430105464191</v>
      </c>
      <c r="E128" s="263">
        <f>LN(2)/(SLOPE(D122:D128,A122:A128))</f>
        <v>100.63929447215594</v>
      </c>
      <c r="F128" s="122"/>
      <c r="G128" s="123">
        <f>LN(SUM($F$2:F128))</f>
        <v>4.6913478822291435</v>
      </c>
      <c r="H128" s="263">
        <f t="shared" si="76"/>
        <v>41.232341924149495</v>
      </c>
      <c r="I128" s="122"/>
      <c r="J128" s="123">
        <f>LN(SUM($I$2:I128))</f>
        <v>5.7104270173748697</v>
      </c>
      <c r="K128" s="263">
        <f t="shared" si="60"/>
        <v>16.032634380008144</v>
      </c>
      <c r="L128" s="122">
        <v>5</v>
      </c>
      <c r="M128" s="123">
        <f>LN(SUM($L$2:L128))</f>
        <v>5.1984970312658261</v>
      </c>
      <c r="N128" s="263">
        <f t="shared" si="75"/>
        <v>63.766476615648834</v>
      </c>
      <c r="O128" s="122"/>
      <c r="P128" s="123">
        <f>LN(SUM($O$2:O128))</f>
        <v>2.3025850929940459</v>
      </c>
      <c r="Q128" s="267">
        <f t="shared" si="61"/>
        <v>3.2240131979632909</v>
      </c>
      <c r="R128" s="122"/>
      <c r="S128" s="123">
        <f>LN(SUM($R$2:R128))</f>
        <v>0.69314718055994529</v>
      </c>
      <c r="T128" s="264" t="e">
        <f t="shared" si="62"/>
        <v>#DIV/0!</v>
      </c>
      <c r="U128" s="190">
        <v>3</v>
      </c>
      <c r="V128" s="123">
        <f>LN(SUM($U$2:U128))</f>
        <v>3.8918202981106265</v>
      </c>
      <c r="W128" s="263">
        <f t="shared" si="63"/>
        <v>26.33150119941266</v>
      </c>
      <c r="X128" s="122">
        <v>9</v>
      </c>
      <c r="Y128" s="123">
        <f>LN(SUM($X$2:X128))</f>
        <v>6.9874902470009905</v>
      </c>
      <c r="Z128" s="263">
        <f t="shared" si="64"/>
        <v>34.412165841224464</v>
      </c>
      <c r="AA128" s="122">
        <v>1</v>
      </c>
      <c r="AB128" s="123">
        <f>LN(SUM($AA$2:AA128))</f>
        <v>4.4426512564903167</v>
      </c>
      <c r="AC128" s="263">
        <f t="shared" si="65"/>
        <v>30.249312367245082</v>
      </c>
      <c r="AD128" s="122"/>
      <c r="AE128" s="123">
        <f>LN(SUM($AD$2:AD128))</f>
        <v>4.1108738641733114</v>
      </c>
      <c r="AF128" s="263">
        <f t="shared" si="66"/>
        <v>22.758255210557014</v>
      </c>
      <c r="AG128" s="190">
        <v>1</v>
      </c>
      <c r="AH128" s="123">
        <f>LN(SUM($AG$2:AG128))</f>
        <v>3.8286413964890951</v>
      </c>
      <c r="AI128" s="263">
        <f t="shared" si="67"/>
        <v>108.8503211938219</v>
      </c>
      <c r="AJ128" s="122">
        <v>87</v>
      </c>
      <c r="AK128" s="123">
        <f>LN(SUM($AJ$2:AJ128))</f>
        <v>8.2016601908086795</v>
      </c>
      <c r="AL128" s="263">
        <f t="shared" si="68"/>
        <v>26.348651274614458</v>
      </c>
      <c r="AM128" s="122"/>
      <c r="AN128" s="124">
        <f>LN(SUM($AM$2:AM128))</f>
        <v>1.0986122886681098</v>
      </c>
      <c r="AO128" s="263" t="e">
        <f t="shared" si="69"/>
        <v>#DIV/0!</v>
      </c>
      <c r="AP128" s="190">
        <v>2</v>
      </c>
      <c r="AQ128" s="124">
        <f>LN(SUM($AP$2:AP128))</f>
        <v>1.791759469228055</v>
      </c>
      <c r="AR128" s="263">
        <f t="shared" si="70"/>
        <v>7.3105618063730144</v>
      </c>
      <c r="AS128" s="122">
        <v>8</v>
      </c>
      <c r="AT128" s="124">
        <f>LN(SUM($AS$2:AS128))</f>
        <v>4.4543472962535073</v>
      </c>
      <c r="AU128" s="264">
        <f t="shared" si="71"/>
        <v>17.283079439204887</v>
      </c>
      <c r="AV128" s="122">
        <v>1</v>
      </c>
      <c r="AW128" s="124">
        <f>LN(SUM($AV$2:AV128))</f>
        <v>4.1588830833596715</v>
      </c>
      <c r="AX128" s="264">
        <f t="shared" si="72"/>
        <v>49.712481155060708</v>
      </c>
      <c r="AY128" s="122">
        <v>3</v>
      </c>
      <c r="AZ128" s="124">
        <f>LN(SUM($AY$2:AY128))</f>
        <v>4.3820266346738812</v>
      </c>
      <c r="BA128" s="264">
        <f t="shared" si="73"/>
        <v>17.207220840098838</v>
      </c>
      <c r="BB128" s="125">
        <v>132</v>
      </c>
      <c r="BC128" s="124">
        <f>LN(SUM($BB$2:BB128))</f>
        <v>8.6815204848379128</v>
      </c>
      <c r="BD128" s="157">
        <f t="shared" si="74"/>
        <v>26.751141977542339</v>
      </c>
    </row>
    <row r="129" spans="1:56" s="26" customFormat="1" x14ac:dyDescent="0.25">
      <c r="A129" s="122">
        <f t="shared" si="59"/>
        <v>190</v>
      </c>
      <c r="B129" s="129">
        <v>44092</v>
      </c>
      <c r="C129" s="122"/>
      <c r="D129" s="123">
        <f>LN(SUM($C$2:C129))</f>
        <v>4.0604430105464191</v>
      </c>
      <c r="E129" s="263">
        <f>LN(2)/(SLOPE(D123:D129,A123:A129))</f>
        <v>123.26593331656274</v>
      </c>
      <c r="F129" s="122"/>
      <c r="G129" s="123">
        <f>LN(SUM($F$2:F129))</f>
        <v>4.6913478822291435</v>
      </c>
      <c r="H129" s="263">
        <f t="shared" si="76"/>
        <v>45.304819073954519</v>
      </c>
      <c r="I129" s="122">
        <v>26</v>
      </c>
      <c r="J129" s="123">
        <f>LN(SUM($I$2:I129))</f>
        <v>5.7930136083841441</v>
      </c>
      <c r="K129" s="263">
        <f t="shared" si="60"/>
        <v>16.142024153096106</v>
      </c>
      <c r="L129" s="122">
        <v>1</v>
      </c>
      <c r="M129" s="123">
        <f>LN(SUM($L$2:L129))</f>
        <v>5.2040066870767951</v>
      </c>
      <c r="N129" s="263">
        <f t="shared" si="75"/>
        <v>61.053187811709535</v>
      </c>
      <c r="O129" s="122"/>
      <c r="P129" s="123">
        <f>LN(SUM($O$2:O129))</f>
        <v>2.3025850929940459</v>
      </c>
      <c r="Q129" s="267">
        <f t="shared" si="61"/>
        <v>2.6866776649694093</v>
      </c>
      <c r="R129" s="122"/>
      <c r="S129" s="123">
        <f>LN(SUM($R$2:R129))</f>
        <v>0.69314718055994529</v>
      </c>
      <c r="T129" s="264" t="e">
        <f t="shared" si="62"/>
        <v>#DIV/0!</v>
      </c>
      <c r="U129" s="190">
        <v>2</v>
      </c>
      <c r="V129" s="123">
        <f>LN(SUM($U$2:U129))</f>
        <v>3.9318256327243257</v>
      </c>
      <c r="W129" s="263">
        <f t="shared" si="63"/>
        <v>23.089562544708016</v>
      </c>
      <c r="X129" s="122">
        <v>26</v>
      </c>
      <c r="Y129" s="123">
        <f>LN(SUM($X$2:X129))</f>
        <v>7.0112139873503674</v>
      </c>
      <c r="Z129" s="263">
        <f t="shared" si="64"/>
        <v>38.880974199725294</v>
      </c>
      <c r="AA129" s="122"/>
      <c r="AB129" s="123">
        <f>LN(SUM($AA$2:AA129))</f>
        <v>4.4426512564903167</v>
      </c>
      <c r="AC129" s="263">
        <f t="shared" si="65"/>
        <v>45.360204901395498</v>
      </c>
      <c r="AD129" s="122">
        <v>4</v>
      </c>
      <c r="AE129" s="123">
        <f>LN(SUM($AD$2:AD129))</f>
        <v>4.1743872698956368</v>
      </c>
      <c r="AF129" s="263">
        <f t="shared" si="66"/>
        <v>23.791638696196468</v>
      </c>
      <c r="AG129" s="190">
        <v>2</v>
      </c>
      <c r="AH129" s="123">
        <f>LN(SUM($AG$2:AG129))</f>
        <v>3.8712010109078911</v>
      </c>
      <c r="AI129" s="263">
        <f t="shared" si="67"/>
        <v>52.114858287423083</v>
      </c>
      <c r="AJ129" s="122">
        <v>99</v>
      </c>
      <c r="AK129" s="123">
        <f>LN(SUM($AJ$2:AJ129))</f>
        <v>8.228443883004033</v>
      </c>
      <c r="AL129" s="263">
        <f t="shared" si="68"/>
        <v>28.043287986683069</v>
      </c>
      <c r="AM129" s="122"/>
      <c r="AN129" s="124">
        <f>LN(SUM($AM$2:AM129))</f>
        <v>1.0986122886681098</v>
      </c>
      <c r="AO129" s="263" t="e">
        <f t="shared" si="69"/>
        <v>#DIV/0!</v>
      </c>
      <c r="AP129" s="190">
        <v>1</v>
      </c>
      <c r="AQ129" s="124">
        <f>LN(SUM($AP$2:AP129))</f>
        <v>1.9459101490553132</v>
      </c>
      <c r="AR129" s="263">
        <f t="shared" si="70"/>
        <v>4.6035862082684087</v>
      </c>
      <c r="AS129" s="122">
        <v>5</v>
      </c>
      <c r="AT129" s="124">
        <f>LN(SUM($AS$2:AS129))</f>
        <v>4.5108595065168497</v>
      </c>
      <c r="AU129" s="264">
        <f t="shared" si="71"/>
        <v>13.099570210714738</v>
      </c>
      <c r="AV129" s="122">
        <v>1</v>
      </c>
      <c r="AW129" s="124">
        <f>LN(SUM($AV$2:AV129))</f>
        <v>4.1743872698956368</v>
      </c>
      <c r="AX129" s="264">
        <f t="shared" si="72"/>
        <v>46.431430419356033</v>
      </c>
      <c r="AY129" s="122">
        <v>6</v>
      </c>
      <c r="AZ129" s="124">
        <f>LN(SUM($AY$2:AY129))</f>
        <v>4.4543472962535073</v>
      </c>
      <c r="BA129" s="264">
        <f t="shared" si="73"/>
        <v>16.469443156699857</v>
      </c>
      <c r="BB129" s="125">
        <v>173</v>
      </c>
      <c r="BC129" s="124">
        <f>LN(SUM($BB$2:BB129))</f>
        <v>8.710454688248527</v>
      </c>
      <c r="BD129" s="157">
        <f t="shared" si="74"/>
        <v>27.841667864172422</v>
      </c>
    </row>
    <row r="130" spans="1:56" s="26" customFormat="1" x14ac:dyDescent="0.25">
      <c r="A130" s="122">
        <f t="shared" si="59"/>
        <v>191</v>
      </c>
      <c r="B130" s="129">
        <v>44093</v>
      </c>
      <c r="C130" s="122"/>
      <c r="D130" s="123">
        <f>LN(SUM($C$2:C130))</f>
        <v>4.0604430105464191</v>
      </c>
      <c r="E130" s="263">
        <f t="shared" ref="E130:E135" si="77">LN(2)/(SLOPE(D124:D130,A124:A130))</f>
        <v>223.18776648453499</v>
      </c>
      <c r="F130" s="122">
        <v>1</v>
      </c>
      <c r="G130" s="123">
        <f>LN(SUM($F$2:F130))</f>
        <v>4.7004803657924166</v>
      </c>
      <c r="H130" s="263">
        <f t="shared" si="76"/>
        <v>54.296210872948016</v>
      </c>
      <c r="I130" s="122">
        <v>6</v>
      </c>
      <c r="J130" s="123">
        <f>LN(SUM($I$2:I130))</f>
        <v>5.8111409929767008</v>
      </c>
      <c r="K130" s="263">
        <f t="shared" si="60"/>
        <v>16.647664446469108</v>
      </c>
      <c r="L130" s="122">
        <v>1</v>
      </c>
      <c r="M130" s="123">
        <f>LN(SUM($L$2:L130))</f>
        <v>5.2094861528414214</v>
      </c>
      <c r="N130" s="263">
        <f t="shared" si="75"/>
        <v>57.317198447866794</v>
      </c>
      <c r="O130" s="122"/>
      <c r="P130" s="123">
        <f>LN(SUM($O$2:O130))</f>
        <v>2.3025850929940459</v>
      </c>
      <c r="Q130" s="267">
        <f t="shared" si="61"/>
        <v>2.6866776649694093</v>
      </c>
      <c r="R130" s="122"/>
      <c r="S130" s="123">
        <f>LN(SUM($R$2:R130))</f>
        <v>0.69314718055994529</v>
      </c>
      <c r="T130" s="264" t="e">
        <f t="shared" si="62"/>
        <v>#DIV/0!</v>
      </c>
      <c r="U130" s="190">
        <v>6</v>
      </c>
      <c r="V130" s="123">
        <f>LN(SUM($U$2:U130))</f>
        <v>4.0430512678345503</v>
      </c>
      <c r="W130" s="263">
        <f t="shared" si="63"/>
        <v>15.526703137214401</v>
      </c>
      <c r="X130" s="122">
        <v>21</v>
      </c>
      <c r="Y130" s="123">
        <f>LN(SUM($X$2:X130))</f>
        <v>7.0299729117063858</v>
      </c>
      <c r="Z130" s="263">
        <f t="shared" si="64"/>
        <v>39.9350464160323</v>
      </c>
      <c r="AA130" s="122">
        <v>1</v>
      </c>
      <c r="AB130" s="123">
        <f>LN(SUM($AA$2:AA130))</f>
        <v>4.4543472962535073</v>
      </c>
      <c r="AC130" s="263">
        <f t="shared" si="65"/>
        <v>53.610354194613272</v>
      </c>
      <c r="AD130" s="122">
        <v>8</v>
      </c>
      <c r="AE130" s="123">
        <f>LN(SUM($AD$2:AD130))</f>
        <v>4.290459441148391</v>
      </c>
      <c r="AF130" s="263">
        <f t="shared" si="66"/>
        <v>18.693416695786901</v>
      </c>
      <c r="AG130" s="190">
        <v>5</v>
      </c>
      <c r="AH130" s="123">
        <f>LN(SUM($AG$2:AG130))</f>
        <v>3.970291913552122</v>
      </c>
      <c r="AI130" s="263">
        <f t="shared" si="67"/>
        <v>24.985307537914803</v>
      </c>
      <c r="AJ130" s="122">
        <v>87</v>
      </c>
      <c r="AK130" s="123">
        <f>LN(SUM($AJ$2:AJ130))</f>
        <v>8.2514030653805559</v>
      </c>
      <c r="AL130" s="263">
        <f t="shared" si="68"/>
        <v>28.224193052145409</v>
      </c>
      <c r="AM130" s="122"/>
      <c r="AN130" s="124">
        <f>LN(SUM($AM$2:AM130))</f>
        <v>1.0986122886681098</v>
      </c>
      <c r="AO130" s="263" t="e">
        <f t="shared" si="69"/>
        <v>#DIV/0!</v>
      </c>
      <c r="AP130" s="190">
        <v>1</v>
      </c>
      <c r="AQ130" s="124">
        <f>LN(SUM($AP$2:AP130))</f>
        <v>2.0794415416798357</v>
      </c>
      <c r="AR130" s="263">
        <f t="shared" si="70"/>
        <v>3.6411409359783611</v>
      </c>
      <c r="AS130" s="122">
        <v>9</v>
      </c>
      <c r="AT130" s="124">
        <f>LN(SUM($AS$2:AS130))</f>
        <v>4.6051701859880918</v>
      </c>
      <c r="AU130" s="264">
        <f t="shared" si="71"/>
        <v>10.68153147282514</v>
      </c>
      <c r="AV130" s="122"/>
      <c r="AW130" s="124">
        <f>LN(SUM($AV$2:AV130))</f>
        <v>4.1743872698956368</v>
      </c>
      <c r="AX130" s="264">
        <f t="shared" si="72"/>
        <v>46.658410958555713</v>
      </c>
      <c r="AY130" s="122"/>
      <c r="AZ130" s="124">
        <f>LN(SUM($AY$2:AY130))</f>
        <v>4.4543472962535073</v>
      </c>
      <c r="BA130" s="264">
        <f t="shared" si="73"/>
        <v>19.789272147508417</v>
      </c>
      <c r="BB130" s="125">
        <v>146</v>
      </c>
      <c r="BC130" s="124">
        <f>LN(SUM($BB$2:BB130))</f>
        <v>8.7342381842685786</v>
      </c>
      <c r="BD130" s="157">
        <f t="shared" si="74"/>
        <v>27.660486613534172</v>
      </c>
    </row>
    <row r="131" spans="1:56" s="26" customFormat="1" x14ac:dyDescent="0.25">
      <c r="A131" s="122">
        <f t="shared" si="59"/>
        <v>192</v>
      </c>
      <c r="B131" s="129">
        <v>44094</v>
      </c>
      <c r="C131" s="122"/>
      <c r="D131" s="123">
        <f>LN(SUM($C$2:C131))</f>
        <v>4.0604430105464191</v>
      </c>
      <c r="E131" s="263">
        <f t="shared" si="77"/>
        <v>371.97961080755834</v>
      </c>
      <c r="F131" s="122">
        <v>1</v>
      </c>
      <c r="G131" s="123">
        <f>LN(SUM($F$2:F131))</f>
        <v>4.7095302013123339</v>
      </c>
      <c r="H131" s="263">
        <f t="shared" si="76"/>
        <v>57.662287469696132</v>
      </c>
      <c r="I131" s="122">
        <v>11</v>
      </c>
      <c r="J131" s="123">
        <f>LN(SUM($I$2:I131))</f>
        <v>5.8435444170313602</v>
      </c>
      <c r="K131" s="263">
        <f t="shared" si="60"/>
        <v>16.982884548788007</v>
      </c>
      <c r="L131" s="122">
        <v>6</v>
      </c>
      <c r="M131" s="123">
        <f>LN(SUM($L$2:L131))</f>
        <v>5.2417470150596426</v>
      </c>
      <c r="N131" s="263">
        <f t="shared" si="75"/>
        <v>49.983660321994414</v>
      </c>
      <c r="O131" s="122"/>
      <c r="P131" s="123">
        <f>LN(SUM($O$2:O131))</f>
        <v>2.3025850929940459</v>
      </c>
      <c r="Q131" s="267">
        <f t="shared" si="61"/>
        <v>3.2240131979632918</v>
      </c>
      <c r="R131" s="122"/>
      <c r="S131" s="123">
        <f>LN(SUM($R$2:R131))</f>
        <v>0.69314718055994529</v>
      </c>
      <c r="T131" s="264" t="e">
        <f t="shared" si="62"/>
        <v>#DIV/0!</v>
      </c>
      <c r="U131" s="190"/>
      <c r="V131" s="123">
        <f>LN(SUM($U$2:U131))</f>
        <v>4.0430512678345503</v>
      </c>
      <c r="W131" s="263">
        <f t="shared" si="63"/>
        <v>14.088792639531581</v>
      </c>
      <c r="X131" s="122">
        <v>21</v>
      </c>
      <c r="Y131" s="123">
        <f>LN(SUM($X$2:X131))</f>
        <v>7.0483864087218828</v>
      </c>
      <c r="Z131" s="263">
        <f t="shared" si="64"/>
        <v>37.322742842209209</v>
      </c>
      <c r="AA131" s="122"/>
      <c r="AB131" s="123">
        <f>LN(SUM($AA$2:AA131))</f>
        <v>4.4543472962535073</v>
      </c>
      <c r="AC131" s="263">
        <f t="shared" si="65"/>
        <v>64.734774534777543</v>
      </c>
      <c r="AD131" s="122"/>
      <c r="AE131" s="123">
        <f>LN(SUM($AD$2:AD131))</f>
        <v>4.290459441148391</v>
      </c>
      <c r="AF131" s="263">
        <f t="shared" si="66"/>
        <v>15.758692733429726</v>
      </c>
      <c r="AG131" s="190"/>
      <c r="AH131" s="123">
        <f>LN(SUM($AG$2:AG131))</f>
        <v>3.970291913552122</v>
      </c>
      <c r="AI131" s="263">
        <f t="shared" si="67"/>
        <v>19.504670749782704</v>
      </c>
      <c r="AJ131" s="122">
        <v>88</v>
      </c>
      <c r="AK131" s="123">
        <f>LN(SUM($AJ$2:AJ131))</f>
        <v>8.2741020022923308</v>
      </c>
      <c r="AL131" s="263">
        <f t="shared" si="68"/>
        <v>27.862183609543884</v>
      </c>
      <c r="AM131" s="122"/>
      <c r="AN131" s="124">
        <f>LN(SUM($AM$2:AM131))</f>
        <v>1.0986122886681098</v>
      </c>
      <c r="AO131" s="263" t="e">
        <f t="shared" si="69"/>
        <v>#DIV/0!</v>
      </c>
      <c r="AP131" s="190">
        <v>3</v>
      </c>
      <c r="AQ131" s="124">
        <f>LN(SUM($AP$2:AP131))</f>
        <v>2.3978952727983707</v>
      </c>
      <c r="AR131" s="263">
        <f t="shared" si="70"/>
        <v>3.0234847207078044</v>
      </c>
      <c r="AS131" s="122">
        <v>3</v>
      </c>
      <c r="AT131" s="124">
        <f>LN(SUM($AS$2:AS131))</f>
        <v>4.6347289882296359</v>
      </c>
      <c r="AU131" s="264">
        <f t="shared" si="71"/>
        <v>9.9110613886058019</v>
      </c>
      <c r="AV131" s="122"/>
      <c r="AW131" s="124">
        <f>LN(SUM($AV$2:AV131))</f>
        <v>4.1743872698956368</v>
      </c>
      <c r="AX131" s="264">
        <f t="shared" si="72"/>
        <v>58.128029873442287</v>
      </c>
      <c r="AY131" s="122">
        <v>2</v>
      </c>
      <c r="AZ131" s="124">
        <f>LN(SUM($AY$2:AY131))</f>
        <v>4.4773368144782069</v>
      </c>
      <c r="BA131" s="264">
        <f t="shared" si="73"/>
        <v>19.972578057976243</v>
      </c>
      <c r="BB131" s="125">
        <v>134</v>
      </c>
      <c r="BC131" s="124">
        <f>LN(SUM($BB$2:BB131))</f>
        <v>8.7555799721431402</v>
      </c>
      <c r="BD131" s="157">
        <f t="shared" si="74"/>
        <v>27.112269458694566</v>
      </c>
    </row>
    <row r="132" spans="1:56" customFormat="1" x14ac:dyDescent="0.25">
      <c r="A132" s="93">
        <f t="shared" si="59"/>
        <v>193</v>
      </c>
      <c r="B132" s="118">
        <v>44095</v>
      </c>
      <c r="C132" s="126"/>
      <c r="D132" s="123">
        <f>LN(SUM($C$2:C132))</f>
        <v>4.0604430105464191</v>
      </c>
      <c r="E132" s="263" t="e">
        <f t="shared" si="77"/>
        <v>#DIV/0!</v>
      </c>
      <c r="F132" s="126">
        <v>1</v>
      </c>
      <c r="G132" s="127">
        <f>LN(SUM($F$2:F132))</f>
        <v>4.7184988712950942</v>
      </c>
      <c r="H132" s="263">
        <f t="shared" si="76"/>
        <v>72.466753122846285</v>
      </c>
      <c r="I132" s="126">
        <v>7</v>
      </c>
      <c r="J132" s="127">
        <f>LN(SUM($I$2:I132))</f>
        <v>5.8636311755980968</v>
      </c>
      <c r="K132" s="263">
        <f t="shared" si="60"/>
        <v>20.923373004229166</v>
      </c>
      <c r="L132" s="93">
        <v>1</v>
      </c>
      <c r="M132" s="127">
        <f>LN(SUM($L$2:L132))</f>
        <v>5.2470240721604862</v>
      </c>
      <c r="N132" s="263">
        <f t="shared" si="75"/>
        <v>48.492485369943743</v>
      </c>
      <c r="O132" s="93">
        <v>3</v>
      </c>
      <c r="P132" s="127">
        <f>LN(SUM($O$2:O132))</f>
        <v>2.5649493574615367</v>
      </c>
      <c r="Q132" s="267">
        <f t="shared" si="61"/>
        <v>4.4119280777300887</v>
      </c>
      <c r="R132" s="93"/>
      <c r="S132" s="127">
        <f>LN(SUM($R$2:R132))</f>
        <v>0.69314718055994529</v>
      </c>
      <c r="T132" s="264" t="e">
        <f t="shared" si="62"/>
        <v>#DIV/0!</v>
      </c>
      <c r="U132" s="115">
        <v>3</v>
      </c>
      <c r="V132" s="127">
        <f>LN(SUM($U$2:U132))</f>
        <v>4.0943445622221004</v>
      </c>
      <c r="W132" s="263">
        <f t="shared" si="63"/>
        <v>14.092856386781913</v>
      </c>
      <c r="X132" s="93">
        <v>13</v>
      </c>
      <c r="Y132" s="127">
        <f>LN(SUM($X$2:X132))</f>
        <v>7.0596176282913827</v>
      </c>
      <c r="Z132" s="263">
        <f t="shared" si="64"/>
        <v>40.060303872166941</v>
      </c>
      <c r="AA132" s="93"/>
      <c r="AB132" s="127">
        <f>LN(SUM($AA$2:AA132))</f>
        <v>4.4543472962535073</v>
      </c>
      <c r="AC132" s="263">
        <f t="shared" si="65"/>
        <v>117.42776864456256</v>
      </c>
      <c r="AD132" s="93">
        <v>4</v>
      </c>
      <c r="AE132" s="127">
        <f>LN(SUM($AD$2:AD132))</f>
        <v>4.3438054218536841</v>
      </c>
      <c r="AF132" s="263">
        <f t="shared" si="66"/>
        <v>14.510086582897818</v>
      </c>
      <c r="AG132" s="115"/>
      <c r="AH132" s="127">
        <f>LN(SUM($AG$2:AG132))</f>
        <v>3.970291913552122</v>
      </c>
      <c r="AI132" s="263">
        <f t="shared" si="67"/>
        <v>18.893900805903115</v>
      </c>
      <c r="AJ132" s="93">
        <v>42</v>
      </c>
      <c r="AK132" s="127">
        <f>LN(SUM($AJ$2:AJ132))</f>
        <v>8.2847565931904352</v>
      </c>
      <c r="AL132" s="263">
        <f t="shared" si="68"/>
        <v>30.420291983195558</v>
      </c>
      <c r="AM132" s="93"/>
      <c r="AN132" s="116">
        <f>LN(SUM($AM$2:AM132))</f>
        <v>1.0986122886681098</v>
      </c>
      <c r="AO132" s="263" t="e">
        <f t="shared" si="69"/>
        <v>#DIV/0!</v>
      </c>
      <c r="AP132" s="115"/>
      <c r="AQ132" s="116">
        <f>LN(SUM($AP$2:AP132))</f>
        <v>2.3978952727983707</v>
      </c>
      <c r="AR132" s="263">
        <f t="shared" si="70"/>
        <v>3.1259391457480161</v>
      </c>
      <c r="AS132" s="93"/>
      <c r="AT132" s="116">
        <f>LN(SUM($AS$2:AS132))</f>
        <v>4.6347289882296359</v>
      </c>
      <c r="AU132" s="264">
        <f t="shared" si="71"/>
        <v>11.424237043299806</v>
      </c>
      <c r="AV132" s="93"/>
      <c r="AW132" s="116">
        <f>LN(SUM($AV$2:AV132))</f>
        <v>4.1743872698956368</v>
      </c>
      <c r="AX132" s="264">
        <f t="shared" si="72"/>
        <v>112.99103958522771</v>
      </c>
      <c r="AY132" s="93">
        <v>2</v>
      </c>
      <c r="AZ132" s="116">
        <f>LN(SUM($AY$2:AY132))</f>
        <v>4.499809670330265</v>
      </c>
      <c r="BA132" s="264">
        <f t="shared" si="73"/>
        <v>20.945134098672781</v>
      </c>
      <c r="BB132" s="33">
        <v>76</v>
      </c>
      <c r="BC132" s="116">
        <f>LN(SUM($BB$2:BB132))</f>
        <v>8.76748487464946</v>
      </c>
      <c r="BD132" s="157">
        <f t="shared" si="74"/>
        <v>29.9782589461513</v>
      </c>
    </row>
    <row r="133" spans="1:56" customFormat="1" x14ac:dyDescent="0.25">
      <c r="A133" s="93">
        <f t="shared" si="59"/>
        <v>194</v>
      </c>
      <c r="B133" s="118">
        <v>44096</v>
      </c>
      <c r="C133" s="126">
        <v>2</v>
      </c>
      <c r="D133" s="123">
        <f>LN(SUM($C$2:C133))</f>
        <v>4.0943445622221004</v>
      </c>
      <c r="E133" s="263">
        <f t="shared" si="77"/>
        <v>190.82824724706768</v>
      </c>
      <c r="F133" s="126">
        <v>4</v>
      </c>
      <c r="G133" s="127">
        <f>LN(SUM($F$2:F133))</f>
        <v>4.7535901911063645</v>
      </c>
      <c r="H133" s="263">
        <f t="shared" si="76"/>
        <v>74.873768070909222</v>
      </c>
      <c r="I133" s="126">
        <v>12</v>
      </c>
      <c r="J133" s="127">
        <f>LN(SUM($I$2:I133))</f>
        <v>5.8971538676367405</v>
      </c>
      <c r="K133" s="263">
        <f t="shared" si="60"/>
        <v>21.162037590209863</v>
      </c>
      <c r="L133" s="93"/>
      <c r="M133" s="127">
        <f>LN(SUM($L$2:L133))</f>
        <v>5.2470240721604862</v>
      </c>
      <c r="N133" s="263">
        <f t="shared" si="75"/>
        <v>53.258346028600975</v>
      </c>
      <c r="O133" s="93">
        <v>1</v>
      </c>
      <c r="P133" s="127">
        <f>LN(SUM($O$2:O133))</f>
        <v>2.6390573296152584</v>
      </c>
      <c r="Q133" s="267">
        <f t="shared" si="61"/>
        <v>12.650771625036533</v>
      </c>
      <c r="R133" s="93">
        <v>1</v>
      </c>
      <c r="S133" s="127">
        <f>LN(SUM($R$2:R133))</f>
        <v>1.0986122886681098</v>
      </c>
      <c r="T133" s="264">
        <f t="shared" si="62"/>
        <v>15.955438719280238</v>
      </c>
      <c r="U133" s="115">
        <v>5</v>
      </c>
      <c r="V133" s="127">
        <f>LN(SUM($U$2:U133))</f>
        <v>4.1743872698956368</v>
      </c>
      <c r="W133" s="263">
        <f t="shared" si="63"/>
        <v>12.49306330415669</v>
      </c>
      <c r="X133" s="93">
        <v>16</v>
      </c>
      <c r="Y133" s="127">
        <f>LN(SUM($X$2:X133))</f>
        <v>7.0732697174597101</v>
      </c>
      <c r="Z133" s="263">
        <f t="shared" si="64"/>
        <v>41.84583800609002</v>
      </c>
      <c r="AA133" s="93">
        <v>2</v>
      </c>
      <c r="AB133" s="127">
        <f>LN(SUM($AA$2:AA133))</f>
        <v>4.4773368144782069</v>
      </c>
      <c r="AC133" s="263">
        <f t="shared" si="65"/>
        <v>111.12696731147911</v>
      </c>
      <c r="AD133" s="93"/>
      <c r="AE133" s="127">
        <f>LN(SUM($AD$2:AD133))</f>
        <v>4.3438054218536841</v>
      </c>
      <c r="AF133" s="263">
        <f t="shared" si="66"/>
        <v>15.15395256382725</v>
      </c>
      <c r="AG133" s="115"/>
      <c r="AH133" s="127">
        <f>LN(SUM($AG$2:AG133))</f>
        <v>3.970291913552122</v>
      </c>
      <c r="AI133" s="263">
        <f t="shared" si="67"/>
        <v>22.2243912953851</v>
      </c>
      <c r="AJ133" s="93">
        <v>69</v>
      </c>
      <c r="AK133" s="127">
        <f>LN(SUM($AJ$2:AJ133))</f>
        <v>8.3020178097512041</v>
      </c>
      <c r="AL133" s="263">
        <f t="shared" si="68"/>
        <v>33.156048318908041</v>
      </c>
      <c r="AM133" s="93"/>
      <c r="AN133" s="116">
        <f>LN(SUM($AM$2:AM133))</f>
        <v>1.0986122886681098</v>
      </c>
      <c r="AO133" s="263" t="e">
        <f t="shared" si="69"/>
        <v>#DIV/0!</v>
      </c>
      <c r="AP133" s="115">
        <v>3</v>
      </c>
      <c r="AQ133" s="116">
        <f>LN(SUM($AP$2:AP133))</f>
        <v>2.6390573296152584</v>
      </c>
      <c r="AR133" s="263">
        <f t="shared" si="70"/>
        <v>3.5791531057858532</v>
      </c>
      <c r="AS133" s="93">
        <v>2</v>
      </c>
      <c r="AT133" s="116">
        <f>LN(SUM($AS$2:AS133))</f>
        <v>4.6539603501575231</v>
      </c>
      <c r="AU133" s="264">
        <f t="shared" si="71"/>
        <v>14.100768829386357</v>
      </c>
      <c r="AV133" s="93"/>
      <c r="AW133" s="116">
        <f>LN(SUM($AV$2:AV133))</f>
        <v>4.1743872698956368</v>
      </c>
      <c r="AX133" s="264">
        <f t="shared" si="72"/>
        <v>155.55616512613474</v>
      </c>
      <c r="AY133" s="93">
        <v>2</v>
      </c>
      <c r="AZ133" s="116">
        <f>LN(SUM($AY$2:AY133))</f>
        <v>4.5217885770490405</v>
      </c>
      <c r="BA133" s="264">
        <f t="shared" si="73"/>
        <v>24.489586445165472</v>
      </c>
      <c r="BB133" s="33">
        <v>121</v>
      </c>
      <c r="BC133" s="116">
        <f>LN(SUM($BB$2:BB133))</f>
        <v>8.7861510548697392</v>
      </c>
      <c r="BD133" s="157">
        <f t="shared" si="74"/>
        <v>32.405837386225016</v>
      </c>
    </row>
    <row r="134" spans="1:56" customFormat="1" x14ac:dyDescent="0.25">
      <c r="A134" s="93">
        <f t="shared" si="59"/>
        <v>195</v>
      </c>
      <c r="B134" s="118">
        <v>44097</v>
      </c>
      <c r="C134" s="126"/>
      <c r="D134" s="123">
        <f>LN(SUM($C$2:C134))</f>
        <v>4.0943445622221004</v>
      </c>
      <c r="E134" s="263">
        <f t="shared" si="77"/>
        <v>114.49694834824059</v>
      </c>
      <c r="F134" s="126">
        <v>4</v>
      </c>
      <c r="G134" s="127">
        <f>LN(SUM($F$2:F134))</f>
        <v>4.7874917427820458</v>
      </c>
      <c r="H134" s="263">
        <f t="shared" si="76"/>
        <v>45.037266282532059</v>
      </c>
      <c r="I134" s="126">
        <v>6</v>
      </c>
      <c r="J134" s="127">
        <f>LN(SUM($I$2:I134))</f>
        <v>5.9135030056382698</v>
      </c>
      <c r="K134" s="263">
        <f t="shared" si="60"/>
        <v>22.308219329539472</v>
      </c>
      <c r="L134" s="93">
        <v>1</v>
      </c>
      <c r="M134" s="127">
        <f>LN(SUM($L$2:L134))</f>
        <v>5.2522734280466299</v>
      </c>
      <c r="N134" s="263">
        <f t="shared" si="75"/>
        <v>68.122123544207582</v>
      </c>
      <c r="O134" s="93"/>
      <c r="P134" s="127">
        <f>LN(SUM($O$2:O134))</f>
        <v>2.6390573296152584</v>
      </c>
      <c r="Q134" s="267">
        <f t="shared" si="61"/>
        <v>9.9798771491853042</v>
      </c>
      <c r="R134" s="93"/>
      <c r="S134" s="127">
        <f>LN(SUM($R$2:R134))</f>
        <v>1.0986122886681098</v>
      </c>
      <c r="T134" s="264">
        <f t="shared" si="62"/>
        <v>9.5732632315681432</v>
      </c>
      <c r="U134" s="115">
        <v>1</v>
      </c>
      <c r="V134" s="127">
        <f>LN(SUM($U$2:U134))</f>
        <v>4.1896547420264252</v>
      </c>
      <c r="W134" s="263">
        <f t="shared" si="63"/>
        <v>13.5728728925281</v>
      </c>
      <c r="X134" s="93">
        <v>8</v>
      </c>
      <c r="Y134" s="127">
        <f>LN(SUM($X$2:X134))</f>
        <v>7.0800264999225906</v>
      </c>
      <c r="Z134" s="263">
        <f t="shared" si="64"/>
        <v>44.992347442661519</v>
      </c>
      <c r="AA134" s="93"/>
      <c r="AB134" s="127">
        <f>LN(SUM($AA$2:AA134))</f>
        <v>4.4773368144782069</v>
      </c>
      <c r="AC134" s="263">
        <f t="shared" si="65"/>
        <v>111.90894528757154</v>
      </c>
      <c r="AD134" s="93">
        <v>3</v>
      </c>
      <c r="AE134" s="127">
        <f>LN(SUM($AD$2:AD134))</f>
        <v>4.3820266346738812</v>
      </c>
      <c r="AF134" s="263">
        <f t="shared" si="66"/>
        <v>16.097766712640517</v>
      </c>
      <c r="AG134" s="115"/>
      <c r="AH134" s="127">
        <f>LN(SUM($AG$2:AG134))</f>
        <v>3.970291913552122</v>
      </c>
      <c r="AI134" s="263">
        <f t="shared" si="67"/>
        <v>31.146015301425987</v>
      </c>
      <c r="AJ134" s="93">
        <v>86</v>
      </c>
      <c r="AK134" s="127">
        <f>LN(SUM($AJ$2:AJ134))</f>
        <v>8.3231228875877346</v>
      </c>
      <c r="AL134" s="263">
        <f t="shared" si="68"/>
        <v>35.618454871617921</v>
      </c>
      <c r="AM134" s="93"/>
      <c r="AN134" s="116">
        <f>LN(SUM($AM$2:AM134))</f>
        <v>1.0986122886681098</v>
      </c>
      <c r="AO134" s="263" t="e">
        <f t="shared" si="69"/>
        <v>#DIV/0!</v>
      </c>
      <c r="AP134" s="115"/>
      <c r="AQ134" s="116">
        <f>LN(SUM($AP$2:AP134))</f>
        <v>2.6390573296152584</v>
      </c>
      <c r="AR134" s="263">
        <f t="shared" si="70"/>
        <v>4.5702280880551731</v>
      </c>
      <c r="AS134" s="93">
        <v>4</v>
      </c>
      <c r="AT134" s="116">
        <f>LN(SUM($AS$2:AS134))</f>
        <v>4.6913478822291435</v>
      </c>
      <c r="AU134" s="264">
        <f t="shared" si="71"/>
        <v>18.90225425007884</v>
      </c>
      <c r="AV134" s="93">
        <v>3</v>
      </c>
      <c r="AW134" s="116">
        <f>LN(SUM($AV$2:AV134))</f>
        <v>4.219507705176107</v>
      </c>
      <c r="AX134" s="264">
        <f t="shared" si="72"/>
        <v>106.71198419702628</v>
      </c>
      <c r="AY134" s="93">
        <v>2</v>
      </c>
      <c r="AZ134" s="116">
        <f>LN(SUM($AY$2:AY134))</f>
        <v>4.5432947822700038</v>
      </c>
      <c r="BA134" s="264">
        <f t="shared" si="73"/>
        <v>29.22252385569108</v>
      </c>
      <c r="BB134" s="33">
        <v>118</v>
      </c>
      <c r="BC134" s="116">
        <f>LN(SUM($BB$2:BB134))</f>
        <v>8.8040249024131789</v>
      </c>
      <c r="BD134" s="157">
        <f t="shared" si="74"/>
        <v>35.149917562669714</v>
      </c>
    </row>
    <row r="135" spans="1:56" customFormat="1" x14ac:dyDescent="0.25">
      <c r="A135" s="93">
        <f t="shared" si="59"/>
        <v>196</v>
      </c>
      <c r="B135" s="118">
        <v>44098</v>
      </c>
      <c r="C135" s="126"/>
      <c r="D135" s="123">
        <f>LN(SUM($C$2:C135))</f>
        <v>4.0943445622221004</v>
      </c>
      <c r="E135" s="263">
        <f t="shared" si="77"/>
        <v>95.41412362353384</v>
      </c>
      <c r="F135" s="126"/>
      <c r="G135" s="127">
        <f>LN(SUM($F$2:F135))</f>
        <v>4.7874917427820458</v>
      </c>
      <c r="H135" s="263">
        <f t="shared" si="76"/>
        <v>38.317022996586843</v>
      </c>
      <c r="I135" s="126">
        <v>3</v>
      </c>
      <c r="J135" s="127">
        <f>LN(SUM($I$2:I135))</f>
        <v>5.9215784196438159</v>
      </c>
      <c r="K135" s="263">
        <f t="shared" si="60"/>
        <v>30.135527922217058</v>
      </c>
      <c r="L135" s="93">
        <v>2</v>
      </c>
      <c r="M135" s="127">
        <f>LN(SUM($L$2:L135))</f>
        <v>5.2626901889048856</v>
      </c>
      <c r="N135" s="263">
        <f t="shared" si="75"/>
        <v>72.716251054945232</v>
      </c>
      <c r="O135" s="93"/>
      <c r="P135" s="127">
        <f>LN(SUM($O$2:O135))</f>
        <v>2.6390573296152584</v>
      </c>
      <c r="Q135" s="267">
        <f t="shared" si="61"/>
        <v>9.6135326798286886</v>
      </c>
      <c r="R135" s="93"/>
      <c r="S135" s="127">
        <f>LN(SUM($R$2:R135))</f>
        <v>1.0986122886681098</v>
      </c>
      <c r="T135" s="264">
        <f t="shared" si="62"/>
        <v>7.9777193596401208</v>
      </c>
      <c r="U135" s="115">
        <v>4</v>
      </c>
      <c r="V135" s="127">
        <f>LN(SUM($U$2:U135))</f>
        <v>4.2484952420493594</v>
      </c>
      <c r="W135" s="263">
        <f t="shared" si="63"/>
        <v>14.119599829108163</v>
      </c>
      <c r="X135" s="93">
        <v>13</v>
      </c>
      <c r="Y135" s="127">
        <f>LN(SUM($X$2:X135))</f>
        <v>7.0909098220799835</v>
      </c>
      <c r="Z135" s="263">
        <f t="shared" si="64"/>
        <v>53.307592392069864</v>
      </c>
      <c r="AA135" s="93"/>
      <c r="AB135" s="127">
        <f>LN(SUM($AA$2:AA135))</f>
        <v>4.4773368144782069</v>
      </c>
      <c r="AC135" s="263">
        <f t="shared" si="65"/>
        <v>112.16931316016148</v>
      </c>
      <c r="AD135" s="93">
        <v>1</v>
      </c>
      <c r="AE135" s="127">
        <f>LN(SUM($AD$2:AD135))</f>
        <v>4.3944491546724391</v>
      </c>
      <c r="AF135" s="263">
        <f t="shared" si="66"/>
        <v>21.644760231365481</v>
      </c>
      <c r="AG135" s="115"/>
      <c r="AH135" s="127">
        <f>LN(SUM($AG$2:AG135))</f>
        <v>3.970291913552122</v>
      </c>
      <c r="AI135" s="263">
        <f t="shared" si="67"/>
        <v>65.287261621315054</v>
      </c>
      <c r="AJ135" s="93">
        <v>70</v>
      </c>
      <c r="AK135" s="127">
        <f>LN(SUM($AJ$2:AJ135))</f>
        <v>8.3399785719904269</v>
      </c>
      <c r="AL135" s="263">
        <f t="shared" si="68"/>
        <v>38.359039277422838</v>
      </c>
      <c r="AM135" s="93"/>
      <c r="AN135" s="116">
        <f>LN(SUM($AM$2:AM135))</f>
        <v>1.0986122886681098</v>
      </c>
      <c r="AO135" s="263" t="e">
        <f t="shared" si="69"/>
        <v>#DIV/0!</v>
      </c>
      <c r="AP135" s="115">
        <v>2</v>
      </c>
      <c r="AQ135" s="116">
        <f>LN(SUM($AP$2:AP135))</f>
        <v>2.7725887222397811</v>
      </c>
      <c r="AR135" s="263">
        <f t="shared" si="70"/>
        <v>5.0536331424382492</v>
      </c>
      <c r="AS135" s="93">
        <v>3</v>
      </c>
      <c r="AT135" s="116">
        <f>LN(SUM($AS$2:AS135))</f>
        <v>4.7184988712950942</v>
      </c>
      <c r="AU135" s="264">
        <f t="shared" si="71"/>
        <v>23.828122184403622</v>
      </c>
      <c r="AV135" s="93"/>
      <c r="AW135" s="116">
        <f>LN(SUM($AV$2:AV135))</f>
        <v>4.219507705176107</v>
      </c>
      <c r="AX135" s="264">
        <f t="shared" si="72"/>
        <v>86.02807546087233</v>
      </c>
      <c r="AY135" s="93"/>
      <c r="AZ135" s="116">
        <f>LN(SUM($AY$2:AY135))</f>
        <v>4.5432947822700038</v>
      </c>
      <c r="BA135" s="264">
        <f t="shared" si="73"/>
        <v>39.674059335633828</v>
      </c>
      <c r="BB135" s="33">
        <v>99</v>
      </c>
      <c r="BC135" s="116">
        <f>LN(SUM($BB$2:BB135))</f>
        <v>8.8187781690370102</v>
      </c>
      <c r="BD135" s="157">
        <f t="shared" si="74"/>
        <v>39.199221533388062</v>
      </c>
    </row>
    <row r="136" spans="1:56" customFormat="1" x14ac:dyDescent="0.25">
      <c r="A136" s="93">
        <f t="shared" si="59"/>
        <v>197</v>
      </c>
      <c r="B136" s="118">
        <v>44099</v>
      </c>
      <c r="C136" s="126"/>
      <c r="D136" s="123">
        <f>LN(SUM($C$2:C136))</f>
        <v>4.0943445622221004</v>
      </c>
      <c r="E136" s="263">
        <f t="shared" ref="E136:E156" si="78">LN(2)/(SLOPE(D130:D136,A130:A136))</f>
        <v>95.41412362353384</v>
      </c>
      <c r="F136" s="126">
        <v>2</v>
      </c>
      <c r="G136" s="127">
        <f>LN(SUM($F$2:F136))</f>
        <v>4.8040210447332568</v>
      </c>
      <c r="H136" s="263">
        <f t="shared" si="76"/>
        <v>36.240418743062378</v>
      </c>
      <c r="I136" s="126">
        <v>3</v>
      </c>
      <c r="J136" s="127">
        <f>LN(SUM($I$2:I136))</f>
        <v>5.9295891433898946</v>
      </c>
      <c r="K136" s="263">
        <f t="shared" si="60"/>
        <v>34.578058788248526</v>
      </c>
      <c r="L136" s="112">
        <v>2</v>
      </c>
      <c r="M136" s="127">
        <f>LN(SUM($L$2:L136))</f>
        <v>5.2729995585637468</v>
      </c>
      <c r="N136" s="263">
        <f t="shared" si="75"/>
        <v>81.657918879443656</v>
      </c>
      <c r="O136" s="93">
        <v>1</v>
      </c>
      <c r="P136" s="127">
        <f>LN(SUM($O$2:O136))</f>
        <v>2.7080502011022101</v>
      </c>
      <c r="Q136" s="267">
        <f t="shared" si="61"/>
        <v>9.8847147120393579</v>
      </c>
      <c r="R136" s="93"/>
      <c r="S136" s="127">
        <f>LN(SUM($R$2:R136))</f>
        <v>1.0986122886681098</v>
      </c>
      <c r="T136" s="264">
        <f t="shared" si="62"/>
        <v>7.9777193596401208</v>
      </c>
      <c r="U136" s="191">
        <v>4</v>
      </c>
      <c r="V136" s="127">
        <f>LN(SUM($U$2:U136))</f>
        <v>4.3040650932041702</v>
      </c>
      <c r="W136" s="263">
        <f t="shared" si="63"/>
        <v>15.053928680364942</v>
      </c>
      <c r="X136" s="112">
        <v>23</v>
      </c>
      <c r="Y136" s="127">
        <f>LN(SUM($X$2:X136))</f>
        <v>7.1098794630722715</v>
      </c>
      <c r="Z136" s="263">
        <f t="shared" si="64"/>
        <v>56.226845046148597</v>
      </c>
      <c r="AA136" s="93"/>
      <c r="AB136" s="127">
        <f>LN(SUM($AA$2:AA136))</f>
        <v>4.4773368144782069</v>
      </c>
      <c r="AC136" s="263">
        <f t="shared" si="65"/>
        <v>140.70268071724047</v>
      </c>
      <c r="AD136" s="112">
        <v>5</v>
      </c>
      <c r="AE136" s="127">
        <f>LN(SUM($AD$2:AD136))</f>
        <v>4.4543472962535073</v>
      </c>
      <c r="AF136" s="263">
        <f t="shared" si="66"/>
        <v>26.303106885159306</v>
      </c>
      <c r="AG136" s="115">
        <v>5</v>
      </c>
      <c r="AH136" s="127">
        <f>LN(SUM($AG$2:AG136))</f>
        <v>4.0604430105464191</v>
      </c>
      <c r="AI136" s="263">
        <f t="shared" si="67"/>
        <v>71.76145272680823</v>
      </c>
      <c r="AJ136" s="112">
        <v>126</v>
      </c>
      <c r="AK136" s="127">
        <f>LN(SUM($AJ$2:AJ136))</f>
        <v>8.3696208269491024</v>
      </c>
      <c r="AL136" s="263">
        <f t="shared" si="68"/>
        <v>36.983860577177872</v>
      </c>
      <c r="AM136" s="93"/>
      <c r="AN136" s="116">
        <f>LN(SUM($AM$2:AM136))</f>
        <v>1.0986122886681098</v>
      </c>
      <c r="AO136" s="263" t="e">
        <f t="shared" si="69"/>
        <v>#DIV/0!</v>
      </c>
      <c r="AP136" s="191">
        <v>3</v>
      </c>
      <c r="AQ136" s="116">
        <f>LN(SUM($AP$2:AP136))</f>
        <v>2.9444389791664403</v>
      </c>
      <c r="AR136" s="263">
        <f t="shared" si="70"/>
        <v>5.4128845839893964</v>
      </c>
      <c r="AS136" s="112">
        <v>2</v>
      </c>
      <c r="AT136" s="116">
        <f>LN(SUM($AS$2:AS136))</f>
        <v>4.7361984483944957</v>
      </c>
      <c r="AU136" s="264">
        <f t="shared" si="71"/>
        <v>31.443219266262691</v>
      </c>
      <c r="AV136" s="93">
        <v>4</v>
      </c>
      <c r="AW136" s="116">
        <f>LN(SUM($AV$2:AV136))</f>
        <v>4.2766661190160553</v>
      </c>
      <c r="AX136" s="264">
        <f t="shared" si="72"/>
        <v>43.890129531640731</v>
      </c>
      <c r="AY136" s="112">
        <v>6</v>
      </c>
      <c r="AZ136" s="116">
        <f>LN(SUM($AY$2:AY136))</f>
        <v>4.6051701859880918</v>
      </c>
      <c r="BA136" s="264">
        <f t="shared" si="73"/>
        <v>30.911064092798931</v>
      </c>
      <c r="BB136" s="33">
        <v>186</v>
      </c>
      <c r="BC136" s="116">
        <f>LN(SUM($BB$2:BB136))</f>
        <v>8.8459212333040185</v>
      </c>
      <c r="BD136" s="157">
        <f t="shared" si="74"/>
        <v>38.973260024360172</v>
      </c>
    </row>
    <row r="137" spans="1:56" x14ac:dyDescent="0.25">
      <c r="A137" s="93">
        <f t="shared" si="59"/>
        <v>198</v>
      </c>
      <c r="B137" s="118">
        <v>44100</v>
      </c>
      <c r="C137" s="112">
        <v>1</v>
      </c>
      <c r="D137" s="123">
        <f>LN(SUM($C$2:C137))</f>
        <v>4.1108738641733114</v>
      </c>
      <c r="E137" s="263">
        <f t="shared" si="78"/>
        <v>88.58286230221222</v>
      </c>
      <c r="F137" s="126">
        <v>5</v>
      </c>
      <c r="G137" s="127">
        <f>LN(SUM($F$2:F137))</f>
        <v>4.8441870864585912</v>
      </c>
      <c r="H137" s="263">
        <f t="shared" ref="H137:H156" si="79">LN(2)/(SLOPE(G131:G137,A131:A137))</f>
        <v>31.873203197514634</v>
      </c>
      <c r="I137" s="126">
        <v>11</v>
      </c>
      <c r="J137" s="127">
        <f>LN(SUM($I$2:I137))</f>
        <v>5.9584246930297819</v>
      </c>
      <c r="K137" s="263">
        <f t="shared" si="60"/>
        <v>38.740209368844759</v>
      </c>
      <c r="L137" s="112">
        <v>4</v>
      </c>
      <c r="M137" s="127">
        <f>LN(SUM($L$2:L137))</f>
        <v>5.2933048247244923</v>
      </c>
      <c r="N137" s="263">
        <f t="shared" ref="N137:N156" si="80">LN(2)/(SLOPE(M131:M137,A131:A137))</f>
        <v>87.309711555279478</v>
      </c>
      <c r="O137" s="112"/>
      <c r="P137" s="127">
        <f>LN(SUM($O$2:O137))</f>
        <v>2.7080502011022101</v>
      </c>
      <c r="Q137" s="267">
        <f t="shared" si="61"/>
        <v>12.916384703132632</v>
      </c>
      <c r="R137" s="112"/>
      <c r="S137" s="127">
        <f>LN(SUM($R$2:R137))</f>
        <v>1.0986122886681098</v>
      </c>
      <c r="T137" s="264">
        <f t="shared" si="62"/>
        <v>9.5732632315681432</v>
      </c>
      <c r="U137" s="191">
        <v>2</v>
      </c>
      <c r="V137" s="127">
        <f>LN(SUM($U$2:U137))</f>
        <v>4.3307333402863311</v>
      </c>
      <c r="W137" s="263">
        <f t="shared" si="63"/>
        <v>14.306493432438362</v>
      </c>
      <c r="X137" s="112">
        <v>12</v>
      </c>
      <c r="Y137" s="127">
        <f>LN(SUM($X$2:X137))</f>
        <v>7.1196356380176358</v>
      </c>
      <c r="Z137" s="263">
        <f t="shared" si="64"/>
        <v>58.473789771157897</v>
      </c>
      <c r="AA137" s="112"/>
      <c r="AB137" s="127">
        <f>LN(SUM($AA$2:AA137))</f>
        <v>4.4773368144782069</v>
      </c>
      <c r="AC137" s="263">
        <f t="shared" si="65"/>
        <v>168.84321686068856</v>
      </c>
      <c r="AD137" s="112">
        <v>7</v>
      </c>
      <c r="AE137" s="127">
        <f>LN(SUM($AD$2:AD137))</f>
        <v>4.5325994931532563</v>
      </c>
      <c r="AF137" s="263">
        <f t="shared" si="66"/>
        <v>19.444138646365779</v>
      </c>
      <c r="AG137" s="191"/>
      <c r="AH137" s="127">
        <f>LN(SUM($AG$2:AG137))</f>
        <v>4.0604430105464191</v>
      </c>
      <c r="AI137" s="263">
        <f t="shared" si="67"/>
        <v>43.056871636084928</v>
      </c>
      <c r="AJ137" s="112">
        <v>37</v>
      </c>
      <c r="AK137" s="127">
        <f>LN(SUM($AJ$2:AJ137))</f>
        <v>8.3781609827206793</v>
      </c>
      <c r="AL137" s="263">
        <f t="shared" si="68"/>
        <v>37.332917848438584</v>
      </c>
      <c r="AM137" s="112"/>
      <c r="AN137" s="116">
        <f>LN(SUM($AM$2:AM137))</f>
        <v>1.0986122886681098</v>
      </c>
      <c r="AO137" s="263" t="e">
        <f t="shared" si="69"/>
        <v>#DIV/0!</v>
      </c>
      <c r="AP137" s="191"/>
      <c r="AQ137" s="116">
        <f>LN(SUM($AP$2:AP137))</f>
        <v>2.9444389791664403</v>
      </c>
      <c r="AR137" s="263">
        <f t="shared" si="70"/>
        <v>6.7712591599289675</v>
      </c>
      <c r="AS137" s="112">
        <v>1</v>
      </c>
      <c r="AT137" s="116">
        <f>LN(SUM($AS$2:AS137))</f>
        <v>4.7449321283632502</v>
      </c>
      <c r="AU137" s="264">
        <f t="shared" si="71"/>
        <v>32.450338392414942</v>
      </c>
      <c r="AV137" s="112"/>
      <c r="AW137" s="116">
        <f>LN(SUM($AV$2:AV137))</f>
        <v>4.2766661190160553</v>
      </c>
      <c r="AX137" s="264">
        <f t="shared" si="72"/>
        <v>34.874409826708636</v>
      </c>
      <c r="AY137" s="112">
        <v>1</v>
      </c>
      <c r="AZ137" s="116">
        <f>LN(SUM($AY$2:AY137))</f>
        <v>4.6151205168412597</v>
      </c>
      <c r="BA137" s="264">
        <f t="shared" si="73"/>
        <v>30.063153833005344</v>
      </c>
      <c r="BB137" s="105">
        <v>81</v>
      </c>
      <c r="BC137" s="116">
        <f>LN(SUM($BB$2:BB137))</f>
        <v>8.8575151511921977</v>
      </c>
      <c r="BD137" s="157">
        <f t="shared" si="74"/>
        <v>39.184152414122011</v>
      </c>
    </row>
    <row r="138" spans="1:56" x14ac:dyDescent="0.25">
      <c r="A138" s="93">
        <f t="shared" si="59"/>
        <v>199</v>
      </c>
      <c r="B138" s="118">
        <v>44101</v>
      </c>
      <c r="C138" s="112"/>
      <c r="D138" s="123">
        <f>LN(SUM($C$2:C138))</f>
        <v>4.1108738641733114</v>
      </c>
      <c r="E138" s="263">
        <f t="shared" si="78"/>
        <v>105.27799527881153</v>
      </c>
      <c r="F138" s="126">
        <v>5</v>
      </c>
      <c r="G138" s="127">
        <f>LN(SUM($F$2:F138))</f>
        <v>4.8828019225863706</v>
      </c>
      <c r="H138" s="263">
        <f t="shared" si="79"/>
        <v>28.101961866400689</v>
      </c>
      <c r="I138" s="126">
        <v>10</v>
      </c>
      <c r="J138" s="127">
        <f>LN(SUM($I$2:I138))</f>
        <v>5.9839362806871907</v>
      </c>
      <c r="K138" s="263">
        <f t="shared" si="60"/>
        <v>38.85174453985649</v>
      </c>
      <c r="L138" s="112">
        <v>2</v>
      </c>
      <c r="M138" s="127">
        <f>LN(SUM($L$2:L138))</f>
        <v>5.3033049080590757</v>
      </c>
      <c r="N138" s="263">
        <f t="shared" si="80"/>
        <v>68.791377007268721</v>
      </c>
      <c r="O138" s="112"/>
      <c r="P138" s="127">
        <f>LN(SUM($O$2:O138))</f>
        <v>2.7080502011022101</v>
      </c>
      <c r="Q138" s="267">
        <f t="shared" si="61"/>
        <v>30.502429934490436</v>
      </c>
      <c r="R138" s="112"/>
      <c r="S138" s="127">
        <f>LN(SUM($R$2:R138))</f>
        <v>1.0986122886681098</v>
      </c>
      <c r="T138" s="264">
        <f t="shared" si="62"/>
        <v>15.955438719280238</v>
      </c>
      <c r="U138" s="191">
        <v>5</v>
      </c>
      <c r="V138" s="127">
        <f>LN(SUM($U$2:U138))</f>
        <v>4.3944491546724391</v>
      </c>
      <c r="W138" s="263">
        <f t="shared" si="63"/>
        <v>14.620975728860662</v>
      </c>
      <c r="X138" s="112">
        <v>25</v>
      </c>
      <c r="Y138" s="127">
        <f>LN(SUM($X$2:X138))</f>
        <v>7.13966033596492</v>
      </c>
      <c r="Z138" s="263">
        <f t="shared" si="64"/>
        <v>53.508214336037192</v>
      </c>
      <c r="AA138" s="112">
        <v>1</v>
      </c>
      <c r="AB138" s="127">
        <f>LN(SUM($AA$2:AA138))</f>
        <v>4.4886363697321396</v>
      </c>
      <c r="AC138" s="263">
        <f t="shared" si="65"/>
        <v>188.67158044552102</v>
      </c>
      <c r="AD138" s="112">
        <v>1</v>
      </c>
      <c r="AE138" s="127">
        <f>LN(SUM($AD$2:AD138))</f>
        <v>4.5432947822700038</v>
      </c>
      <c r="AF138" s="263">
        <f t="shared" si="66"/>
        <v>18.512541935489264</v>
      </c>
      <c r="AG138" s="191">
        <v>1</v>
      </c>
      <c r="AH138" s="127">
        <f>LN(SUM($AG$2:AG138))</f>
        <v>4.0775374439057197</v>
      </c>
      <c r="AI138" s="263">
        <f t="shared" si="67"/>
        <v>32.773476285511364</v>
      </c>
      <c r="AJ138" s="112">
        <v>110</v>
      </c>
      <c r="AK138" s="127">
        <f>LN(SUM($AJ$2:AJ138))</f>
        <v>8.4031282351282641</v>
      </c>
      <c r="AL138" s="263">
        <f t="shared" si="68"/>
        <v>35.039084126247012</v>
      </c>
      <c r="AM138" s="112"/>
      <c r="AN138" s="116">
        <f>LN(SUM($AM$2:AM138))</f>
        <v>1.0986122886681098</v>
      </c>
      <c r="AO138" s="263" t="e">
        <f t="shared" si="69"/>
        <v>#DIV/0!</v>
      </c>
      <c r="AP138" s="191">
        <v>3</v>
      </c>
      <c r="AQ138" s="116">
        <f>LN(SUM($AP$2:AP138))</f>
        <v>3.0910424533583161</v>
      </c>
      <c r="AR138" s="263">
        <f t="shared" si="70"/>
        <v>6.4789052555509823</v>
      </c>
      <c r="AS138" s="112">
        <v>2</v>
      </c>
      <c r="AT138" s="116">
        <f>LN(SUM($AS$2:AS138))</f>
        <v>4.7621739347977563</v>
      </c>
      <c r="AU138" s="264">
        <f t="shared" si="71"/>
        <v>31.862088748818802</v>
      </c>
      <c r="AV138" s="112"/>
      <c r="AW138" s="116">
        <f>LN(SUM($AV$2:AV138))</f>
        <v>4.2766661190160553</v>
      </c>
      <c r="AX138" s="264">
        <f t="shared" si="72"/>
        <v>34.136013143839598</v>
      </c>
      <c r="AY138" s="112"/>
      <c r="AZ138" s="116">
        <f>LN(SUM($AY$2:AY138))</f>
        <v>4.6151205168412597</v>
      </c>
      <c r="BA138" s="264">
        <f t="shared" si="73"/>
        <v>32.64767195038052</v>
      </c>
      <c r="BB138" s="105">
        <v>165</v>
      </c>
      <c r="BC138" s="116">
        <f>LN(SUM($BB$2:BB138))</f>
        <v>8.8807245761514562</v>
      </c>
      <c r="BD138" s="157">
        <f t="shared" si="74"/>
        <v>37.014125885655503</v>
      </c>
    </row>
    <row r="139" spans="1:56" x14ac:dyDescent="0.25">
      <c r="A139" s="93">
        <f t="shared" si="59"/>
        <v>200</v>
      </c>
      <c r="B139" s="118">
        <v>44102</v>
      </c>
      <c r="C139" s="112"/>
      <c r="D139" s="123">
        <f>LN(SUM($C$2:C139))</f>
        <v>4.1108738641733114</v>
      </c>
      <c r="E139" s="263">
        <f t="shared" si="78"/>
        <v>195.69409840541417</v>
      </c>
      <c r="F139" s="126">
        <v>2</v>
      </c>
      <c r="G139" s="127">
        <f>LN(SUM($F$2:F139))</f>
        <v>4.8978397999509111</v>
      </c>
      <c r="H139" s="263">
        <f t="shared" si="79"/>
        <v>28.53864626765445</v>
      </c>
      <c r="I139" s="126">
        <v>27</v>
      </c>
      <c r="J139" s="127">
        <f>LN(SUM($I$2:I139))</f>
        <v>6.0497334552319577</v>
      </c>
      <c r="K139" s="263">
        <f t="shared" si="60"/>
        <v>30.54224975598467</v>
      </c>
      <c r="L139" s="112">
        <v>3</v>
      </c>
      <c r="M139" s="127">
        <f>LN(SUM($L$2:L139))</f>
        <v>5.3181199938442161</v>
      </c>
      <c r="N139" s="263">
        <f t="shared" si="80"/>
        <v>56.09845160634508</v>
      </c>
      <c r="O139" s="112"/>
      <c r="P139" s="127">
        <f>LN(SUM($O$2:O139))</f>
        <v>2.7080502011022101</v>
      </c>
      <c r="Q139" s="267">
        <f t="shared" si="61"/>
        <v>46.88436316532848</v>
      </c>
      <c r="R139" s="112"/>
      <c r="S139" s="127">
        <f>LN(SUM($R$2:R139))</f>
        <v>1.0986122886681098</v>
      </c>
      <c r="T139" s="264" t="e">
        <f t="shared" si="62"/>
        <v>#DIV/0!</v>
      </c>
      <c r="U139" s="191">
        <v>1</v>
      </c>
      <c r="V139" s="127">
        <f>LN(SUM($U$2:U139))</f>
        <v>4.4067192472642533</v>
      </c>
      <c r="W139" s="263">
        <f t="shared" si="63"/>
        <v>16.325494554286845</v>
      </c>
      <c r="X139" s="112">
        <v>2</v>
      </c>
      <c r="Y139" s="127">
        <f>LN(SUM($X$2:X139))</f>
        <v>7.1412451223504911</v>
      </c>
      <c r="Z139" s="263">
        <f t="shared" si="64"/>
        <v>55.149288053695805</v>
      </c>
      <c r="AA139" s="112"/>
      <c r="AB139" s="127">
        <f>LN(SUM($AA$2:AA139))</f>
        <v>4.4886363697321396</v>
      </c>
      <c r="AC139" s="263">
        <f t="shared" si="65"/>
        <v>343.52008764103391</v>
      </c>
      <c r="AD139" s="112">
        <v>1</v>
      </c>
      <c r="AE139" s="127">
        <f>LN(SUM($AD$2:AD139))</f>
        <v>4.5538768916005408</v>
      </c>
      <c r="AF139" s="263">
        <f t="shared" si="66"/>
        <v>17.790908883763006</v>
      </c>
      <c r="AG139" s="191"/>
      <c r="AH139" s="127">
        <f>LN(SUM($AG$2:AG139))</f>
        <v>4.0775374439057197</v>
      </c>
      <c r="AI139" s="263">
        <f t="shared" si="67"/>
        <v>30.984641631007754</v>
      </c>
      <c r="AJ139" s="112">
        <v>60</v>
      </c>
      <c r="AK139" s="127">
        <f>LN(SUM($AJ$2:AJ139))</f>
        <v>8.4164884872946057</v>
      </c>
      <c r="AL139" s="263">
        <f t="shared" si="68"/>
        <v>35.834447788892582</v>
      </c>
      <c r="AM139" s="112"/>
      <c r="AN139" s="116">
        <f>LN(SUM($AM$2:AM139))</f>
        <v>1.0986122886681098</v>
      </c>
      <c r="AO139" s="263" t="e">
        <f t="shared" si="69"/>
        <v>#DIV/0!</v>
      </c>
      <c r="AP139" s="191"/>
      <c r="AQ139" s="116">
        <f>LN(SUM($AP$2:AP139))</f>
        <v>3.0910424533583161</v>
      </c>
      <c r="AR139" s="263">
        <f t="shared" si="70"/>
        <v>7.9810484387485161</v>
      </c>
      <c r="AS139" s="112">
        <v>1</v>
      </c>
      <c r="AT139" s="116">
        <f>LN(SUM($AS$2:AS139))</f>
        <v>4.7706846244656651</v>
      </c>
      <c r="AU139" s="264">
        <f t="shared" si="71"/>
        <v>37.448749701497391</v>
      </c>
      <c r="AV139" s="112"/>
      <c r="AW139" s="116">
        <f>LN(SUM($AV$2:AV139))</f>
        <v>4.2766661190160553</v>
      </c>
      <c r="AX139" s="264">
        <f t="shared" si="72"/>
        <v>40.57629668940266</v>
      </c>
      <c r="AY139" s="112">
        <v>10</v>
      </c>
      <c r="AZ139" s="116">
        <f>LN(SUM($AY$2:AY139))</f>
        <v>4.7095302013123339</v>
      </c>
      <c r="BA139" s="264">
        <f t="shared" si="73"/>
        <v>24.923679596207613</v>
      </c>
      <c r="BB139" s="105">
        <v>107</v>
      </c>
      <c r="BC139" s="116">
        <f>LN(SUM($BB$2:BB139))</f>
        <v>8.8954926314516332</v>
      </c>
      <c r="BD139" s="157">
        <f t="shared" si="74"/>
        <v>37.311753169120117</v>
      </c>
    </row>
    <row r="140" spans="1:56" x14ac:dyDescent="0.25">
      <c r="A140" s="93">
        <f t="shared" si="59"/>
        <v>201</v>
      </c>
      <c r="B140" s="118">
        <v>44103</v>
      </c>
      <c r="D140" s="123">
        <f>LN(SUM($C$2:C140))</f>
        <v>4.1108738641733114</v>
      </c>
      <c r="E140" s="263">
        <f t="shared" si="78"/>
        <v>195.69409840541417</v>
      </c>
      <c r="G140" s="127">
        <f>LN(SUM($F$2:F140))</f>
        <v>4.8978397999509111</v>
      </c>
      <c r="H140" s="263">
        <f t="shared" si="79"/>
        <v>30.781077897317939</v>
      </c>
      <c r="I140" s="156">
        <v>1</v>
      </c>
      <c r="J140" s="127">
        <f>LN(SUM($I$2:I140))</f>
        <v>6.0520891689244172</v>
      </c>
      <c r="K140" s="263">
        <f t="shared" si="60"/>
        <v>26.717650926656635</v>
      </c>
      <c r="L140" s="117">
        <v>5</v>
      </c>
      <c r="M140" s="127">
        <f>LN(SUM($L$2:L140))</f>
        <v>5.3423342519648109</v>
      </c>
      <c r="N140" s="263">
        <f t="shared" si="80"/>
        <v>47.181821465208195</v>
      </c>
      <c r="P140" s="127">
        <f>LN(SUM($O$2:O140))</f>
        <v>2.7080502011022101</v>
      </c>
      <c r="Q140" s="267">
        <f t="shared" si="61"/>
        <v>56.261235798394175</v>
      </c>
      <c r="S140" s="127">
        <f>LN(SUM($R$2:R140))</f>
        <v>1.0986122886681098</v>
      </c>
      <c r="T140" s="264" t="e">
        <f t="shared" si="62"/>
        <v>#DIV/0!</v>
      </c>
      <c r="U140" s="192">
        <v>1</v>
      </c>
      <c r="V140" s="127">
        <f>LN(SUM($U$2:U140))</f>
        <v>4.4188406077965983</v>
      </c>
      <c r="W140" s="263">
        <f t="shared" si="63"/>
        <v>17.734196147624214</v>
      </c>
      <c r="X140" s="117">
        <v>21</v>
      </c>
      <c r="Y140" s="127">
        <f>LN(SUM($X$2:X140))</f>
        <v>7.1577354842499066</v>
      </c>
      <c r="Z140" s="263">
        <f t="shared" si="64"/>
        <v>53.380837930941389</v>
      </c>
      <c r="AA140" s="135">
        <v>1</v>
      </c>
      <c r="AB140" s="127">
        <f>LN(SUM($AA$2:AA140))</f>
        <v>4.499809670330265</v>
      </c>
      <c r="AC140" s="263">
        <f t="shared" si="65"/>
        <v>191.55794547575383</v>
      </c>
      <c r="AD140" s="117">
        <v>2</v>
      </c>
      <c r="AE140" s="127">
        <f>LN(SUM($AD$2:AD140))</f>
        <v>4.5747109785033828</v>
      </c>
      <c r="AF140" s="263">
        <f t="shared" si="66"/>
        <v>19.686568044163348</v>
      </c>
      <c r="AG140" s="188">
        <v>1</v>
      </c>
      <c r="AH140" s="127">
        <f>LN(SUM($AG$2:AG140))</f>
        <v>4.0943445622221004</v>
      </c>
      <c r="AI140" s="263">
        <f t="shared" si="67"/>
        <v>32.146305479064878</v>
      </c>
      <c r="AJ140" s="117">
        <v>78</v>
      </c>
      <c r="AK140" s="127">
        <f>LN(SUM($AJ$2:AJ140))</f>
        <v>8.4335941675399244</v>
      </c>
      <c r="AL140" s="263">
        <f t="shared" si="68"/>
        <v>37.471677485954054</v>
      </c>
      <c r="AM140" s="135">
        <v>2</v>
      </c>
      <c r="AN140" s="116">
        <f>LN(SUM($AM$2:AM140))</f>
        <v>1.6094379124341003</v>
      </c>
      <c r="AO140" s="263">
        <f t="shared" si="69"/>
        <v>12.66454418932943</v>
      </c>
      <c r="AP140" s="192">
        <v>7</v>
      </c>
      <c r="AQ140" s="116">
        <f>LN(SUM($AP$2:AP140))</f>
        <v>3.3672958299864741</v>
      </c>
      <c r="AR140" s="263">
        <f t="shared" si="70"/>
        <v>6.538625493729695</v>
      </c>
      <c r="AS140" s="117">
        <v>4</v>
      </c>
      <c r="AT140" s="116">
        <f>LN(SUM($AS$2:AS140))</f>
        <v>4.8040210447332568</v>
      </c>
      <c r="AU140" s="264">
        <f t="shared" si="71"/>
        <v>41.437895053974827</v>
      </c>
      <c r="AV140" s="135">
        <v>4</v>
      </c>
      <c r="AW140" s="116">
        <f>LN(SUM($AV$2:AV140))</f>
        <v>4.3307333402863311</v>
      </c>
      <c r="AX140" s="264">
        <f t="shared" si="72"/>
        <v>43.322304812734053</v>
      </c>
      <c r="AZ140" s="116">
        <f>LN(SUM($AY$2:AY140))</f>
        <v>4.7095302013123339</v>
      </c>
      <c r="BA140" s="264">
        <f t="shared" si="73"/>
        <v>23.073936783251263</v>
      </c>
      <c r="BB140" s="139">
        <f>AY140+AV140+AS140+AP140+AM140+AJ140+AG140+AD140+AA140+X140+U140+R140+O140+L140+I140+F140+C140</f>
        <v>127</v>
      </c>
      <c r="BC140" s="116">
        <f>LN(SUM($BB$2:BB140))</f>
        <v>8.9127426347370253</v>
      </c>
      <c r="BD140" s="157">
        <f t="shared" si="74"/>
        <v>37.730694954514831</v>
      </c>
    </row>
    <row r="141" spans="1:56" x14ac:dyDescent="0.25">
      <c r="A141" s="93">
        <f t="shared" si="59"/>
        <v>202</v>
      </c>
      <c r="B141" s="118">
        <v>44104</v>
      </c>
      <c r="D141" s="123">
        <f>LN(SUM($C$2:C141))</f>
        <v>4.1108738641733114</v>
      </c>
      <c r="E141" s="263">
        <f t="shared" si="78"/>
        <v>234.83291808649699</v>
      </c>
      <c r="F141" s="156">
        <v>5</v>
      </c>
      <c r="G141" s="127">
        <f>LN(SUM($F$2:F141))</f>
        <v>4.9344739331306915</v>
      </c>
      <c r="H141" s="263">
        <f t="shared" si="79"/>
        <v>28.447778247478521</v>
      </c>
      <c r="I141" s="156">
        <v>11</v>
      </c>
      <c r="J141" s="127">
        <f>LN(SUM($I$2:I141))</f>
        <v>6.0776422433490342</v>
      </c>
      <c r="K141" s="263">
        <f t="shared" si="60"/>
        <v>24.124442753267324</v>
      </c>
      <c r="L141" s="117">
        <v>7</v>
      </c>
      <c r="M141" s="127">
        <f>LN(SUM($L$2:L141))</f>
        <v>5.3752784076841653</v>
      </c>
      <c r="N141" s="263">
        <f t="shared" si="80"/>
        <v>38.719504352304803</v>
      </c>
      <c r="P141" s="127">
        <f>LN(SUM($O$2:O141))</f>
        <v>2.7080502011022101</v>
      </c>
      <c r="Q141" s="267">
        <f t="shared" si="61"/>
        <v>93.76872633065696</v>
      </c>
      <c r="S141" s="127">
        <f>LN(SUM($R$2:R141))</f>
        <v>1.0986122886681098</v>
      </c>
      <c r="T141" s="264" t="e">
        <f t="shared" si="62"/>
        <v>#DIV/0!</v>
      </c>
      <c r="U141" s="192">
        <v>6</v>
      </c>
      <c r="V141" s="127">
        <f>LN(SUM($U$2:U141))</f>
        <v>4.4886363697321396</v>
      </c>
      <c r="W141" s="263">
        <f t="shared" si="63"/>
        <v>18.917028945721555</v>
      </c>
      <c r="X141" s="117">
        <v>29</v>
      </c>
      <c r="Y141" s="127">
        <f>LN(SUM($X$2:X141))</f>
        <v>7.180069874302796</v>
      </c>
      <c r="Z141" s="263">
        <f t="shared" si="64"/>
        <v>50.436684388655912</v>
      </c>
      <c r="AB141" s="127">
        <f>LN(SUM($AA$2:AA141))</f>
        <v>4.499809670330265</v>
      </c>
      <c r="AC141" s="263">
        <f t="shared" si="65"/>
        <v>156.94257849853574</v>
      </c>
      <c r="AD141" s="117">
        <v>1</v>
      </c>
      <c r="AE141" s="127">
        <f>LN(SUM($AD$2:AD141))</f>
        <v>4.5849674786705723</v>
      </c>
      <c r="AF141" s="263">
        <f t="shared" si="66"/>
        <v>23.283419582451476</v>
      </c>
      <c r="AG141" s="188">
        <v>3</v>
      </c>
      <c r="AH141" s="127">
        <f>LN(SUM($AG$2:AG141))</f>
        <v>4.1431347263915326</v>
      </c>
      <c r="AI141" s="263">
        <f t="shared" si="67"/>
        <v>32.163217780468379</v>
      </c>
      <c r="AJ141" s="117">
        <v>77</v>
      </c>
      <c r="AK141" s="127">
        <f>LN(SUM($AJ$2:AJ141))</f>
        <v>8.4501983225919588</v>
      </c>
      <c r="AL141" s="263">
        <f t="shared" si="68"/>
        <v>39.055776063225032</v>
      </c>
      <c r="AN141" s="116">
        <f>LN(SUM($AM$2:AM141))</f>
        <v>1.6094379124341003</v>
      </c>
      <c r="AO141" s="263">
        <f t="shared" si="69"/>
        <v>7.5987265135976569</v>
      </c>
      <c r="AQ141" s="116">
        <f>LN(SUM($AP$2:AP141))</f>
        <v>3.3672958299864741</v>
      </c>
      <c r="AR141" s="263">
        <f t="shared" si="70"/>
        <v>6.9902938826721011</v>
      </c>
      <c r="AS141" s="117">
        <v>4</v>
      </c>
      <c r="AT141" s="116">
        <f>LN(SUM($AS$2:AS141))</f>
        <v>4.836281906951478</v>
      </c>
      <c r="AU141" s="264">
        <f t="shared" si="71"/>
        <v>37.704209556923367</v>
      </c>
      <c r="AV141" s="135">
        <v>2</v>
      </c>
      <c r="AW141" s="116">
        <f>LN(SUM($AV$2:AV141))</f>
        <v>4.3567088266895917</v>
      </c>
      <c r="AX141" s="264">
        <f t="shared" si="72"/>
        <v>37.342138269062929</v>
      </c>
      <c r="AZ141" s="116">
        <f>LN(SUM($AY$2:AY141))</f>
        <v>4.7095302013123339</v>
      </c>
      <c r="BA141" s="264">
        <f t="shared" si="73"/>
        <v>24.204602596341058</v>
      </c>
      <c r="BB141" s="139">
        <v>145</v>
      </c>
      <c r="BC141" s="116">
        <f>LN(SUM($BB$2:BB141))</f>
        <v>8.9320804381033074</v>
      </c>
      <c r="BD141" s="157">
        <f t="shared" si="74"/>
        <v>37.941531197052491</v>
      </c>
    </row>
    <row r="142" spans="1:56" x14ac:dyDescent="0.25">
      <c r="A142" s="93">
        <f t="shared" si="59"/>
        <v>203</v>
      </c>
      <c r="B142" s="118">
        <v>44105</v>
      </c>
      <c r="D142" s="123">
        <f>LN(SUM($C$2:C142))</f>
        <v>4.1108738641733114</v>
      </c>
      <c r="E142" s="263">
        <f t="shared" si="78"/>
        <v>391.38819681082833</v>
      </c>
      <c r="G142" s="127">
        <f>LN(SUM($F$2:F142))</f>
        <v>4.9344739331306915</v>
      </c>
      <c r="H142" s="263">
        <f t="shared" si="79"/>
        <v>33.064915167096132</v>
      </c>
      <c r="I142" s="117">
        <v>12</v>
      </c>
      <c r="J142" s="127">
        <f>LN(SUM($I$2:I142))</f>
        <v>6.1047932324149849</v>
      </c>
      <c r="K142" s="263">
        <f t="shared" si="60"/>
        <v>23.321455283019251</v>
      </c>
      <c r="L142" s="117">
        <v>8</v>
      </c>
      <c r="M142" s="127">
        <f>LN(SUM($L$2:L142))</f>
        <v>5.4116460518550396</v>
      </c>
      <c r="N142" s="263">
        <f t="shared" si="80"/>
        <v>31.358247934616408</v>
      </c>
      <c r="P142" s="127">
        <f>LN(SUM($O$2:O142))</f>
        <v>2.7080502011022101</v>
      </c>
      <c r="Q142" s="267" t="e">
        <f t="shared" si="61"/>
        <v>#DIV/0!</v>
      </c>
      <c r="S142" s="127">
        <f>LN(SUM($R$2:R142))</f>
        <v>1.0986122886681098</v>
      </c>
      <c r="T142" s="264" t="e">
        <f t="shared" si="62"/>
        <v>#DIV/0!</v>
      </c>
      <c r="U142" s="192">
        <v>9</v>
      </c>
      <c r="V142" s="127">
        <f>LN(SUM($U$2:U142))</f>
        <v>4.5849674786705723</v>
      </c>
      <c r="W142" s="263">
        <f t="shared" si="63"/>
        <v>16.407172592939482</v>
      </c>
      <c r="X142" s="117">
        <v>21</v>
      </c>
      <c r="Y142" s="127">
        <f>LN(SUM($X$2:X142))</f>
        <v>7.1959372264755688</v>
      </c>
      <c r="Z142" s="263">
        <f t="shared" si="64"/>
        <v>48.872562499591041</v>
      </c>
      <c r="AA142" s="135">
        <v>4</v>
      </c>
      <c r="AB142" s="127">
        <f>LN(SUM($AA$2:AA142))</f>
        <v>4.5432947822700038</v>
      </c>
      <c r="AC142" s="263">
        <f t="shared" si="65"/>
        <v>76.412056627245562</v>
      </c>
      <c r="AD142" s="117">
        <v>4</v>
      </c>
      <c r="AE142" s="127">
        <f>LN(SUM($AD$2:AD142))</f>
        <v>4.6249728132842707</v>
      </c>
      <c r="AF142" s="263">
        <f t="shared" si="66"/>
        <v>29.949476783662604</v>
      </c>
      <c r="AH142" s="127">
        <f>LN(SUM($AG$2:AG142))</f>
        <v>4.1431347263915326</v>
      </c>
      <c r="AI142" s="263">
        <f t="shared" si="67"/>
        <v>45.107293392326035</v>
      </c>
      <c r="AJ142" s="117">
        <v>122</v>
      </c>
      <c r="AK142" s="127">
        <f>LN(SUM($AJ$2:AJ142))</f>
        <v>8.4759544433996403</v>
      </c>
      <c r="AL142" s="263">
        <f t="shared" si="68"/>
        <v>39.324195775695905</v>
      </c>
      <c r="AN142" s="116">
        <f>LN(SUM($AM$2:AM142))</f>
        <v>1.6094379124341003</v>
      </c>
      <c r="AO142" s="263">
        <f t="shared" si="69"/>
        <v>6.3322720946647149</v>
      </c>
      <c r="AP142" s="188">
        <v>5</v>
      </c>
      <c r="AQ142" s="116">
        <f>LN(SUM($AP$2:AP142))</f>
        <v>3.5263605246161616</v>
      </c>
      <c r="AR142" s="263">
        <f t="shared" si="70"/>
        <v>6.7677603719871975</v>
      </c>
      <c r="AS142" s="117">
        <v>11</v>
      </c>
      <c r="AT142" s="116">
        <f>LN(SUM($AS$2:AS142))</f>
        <v>4.9199809258281251</v>
      </c>
      <c r="AU142" s="264">
        <f t="shared" si="71"/>
        <v>25.013878917709917</v>
      </c>
      <c r="AW142" s="116">
        <f>LN(SUM($AV$2:AV142))</f>
        <v>4.3567088266895917</v>
      </c>
      <c r="AX142" s="264">
        <f t="shared" si="72"/>
        <v>42.72274500717554</v>
      </c>
      <c r="AZ142" s="116">
        <f>LN(SUM($AY$2:AY142))</f>
        <v>4.7095302013123339</v>
      </c>
      <c r="BA142" s="264">
        <f t="shared" si="73"/>
        <v>32.547081833337842</v>
      </c>
      <c r="BB142" s="139">
        <v>196</v>
      </c>
      <c r="BC142" s="116">
        <f>LN(SUM($BB$2:BB142))</f>
        <v>8.9576392684196477</v>
      </c>
      <c r="BD142" s="157">
        <f t="shared" si="74"/>
        <v>37.590583269191036</v>
      </c>
    </row>
    <row r="143" spans="1:56" x14ac:dyDescent="0.25">
      <c r="A143" s="93">
        <f t="shared" si="59"/>
        <v>204</v>
      </c>
      <c r="B143" s="118">
        <v>44106</v>
      </c>
      <c r="D143" s="123">
        <f>LN(SUM($C$2:C143))</f>
        <v>4.1108738641733114</v>
      </c>
      <c r="E143" s="263" t="e">
        <f t="shared" si="78"/>
        <v>#DIV/0!</v>
      </c>
      <c r="F143" s="156">
        <v>3</v>
      </c>
      <c r="G143" s="127">
        <f>LN(SUM($F$2:F143))</f>
        <v>4.9558270576012609</v>
      </c>
      <c r="H143" s="263">
        <f t="shared" si="79"/>
        <v>40.867972257332305</v>
      </c>
      <c r="I143" s="117">
        <v>5</v>
      </c>
      <c r="J143" s="127">
        <f>LN(SUM($I$2:I143))</f>
        <v>6.1158921254830343</v>
      </c>
      <c r="K143" s="263">
        <f t="shared" ref="K143:K167" si="81">LN(2)/(SLOPE(J137:J143,$A137:$A143))</f>
        <v>26.155616515828704</v>
      </c>
      <c r="L143" s="117">
        <v>3</v>
      </c>
      <c r="M143" s="127">
        <f>LN(SUM($L$2:L143))</f>
        <v>5.4249500174814029</v>
      </c>
      <c r="N143" s="263">
        <f t="shared" si="80"/>
        <v>29.020349023606013</v>
      </c>
      <c r="P143" s="127">
        <f>LN(SUM($O$2:O143))</f>
        <v>2.7080502011022101</v>
      </c>
      <c r="Q143" s="267" t="e">
        <f t="shared" ref="Q143:Q167" si="82">LN(2)/(SLOPE(P137:P143,$A137:$A143))</f>
        <v>#DIV/0!</v>
      </c>
      <c r="R143" s="135">
        <v>1</v>
      </c>
      <c r="S143" s="127">
        <f>LN(SUM($R$2:R143))</f>
        <v>1.3862943611198906</v>
      </c>
      <c r="T143" s="264">
        <f t="shared" ref="T143:T167" si="83">LN(2)/(SLOPE(S137:S143,$A137:$A143))</f>
        <v>22.487927836763294</v>
      </c>
      <c r="U143" s="192">
        <v>10</v>
      </c>
      <c r="V143" s="127">
        <f>LN(SUM($U$2:U143))</f>
        <v>4.6821312271242199</v>
      </c>
      <c r="W143" s="263">
        <f t="shared" ref="W143:W168" si="84">LN(2)/(SLOPE(V137:V143,$A137:$A143))</f>
        <v>12.792508268738068</v>
      </c>
      <c r="X143" s="117">
        <v>26</v>
      </c>
      <c r="Y143" s="127">
        <f>LN(SUM($X$2:X143))</f>
        <v>7.2152399787300974</v>
      </c>
      <c r="Z143" s="263">
        <f t="shared" ref="Z143:Z167" si="85">LN(2)/(SLOPE(Y137:Y143,$A137:$A143))</f>
        <v>44.291408242138964</v>
      </c>
      <c r="AB143" s="127">
        <f>LN(SUM($AA$2:AA143))</f>
        <v>4.5432947822700038</v>
      </c>
      <c r="AC143" s="263">
        <f t="shared" ref="AC143:AC167" si="86">LN(2)/(SLOPE(AB137:AB143,$A137:$A143))</f>
        <v>60.962041200566702</v>
      </c>
      <c r="AD143" s="117">
        <v>2</v>
      </c>
      <c r="AE143" s="127">
        <f>LN(SUM($AD$2:AD143))</f>
        <v>4.6443908991413725</v>
      </c>
      <c r="AF143" s="263">
        <f t="shared" ref="AF143:AF167" si="87">LN(2)/(SLOPE(AE137:AE143,$A137:$A143))</f>
        <v>36.631477282630016</v>
      </c>
      <c r="AG143" s="188">
        <v>5</v>
      </c>
      <c r="AH143" s="127">
        <f>LN(SUM($AG$2:AG143))</f>
        <v>4.219507705176107</v>
      </c>
      <c r="AI143" s="263">
        <f t="shared" ref="AI143:AI167" si="88">LN(2)/(SLOPE(AH137:AH143,$A137:$A143))</f>
        <v>28.796032903690655</v>
      </c>
      <c r="AJ143" s="117">
        <v>89</v>
      </c>
      <c r="AK143" s="127">
        <f>LN(SUM($AJ$2:AJ143))</f>
        <v>8.4943338972701543</v>
      </c>
      <c r="AL143" s="263">
        <f t="shared" ref="AL143:AL167" si="89">LN(2)/(SLOPE(AK137:AK143,$A137:$A143))</f>
        <v>36.76609164100919</v>
      </c>
      <c r="AN143" s="116">
        <f>LN(SUM($AM$2:AM143))</f>
        <v>1.6094379124341003</v>
      </c>
      <c r="AO143" s="263">
        <f t="shared" ref="AO143:AO167" si="90">LN(2)/(SLOPE(AN137:AN143,$A137:$A143))</f>
        <v>6.3322720946647149</v>
      </c>
      <c r="AQ143" s="116">
        <f>LN(SUM($AP$2:AP143))</f>
        <v>3.5263605246161616</v>
      </c>
      <c r="AR143" s="263">
        <f t="shared" ref="AR143:AR167" si="91">LN(2)/(SLOPE(AQ137:AQ143,$A137:$A143))</f>
        <v>6.7094509099276065</v>
      </c>
      <c r="AS143" s="117">
        <v>8</v>
      </c>
      <c r="AT143" s="116">
        <f>LN(SUM($AS$2:AS143))</f>
        <v>4.9767337424205742</v>
      </c>
      <c r="AU143" s="264">
        <f t="shared" ref="AU143:AU167" si="92">LN(2)/(SLOPE(AT137:AT143,$A137:$A143))</f>
        <v>18.026965168516334</v>
      </c>
      <c r="AV143" s="135">
        <v>4</v>
      </c>
      <c r="AW143" s="116">
        <f>LN(SUM($AV$2:AV143))</f>
        <v>4.4067192472642533</v>
      </c>
      <c r="AX143" s="264">
        <f t="shared" ref="AX143:AX167" si="93">LN(2)/(SLOPE(AW137:AW143,$A137:$A143))</f>
        <v>30.792488850831617</v>
      </c>
      <c r="AZ143" s="116">
        <f>LN(SUM($AY$2:AY143))</f>
        <v>4.7095302013123339</v>
      </c>
      <c r="BA143" s="264">
        <f t="shared" ref="BA143:BA167" si="94">LN(2)/(SLOPE(AZ137:AZ143,$A137:$A143))</f>
        <v>41.114682597260106</v>
      </c>
      <c r="BB143" s="139">
        <v>156</v>
      </c>
      <c r="BC143" s="116">
        <f>LN(SUM($BB$2:BB143))</f>
        <v>8.9775252009652426</v>
      </c>
      <c r="BD143" s="157">
        <f t="shared" ref="BD143:BD167" si="95">LN(2)/(SLOPE(BC137:BC143,$A137:$A143))</f>
        <v>35.258815198917056</v>
      </c>
    </row>
    <row r="144" spans="1:56" x14ac:dyDescent="0.25">
      <c r="A144" s="93">
        <f t="shared" si="59"/>
        <v>205</v>
      </c>
      <c r="B144" s="118">
        <v>44107</v>
      </c>
      <c r="C144" s="135">
        <v>4</v>
      </c>
      <c r="D144" s="123">
        <f>LN(SUM($C$2:C144))</f>
        <v>4.1743872698956368</v>
      </c>
      <c r="E144" s="263">
        <f t="shared" si="78"/>
        <v>101.85839684789761</v>
      </c>
      <c r="F144" s="176">
        <v>1</v>
      </c>
      <c r="G144" s="127">
        <f>LN(SUM($F$2:F144))</f>
        <v>4.962844630259907</v>
      </c>
      <c r="H144" s="263">
        <f t="shared" si="79"/>
        <v>49.417631513082426</v>
      </c>
      <c r="I144" s="177">
        <v>5</v>
      </c>
      <c r="J144" s="127">
        <f>LN(SUM($I$2:I144))</f>
        <v>6.1268691841141854</v>
      </c>
      <c r="K144" s="263">
        <f t="shared" si="81"/>
        <v>31.618581086484749</v>
      </c>
      <c r="L144" s="176">
        <v>10</v>
      </c>
      <c r="M144" s="127">
        <f>LN(SUM($L$2:L144))</f>
        <v>5.4680601411351315</v>
      </c>
      <c r="N144" s="263">
        <f t="shared" si="80"/>
        <v>24.970642689295349</v>
      </c>
      <c r="P144" s="127">
        <f>LN(SUM($O$2:O144))</f>
        <v>2.7080502011022101</v>
      </c>
      <c r="Q144" s="267" t="e">
        <f t="shared" si="82"/>
        <v>#DIV/0!</v>
      </c>
      <c r="S144" s="127">
        <f>LN(SUM($R$2:R144))</f>
        <v>1.3862943611198906</v>
      </c>
      <c r="T144" s="264">
        <f t="shared" si="83"/>
        <v>13.492756702057976</v>
      </c>
      <c r="V144" s="127">
        <f>LN(SUM($U$2:U144))</f>
        <v>4.6821312271242199</v>
      </c>
      <c r="W144" s="263">
        <f t="shared" si="84"/>
        <v>12.283643871910494</v>
      </c>
      <c r="Y144" s="127">
        <f>LN(SUM($X$2:X144))</f>
        <v>7.2152399787300974</v>
      </c>
      <c r="Z144" s="263">
        <f t="shared" si="85"/>
        <v>47.000951834777155</v>
      </c>
      <c r="AA144" s="135">
        <v>5</v>
      </c>
      <c r="AB144" s="127">
        <f>LN(SUM($AA$2:AA144))</f>
        <v>4.5951198501345898</v>
      </c>
      <c r="AC144" s="263">
        <f t="shared" si="86"/>
        <v>41.096926030770241</v>
      </c>
      <c r="AD144" s="117">
        <v>3</v>
      </c>
      <c r="AE144" s="127">
        <f>LN(SUM($AD$2:AD144))</f>
        <v>4.6728288344619058</v>
      </c>
      <c r="AF144" s="263">
        <f t="shared" si="87"/>
        <v>31.308874536377115</v>
      </c>
      <c r="AG144" s="188">
        <v>1</v>
      </c>
      <c r="AH144" s="127">
        <f>LN(SUM($AG$2:AG144))</f>
        <v>4.2341065045972597</v>
      </c>
      <c r="AI144" s="263">
        <f t="shared" si="88"/>
        <v>24.18644708913002</v>
      </c>
      <c r="AJ144" s="117">
        <v>120</v>
      </c>
      <c r="AK144" s="127">
        <f>LN(SUM($AJ$2:AJ144))</f>
        <v>8.5185922123299456</v>
      </c>
      <c r="AL144" s="263">
        <f t="shared" si="89"/>
        <v>35.647662066308591</v>
      </c>
      <c r="AN144" s="116">
        <f>LN(SUM($AM$2:AM144))</f>
        <v>1.6094379124341003</v>
      </c>
      <c r="AO144" s="263">
        <f t="shared" si="90"/>
        <v>7.5987265135976569</v>
      </c>
      <c r="AP144" s="188">
        <v>6</v>
      </c>
      <c r="AQ144" s="116">
        <f>LN(SUM($AP$2:AP144))</f>
        <v>3.6888794541139363</v>
      </c>
      <c r="AR144" s="263">
        <f t="shared" si="91"/>
        <v>6.8744827379723024</v>
      </c>
      <c r="AS144" s="117">
        <v>5</v>
      </c>
      <c r="AT144" s="116">
        <f>LN(SUM($AS$2:AS144))</f>
        <v>5.0106352940962555</v>
      </c>
      <c r="AU144" s="264">
        <f t="shared" si="92"/>
        <v>15.240676909720058</v>
      </c>
      <c r="AW144" s="116">
        <f>LN(SUM($AV$2:AV144))</f>
        <v>4.4067192472642533</v>
      </c>
      <c r="AX144" s="264">
        <f t="shared" si="93"/>
        <v>28.700001023730206</v>
      </c>
      <c r="AY144" s="135">
        <v>4</v>
      </c>
      <c r="AZ144" s="116">
        <f>LN(SUM($AY$2:AY144))</f>
        <v>4.7449321283632502</v>
      </c>
      <c r="BA144" s="264">
        <f t="shared" si="94"/>
        <v>49.836633328677408</v>
      </c>
      <c r="BB144" s="139">
        <v>178</v>
      </c>
      <c r="BC144" s="116">
        <f>LN(SUM($BB$2:BB144))</f>
        <v>8.999742789830492</v>
      </c>
      <c r="BD144" s="157">
        <f t="shared" si="95"/>
        <v>34.288972164604623</v>
      </c>
    </row>
    <row r="145" spans="1:56" x14ac:dyDescent="0.25">
      <c r="A145" s="93">
        <f t="shared" si="59"/>
        <v>206</v>
      </c>
      <c r="B145" s="118">
        <v>44108</v>
      </c>
      <c r="C145" s="135">
        <v>4</v>
      </c>
      <c r="D145" s="123">
        <f>LN(SUM($C$2:C145))</f>
        <v>4.2341065045972597</v>
      </c>
      <c r="E145" s="263">
        <f t="shared" si="78"/>
        <v>39.072185815147627</v>
      </c>
      <c r="F145" s="176">
        <v>2</v>
      </c>
      <c r="G145" s="127">
        <f>LN(SUM($F$2:F145))</f>
        <v>4.9767337424205742</v>
      </c>
      <c r="H145" s="263">
        <f t="shared" si="79"/>
        <v>50.015179777301995</v>
      </c>
      <c r="I145" s="177">
        <v>6</v>
      </c>
      <c r="J145" s="127">
        <f>LN(SUM($I$2:I145))</f>
        <v>6.1398845522262553</v>
      </c>
      <c r="K145" s="263">
        <f t="shared" si="81"/>
        <v>42.351471616310342</v>
      </c>
      <c r="L145" s="176">
        <v>3</v>
      </c>
      <c r="M145" s="127">
        <f>LN(SUM($L$2:L145))</f>
        <v>5.4806389233419912</v>
      </c>
      <c r="N145" s="263">
        <f t="shared" si="80"/>
        <v>24.608354096813983</v>
      </c>
      <c r="P145" s="127">
        <f>LN(SUM($O$2:O145))</f>
        <v>2.7080502011022101</v>
      </c>
      <c r="Q145" s="267" t="e">
        <f t="shared" si="82"/>
        <v>#DIV/0!</v>
      </c>
      <c r="S145" s="127">
        <f>LN(SUM($R$2:R145))</f>
        <v>1.3862943611198906</v>
      </c>
      <c r="T145" s="264">
        <f t="shared" si="83"/>
        <v>11.243963918381647</v>
      </c>
      <c r="U145" s="188">
        <v>5</v>
      </c>
      <c r="V145" s="127">
        <f>LN(SUM($U$2:U145))</f>
        <v>4.7273878187123408</v>
      </c>
      <c r="W145" s="263">
        <f t="shared" si="84"/>
        <v>11.538155240594563</v>
      </c>
      <c r="Y145" s="127">
        <f>LN(SUM($X$2:X145))</f>
        <v>7.2152399787300974</v>
      </c>
      <c r="Z145" s="263">
        <f t="shared" si="85"/>
        <v>52.149425131736017</v>
      </c>
      <c r="AA145" s="135">
        <v>2</v>
      </c>
      <c r="AB145" s="127">
        <f>LN(SUM($AA$2:AA145))</f>
        <v>4.6151205168412597</v>
      </c>
      <c r="AC145" s="263">
        <f t="shared" si="86"/>
        <v>31.632093154356898</v>
      </c>
      <c r="AD145" s="117">
        <v>2</v>
      </c>
      <c r="AE145" s="127">
        <f>LN(SUM($AD$2:AD145))</f>
        <v>4.6913478822291435</v>
      </c>
      <c r="AF145" s="263">
        <f t="shared" si="87"/>
        <v>29.050937663052849</v>
      </c>
      <c r="AG145" s="188">
        <v>3</v>
      </c>
      <c r="AH145" s="127">
        <f>LN(SUM($AG$2:AG145))</f>
        <v>4.2766661190160553</v>
      </c>
      <c r="AI145" s="263">
        <f t="shared" si="88"/>
        <v>20.359246224138037</v>
      </c>
      <c r="AJ145" s="117">
        <v>90</v>
      </c>
      <c r="AK145" s="127">
        <f>LN(SUM($AJ$2:AJ145))</f>
        <v>8.5364074103400416</v>
      </c>
      <c r="AL145" s="263">
        <f t="shared" si="89"/>
        <v>33.818630811009022</v>
      </c>
      <c r="AN145" s="116">
        <f>LN(SUM($AM$2:AM145))</f>
        <v>1.6094379124341003</v>
      </c>
      <c r="AO145" s="263">
        <f t="shared" si="90"/>
        <v>12.66454418932943</v>
      </c>
      <c r="AP145" s="188">
        <v>1</v>
      </c>
      <c r="AQ145" s="116">
        <f>LN(SUM($AP$2:AP145))</f>
        <v>3.713572066704308</v>
      </c>
      <c r="AR145" s="263">
        <f t="shared" si="91"/>
        <v>7.2694471403555685</v>
      </c>
      <c r="AS145" s="117">
        <v>5</v>
      </c>
      <c r="AT145" s="116">
        <f>LN(SUM($AS$2:AS145))</f>
        <v>5.0434251169192468</v>
      </c>
      <c r="AU145" s="264">
        <f t="shared" si="92"/>
        <v>14.146873261773898</v>
      </c>
      <c r="AV145" s="135">
        <v>3</v>
      </c>
      <c r="AW145" s="116">
        <f>LN(SUM($AV$2:AV145))</f>
        <v>4.4426512564903167</v>
      </c>
      <c r="AX145" s="264">
        <f t="shared" si="93"/>
        <v>27.728357147466951</v>
      </c>
      <c r="AZ145" s="116">
        <f>LN(SUM($AY$2:AY145))</f>
        <v>4.7449321283632502</v>
      </c>
      <c r="BA145" s="264">
        <f t="shared" si="94"/>
        <v>109.64443278901197</v>
      </c>
      <c r="BB145" s="139">
        <v>150</v>
      </c>
      <c r="BC145" s="116">
        <f>LN(SUM($BB$2:BB145))</f>
        <v>9.0180896841043428</v>
      </c>
      <c r="BD145" s="157">
        <f t="shared" si="95"/>
        <v>33.049938050309443</v>
      </c>
    </row>
    <row r="146" spans="1:56" x14ac:dyDescent="0.25">
      <c r="A146" s="93">
        <f t="shared" si="59"/>
        <v>207</v>
      </c>
      <c r="B146" s="118">
        <v>44109</v>
      </c>
      <c r="D146" s="123">
        <f>LN(SUM($C$2:C146))</f>
        <v>4.2341065045972597</v>
      </c>
      <c r="E146" s="263">
        <f t="shared" si="78"/>
        <v>28.554934555270489</v>
      </c>
      <c r="F146" s="177">
        <v>3</v>
      </c>
      <c r="G146" s="127">
        <f>LN(SUM($F$2:F146))</f>
        <v>4.9972122737641147</v>
      </c>
      <c r="H146" s="263">
        <f t="shared" si="79"/>
        <v>47.220816791246563</v>
      </c>
      <c r="I146" s="117">
        <v>13</v>
      </c>
      <c r="J146" s="127">
        <f>LN(SUM($I$2:I146))</f>
        <v>6.1675164908883415</v>
      </c>
      <c r="K146" s="263">
        <f t="shared" si="81"/>
        <v>39.379963505130526</v>
      </c>
      <c r="M146" s="127">
        <f>LN(SUM($L$2:L146))</f>
        <v>5.4806389233419912</v>
      </c>
      <c r="N146" s="263">
        <f t="shared" si="80"/>
        <v>28.4556054212117</v>
      </c>
      <c r="P146" s="127">
        <f>LN(SUM($O$2:O146))</f>
        <v>2.7080502011022101</v>
      </c>
      <c r="Q146" s="267" t="e">
        <f t="shared" si="82"/>
        <v>#DIV/0!</v>
      </c>
      <c r="S146" s="127">
        <f>LN(SUM($R$2:R146))</f>
        <v>1.3862943611198906</v>
      </c>
      <c r="T146" s="264">
        <f t="shared" si="83"/>
        <v>11.243963918381647</v>
      </c>
      <c r="V146" s="127">
        <f>LN(SUM($U$2:U146))</f>
        <v>4.7273878187123408</v>
      </c>
      <c r="W146" s="263">
        <f t="shared" si="84"/>
        <v>12.936088752725043</v>
      </c>
      <c r="X146" s="135">
        <v>3</v>
      </c>
      <c r="Y146" s="127">
        <f>LN(SUM($X$2:X146))</f>
        <v>7.217443431696533</v>
      </c>
      <c r="Z146" s="263">
        <f t="shared" si="85"/>
        <v>72.211749392482147</v>
      </c>
      <c r="AB146" s="127">
        <f>LN(SUM($AA$2:AA146))</f>
        <v>4.6151205168412597</v>
      </c>
      <c r="AC146" s="263">
        <f t="shared" si="86"/>
        <v>30.885996790027875</v>
      </c>
      <c r="AE146" s="127">
        <f>LN(SUM($AD$2:AD146))</f>
        <v>4.6913478822291435</v>
      </c>
      <c r="AF146" s="263">
        <f t="shared" si="87"/>
        <v>31.789100082956502</v>
      </c>
      <c r="AH146" s="127">
        <f>LN(SUM($AG$2:AG146))</f>
        <v>4.2766661190160553</v>
      </c>
      <c r="AI146" s="263">
        <f t="shared" si="88"/>
        <v>21.44545578607844</v>
      </c>
      <c r="AJ146" s="117">
        <v>82</v>
      </c>
      <c r="AK146" s="127">
        <f>LN(SUM($AJ$2:AJ146))</f>
        <v>8.5523672664238912</v>
      </c>
      <c r="AL146" s="263">
        <f t="shared" si="89"/>
        <v>33.967381959094027</v>
      </c>
      <c r="AN146" s="116">
        <f>LN(SUM($AM$2:AM146))</f>
        <v>1.6094379124341003</v>
      </c>
      <c r="AO146" s="263" t="e">
        <f t="shared" si="90"/>
        <v>#DIV/0!</v>
      </c>
      <c r="AQ146" s="116">
        <f>LN(SUM($AP$2:AP146))</f>
        <v>3.713572066704308</v>
      </c>
      <c r="AR146" s="263">
        <f t="shared" si="91"/>
        <v>10.247700457678516</v>
      </c>
      <c r="AT146" s="116">
        <f>LN(SUM($AS$2:AS146))</f>
        <v>5.0434251169192468</v>
      </c>
      <c r="AU146" s="264">
        <f t="shared" si="92"/>
        <v>15.867288049920315</v>
      </c>
      <c r="AW146" s="116">
        <f>LN(SUM($AV$2:AV146))</f>
        <v>4.4426512564903167</v>
      </c>
      <c r="AX146" s="264">
        <f t="shared" si="93"/>
        <v>34.803469662375086</v>
      </c>
      <c r="AZ146" s="116">
        <f>LN(SUM($AY$2:AY146))</f>
        <v>4.7449321283632502</v>
      </c>
      <c r="BA146" s="264">
        <f t="shared" si="94"/>
        <v>91.370360657509963</v>
      </c>
      <c r="BB146" s="139">
        <v>106</v>
      </c>
      <c r="BC146" s="116">
        <f>LN(SUM($BB$2:BB146))</f>
        <v>9.0308547900014364</v>
      </c>
      <c r="BD146" s="157">
        <f t="shared" si="95"/>
        <v>34.141668680502214</v>
      </c>
    </row>
    <row r="147" spans="1:56" x14ac:dyDescent="0.25">
      <c r="A147" s="93">
        <f t="shared" si="59"/>
        <v>208</v>
      </c>
      <c r="B147" s="118">
        <v>44110</v>
      </c>
      <c r="C147" s="135">
        <v>1</v>
      </c>
      <c r="D147" s="123">
        <f>LN(SUM($C$2:C147))</f>
        <v>4.2484952420493594</v>
      </c>
      <c r="E147" s="263">
        <f t="shared" si="78"/>
        <v>24.800743831310371</v>
      </c>
      <c r="F147" s="177">
        <v>7</v>
      </c>
      <c r="G147" s="127">
        <f>LN(SUM($F$2:F147))</f>
        <v>5.0434251169192468</v>
      </c>
      <c r="H147" s="263">
        <f t="shared" si="79"/>
        <v>41.0114264968649</v>
      </c>
      <c r="I147" s="117">
        <v>6</v>
      </c>
      <c r="J147" s="127">
        <f>LN(SUM($I$2:I147))</f>
        <v>6.1800166536525722</v>
      </c>
      <c r="K147" s="263">
        <f t="shared" si="81"/>
        <v>42.509261904271575</v>
      </c>
      <c r="L147" s="135">
        <v>18</v>
      </c>
      <c r="M147" s="127">
        <f>LN(SUM($L$2:L147))</f>
        <v>5.5529595849216173</v>
      </c>
      <c r="N147" s="263">
        <f t="shared" si="80"/>
        <v>26.706530227541666</v>
      </c>
      <c r="P147" s="127">
        <f>LN(SUM($O$2:O147))</f>
        <v>2.7080502011022101</v>
      </c>
      <c r="Q147" s="267" t="e">
        <f t="shared" si="82"/>
        <v>#DIV/0!</v>
      </c>
      <c r="S147" s="127">
        <f>LN(SUM($R$2:R147))</f>
        <v>1.3862943611198906</v>
      </c>
      <c r="T147" s="264">
        <f t="shared" si="83"/>
        <v>13.492756702057976</v>
      </c>
      <c r="U147" s="188">
        <v>10</v>
      </c>
      <c r="V147" s="127">
        <f>LN(SUM($U$2:U147))</f>
        <v>4.8121843553724171</v>
      </c>
      <c r="W147" s="263">
        <f t="shared" si="84"/>
        <v>14.92081639995348</v>
      </c>
      <c r="X147" s="135">
        <v>27</v>
      </c>
      <c r="Y147" s="127">
        <f>LN(SUM($X$2:X147))</f>
        <v>7.2370590261247374</v>
      </c>
      <c r="Z147" s="263">
        <f t="shared" si="85"/>
        <v>90.700687998586545</v>
      </c>
      <c r="AA147" s="135">
        <v>1</v>
      </c>
      <c r="AB147" s="127">
        <f>LN(SUM($AA$2:AA147))</f>
        <v>4.6249728132842707</v>
      </c>
      <c r="AC147" s="263">
        <f t="shared" si="86"/>
        <v>32.841314527499328</v>
      </c>
      <c r="AD147" s="135">
        <v>4</v>
      </c>
      <c r="AE147" s="127">
        <f>LN(SUM($AD$2:AD147))</f>
        <v>4.7273878187123408</v>
      </c>
      <c r="AF147" s="263">
        <f t="shared" si="87"/>
        <v>31.975518550965727</v>
      </c>
      <c r="AG147" s="188">
        <v>2</v>
      </c>
      <c r="AH147" s="127">
        <f>LN(SUM($AG$2:AG147))</f>
        <v>4.3040650932041702</v>
      </c>
      <c r="AI147" s="263">
        <f t="shared" si="88"/>
        <v>24.04934976462695</v>
      </c>
      <c r="AJ147" s="117">
        <v>96</v>
      </c>
      <c r="AK147" s="127">
        <f>LN(SUM($AJ$2:AJ147))</f>
        <v>8.5707339583442668</v>
      </c>
      <c r="AL147" s="263">
        <f t="shared" si="89"/>
        <v>34.87494966962219</v>
      </c>
      <c r="AM147" s="135">
        <v>4</v>
      </c>
      <c r="AN147" s="116">
        <f>LN(SUM($AM$2:AM147))</f>
        <v>2.1972245773362196</v>
      </c>
      <c r="AO147" s="263">
        <f t="shared" si="90"/>
        <v>11.006329458500836</v>
      </c>
      <c r="AP147" s="188">
        <v>1</v>
      </c>
      <c r="AQ147" s="116">
        <f>LN(SUM($AP$2:AP147))</f>
        <v>3.7376696182833684</v>
      </c>
      <c r="AR147" s="263">
        <f t="shared" si="91"/>
        <v>11.602481867230489</v>
      </c>
      <c r="AS147" s="135">
        <v>6</v>
      </c>
      <c r="AT147" s="116">
        <f>LN(SUM($AS$2:AS147))</f>
        <v>5.0814043649844631</v>
      </c>
      <c r="AU147" s="264">
        <f t="shared" si="92"/>
        <v>18.502477852481384</v>
      </c>
      <c r="AV147" s="135">
        <v>3</v>
      </c>
      <c r="AW147" s="116">
        <f>LN(SUM($AV$2:AV147))</f>
        <v>4.4773368144782069</v>
      </c>
      <c r="AX147" s="264">
        <f t="shared" si="93"/>
        <v>34.067215561116242</v>
      </c>
      <c r="AY147" s="135">
        <v>1</v>
      </c>
      <c r="AZ147" s="116">
        <f>LN(SUM($AY$2:AY147))</f>
        <v>4.7535901911063645</v>
      </c>
      <c r="BA147" s="264">
        <f t="shared" si="94"/>
        <v>81.414770019326014</v>
      </c>
      <c r="BB147" s="139">
        <v>187</v>
      </c>
      <c r="BC147" s="116">
        <f>LN(SUM($BB$2:BB147))</f>
        <v>9.0529845611999757</v>
      </c>
      <c r="BD147" s="157">
        <f t="shared" si="95"/>
        <v>35.306243936614877</v>
      </c>
    </row>
    <row r="148" spans="1:56" x14ac:dyDescent="0.25">
      <c r="A148" s="93">
        <f t="shared" si="59"/>
        <v>209</v>
      </c>
      <c r="B148" s="118">
        <v>44111</v>
      </c>
      <c r="D148" s="123">
        <f>LN(SUM($C$2:C148))</f>
        <v>4.2484952420493594</v>
      </c>
      <c r="E148" s="263">
        <f t="shared" si="78"/>
        <v>25.952718727908337</v>
      </c>
      <c r="F148" s="177">
        <v>4</v>
      </c>
      <c r="G148" s="127">
        <f>LN(SUM($F$2:F148))</f>
        <v>5.0689042022202315</v>
      </c>
      <c r="H148" s="263">
        <f t="shared" si="79"/>
        <v>31.668395773569632</v>
      </c>
      <c r="I148" s="117">
        <v>9</v>
      </c>
      <c r="J148" s="127">
        <f>LN(SUM($I$2:I148))</f>
        <v>6.1984787164923079</v>
      </c>
      <c r="K148" s="263">
        <f t="shared" si="81"/>
        <v>43.133680674469581</v>
      </c>
      <c r="L148" s="135">
        <v>17</v>
      </c>
      <c r="M148" s="127">
        <f>LN(SUM($L$2:L148))</f>
        <v>5.6167710976665717</v>
      </c>
      <c r="N148" s="263">
        <f t="shared" si="80"/>
        <v>21.955557306184801</v>
      </c>
      <c r="P148" s="127">
        <f>LN(SUM($O$2:O148))</f>
        <v>2.7080502011022101</v>
      </c>
      <c r="Q148" s="267" t="e">
        <f t="shared" si="82"/>
        <v>#DIV/0!</v>
      </c>
      <c r="S148" s="127">
        <f>LN(SUM($R$2:R148))</f>
        <v>1.3862943611198906</v>
      </c>
      <c r="T148" s="264">
        <f t="shared" si="83"/>
        <v>22.487927836763294</v>
      </c>
      <c r="U148" s="188">
        <v>11</v>
      </c>
      <c r="V148" s="127">
        <f>LN(SUM($U$2:U148))</f>
        <v>4.8978397999509111</v>
      </c>
      <c r="W148" s="263">
        <f t="shared" si="84"/>
        <v>15.601636674181249</v>
      </c>
      <c r="X148" s="135">
        <v>17</v>
      </c>
      <c r="Y148" s="127">
        <f>LN(SUM($X$2:X148))</f>
        <v>7.2492150571143892</v>
      </c>
      <c r="Z148" s="263">
        <f t="shared" si="85"/>
        <v>94.363035430127297</v>
      </c>
      <c r="AB148" s="127">
        <f>LN(SUM($AA$2:AA148))</f>
        <v>4.6249728132842707</v>
      </c>
      <c r="AC148" s="263">
        <f t="shared" si="86"/>
        <v>45.304707918639593</v>
      </c>
      <c r="AD148" s="135">
        <v>3</v>
      </c>
      <c r="AE148" s="127">
        <f>LN(SUM($AD$2:AD148))</f>
        <v>4.7535901911063645</v>
      </c>
      <c r="AF148" s="263">
        <f t="shared" si="87"/>
        <v>34.027544401132161</v>
      </c>
      <c r="AH148" s="127">
        <f>LN(SUM($AG$2:AG148))</f>
        <v>4.3040650932041702</v>
      </c>
      <c r="AI148" s="263">
        <f t="shared" si="88"/>
        <v>27.946847337464686</v>
      </c>
      <c r="AJ148" s="117">
        <v>45</v>
      </c>
      <c r="AK148" s="127">
        <f>LN(SUM($AJ$2:AJ148))</f>
        <v>8.5792285823356895</v>
      </c>
      <c r="AL148" s="263">
        <f t="shared" si="89"/>
        <v>39.097935460196986</v>
      </c>
      <c r="AN148" s="116">
        <f>LN(SUM($AM$2:AM148))</f>
        <v>2.1972245773362196</v>
      </c>
      <c r="AO148" s="263">
        <f t="shared" si="90"/>
        <v>6.6037976751005028</v>
      </c>
      <c r="AP148" s="193">
        <v>5</v>
      </c>
      <c r="AQ148" s="116">
        <f>LN(SUM($AP$2:AP148))</f>
        <v>3.8501476017100584</v>
      </c>
      <c r="AR148" s="263">
        <f t="shared" si="91"/>
        <v>13.680484727096008</v>
      </c>
      <c r="AS148" s="134">
        <v>13</v>
      </c>
      <c r="AT148" s="116">
        <f>LN(SUM($AS$2:AS148))</f>
        <v>5.1590552992145291</v>
      </c>
      <c r="AU148" s="264">
        <f t="shared" si="92"/>
        <v>20.230402177025265</v>
      </c>
      <c r="AV148" s="134">
        <v>2</v>
      </c>
      <c r="AW148" s="116">
        <f>LN(SUM($AV$2:AV148))</f>
        <v>4.499809670330265</v>
      </c>
      <c r="AX148" s="264">
        <f t="shared" si="93"/>
        <v>32.001799709519759</v>
      </c>
      <c r="AY148" s="135">
        <v>1</v>
      </c>
      <c r="AZ148" s="116">
        <f>LN(SUM($AY$2:AY148))</f>
        <v>4.7621739347977563</v>
      </c>
      <c r="BA148" s="264">
        <f t="shared" si="94"/>
        <v>78.878390472185174</v>
      </c>
      <c r="BB148" s="139">
        <v>127</v>
      </c>
      <c r="BC148" s="116">
        <f>LN(SUM($BB$2:BB148))</f>
        <v>9.0677394033771606</v>
      </c>
      <c r="BD148" s="157">
        <f t="shared" si="95"/>
        <v>37.881987037674008</v>
      </c>
    </row>
    <row r="149" spans="1:56" x14ac:dyDescent="0.25">
      <c r="A149" s="93">
        <f t="shared" si="59"/>
        <v>210</v>
      </c>
      <c r="B149" s="118">
        <v>44112</v>
      </c>
      <c r="C149" s="135">
        <v>0</v>
      </c>
      <c r="D149" s="123">
        <f>LN(SUM($C$2:C149))</f>
        <v>4.2484952420493594</v>
      </c>
      <c r="E149" s="263">
        <f t="shared" si="78"/>
        <v>33.725756351546821</v>
      </c>
      <c r="F149" s="177">
        <v>1</v>
      </c>
      <c r="G149" s="127">
        <f>LN(SUM($F$2:F149))</f>
        <v>5.0751738152338266</v>
      </c>
      <c r="H149" s="263">
        <f t="shared" si="79"/>
        <v>30.475146329868139</v>
      </c>
      <c r="I149" s="117">
        <v>18</v>
      </c>
      <c r="J149" s="127">
        <f>LN(SUM($I$2:I149))</f>
        <v>6.2344107257183712</v>
      </c>
      <c r="K149" s="263">
        <f t="shared" si="81"/>
        <v>36.013861850279994</v>
      </c>
      <c r="L149" s="135">
        <v>2</v>
      </c>
      <c r="M149" s="127">
        <f>LN(SUM($L$2:L149))</f>
        <v>5.6240175061873385</v>
      </c>
      <c r="N149" s="263">
        <f t="shared" si="80"/>
        <v>20.071586530313837</v>
      </c>
      <c r="P149" s="127">
        <f>LN(SUM($O$2:O149))</f>
        <v>2.7080502011022101</v>
      </c>
      <c r="Q149" s="267" t="e">
        <f t="shared" si="82"/>
        <v>#DIV/0!</v>
      </c>
      <c r="S149" s="127">
        <f>LN(SUM($R$2:R149))</f>
        <v>1.3862943611198906</v>
      </c>
      <c r="T149" s="264" t="e">
        <f t="shared" si="83"/>
        <v>#DIV/0!</v>
      </c>
      <c r="U149" s="188">
        <v>1</v>
      </c>
      <c r="V149" s="127">
        <f>LN(SUM($U$2:U149))</f>
        <v>4.9052747784384296</v>
      </c>
      <c r="W149" s="263">
        <f t="shared" si="84"/>
        <v>16.3692605465173</v>
      </c>
      <c r="X149" s="135">
        <v>24</v>
      </c>
      <c r="Y149" s="127">
        <f>LN(SUM($X$2:X149))</f>
        <v>7.2661287795564506</v>
      </c>
      <c r="Z149" s="263">
        <f t="shared" si="85"/>
        <v>80.054746596342071</v>
      </c>
      <c r="AA149" s="135">
        <v>1</v>
      </c>
      <c r="AB149" s="127">
        <f>LN(SUM($AA$2:AA149))</f>
        <v>4.6347289882296359</v>
      </c>
      <c r="AC149" s="263">
        <f t="shared" si="86"/>
        <v>56.441789127872021</v>
      </c>
      <c r="AE149" s="127">
        <f>LN(SUM($AD$2:AD149))</f>
        <v>4.7535901911063645</v>
      </c>
      <c r="AF149" s="263">
        <f t="shared" si="87"/>
        <v>36.956549677882002</v>
      </c>
      <c r="AG149" s="188">
        <v>1</v>
      </c>
      <c r="AH149" s="127">
        <f>LN(SUM($AG$2:AG149))</f>
        <v>4.3174881135363101</v>
      </c>
      <c r="AI149" s="263">
        <f t="shared" si="88"/>
        <v>42.076554316986403</v>
      </c>
      <c r="AJ149" s="117">
        <v>90</v>
      </c>
      <c r="AK149" s="127">
        <f>LN(SUM($AJ$2:AJ149))</f>
        <v>8.596004371840527</v>
      </c>
      <c r="AL149" s="263">
        <f t="shared" si="89"/>
        <v>42.135626813621748</v>
      </c>
      <c r="AN149" s="116">
        <f>LN(SUM($AM$2:AM149))</f>
        <v>2.1972245773362196</v>
      </c>
      <c r="AO149" s="263">
        <f t="shared" si="90"/>
        <v>5.5031647292504182</v>
      </c>
      <c r="AP149" s="193">
        <v>4</v>
      </c>
      <c r="AQ149" s="116">
        <f>LN(SUM($AP$2:AP149))</f>
        <v>3.9318256327243257</v>
      </c>
      <c r="AR149" s="263">
        <f t="shared" si="91"/>
        <v>12.416992219071613</v>
      </c>
      <c r="AS149" s="134">
        <v>8</v>
      </c>
      <c r="AT149" s="116">
        <f>LN(SUM($AS$2:AS149))</f>
        <v>5.2040066870767951</v>
      </c>
      <c r="AU149" s="264">
        <f t="shared" si="92"/>
        <v>19.090491693395936</v>
      </c>
      <c r="AW149" s="116">
        <f>LN(SUM($AV$2:AV149))</f>
        <v>4.499809670330265</v>
      </c>
      <c r="AX149" s="264">
        <f t="shared" si="93"/>
        <v>38.805557131746596</v>
      </c>
      <c r="AZ149" s="116">
        <f>LN(SUM($AY$2:AY149))</f>
        <v>4.7621739347977563</v>
      </c>
      <c r="BA149" s="264">
        <f t="shared" si="94"/>
        <v>96.522820159377986</v>
      </c>
      <c r="BB149" s="139">
        <v>150</v>
      </c>
      <c r="BC149" s="116">
        <f>LN(SUM($BB$2:BB149))</f>
        <v>9.0848905212587674</v>
      </c>
      <c r="BD149" s="157">
        <f t="shared" si="95"/>
        <v>39.368657996969134</v>
      </c>
    </row>
    <row r="150" spans="1:56" x14ac:dyDescent="0.25">
      <c r="A150" s="93">
        <f t="shared" si="59"/>
        <v>211</v>
      </c>
      <c r="B150" s="118">
        <v>44113</v>
      </c>
      <c r="C150" s="137"/>
      <c r="D150" s="123">
        <f>LN(SUM($C$2:C150))</f>
        <v>4.2484952420493594</v>
      </c>
      <c r="E150" s="263">
        <f t="shared" si="78"/>
        <v>73.102985569087579</v>
      </c>
      <c r="F150" s="177">
        <v>14</v>
      </c>
      <c r="G150" s="127">
        <f>LN(SUM($F$2:F150))</f>
        <v>5.1590552992145291</v>
      </c>
      <c r="H150" s="263">
        <f t="shared" si="79"/>
        <v>22.641190688510083</v>
      </c>
      <c r="I150" s="117">
        <v>16</v>
      </c>
      <c r="J150" s="127">
        <f>LN(SUM($I$2:I150))</f>
        <v>6.2653012127377101</v>
      </c>
      <c r="K150" s="263">
        <f t="shared" si="81"/>
        <v>30.549024791684538</v>
      </c>
      <c r="L150" s="135">
        <v>12</v>
      </c>
      <c r="M150" s="127">
        <f>LN(SUM($L$2:L150))</f>
        <v>5.6664266881124323</v>
      </c>
      <c r="N150" s="263">
        <f t="shared" si="80"/>
        <v>19.065158286507558</v>
      </c>
      <c r="P150" s="127">
        <f>LN(SUM($O$2:O150))</f>
        <v>2.7080502011022101</v>
      </c>
      <c r="Q150" s="267" t="e">
        <f t="shared" si="82"/>
        <v>#DIV/0!</v>
      </c>
      <c r="S150" s="127">
        <f>LN(SUM($R$2:R150))</f>
        <v>1.3862943611198906</v>
      </c>
      <c r="T150" s="264" t="e">
        <f t="shared" si="83"/>
        <v>#DIV/0!</v>
      </c>
      <c r="U150" s="188">
        <v>7</v>
      </c>
      <c r="V150" s="127">
        <f>LN(SUM($U$2:U150))</f>
        <v>4.9558270576012609</v>
      </c>
      <c r="W150" s="263">
        <f t="shared" si="84"/>
        <v>14.405053174089518</v>
      </c>
      <c r="X150" s="135">
        <v>41</v>
      </c>
      <c r="Y150" s="127">
        <f>LN(SUM($X$2:X150))</f>
        <v>7.2943772992888212</v>
      </c>
      <c r="Z150" s="263">
        <f t="shared" si="85"/>
        <v>52.318467927190497</v>
      </c>
      <c r="AA150" s="135">
        <v>4</v>
      </c>
      <c r="AB150" s="127">
        <f>LN(SUM($AA$2:AA150))</f>
        <v>4.6728288344619058</v>
      </c>
      <c r="AC150" s="263">
        <f t="shared" si="86"/>
        <v>68.775276180217617</v>
      </c>
      <c r="AD150" s="135">
        <v>4</v>
      </c>
      <c r="AE150" s="127">
        <f>LN(SUM($AD$2:AD150))</f>
        <v>4.7874917427820458</v>
      </c>
      <c r="AF150" s="263">
        <f t="shared" si="87"/>
        <v>36.569716754078073</v>
      </c>
      <c r="AG150" s="181">
        <v>6</v>
      </c>
      <c r="AH150" s="127">
        <f>LN(SUM($AG$2:AG150))</f>
        <v>4.3944491546724391</v>
      </c>
      <c r="AI150" s="263">
        <f t="shared" si="88"/>
        <v>32.891167168479839</v>
      </c>
      <c r="AJ150" s="117">
        <v>96</v>
      </c>
      <c r="AK150" s="127">
        <f>LN(SUM($AJ$2:AJ150))</f>
        <v>8.6135936857025523</v>
      </c>
      <c r="AL150" s="263">
        <f t="shared" si="89"/>
        <v>45.024211032239506</v>
      </c>
      <c r="AM150" s="135">
        <v>3</v>
      </c>
      <c r="AN150" s="116">
        <f>LN(SUM($AM$2:AM150))</f>
        <v>2.4849066497880004</v>
      </c>
      <c r="AO150" s="263">
        <f t="shared" si="90"/>
        <v>4.4212197510098372</v>
      </c>
      <c r="AP150" s="181">
        <v>9</v>
      </c>
      <c r="AQ150" s="116">
        <f>LN(SUM($AP$2:AP150))</f>
        <v>4.0943445622221004</v>
      </c>
      <c r="AR150" s="263">
        <f t="shared" si="91"/>
        <v>10.845688602639283</v>
      </c>
      <c r="AS150" s="134">
        <v>15</v>
      </c>
      <c r="AT150" s="116">
        <f>LN(SUM($AS$2:AS150))</f>
        <v>5.2832037287379885</v>
      </c>
      <c r="AU150" s="264">
        <f t="shared" si="92"/>
        <v>15.470818895414746</v>
      </c>
      <c r="AV150" s="135">
        <v>3</v>
      </c>
      <c r="AW150" s="116">
        <f>LN(SUM($AV$2:AV150))</f>
        <v>4.5325994931532563</v>
      </c>
      <c r="AX150" s="264">
        <f t="shared" si="93"/>
        <v>35.344302098836302</v>
      </c>
      <c r="AY150" s="135">
        <v>2</v>
      </c>
      <c r="AZ150" s="116">
        <f>LN(SUM($AY$2:AY150))</f>
        <v>4.7791234931115296</v>
      </c>
      <c r="BA150" s="264">
        <f t="shared" si="94"/>
        <v>125.78212730136741</v>
      </c>
      <c r="BB150" s="139">
        <v>231</v>
      </c>
      <c r="BC150" s="116">
        <f>LN(SUM($BB$2:BB150))</f>
        <v>9.1107410067534271</v>
      </c>
      <c r="BD150" s="157">
        <f t="shared" si="95"/>
        <v>38.547876539869485</v>
      </c>
    </row>
    <row r="151" spans="1:56" x14ac:dyDescent="0.25">
      <c r="A151" s="93">
        <f t="shared" si="59"/>
        <v>212</v>
      </c>
      <c r="B151" s="118">
        <v>44114</v>
      </c>
      <c r="C151" s="137"/>
      <c r="D151" s="123">
        <f>LN(SUM($C$2:C151))</f>
        <v>4.2484952420493594</v>
      </c>
      <c r="E151" s="263">
        <f t="shared" si="78"/>
        <v>269.76822838401768</v>
      </c>
      <c r="F151" s="177">
        <v>13</v>
      </c>
      <c r="G151" s="127">
        <f>LN(SUM($F$2:F151))</f>
        <v>5.2311086168545868</v>
      </c>
      <c r="H151" s="263">
        <f t="shared" si="79"/>
        <v>17.350997660498127</v>
      </c>
      <c r="I151" s="117">
        <v>6</v>
      </c>
      <c r="J151" s="127">
        <f>LN(SUM($I$2:I151))</f>
        <v>6.2766434893416445</v>
      </c>
      <c r="K151" s="263">
        <f t="shared" si="81"/>
        <v>29.395540167337082</v>
      </c>
      <c r="L151" s="135">
        <v>19</v>
      </c>
      <c r="M151" s="127">
        <f>LN(SUM($L$2:L151))</f>
        <v>5.730099782973574</v>
      </c>
      <c r="N151" s="263">
        <f t="shared" si="80"/>
        <v>16.295432279400192</v>
      </c>
      <c r="P151" s="127">
        <f>LN(SUM($O$2:O151))</f>
        <v>2.7080502011022101</v>
      </c>
      <c r="Q151" s="267" t="e">
        <f t="shared" si="82"/>
        <v>#DIV/0!</v>
      </c>
      <c r="S151" s="127">
        <f>LN(SUM($R$2:R151))</f>
        <v>1.3862943611198906</v>
      </c>
      <c r="T151" s="264" t="e">
        <f t="shared" si="83"/>
        <v>#DIV/0!</v>
      </c>
      <c r="U151" s="188">
        <v>18</v>
      </c>
      <c r="V151" s="127">
        <f>LN(SUM($U$2:U151))</f>
        <v>5.0751738152338266</v>
      </c>
      <c r="W151" s="263">
        <f t="shared" si="84"/>
        <v>12.180878369977734</v>
      </c>
      <c r="X151" s="135">
        <v>17</v>
      </c>
      <c r="Y151" s="127">
        <f>LN(SUM($X$2:X151))</f>
        <v>7.3058600326840093</v>
      </c>
      <c r="Z151" s="263">
        <f t="shared" si="85"/>
        <v>42.674189357133052</v>
      </c>
      <c r="AB151" s="127">
        <f>LN(SUM($AA$2:AA151))</f>
        <v>4.6728288344619058</v>
      </c>
      <c r="AC151" s="263">
        <f t="shared" si="86"/>
        <v>65.062911827859367</v>
      </c>
      <c r="AD151" s="135">
        <v>7</v>
      </c>
      <c r="AE151" s="127">
        <f>LN(SUM($AD$2:AD151))</f>
        <v>4.8441870864585912</v>
      </c>
      <c r="AF151" s="263">
        <f t="shared" si="87"/>
        <v>28.66750389733977</v>
      </c>
      <c r="AG151" s="181">
        <v>1</v>
      </c>
      <c r="AH151" s="127">
        <f>LN(SUM($AG$2:AG151))</f>
        <v>4.4067192472642533</v>
      </c>
      <c r="AI151" s="263">
        <f t="shared" si="88"/>
        <v>30.365590739280773</v>
      </c>
      <c r="AJ151" s="117">
        <v>133</v>
      </c>
      <c r="AK151" s="127">
        <f>LN(SUM($AJ$2:AJ151))</f>
        <v>8.6374620238071813</v>
      </c>
      <c r="AL151" s="263">
        <f t="shared" si="89"/>
        <v>43.044303952026283</v>
      </c>
      <c r="AM151" s="135">
        <v>6</v>
      </c>
      <c r="AN151" s="116">
        <f>LN(SUM($AM$2:AM151))</f>
        <v>2.8903717578961645</v>
      </c>
      <c r="AO151" s="263">
        <f t="shared" si="90"/>
        <v>3.4696150494663023</v>
      </c>
      <c r="AP151" s="181">
        <v>6</v>
      </c>
      <c r="AQ151" s="116">
        <f>LN(SUM($AP$2:AP151))</f>
        <v>4.1896547420264252</v>
      </c>
      <c r="AR151" s="263">
        <f t="shared" si="91"/>
        <v>8.1411644291453804</v>
      </c>
      <c r="AS151" s="134">
        <v>6</v>
      </c>
      <c r="AT151" s="116">
        <f>LN(SUM($AS$2:AS151))</f>
        <v>5.3132059790417872</v>
      </c>
      <c r="AU151" s="264">
        <f t="shared" si="92"/>
        <v>13.749976435982257</v>
      </c>
      <c r="AV151" s="135">
        <v>3</v>
      </c>
      <c r="AW151" s="116">
        <f>LN(SUM($AV$2:AV151))</f>
        <v>4.5643481914678361</v>
      </c>
      <c r="AX151" s="264">
        <f t="shared" si="93"/>
        <v>34.201734869183468</v>
      </c>
      <c r="AY151" s="135">
        <v>1</v>
      </c>
      <c r="AZ151" s="116">
        <f>LN(SUM($AY$2:AY151))</f>
        <v>4.7874917427820458</v>
      </c>
      <c r="BA151" s="264">
        <f t="shared" si="94"/>
        <v>94.837846244858341</v>
      </c>
      <c r="BB151" s="139">
        <v>236</v>
      </c>
      <c r="BC151" s="116">
        <f>LN(SUM($BB$2:BB151))</f>
        <v>9.1364785233777273</v>
      </c>
      <c r="BD151" s="157">
        <f t="shared" si="95"/>
        <v>35.491088335442122</v>
      </c>
    </row>
    <row r="152" spans="1:56" x14ac:dyDescent="0.25">
      <c r="A152" s="93">
        <f t="shared" si="59"/>
        <v>213</v>
      </c>
      <c r="B152" s="118">
        <v>44115</v>
      </c>
      <c r="C152" s="137">
        <v>1</v>
      </c>
      <c r="D152" s="123">
        <f>LN(SUM($C$2:C152))</f>
        <v>4.2626798770413155</v>
      </c>
      <c r="E152" s="263">
        <f t="shared" si="78"/>
        <v>226.41267487387555</v>
      </c>
      <c r="F152" s="177">
        <v>9</v>
      </c>
      <c r="G152" s="127">
        <f>LN(SUM($F$2:F152))</f>
        <v>5.2781146592305168</v>
      </c>
      <c r="H152" s="263">
        <f t="shared" si="79"/>
        <v>14.835458195943552</v>
      </c>
      <c r="I152" s="117">
        <v>17</v>
      </c>
      <c r="J152" s="127">
        <f>LN(SUM($I$2:I152))</f>
        <v>6.3080984415095305</v>
      </c>
      <c r="K152" s="263">
        <f t="shared" si="81"/>
        <v>28.46508399696129</v>
      </c>
      <c r="L152" s="135">
        <v>22</v>
      </c>
      <c r="M152" s="127">
        <f>LN(SUM($L$2:L152))</f>
        <v>5.7990926544605257</v>
      </c>
      <c r="N152" s="263">
        <f t="shared" si="80"/>
        <v>14.278055853120723</v>
      </c>
      <c r="P152" s="127">
        <f>LN(SUM($O$2:O152))</f>
        <v>2.7080502011022101</v>
      </c>
      <c r="Q152" s="267" t="e">
        <f t="shared" si="82"/>
        <v>#DIV/0!</v>
      </c>
      <c r="S152" s="127">
        <f>LN(SUM($R$2:R152))</f>
        <v>1.3862943611198906</v>
      </c>
      <c r="T152" s="264" t="e">
        <f t="shared" si="83"/>
        <v>#DIV/0!</v>
      </c>
      <c r="U152" s="188">
        <v>22</v>
      </c>
      <c r="V152" s="127">
        <f>LN(SUM($U$2:U152))</f>
        <v>5.2040066870767951</v>
      </c>
      <c r="W152" s="263">
        <f t="shared" si="84"/>
        <v>9.6374523243338146</v>
      </c>
      <c r="X152" s="135">
        <v>29</v>
      </c>
      <c r="Y152" s="127">
        <f>LN(SUM($X$2:X152))</f>
        <v>7.3251489579555749</v>
      </c>
      <c r="Z152" s="263">
        <f t="shared" si="85"/>
        <v>38.365005646742944</v>
      </c>
      <c r="AA152" s="135">
        <v>2</v>
      </c>
      <c r="AB152" s="127">
        <f>LN(SUM($AA$2:AA152))</f>
        <v>4.6913478822291435</v>
      </c>
      <c r="AC152" s="263">
        <f t="shared" si="86"/>
        <v>52.13730753399593</v>
      </c>
      <c r="AD152" s="135">
        <v>2</v>
      </c>
      <c r="AE152" s="127">
        <f>LN(SUM($AD$2:AD152))</f>
        <v>4.8598124043616719</v>
      </c>
      <c r="AF152" s="263">
        <f t="shared" si="87"/>
        <v>25.110985148006499</v>
      </c>
      <c r="AG152" s="181">
        <v>5</v>
      </c>
      <c r="AH152" s="127">
        <f>LN(SUM($AG$2:AG152))</f>
        <v>4.4659081186545837</v>
      </c>
      <c r="AI152" s="263">
        <f t="shared" si="88"/>
        <v>22.478235075430984</v>
      </c>
      <c r="AJ152" s="117">
        <v>58</v>
      </c>
      <c r="AK152" s="127">
        <f>LN(SUM($AJ$2:AJ152))</f>
        <v>8.6476949994803949</v>
      </c>
      <c r="AL152" s="263">
        <f t="shared" si="89"/>
        <v>42.767588028191788</v>
      </c>
      <c r="AM152" s="135">
        <v>3</v>
      </c>
      <c r="AN152" s="116">
        <f>LN(SUM($AM$2:AM152))</f>
        <v>3.044522437723423</v>
      </c>
      <c r="AO152" s="263">
        <f t="shared" si="90"/>
        <v>3.2459231414476655</v>
      </c>
      <c r="AP152" s="181">
        <v>9</v>
      </c>
      <c r="AQ152" s="116">
        <f>LN(SUM($AP$2:AP152))</f>
        <v>4.3174881135363101</v>
      </c>
      <c r="AR152" s="263">
        <f t="shared" si="91"/>
        <v>6.5569851737659404</v>
      </c>
      <c r="AS152" s="134">
        <v>19</v>
      </c>
      <c r="AT152" s="116">
        <f>LN(SUM($AS$2:AS152))</f>
        <v>5.4026773818722793</v>
      </c>
      <c r="AU152" s="264">
        <f t="shared" si="92"/>
        <v>11.652970614816521</v>
      </c>
      <c r="AV152" s="135">
        <v>4</v>
      </c>
      <c r="AW152" s="116">
        <f>LN(SUM($AV$2:AV152))</f>
        <v>4.6051701859880918</v>
      </c>
      <c r="AX152" s="264">
        <f t="shared" si="93"/>
        <v>27.950716183190096</v>
      </c>
      <c r="AY152" s="135">
        <v>1</v>
      </c>
      <c r="AZ152" s="116">
        <f>LN(SUM($AY$2:AY152))</f>
        <v>4.7957905455967413</v>
      </c>
      <c r="BA152" s="264">
        <f t="shared" si="94"/>
        <v>81.777658516635526</v>
      </c>
      <c r="BB152" s="139">
        <v>203</v>
      </c>
      <c r="BC152" s="116">
        <f>LN(SUM($BB$2:BB152))</f>
        <v>9.1580992601304914</v>
      </c>
      <c r="BD152" s="157">
        <f t="shared" si="95"/>
        <v>32.799338686068481</v>
      </c>
    </row>
    <row r="153" spans="1:56" x14ac:dyDescent="0.25">
      <c r="A153" s="93">
        <f t="shared" si="59"/>
        <v>214</v>
      </c>
      <c r="B153" s="118">
        <v>44116</v>
      </c>
      <c r="C153" s="137"/>
      <c r="D153" s="123">
        <f>LN(SUM($C$2:C153))</f>
        <v>4.2626798770413155</v>
      </c>
      <c r="E153" s="263">
        <f t="shared" si="78"/>
        <v>273.64991861524146</v>
      </c>
      <c r="F153" s="177">
        <v>8</v>
      </c>
      <c r="G153" s="127">
        <f>LN(SUM($F$2:F153))</f>
        <v>5.3181199938442161</v>
      </c>
      <c r="H153" s="263">
        <f t="shared" si="79"/>
        <v>13.878404685201881</v>
      </c>
      <c r="I153" s="117">
        <v>5</v>
      </c>
      <c r="J153" s="127">
        <f>LN(SUM($I$2:I153))</f>
        <v>6.3171646867472839</v>
      </c>
      <c r="K153" s="263">
        <f t="shared" si="81"/>
        <v>28.841804965063339</v>
      </c>
      <c r="L153" s="135">
        <v>20</v>
      </c>
      <c r="M153" s="127">
        <f>LN(SUM($L$2:L153))</f>
        <v>5.857933154483459</v>
      </c>
      <c r="N153" s="263">
        <f t="shared" si="80"/>
        <v>14.006549774036293</v>
      </c>
      <c r="O153" s="135">
        <v>1</v>
      </c>
      <c r="P153" s="127">
        <f>LN(SUM($O$2:O153))</f>
        <v>2.7725887222397811</v>
      </c>
      <c r="Q153" s="267">
        <f t="shared" si="82"/>
        <v>100.24050088529241</v>
      </c>
      <c r="S153" s="127">
        <f>LN(SUM($R$2:R153))</f>
        <v>1.3862943611198906</v>
      </c>
      <c r="T153" s="264" t="e">
        <f t="shared" si="83"/>
        <v>#DIV/0!</v>
      </c>
      <c r="V153" s="127">
        <f>LN(SUM($U$2:U153))</f>
        <v>5.2040066870767951</v>
      </c>
      <c r="W153" s="263">
        <f t="shared" si="84"/>
        <v>9.9137370267938323</v>
      </c>
      <c r="X153" s="135">
        <v>2</v>
      </c>
      <c r="Y153" s="127">
        <f>LN(SUM($X$2:X153))</f>
        <v>7.3264656138403224</v>
      </c>
      <c r="Z153" s="263">
        <f t="shared" si="85"/>
        <v>42.208192222151993</v>
      </c>
      <c r="AB153" s="127">
        <f>LN(SUM($AA$2:AA153))</f>
        <v>4.6913478822291435</v>
      </c>
      <c r="AC153" s="263">
        <f t="shared" si="86"/>
        <v>52.457898610702706</v>
      </c>
      <c r="AE153" s="127">
        <f>LN(SUM($AD$2:AD153))</f>
        <v>4.8598124043616719</v>
      </c>
      <c r="AF153" s="263">
        <f t="shared" si="87"/>
        <v>27.713413066350491</v>
      </c>
      <c r="AG153" s="181"/>
      <c r="AH153" s="127">
        <f>LN(SUM($AG$2:AG153))</f>
        <v>4.4659081186545837</v>
      </c>
      <c r="AI153" s="263">
        <f t="shared" si="88"/>
        <v>21.601871918870696</v>
      </c>
      <c r="AJ153" s="117">
        <v>92</v>
      </c>
      <c r="AK153" s="127">
        <f>LN(SUM($AJ$2:AJ153))</f>
        <v>8.6637148440790046</v>
      </c>
      <c r="AL153" s="263">
        <f t="shared" si="89"/>
        <v>42.437600102263637</v>
      </c>
      <c r="AN153" s="116">
        <f>LN(SUM($AM$2:AM153))</f>
        <v>3.044522437723423</v>
      </c>
      <c r="AO153" s="263">
        <f t="shared" si="90"/>
        <v>3.9370288508275149</v>
      </c>
      <c r="AP153" s="181"/>
      <c r="AQ153" s="116">
        <f>LN(SUM($AP$2:AP153))</f>
        <v>4.3174881135363101</v>
      </c>
      <c r="AR153" s="263">
        <f t="shared" si="91"/>
        <v>6.6194913514009484</v>
      </c>
      <c r="AT153" s="116">
        <f>LN(SUM($AS$2:AS153))</f>
        <v>5.4026773818722793</v>
      </c>
      <c r="AU153" s="264">
        <f t="shared" si="92"/>
        <v>12.439010074819913</v>
      </c>
      <c r="AV153" s="135">
        <v>3</v>
      </c>
      <c r="AW153" s="116">
        <f>LN(SUM($AV$2:AV153))</f>
        <v>4.6347289882296359</v>
      </c>
      <c r="AX153" s="264">
        <f t="shared" si="93"/>
        <v>25.96626218401294</v>
      </c>
      <c r="AZ153" s="116">
        <f>LN(SUM($AY$2:AY153))</f>
        <v>4.7957905455967413</v>
      </c>
      <c r="BA153" s="264">
        <f t="shared" si="94"/>
        <v>88.560053364173143</v>
      </c>
      <c r="BB153" s="139">
        <v>131</v>
      </c>
      <c r="BC153" s="116">
        <f>LN(SUM($BB$2:BB153))</f>
        <v>9.1718074222593984</v>
      </c>
      <c r="BD153" s="157">
        <f t="shared" si="95"/>
        <v>32.963489011202469</v>
      </c>
    </row>
    <row r="154" spans="1:56" x14ac:dyDescent="0.25">
      <c r="A154" s="93">
        <f t="shared" si="59"/>
        <v>215</v>
      </c>
      <c r="B154" s="118">
        <v>44117</v>
      </c>
      <c r="C154" s="137"/>
      <c r="D154" s="123">
        <f>LN(SUM($C$2:C154))</f>
        <v>4.2626798770413155</v>
      </c>
      <c r="E154" s="263">
        <f t="shared" si="78"/>
        <v>228.04159884603456</v>
      </c>
      <c r="F154" s="177">
        <v>8</v>
      </c>
      <c r="G154" s="127">
        <f>LN(SUM($F$2:F154))</f>
        <v>5.3565862746720123</v>
      </c>
      <c r="H154" s="263">
        <f t="shared" si="79"/>
        <v>13.220809510928309</v>
      </c>
      <c r="I154" s="117">
        <v>11</v>
      </c>
      <c r="J154" s="127">
        <f>LN(SUM($I$2:I154))</f>
        <v>6.3368257311464413</v>
      </c>
      <c r="K154" s="263">
        <f t="shared" si="81"/>
        <v>31.135380656575897</v>
      </c>
      <c r="L154" s="135">
        <v>23</v>
      </c>
      <c r="M154" s="127">
        <f>LN(SUM($L$2:L154))</f>
        <v>5.9215784196438159</v>
      </c>
      <c r="N154" s="263">
        <f t="shared" si="80"/>
        <v>12.811323987305109</v>
      </c>
      <c r="P154" s="127">
        <f>LN(SUM($O$2:O154))</f>
        <v>2.7725887222397811</v>
      </c>
      <c r="Q154" s="267">
        <f t="shared" si="82"/>
        <v>60.144300531175439</v>
      </c>
      <c r="S154" s="127">
        <f>LN(SUM($R$2:R154))</f>
        <v>1.3862943611198906</v>
      </c>
      <c r="T154" s="264" t="e">
        <f t="shared" si="83"/>
        <v>#DIV/0!</v>
      </c>
      <c r="V154" s="127">
        <f>LN(SUM($U$2:U154))</f>
        <v>5.2040066870767951</v>
      </c>
      <c r="W154" s="263">
        <f t="shared" si="84"/>
        <v>11.001437448470162</v>
      </c>
      <c r="X154" s="135">
        <v>9</v>
      </c>
      <c r="Y154" s="127">
        <f>LN(SUM($X$2:X154))</f>
        <v>7.3323692059290622</v>
      </c>
      <c r="Z154" s="263">
        <f t="shared" si="85"/>
        <v>48.410438334981372</v>
      </c>
      <c r="AB154" s="127">
        <f>LN(SUM($AA$2:AA154))</f>
        <v>4.6913478822291435</v>
      </c>
      <c r="AC154" s="263">
        <f t="shared" si="86"/>
        <v>58.655709760259342</v>
      </c>
      <c r="AD154" s="135">
        <v>5</v>
      </c>
      <c r="AE154" s="127">
        <f>LN(SUM($AD$2:AD154))</f>
        <v>4.8978397999509111</v>
      </c>
      <c r="AF154" s="263">
        <f t="shared" si="87"/>
        <v>27.049121501500299</v>
      </c>
      <c r="AG154" s="188">
        <v>1</v>
      </c>
      <c r="AH154" s="127">
        <f>LN(SUM($AG$2:AG154))</f>
        <v>4.4773368144782069</v>
      </c>
      <c r="AI154" s="263">
        <f t="shared" si="88"/>
        <v>21.853183306475888</v>
      </c>
      <c r="AJ154" s="117">
        <v>148</v>
      </c>
      <c r="AK154" s="127">
        <f>LN(SUM($AJ$2:AJ154))</f>
        <v>8.6889592342706763</v>
      </c>
      <c r="AL154" s="263">
        <f t="shared" si="89"/>
        <v>38.916318220985993</v>
      </c>
      <c r="AN154" s="116">
        <f>LN(SUM($AM$2:AM154))</f>
        <v>3.044522437723423</v>
      </c>
      <c r="AO154" s="263">
        <f t="shared" si="90"/>
        <v>4.04664215900213</v>
      </c>
      <c r="AP154" s="181">
        <v>1</v>
      </c>
      <c r="AQ154" s="116">
        <f>LN(SUM($AP$2:AP154))</f>
        <v>4.3307333402863311</v>
      </c>
      <c r="AR154" s="263">
        <f t="shared" si="91"/>
        <v>7.9664707696432551</v>
      </c>
      <c r="AS154" s="135">
        <v>4</v>
      </c>
      <c r="AT154" s="116">
        <f>LN(SUM($AS$2:AS154))</f>
        <v>5.4205349992722862</v>
      </c>
      <c r="AU154" s="264">
        <f t="shared" si="92"/>
        <v>14.914935073672137</v>
      </c>
      <c r="AW154" s="116">
        <f>LN(SUM($AV$2:AV154))</f>
        <v>4.6347289882296359</v>
      </c>
      <c r="AX154" s="264">
        <f t="shared" si="93"/>
        <v>25.975603475451202</v>
      </c>
      <c r="AY154" s="135">
        <v>3</v>
      </c>
      <c r="AZ154" s="116">
        <f>LN(SUM($AY$2:AY154))</f>
        <v>4.8202815656050371</v>
      </c>
      <c r="BA154" s="264">
        <f t="shared" si="94"/>
        <v>75.160262800436456</v>
      </c>
      <c r="BB154" s="139">
        <v>221</v>
      </c>
      <c r="BC154" s="116">
        <f>LN(SUM($BB$2:BB154))</f>
        <v>9.1945158216292118</v>
      </c>
      <c r="BD154" s="157">
        <f t="shared" si="95"/>
        <v>32.265059821969508</v>
      </c>
    </row>
    <row r="155" spans="1:56" x14ac:dyDescent="0.25">
      <c r="A155" s="93">
        <f t="shared" si="59"/>
        <v>216</v>
      </c>
      <c r="B155" s="118">
        <v>44118</v>
      </c>
      <c r="C155" s="137"/>
      <c r="D155" s="123">
        <f>LN(SUM($C$2:C155))</f>
        <v>4.2626798770413155</v>
      </c>
      <c r="E155" s="263">
        <f t="shared" si="78"/>
        <v>228.04159884603456</v>
      </c>
      <c r="F155" s="177">
        <v>3</v>
      </c>
      <c r="G155" s="127">
        <f>LN(SUM($F$2:F155))</f>
        <v>5.3706380281276624</v>
      </c>
      <c r="H155" s="263">
        <f t="shared" si="79"/>
        <v>14.182392203801525</v>
      </c>
      <c r="I155" s="117">
        <v>19</v>
      </c>
      <c r="J155" s="127">
        <f>LN(SUM($I$2:I155))</f>
        <v>6.3699009828282271</v>
      </c>
      <c r="K155" s="263">
        <f t="shared" si="81"/>
        <v>32.892834350554324</v>
      </c>
      <c r="L155" s="135">
        <v>6</v>
      </c>
      <c r="M155" s="127">
        <f>LN(SUM($L$2:L155))</f>
        <v>5.9375362050824263</v>
      </c>
      <c r="N155" s="263">
        <f t="shared" si="80"/>
        <v>12.293791066901097</v>
      </c>
      <c r="P155" s="127">
        <f>LN(SUM($O$2:O155))</f>
        <v>2.7725887222397811</v>
      </c>
      <c r="Q155" s="267">
        <f t="shared" si="82"/>
        <v>50.120250442646203</v>
      </c>
      <c r="S155" s="127">
        <f>LN(SUM($R$2:R155))</f>
        <v>1.3862943611198906</v>
      </c>
      <c r="T155" s="264" t="e">
        <f t="shared" si="83"/>
        <v>#DIV/0!</v>
      </c>
      <c r="U155" s="188">
        <v>6</v>
      </c>
      <c r="V155" s="127">
        <f>LN(SUM($U$2:U155))</f>
        <v>5.2364419628299492</v>
      </c>
      <c r="W155" s="263">
        <f t="shared" si="84"/>
        <v>11.989989982598216</v>
      </c>
      <c r="X155" s="135">
        <v>52</v>
      </c>
      <c r="Y155" s="127">
        <f>LN(SUM($X$2:X155))</f>
        <v>7.3658128372094724</v>
      </c>
      <c r="Z155" s="263">
        <f t="shared" si="85"/>
        <v>49.054807823717908</v>
      </c>
      <c r="AB155" s="127">
        <f>LN(SUM($AA$2:AA155))</f>
        <v>4.6913478822291435</v>
      </c>
      <c r="AC155" s="263">
        <f t="shared" si="86"/>
        <v>86.09995873069532</v>
      </c>
      <c r="AD155" s="135">
        <v>5</v>
      </c>
      <c r="AE155" s="127">
        <f>LN(SUM($AD$2:AD155))</f>
        <v>4.9344739331306915</v>
      </c>
      <c r="AF155" s="263">
        <f t="shared" si="87"/>
        <v>24.915022175091959</v>
      </c>
      <c r="AG155" s="188">
        <v>11</v>
      </c>
      <c r="AH155" s="127">
        <f>LN(SUM($AG$2:AG155))</f>
        <v>4.5951198501345898</v>
      </c>
      <c r="AI155" s="263">
        <f t="shared" si="88"/>
        <v>18.346597894825763</v>
      </c>
      <c r="AJ155" s="117">
        <v>172</v>
      </c>
      <c r="AK155" s="127">
        <f>LN(SUM($AJ$2:AJ155))</f>
        <v>8.7175183726497671</v>
      </c>
      <c r="AL155" s="263">
        <f t="shared" si="89"/>
        <v>35.839689929456469</v>
      </c>
      <c r="AM155" s="135">
        <v>4</v>
      </c>
      <c r="AN155" s="116">
        <f>LN(SUM($AM$2:AM155))</f>
        <v>3.2188758248682006</v>
      </c>
      <c r="AO155" s="263">
        <f t="shared" si="90"/>
        <v>4.4736325317610879</v>
      </c>
      <c r="AP155" s="188">
        <v>15</v>
      </c>
      <c r="AQ155" s="116">
        <f>LN(SUM($AP$2:AP155))</f>
        <v>4.5108595065168497</v>
      </c>
      <c r="AR155" s="263">
        <f t="shared" si="91"/>
        <v>8.3021845709167685</v>
      </c>
      <c r="AS155" s="135">
        <v>18</v>
      </c>
      <c r="AT155" s="116">
        <f>LN(SUM($AS$2:AS155))</f>
        <v>5.4971682252932021</v>
      </c>
      <c r="AU155" s="264">
        <f t="shared" si="92"/>
        <v>15.606168726151699</v>
      </c>
      <c r="AW155" s="116">
        <f>LN(SUM($AV$2:AV155))</f>
        <v>4.6347289882296359</v>
      </c>
      <c r="AX155" s="264">
        <f t="shared" si="93"/>
        <v>28.566655282333578</v>
      </c>
      <c r="AY155" s="135">
        <v>5</v>
      </c>
      <c r="AZ155" s="116">
        <f>LN(SUM($AY$2:AY155))</f>
        <v>4.8598124043616719</v>
      </c>
      <c r="BA155" s="264">
        <f t="shared" si="94"/>
        <v>50.603871967588439</v>
      </c>
      <c r="BB155" s="139">
        <v>316</v>
      </c>
      <c r="BC155" s="116">
        <f>LN(SUM($BB$2:BB155))</f>
        <v>9.2261152910915456</v>
      </c>
      <c r="BD155" s="157">
        <f t="shared" si="95"/>
        <v>30.976032466080373</v>
      </c>
    </row>
    <row r="156" spans="1:56" x14ac:dyDescent="0.25">
      <c r="A156" s="93">
        <f t="shared" si="59"/>
        <v>217</v>
      </c>
      <c r="B156" s="118">
        <v>44119</v>
      </c>
      <c r="C156" s="137"/>
      <c r="D156" s="123">
        <f>LN(SUM($C$2:C156))</f>
        <v>4.2626798770413155</v>
      </c>
      <c r="E156" s="263">
        <f t="shared" si="78"/>
        <v>273.64991861524146</v>
      </c>
      <c r="F156" s="177">
        <v>10</v>
      </c>
      <c r="G156" s="127">
        <f>LN(SUM($F$2:F156))</f>
        <v>5.4161004022044201</v>
      </c>
      <c r="H156" s="263">
        <f t="shared" si="79"/>
        <v>17.195632194916232</v>
      </c>
      <c r="I156" s="117">
        <v>14</v>
      </c>
      <c r="J156" s="127">
        <f>LN(SUM($I$2:I156))</f>
        <v>6.3935907539506314</v>
      </c>
      <c r="K156" s="263">
        <f t="shared" si="81"/>
        <v>32.340890738079857</v>
      </c>
      <c r="L156" s="135">
        <v>12</v>
      </c>
      <c r="M156" s="127">
        <f>LN(SUM($L$2:L156))</f>
        <v>5.9687075599853658</v>
      </c>
      <c r="N156" s="263">
        <f t="shared" si="80"/>
        <v>13.438654336699129</v>
      </c>
      <c r="O156" s="135">
        <v>1</v>
      </c>
      <c r="P156" s="127">
        <f>LN(SUM($O$2:O156))</f>
        <v>2.8332133440562162</v>
      </c>
      <c r="Q156" s="267">
        <f t="shared" si="82"/>
        <v>34.102883157119329</v>
      </c>
      <c r="S156" s="127">
        <f>LN(SUM($R$2:R156))</f>
        <v>1.3862943611198906</v>
      </c>
      <c r="T156" s="264" t="e">
        <f t="shared" si="83"/>
        <v>#DIV/0!</v>
      </c>
      <c r="U156" s="188">
        <v>23</v>
      </c>
      <c r="V156" s="127">
        <f>LN(SUM($U$2:U156))</f>
        <v>5.3518581334760666</v>
      </c>
      <c r="W156" s="263">
        <f t="shared" si="84"/>
        <v>12.847704061476847</v>
      </c>
      <c r="X156" s="135">
        <v>41</v>
      </c>
      <c r="Y156" s="127">
        <f>LN(SUM($X$2:X156))</f>
        <v>7.3914152346753585</v>
      </c>
      <c r="Z156" s="263">
        <f t="shared" si="85"/>
        <v>46.404305387791212</v>
      </c>
      <c r="AA156" s="135">
        <v>2</v>
      </c>
      <c r="AB156" s="127">
        <f>LN(SUM($AA$2:AA156))</f>
        <v>4.7095302013123339</v>
      </c>
      <c r="AC156" s="263">
        <f t="shared" si="86"/>
        <v>131.90044441342116</v>
      </c>
      <c r="AD156" s="135">
        <v>3</v>
      </c>
      <c r="AE156" s="127">
        <f>LN(SUM($AD$2:AD156))</f>
        <v>4.9558270576012609</v>
      </c>
      <c r="AF156" s="263">
        <f t="shared" si="87"/>
        <v>26.821354906854591</v>
      </c>
      <c r="AG156" s="188">
        <v>12</v>
      </c>
      <c r="AH156" s="127">
        <f>LN(SUM($AG$2:AG156))</f>
        <v>4.7095302013123339</v>
      </c>
      <c r="AI156" s="263">
        <f t="shared" si="88"/>
        <v>14.554565748160741</v>
      </c>
      <c r="AJ156" s="117">
        <v>117</v>
      </c>
      <c r="AK156" s="127">
        <f>LN(SUM($AJ$2:AJ156))</f>
        <v>8.7364893510015538</v>
      </c>
      <c r="AL156" s="263">
        <f t="shared" si="89"/>
        <v>34.045516809121743</v>
      </c>
      <c r="AN156" s="116">
        <f>LN(SUM($AM$2:AM156))</f>
        <v>3.2188758248682006</v>
      </c>
      <c r="AO156" s="263">
        <f t="shared" si="90"/>
        <v>6.7886301553972475</v>
      </c>
      <c r="AP156" s="188">
        <v>5</v>
      </c>
      <c r="AQ156" s="116">
        <f>LN(SUM($AP$2:AP156))</f>
        <v>4.5643481914678361</v>
      </c>
      <c r="AR156" s="263">
        <f t="shared" si="91"/>
        <v>9.3955772160173421</v>
      </c>
      <c r="AS156" s="135">
        <v>23</v>
      </c>
      <c r="AT156" s="116">
        <f>LN(SUM($AS$2:AS156))</f>
        <v>5.5872486584002496</v>
      </c>
      <c r="AU156" s="264">
        <f t="shared" si="92"/>
        <v>14.953284815293097</v>
      </c>
      <c r="AV156" s="135">
        <v>9</v>
      </c>
      <c r="AW156" s="116">
        <f>LN(SUM($AV$2:AV156))</f>
        <v>4.7184988712950942</v>
      </c>
      <c r="AX156" s="264">
        <f t="shared" si="93"/>
        <v>26.658828382562969</v>
      </c>
      <c r="AY156" s="135">
        <v>1</v>
      </c>
      <c r="AZ156" s="116">
        <f>LN(SUM($AY$2:AY156))</f>
        <v>4.8675344504555822</v>
      </c>
      <c r="BA156" s="264">
        <f t="shared" si="94"/>
        <v>44.681572963330645</v>
      </c>
      <c r="BB156" s="139">
        <v>290</v>
      </c>
      <c r="BC156" s="116">
        <f>LN(SUM($BB$2:BB156))</f>
        <v>9.2542615590341111</v>
      </c>
      <c r="BD156" s="157">
        <f t="shared" si="95"/>
        <v>30.031827290999615</v>
      </c>
    </row>
    <row r="157" spans="1:56" x14ac:dyDescent="0.25">
      <c r="A157" s="93">
        <f t="shared" si="59"/>
        <v>218</v>
      </c>
      <c r="B157" s="118">
        <v>44120</v>
      </c>
      <c r="C157" s="137"/>
      <c r="D157" s="123">
        <f>LN(SUM($C$2:C157))</f>
        <v>4.2626798770413155</v>
      </c>
      <c r="E157" s="263">
        <f t="shared" ref="E157" si="96">LN(2)/(SLOPE(D151:D157,A151:A157))</f>
        <v>456.08319769206912</v>
      </c>
      <c r="F157" s="177">
        <v>20</v>
      </c>
      <c r="G157" s="127">
        <f>LN(SUM($F$2:F157))</f>
        <v>5.5012582105447274</v>
      </c>
      <c r="H157" s="263">
        <f t="shared" ref="H157" si="97">LN(2)/(SLOPE(G151:G157,A151:A157))</f>
        <v>17.040537695059715</v>
      </c>
      <c r="I157" s="117">
        <v>20</v>
      </c>
      <c r="J157" s="127">
        <f>LN(SUM($I$2:I157))</f>
        <v>6.4264884574576904</v>
      </c>
      <c r="K157" s="263">
        <f t="shared" si="81"/>
        <v>28.827260494485948</v>
      </c>
      <c r="L157" s="135">
        <v>26</v>
      </c>
      <c r="M157" s="127">
        <f>LN(SUM($L$2:L157))</f>
        <v>6.0330862217988015</v>
      </c>
      <c r="N157" s="263">
        <f t="shared" ref="N157" si="98">LN(2)/(SLOPE(M151:M157,A151:A157))</f>
        <v>14.616836411173042</v>
      </c>
      <c r="P157" s="127">
        <f>LN(SUM($O$2:O157))</f>
        <v>2.8332133440562162</v>
      </c>
      <c r="Q157" s="267">
        <f t="shared" si="82"/>
        <v>31.012517898836084</v>
      </c>
      <c r="S157" s="127">
        <f>LN(SUM($R$2:R157))</f>
        <v>1.3862943611198906</v>
      </c>
      <c r="T157" s="264" t="e">
        <f t="shared" si="83"/>
        <v>#DIV/0!</v>
      </c>
      <c r="U157" s="188">
        <v>21</v>
      </c>
      <c r="V157" s="127">
        <f>LN(SUM($U$2:U157))</f>
        <v>5.4467373716663099</v>
      </c>
      <c r="W157" s="263">
        <f t="shared" si="84"/>
        <v>13.45143689019311</v>
      </c>
      <c r="X157" s="135">
        <v>28</v>
      </c>
      <c r="Y157" s="127">
        <f>LN(SUM($X$2:X157))</f>
        <v>7.4085305668946262</v>
      </c>
      <c r="Z157" s="263">
        <f t="shared" si="85"/>
        <v>40.44273743425736</v>
      </c>
      <c r="AB157" s="127">
        <f>LN(SUM($AA$2:AA157))</f>
        <v>4.7095302013123339</v>
      </c>
      <c r="AC157" s="263">
        <f t="shared" si="86"/>
        <v>132.50691735039629</v>
      </c>
      <c r="AD157" s="135">
        <v>8</v>
      </c>
      <c r="AE157" s="127">
        <f>LN(SUM($AD$2:AD157))</f>
        <v>5.0106352940962555</v>
      </c>
      <c r="AF157" s="263">
        <f t="shared" si="87"/>
        <v>25.335799862667169</v>
      </c>
      <c r="AG157" s="188">
        <v>3</v>
      </c>
      <c r="AH157" s="127">
        <f>LN(SUM($AG$2:AG157))</f>
        <v>4.7361984483944957</v>
      </c>
      <c r="AI157" s="263">
        <f t="shared" si="88"/>
        <v>12.093089699364057</v>
      </c>
      <c r="AJ157" s="117">
        <v>168</v>
      </c>
      <c r="AK157" s="127">
        <f>LN(SUM($AJ$2:AJ157))</f>
        <v>8.7631153296197866</v>
      </c>
      <c r="AL157" s="263">
        <f t="shared" si="89"/>
        <v>31.902773888376192</v>
      </c>
      <c r="AM157" s="135">
        <v>7</v>
      </c>
      <c r="AN157" s="116">
        <f>LN(SUM($AM$2:AM157))</f>
        <v>3.4657359027997265</v>
      </c>
      <c r="AO157" s="263">
        <f t="shared" si="90"/>
        <v>8.6290814989358289</v>
      </c>
      <c r="AP157" s="188">
        <v>15</v>
      </c>
      <c r="AQ157" s="116">
        <f>LN(SUM($AP$2:AP157))</f>
        <v>4.7095302013123339</v>
      </c>
      <c r="AR157" s="263">
        <f t="shared" si="91"/>
        <v>8.6384324551920546</v>
      </c>
      <c r="AS157" s="135">
        <v>27</v>
      </c>
      <c r="AT157" s="116">
        <f>LN(SUM($AS$2:AS157))</f>
        <v>5.6835797673386814</v>
      </c>
      <c r="AU157" s="264">
        <f t="shared" si="92"/>
        <v>12.324535560587284</v>
      </c>
      <c r="AV157" s="135">
        <v>18</v>
      </c>
      <c r="AW157" s="116">
        <f>LN(SUM($AV$2:AV157))</f>
        <v>4.8675344504555822</v>
      </c>
      <c r="AX157" s="264">
        <f t="shared" si="93"/>
        <v>17.081363521423683</v>
      </c>
      <c r="AZ157" s="116">
        <f>LN(SUM($AY$2:AY157))</f>
        <v>4.8675344504555822</v>
      </c>
      <c r="BA157" s="264">
        <f t="shared" si="94"/>
        <v>43.356752767686721</v>
      </c>
      <c r="BB157" s="139">
        <v>361</v>
      </c>
      <c r="BC157" s="116">
        <f>LN(SUM($BB$2:BB157))</f>
        <v>9.288226910633254</v>
      </c>
      <c r="BD157" s="157">
        <f t="shared" si="95"/>
        <v>27.651716296694367</v>
      </c>
    </row>
    <row r="158" spans="1:56" x14ac:dyDescent="0.25">
      <c r="A158" s="93">
        <f t="shared" si="59"/>
        <v>219</v>
      </c>
      <c r="B158" s="118">
        <v>44121</v>
      </c>
      <c r="C158" s="137">
        <v>4</v>
      </c>
      <c r="D158" s="123">
        <f>LN(SUM($C$2:C158))</f>
        <v>4.3174881135363101</v>
      </c>
      <c r="E158" s="263">
        <f t="shared" ref="E158:E160" si="99">LN(2)/(SLOPE(D152:D158,A152:A158))</f>
        <v>118.03652332103347</v>
      </c>
      <c r="F158" s="177">
        <v>33</v>
      </c>
      <c r="G158" s="127">
        <f>LN(SUM($F$2:F158))</f>
        <v>5.6276211136906369</v>
      </c>
      <c r="H158" s="263">
        <f t="shared" ref="H158:H160" si="100">LN(2)/(SLOPE(G152:G158,A152:A158))</f>
        <v>13.164207020251776</v>
      </c>
      <c r="I158" s="117">
        <v>21</v>
      </c>
      <c r="J158" s="127">
        <f>LN(SUM($I$2:I158))</f>
        <v>6.4599044543775346</v>
      </c>
      <c r="K158" s="263">
        <f t="shared" si="81"/>
        <v>26.556251175786056</v>
      </c>
      <c r="L158" s="135">
        <v>34</v>
      </c>
      <c r="M158" s="127">
        <f>LN(SUM($L$2:L158))</f>
        <v>6.1114673395026786</v>
      </c>
      <c r="N158" s="263">
        <f t="shared" ref="N158:N160" si="101">LN(2)/(SLOPE(M152:M158,A152:A158))</f>
        <v>14.542718797105252</v>
      </c>
      <c r="P158" s="127">
        <f>LN(SUM($O$2:O158))</f>
        <v>2.8332133440562162</v>
      </c>
      <c r="Q158" s="267">
        <f t="shared" si="82"/>
        <v>34.821311797467921</v>
      </c>
      <c r="S158" s="127">
        <f>LN(SUM($R$2:R158))</f>
        <v>1.3862943611198906</v>
      </c>
      <c r="T158" s="264" t="e">
        <f t="shared" si="83"/>
        <v>#DIV/0!</v>
      </c>
      <c r="U158" s="188">
        <v>18</v>
      </c>
      <c r="V158" s="127">
        <f>LN(SUM($U$2:U158))</f>
        <v>5.521460917862246</v>
      </c>
      <c r="W158" s="263">
        <f t="shared" si="84"/>
        <v>12.239654934796588</v>
      </c>
      <c r="X158" s="135">
        <v>45</v>
      </c>
      <c r="Y158" s="127">
        <f>LN(SUM($X$2:X158))</f>
        <v>7.4354380198145504</v>
      </c>
      <c r="Z158" s="263">
        <f t="shared" si="85"/>
        <v>35.029982938063455</v>
      </c>
      <c r="AB158" s="127">
        <f>LN(SUM($AA$2:AA158))</f>
        <v>4.7095302013123339</v>
      </c>
      <c r="AC158" s="263">
        <f t="shared" si="86"/>
        <v>177.90287519503187</v>
      </c>
      <c r="AD158" s="135">
        <v>8</v>
      </c>
      <c r="AE158" s="127">
        <f>LN(SUM($AD$2:AD158))</f>
        <v>5.0625950330269669</v>
      </c>
      <c r="AF158" s="263">
        <f t="shared" si="87"/>
        <v>20.050106972371239</v>
      </c>
      <c r="AH158" s="127">
        <f>LN(SUM($AG$2:AG158))</f>
        <v>4.7361984483944957</v>
      </c>
      <c r="AI158" s="263">
        <f t="shared" si="88"/>
        <v>12.25534802320013</v>
      </c>
      <c r="AJ158" s="117">
        <v>174</v>
      </c>
      <c r="AK158" s="127">
        <f>LN(SUM($AJ$2:AJ158))</f>
        <v>8.789964651132264</v>
      </c>
      <c r="AL158" s="263">
        <f t="shared" si="89"/>
        <v>28.832218888464102</v>
      </c>
      <c r="AM158" s="135">
        <v>2</v>
      </c>
      <c r="AN158" s="116">
        <f>LN(SUM($AM$2:AM158))</f>
        <v>3.5263605246161616</v>
      </c>
      <c r="AO158" s="263">
        <f t="shared" si="90"/>
        <v>7.8821280074600359</v>
      </c>
      <c r="AP158" s="188">
        <v>2</v>
      </c>
      <c r="AQ158" s="116">
        <f>LN(SUM($AP$2:AP158))</f>
        <v>4.7273878187123408</v>
      </c>
      <c r="AR158" s="263">
        <f t="shared" si="91"/>
        <v>8.6358178778893695</v>
      </c>
      <c r="AS158" s="135">
        <v>28</v>
      </c>
      <c r="AT158" s="116">
        <f>LN(SUM($AS$2:AS158))</f>
        <v>5.7745515455444085</v>
      </c>
      <c r="AU158" s="264">
        <f t="shared" si="92"/>
        <v>10.524207143748137</v>
      </c>
      <c r="AV158" s="135">
        <v>4</v>
      </c>
      <c r="AW158" s="116">
        <f>LN(SUM($AV$2:AV158))</f>
        <v>4.8978397999509111</v>
      </c>
      <c r="AX158" s="264">
        <f t="shared" si="93"/>
        <v>13.596932739254235</v>
      </c>
      <c r="AY158" s="135">
        <v>3</v>
      </c>
      <c r="AZ158" s="116">
        <f>LN(SUM($AY$2:AY158))</f>
        <v>4.8903491282217537</v>
      </c>
      <c r="BA158" s="264">
        <f t="shared" si="94"/>
        <v>40.909461222983452</v>
      </c>
      <c r="BB158" s="139">
        <v>376</v>
      </c>
      <c r="BC158" s="116">
        <f>LN(SUM($BB$2:BB158))</f>
        <v>9.3224182753815334</v>
      </c>
      <c r="BD158" s="157">
        <f t="shared" si="95"/>
        <v>24.706670028602169</v>
      </c>
    </row>
    <row r="159" spans="1:56" x14ac:dyDescent="0.25">
      <c r="A159" s="93">
        <f t="shared" si="59"/>
        <v>220</v>
      </c>
      <c r="B159" s="118">
        <v>44122</v>
      </c>
      <c r="C159" s="137"/>
      <c r="D159" s="123">
        <f>LN(SUM($C$2:C159))</f>
        <v>4.3174881135363101</v>
      </c>
      <c r="E159" s="263">
        <f t="shared" si="99"/>
        <v>70.821913992620082</v>
      </c>
      <c r="F159" s="177">
        <v>26</v>
      </c>
      <c r="G159" s="127">
        <f>LN(SUM($F$2:F159))</f>
        <v>5.7170277014062219</v>
      </c>
      <c r="H159" s="263">
        <f t="shared" si="100"/>
        <v>10.381933382679174</v>
      </c>
      <c r="I159" s="117">
        <v>9</v>
      </c>
      <c r="J159" s="127">
        <f>LN(SUM($I$2:I159))</f>
        <v>6.4738906963522744</v>
      </c>
      <c r="K159" s="263">
        <f t="shared" si="81"/>
        <v>25.110033358465046</v>
      </c>
      <c r="L159" s="135">
        <v>21</v>
      </c>
      <c r="M159" s="127">
        <f>LN(SUM($L$2:L159))</f>
        <v>6.156978985585555</v>
      </c>
      <c r="N159" s="263">
        <f t="shared" si="101"/>
        <v>14.141064515289692</v>
      </c>
      <c r="P159" s="127">
        <f>LN(SUM($O$2:O159))</f>
        <v>2.8332133440562162</v>
      </c>
      <c r="Q159" s="267">
        <f t="shared" si="82"/>
        <v>53.355992098513525</v>
      </c>
      <c r="S159" s="127">
        <f>LN(SUM($R$2:R159))</f>
        <v>1.3862943611198906</v>
      </c>
      <c r="T159" s="264" t="e">
        <f t="shared" si="83"/>
        <v>#DIV/0!</v>
      </c>
      <c r="U159" s="188">
        <v>20</v>
      </c>
      <c r="V159" s="127">
        <f>LN(SUM($U$2:U159))</f>
        <v>5.598421958998375</v>
      </c>
      <c r="W159" s="263">
        <f t="shared" si="84"/>
        <v>9.5679578290672769</v>
      </c>
      <c r="X159" s="135">
        <v>19</v>
      </c>
      <c r="Y159" s="127">
        <f>LN(SUM($X$2:X159))</f>
        <v>7.4465850991577254</v>
      </c>
      <c r="Z159" s="263">
        <f t="shared" si="85"/>
        <v>31.857651006133267</v>
      </c>
      <c r="AA159" s="135">
        <v>11</v>
      </c>
      <c r="AB159" s="127">
        <f>LN(SUM($AA$2:AA159))</f>
        <v>4.8040210447332568</v>
      </c>
      <c r="AC159" s="263">
        <f t="shared" si="86"/>
        <v>49.43907283631782</v>
      </c>
      <c r="AD159" s="135">
        <v>11</v>
      </c>
      <c r="AE159" s="127">
        <f>LN(SUM($AD$2:AD159))</f>
        <v>5.1298987149230735</v>
      </c>
      <c r="AF159" s="263">
        <f t="shared" si="87"/>
        <v>15.961534746273133</v>
      </c>
      <c r="AG159" s="188">
        <v>2</v>
      </c>
      <c r="AH159" s="127">
        <f>LN(SUM($AG$2:AG159))</f>
        <v>4.7535901911063645</v>
      </c>
      <c r="AI159" s="263">
        <f t="shared" si="88"/>
        <v>12.752995037263089</v>
      </c>
      <c r="AJ159" s="117">
        <v>135</v>
      </c>
      <c r="AK159" s="127">
        <f>LN(SUM($AJ$2:AJ159))</f>
        <v>8.8103104663579579</v>
      </c>
      <c r="AL159" s="263">
        <f t="shared" si="89"/>
        <v>28.234320478159802</v>
      </c>
      <c r="AN159" s="116">
        <f>LN(SUM($AM$2:AM159))</f>
        <v>3.5263605246161616</v>
      </c>
      <c r="AO159" s="263">
        <f t="shared" si="90"/>
        <v>7.3071355251358829</v>
      </c>
      <c r="AP159" s="188">
        <v>4</v>
      </c>
      <c r="AQ159" s="116">
        <f>LN(SUM($AP$2:AP159))</f>
        <v>4.7621739347977563</v>
      </c>
      <c r="AR159" s="263">
        <f t="shared" si="91"/>
        <v>8.3438569947647796</v>
      </c>
      <c r="AS159" s="135">
        <v>26</v>
      </c>
      <c r="AT159" s="116">
        <f>LN(SUM($AS$2:AS159))</f>
        <v>5.8522024797744745</v>
      </c>
      <c r="AU159" s="264">
        <f t="shared" si="92"/>
        <v>8.652674374774703</v>
      </c>
      <c r="AV159" s="135">
        <v>10</v>
      </c>
      <c r="AW159" s="116">
        <f>LN(SUM($AV$2:AV159))</f>
        <v>4.9698132995760007</v>
      </c>
      <c r="AX159" s="264">
        <f t="shared" si="93"/>
        <v>11.000589951075417</v>
      </c>
      <c r="AY159" s="135">
        <v>1</v>
      </c>
      <c r="AZ159" s="116">
        <f>LN(SUM($AY$2:AY159))</f>
        <v>4.8978397999509111</v>
      </c>
      <c r="BA159" s="264">
        <f t="shared" si="94"/>
        <v>42.748700698069428</v>
      </c>
      <c r="BB159" s="139">
        <v>295</v>
      </c>
      <c r="BC159" s="116">
        <f>LN(SUM($BB$2:BB159))</f>
        <v>9.3484487740938125</v>
      </c>
      <c r="BD159" s="157">
        <f t="shared" si="95"/>
        <v>22.891238583219387</v>
      </c>
    </row>
    <row r="160" spans="1:56" x14ac:dyDescent="0.25">
      <c r="A160" s="93">
        <f t="shared" si="59"/>
        <v>221</v>
      </c>
      <c r="B160" s="118">
        <v>44123</v>
      </c>
      <c r="D160" s="123">
        <f>LN(SUM($C$2:C160))</f>
        <v>4.3174881135363101</v>
      </c>
      <c r="E160" s="263">
        <f t="shared" si="99"/>
        <v>59.018261660516735</v>
      </c>
      <c r="F160" s="177">
        <v>17</v>
      </c>
      <c r="G160" s="127">
        <f>LN(SUM($F$2:F160))</f>
        <v>5.7714411231300158</v>
      </c>
      <c r="H160" s="263">
        <f t="shared" si="100"/>
        <v>9.0318026667728031</v>
      </c>
      <c r="I160" s="117">
        <v>26</v>
      </c>
      <c r="J160" s="127">
        <f>LN(SUM($I$2:I160))</f>
        <v>6.513230110912307</v>
      </c>
      <c r="K160" s="263">
        <f t="shared" si="81"/>
        <v>24.154287101747371</v>
      </c>
      <c r="L160" s="135">
        <v>13</v>
      </c>
      <c r="M160" s="127">
        <f>LN(SUM($L$2:L160))</f>
        <v>6.1841488909374833</v>
      </c>
      <c r="N160" s="263">
        <f t="shared" si="101"/>
        <v>14.173166337590063</v>
      </c>
      <c r="P160" s="127">
        <f>LN(SUM($O$2:O160))</f>
        <v>2.8332133440562162</v>
      </c>
      <c r="Q160" s="267">
        <f t="shared" si="82"/>
        <v>64.027190518216244</v>
      </c>
      <c r="S160" s="127">
        <f>LN(SUM($R$2:R160))</f>
        <v>1.3862943611198906</v>
      </c>
      <c r="T160" s="264" t="e">
        <f t="shared" si="83"/>
        <v>#DIV/0!</v>
      </c>
      <c r="U160" s="188">
        <v>20</v>
      </c>
      <c r="V160" s="127">
        <f>LN(SUM($U$2:U160))</f>
        <v>5.6698809229805196</v>
      </c>
      <c r="W160" s="263">
        <f t="shared" si="84"/>
        <v>8.4707768914969339</v>
      </c>
      <c r="X160" s="135">
        <v>1</v>
      </c>
      <c r="Y160" s="127">
        <f>LN(SUM($X$2:X160))</f>
        <v>7.44716835960004</v>
      </c>
      <c r="Z160" s="263">
        <f t="shared" si="85"/>
        <v>35.289753294492456</v>
      </c>
      <c r="AA160" s="135">
        <v>1</v>
      </c>
      <c r="AB160" s="127">
        <f>LN(SUM($AA$2:AA160))</f>
        <v>4.8121843553724171</v>
      </c>
      <c r="AC160" s="263">
        <f t="shared" si="86"/>
        <v>33.015108280061789</v>
      </c>
      <c r="AD160" s="135">
        <v>5</v>
      </c>
      <c r="AE160" s="127">
        <f>LN(SUM($AD$2:AD160))</f>
        <v>5.1590552992145291</v>
      </c>
      <c r="AF160" s="263">
        <f t="shared" si="87"/>
        <v>15.147635848837876</v>
      </c>
      <c r="AG160" s="188">
        <v>10</v>
      </c>
      <c r="AH160" s="127">
        <f>LN(SUM($AG$2:AG160))</f>
        <v>4.836281906951478</v>
      </c>
      <c r="AI160" s="263">
        <f t="shared" si="88"/>
        <v>13.663416674594174</v>
      </c>
      <c r="AJ160" s="117">
        <v>82</v>
      </c>
      <c r="AK160" s="127">
        <f>LN(SUM($AJ$2:AJ160))</f>
        <v>8.8224695722689699</v>
      </c>
      <c r="AL160" s="263">
        <f t="shared" si="89"/>
        <v>30.344604882167452</v>
      </c>
      <c r="AN160" s="116">
        <f>LN(SUM($AM$2:AM160))</f>
        <v>3.5263605246161616</v>
      </c>
      <c r="AO160" s="263">
        <f t="shared" si="90"/>
        <v>8.1961065798687258</v>
      </c>
      <c r="AQ160" s="116">
        <f>LN(SUM($AP$2:AP160))</f>
        <v>4.7621739347977563</v>
      </c>
      <c r="AR160" s="263">
        <f t="shared" si="91"/>
        <v>9.9021517499738998</v>
      </c>
      <c r="AS160" s="135">
        <v>4</v>
      </c>
      <c r="AT160" s="116">
        <f>LN(SUM($AS$2:AS160))</f>
        <v>5.8636311755980968</v>
      </c>
      <c r="AU160" s="264">
        <f t="shared" si="92"/>
        <v>8.7162484208023479</v>
      </c>
      <c r="AV160" s="135">
        <v>11</v>
      </c>
      <c r="AW160" s="116">
        <f>LN(SUM($AV$2:AV160))</f>
        <v>5.0434251169192468</v>
      </c>
      <c r="AX160" s="264">
        <f t="shared" si="93"/>
        <v>9.3506168539691092</v>
      </c>
      <c r="AY160" s="135">
        <v>3</v>
      </c>
      <c r="AZ160" s="116">
        <f>LN(SUM($AY$2:AY160))</f>
        <v>4.9199809258281251</v>
      </c>
      <c r="BA160" s="264">
        <f t="shared" si="94"/>
        <v>48.768099495818575</v>
      </c>
      <c r="BB160" s="139">
        <v>193</v>
      </c>
      <c r="BC160" s="116">
        <f>LN(SUM($BB$2:BB160))</f>
        <v>9.3651194257637371</v>
      </c>
      <c r="BD160" s="157">
        <f t="shared" si="95"/>
        <v>23.535422273879195</v>
      </c>
    </row>
    <row r="161" spans="1:56" x14ac:dyDescent="0.25">
      <c r="A161" s="93">
        <f t="shared" si="59"/>
        <v>222</v>
      </c>
      <c r="B161" s="118">
        <v>44124</v>
      </c>
      <c r="D161" s="123">
        <f>LN(SUM($C$2:C161))</f>
        <v>4.3174881135363101</v>
      </c>
      <c r="E161" s="263">
        <f t="shared" ref="E161" si="102">LN(2)/(SLOPE(D155:D161,A155:A161))</f>
        <v>59.018261660516735</v>
      </c>
      <c r="F161" s="177">
        <v>20</v>
      </c>
      <c r="G161" s="127">
        <f>LN(SUM($F$2:F161))</f>
        <v>5.8318824772835169</v>
      </c>
      <c r="H161" s="263">
        <f t="shared" ref="H161" si="103">LN(2)/(SLOPE(G155:G161,A155:A161))</f>
        <v>8.4011138081868406</v>
      </c>
      <c r="I161" s="117">
        <v>39</v>
      </c>
      <c r="J161" s="127">
        <f>LN(SUM($I$2:I161))</f>
        <v>6.5694814204142959</v>
      </c>
      <c r="K161" s="263">
        <f t="shared" si="81"/>
        <v>21.919621642956606</v>
      </c>
      <c r="L161" s="135">
        <v>30</v>
      </c>
      <c r="M161" s="127">
        <f>LN(SUM($L$2:L161))</f>
        <v>6.2441669006637364</v>
      </c>
      <c r="N161" s="263">
        <f t="shared" ref="N161" si="104">LN(2)/(SLOPE(M155:M161,A155:A161))</f>
        <v>13.1610148674344</v>
      </c>
      <c r="P161" s="127">
        <f>LN(SUM($O$2:O161))</f>
        <v>2.8332133440562162</v>
      </c>
      <c r="Q161" s="267">
        <f t="shared" si="82"/>
        <v>106.71198419702705</v>
      </c>
      <c r="S161" s="127">
        <f>LN(SUM($R$2:R161))</f>
        <v>1.3862943611198906</v>
      </c>
      <c r="T161" s="264" t="e">
        <f t="shared" si="83"/>
        <v>#DIV/0!</v>
      </c>
      <c r="U161" s="188">
        <v>11</v>
      </c>
      <c r="V161" s="127">
        <f>LN(SUM($U$2:U161))</f>
        <v>5.7071102647488754</v>
      </c>
      <c r="W161" s="263">
        <f t="shared" si="84"/>
        <v>8.8229356806909305</v>
      </c>
      <c r="X161" s="135">
        <v>43</v>
      </c>
      <c r="Y161" s="127">
        <f>LN(SUM($X$2:X161))</f>
        <v>7.4719320782451222</v>
      </c>
      <c r="Z161" s="263">
        <f t="shared" si="85"/>
        <v>41.47756679676052</v>
      </c>
      <c r="AA161" s="135">
        <v>2</v>
      </c>
      <c r="AB161" s="127">
        <f>LN(SUM($AA$2:AA161))</f>
        <v>4.8283137373023015</v>
      </c>
      <c r="AC161" s="263">
        <f t="shared" si="86"/>
        <v>27.308584094974993</v>
      </c>
      <c r="AD161" s="135">
        <v>3</v>
      </c>
      <c r="AE161" s="127">
        <f>LN(SUM($AD$2:AD161))</f>
        <v>5.1761497325738288</v>
      </c>
      <c r="AF161" s="263">
        <f t="shared" si="87"/>
        <v>15.517220000158751</v>
      </c>
      <c r="AG161" s="188">
        <v>8</v>
      </c>
      <c r="AH161" s="127">
        <f>LN(SUM($AG$2:AG161))</f>
        <v>4.8978397999509111</v>
      </c>
      <c r="AI161" s="263">
        <f t="shared" si="88"/>
        <v>16.460742712653762</v>
      </c>
      <c r="AJ161" s="117">
        <v>162</v>
      </c>
      <c r="AK161" s="127">
        <f>LN(SUM($AJ$2:AJ161))</f>
        <v>8.8460651906928813</v>
      </c>
      <c r="AL161" s="263">
        <f t="shared" si="89"/>
        <v>32.090357713650938</v>
      </c>
      <c r="AN161" s="116">
        <f>LN(SUM($AM$2:AM161))</f>
        <v>3.5263605246161616</v>
      </c>
      <c r="AO161" s="263">
        <f t="shared" si="90"/>
        <v>12.14489151235508</v>
      </c>
      <c r="AP161" s="188">
        <v>7</v>
      </c>
      <c r="AQ161" s="116">
        <f>LN(SUM($AP$2:AP161))</f>
        <v>4.8202815656050371</v>
      </c>
      <c r="AR161" s="263">
        <f t="shared" si="91"/>
        <v>14.098986861172568</v>
      </c>
      <c r="AS161" s="135">
        <v>16</v>
      </c>
      <c r="AT161" s="116">
        <f>LN(SUM($AS$2:AS161))</f>
        <v>5.9080829381689313</v>
      </c>
      <c r="AU161" s="264">
        <f t="shared" si="92"/>
        <v>9.9318378662671396</v>
      </c>
      <c r="AV161" s="135">
        <v>5</v>
      </c>
      <c r="AW161" s="116">
        <f>LN(SUM($AV$2:AV161))</f>
        <v>5.0751738152338266</v>
      </c>
      <c r="AX161" s="264">
        <f t="shared" si="93"/>
        <v>9.3602319630951119</v>
      </c>
      <c r="AY161" s="135">
        <v>3</v>
      </c>
      <c r="AZ161" s="116">
        <f>LN(SUM($AY$2:AY161))</f>
        <v>4.9416424226093039</v>
      </c>
      <c r="BA161" s="264">
        <f t="shared" si="94"/>
        <v>50.981651531025499</v>
      </c>
      <c r="BB161" s="139">
        <v>349</v>
      </c>
      <c r="BC161" s="116">
        <f>LN(SUM($BB$2:BB161))</f>
        <v>9.3945767609749087</v>
      </c>
      <c r="BD161" s="157">
        <f t="shared" si="95"/>
        <v>24.650804745358506</v>
      </c>
    </row>
    <row r="162" spans="1:56" s="274" customFormat="1" x14ac:dyDescent="0.25">
      <c r="A162" s="272">
        <f t="shared" si="59"/>
        <v>223</v>
      </c>
      <c r="B162" s="273">
        <v>44125</v>
      </c>
      <c r="C162" s="274">
        <v>2</v>
      </c>
      <c r="D162" s="275">
        <f>LN(SUM($C$2:C162))</f>
        <v>4.3438054218536841</v>
      </c>
      <c r="E162" s="276">
        <f t="shared" ref="E162:E165" si="105">LN(2)/(SLOPE(D156:D162,A156:A162))</f>
        <v>54.981586459692792</v>
      </c>
      <c r="F162" s="277">
        <v>43</v>
      </c>
      <c r="G162" s="278">
        <f>LN(SUM($F$2:F162))</f>
        <v>5.9506425525877269</v>
      </c>
      <c r="H162" s="276">
        <f t="shared" ref="H162:H165" si="106">LN(2)/(SLOPE(G156:G162,A156:A162))</f>
        <v>8.0575253834481941</v>
      </c>
      <c r="I162" s="279">
        <v>14</v>
      </c>
      <c r="J162" s="278">
        <f>LN(SUM($I$2:I162))</f>
        <v>6.5889264775335192</v>
      </c>
      <c r="K162" s="276">
        <f t="shared" si="81"/>
        <v>20.974524712300827</v>
      </c>
      <c r="L162" s="274">
        <v>14</v>
      </c>
      <c r="M162" s="278">
        <f>LN(SUM($L$2:L162))</f>
        <v>6.2709884318582994</v>
      </c>
      <c r="N162" s="276">
        <f t="shared" ref="N162:N165" si="107">LN(2)/(SLOPE(M156:M162,A156:A162))</f>
        <v>13.846273441881005</v>
      </c>
      <c r="O162" s="274">
        <v>1</v>
      </c>
      <c r="P162" s="278">
        <f>LN(SUM($O$2:O162))</f>
        <v>2.8903717578961645</v>
      </c>
      <c r="Q162" s="280">
        <f t="shared" si="82"/>
        <v>113.18322624104506</v>
      </c>
      <c r="S162" s="278">
        <f>LN(SUM($R$2:R162))</f>
        <v>1.3862943611198906</v>
      </c>
      <c r="T162" s="276" t="e">
        <f t="shared" si="83"/>
        <v>#DIV/0!</v>
      </c>
      <c r="U162" s="281">
        <v>43</v>
      </c>
      <c r="V162" s="278">
        <f>LN(SUM($U$2:U162))</f>
        <v>5.8406416573733981</v>
      </c>
      <c r="W162" s="276">
        <f t="shared" si="84"/>
        <v>9.0882567758166353</v>
      </c>
      <c r="X162" s="274">
        <v>20</v>
      </c>
      <c r="Y162" s="278">
        <f>LN(SUM($X$2:X162))</f>
        <v>7.48324441607385</v>
      </c>
      <c r="Z162" s="276">
        <f t="shared" si="85"/>
        <v>46.877152197986618</v>
      </c>
      <c r="AA162" s="274">
        <v>1</v>
      </c>
      <c r="AB162" s="278">
        <f>LN(SUM($AA$2:AA162))</f>
        <v>4.836281906951478</v>
      </c>
      <c r="AC162" s="276">
        <f t="shared" si="86"/>
        <v>26.937901910853803</v>
      </c>
      <c r="AD162" s="274">
        <v>17</v>
      </c>
      <c r="AE162" s="278">
        <f>LN(SUM($AD$2:AD162))</f>
        <v>5.2678581590633282</v>
      </c>
      <c r="AF162" s="276">
        <f t="shared" si="87"/>
        <v>14.233184865975606</v>
      </c>
      <c r="AG162" s="281">
        <v>9</v>
      </c>
      <c r="AH162" s="278">
        <f>LN(SUM($AG$2:AG162))</f>
        <v>4.962844630259907</v>
      </c>
      <c r="AI162" s="276">
        <f t="shared" si="88"/>
        <v>16.401560116058619</v>
      </c>
      <c r="AJ162" s="279">
        <v>194</v>
      </c>
      <c r="AK162" s="278">
        <f>LN(SUM($AJ$2:AJ162))</f>
        <v>8.8736081015491095</v>
      </c>
      <c r="AL162" s="276">
        <f t="shared" si="89"/>
        <v>31.829068110456216</v>
      </c>
      <c r="AM162" s="274">
        <v>11</v>
      </c>
      <c r="AN162" s="282">
        <f>LN(SUM($AM$2:AM162))</f>
        <v>3.8066624897703196</v>
      </c>
      <c r="AO162" s="276">
        <f t="shared" si="90"/>
        <v>10.298220268081394</v>
      </c>
      <c r="AP162" s="281">
        <v>3</v>
      </c>
      <c r="AQ162" s="282">
        <f>LN(SUM($AP$2:AP162))</f>
        <v>4.8441870864585912</v>
      </c>
      <c r="AR162" s="276">
        <f t="shared" si="91"/>
        <v>17.711282276518403</v>
      </c>
      <c r="AS162" s="274">
        <v>25</v>
      </c>
      <c r="AT162" s="282">
        <f>LN(SUM($AS$2:AS162))</f>
        <v>5.9738096118692612</v>
      </c>
      <c r="AU162" s="276">
        <f t="shared" si="92"/>
        <v>11.431545148245899</v>
      </c>
      <c r="AV162" s="274">
        <v>38</v>
      </c>
      <c r="AW162" s="282">
        <f>LN(SUM($AV$2:AV162))</f>
        <v>5.2882670306945352</v>
      </c>
      <c r="AX162" s="276">
        <f t="shared" si="93"/>
        <v>8.5491983719778393</v>
      </c>
      <c r="AZ162" s="282">
        <f>LN(SUM($AY$2:AY162))</f>
        <v>4.9416424226093039</v>
      </c>
      <c r="BA162" s="276">
        <f t="shared" si="94"/>
        <v>48.499489280403118</v>
      </c>
      <c r="BB162" s="283">
        <v>435</v>
      </c>
      <c r="BC162" s="282">
        <f>LN(SUM($BB$2:BB162))</f>
        <v>9.430118265814091</v>
      </c>
      <c r="BD162" s="254">
        <f t="shared" si="95"/>
        <v>24.787791328764591</v>
      </c>
    </row>
    <row r="163" spans="1:56" x14ac:dyDescent="0.25">
      <c r="A163" s="270">
        <f t="shared" si="59"/>
        <v>224</v>
      </c>
      <c r="B163" s="271">
        <v>44126</v>
      </c>
      <c r="D163" s="123">
        <f>LN(SUM($C$2:C163))</f>
        <v>4.3438054218536841</v>
      </c>
      <c r="E163" s="263">
        <f t="shared" si="105"/>
        <v>65.565484370617142</v>
      </c>
      <c r="F163" s="177">
        <v>47</v>
      </c>
      <c r="G163" s="127">
        <f>LN(SUM($F$2:F163))</f>
        <v>6.0661080901037474</v>
      </c>
      <c r="H163" s="263">
        <f t="shared" si="106"/>
        <v>7.9041081908605717</v>
      </c>
      <c r="I163" s="117">
        <v>18</v>
      </c>
      <c r="J163" s="127">
        <f>LN(SUM($I$2:I163))</f>
        <v>6.6133842183795597</v>
      </c>
      <c r="K163" s="263">
        <f t="shared" si="81"/>
        <v>21.226788732739045</v>
      </c>
      <c r="L163" s="135">
        <v>60</v>
      </c>
      <c r="M163" s="127">
        <f>LN(SUM($L$2:L163))</f>
        <v>6.3784261836515865</v>
      </c>
      <c r="N163" s="263">
        <f t="shared" si="107"/>
        <v>13.456835675403717</v>
      </c>
      <c r="O163" s="135">
        <v>1</v>
      </c>
      <c r="P163" s="127">
        <f>LN(SUM($O$2:O163))</f>
        <v>2.9444389791664403</v>
      </c>
      <c r="Q163" s="267">
        <f t="shared" si="82"/>
        <v>43.322304812734053</v>
      </c>
      <c r="S163" s="127">
        <f>LN(SUM($R$2:R163))</f>
        <v>1.3862943611198906</v>
      </c>
      <c r="T163" s="264" t="e">
        <f t="shared" si="83"/>
        <v>#DIV/0!</v>
      </c>
      <c r="U163" s="188">
        <v>14</v>
      </c>
      <c r="V163" s="127">
        <f>LN(SUM($U$2:U163))</f>
        <v>5.8805329864007003</v>
      </c>
      <c r="W163" s="263">
        <f t="shared" si="84"/>
        <v>9.474601645539158</v>
      </c>
      <c r="X163" s="135">
        <v>29</v>
      </c>
      <c r="Y163" s="127">
        <f>LN(SUM($X$2:X163))</f>
        <v>7.4994232905922287</v>
      </c>
      <c r="Z163" s="263">
        <f t="shared" si="85"/>
        <v>49.304497738747742</v>
      </c>
      <c r="AA163" s="135">
        <v>3</v>
      </c>
      <c r="AB163" s="127">
        <f>LN(SUM($AA$2:AA163))</f>
        <v>4.8598124043616719</v>
      </c>
      <c r="AC163" s="263">
        <f t="shared" si="86"/>
        <v>26.635991425611643</v>
      </c>
      <c r="AD163" s="135">
        <v>10</v>
      </c>
      <c r="AE163" s="127">
        <f>LN(SUM($AD$2:AD163))</f>
        <v>5.3181199938442161</v>
      </c>
      <c r="AF163" s="263">
        <f t="shared" si="87"/>
        <v>14.071693475337256</v>
      </c>
      <c r="AG163" s="188">
        <v>1</v>
      </c>
      <c r="AH163" s="127">
        <f>LN(SUM($AG$2:AG163))</f>
        <v>4.9698132995760007</v>
      </c>
      <c r="AI163" s="263">
        <f t="shared" si="88"/>
        <v>14.947876202688237</v>
      </c>
      <c r="AJ163" s="117">
        <v>204</v>
      </c>
      <c r="AK163" s="127">
        <f>LN(SUM($AJ$2:AJ163))</f>
        <v>8.9017750886079785</v>
      </c>
      <c r="AL163" s="263">
        <f t="shared" si="89"/>
        <v>31.352933299661927</v>
      </c>
      <c r="AN163" s="116">
        <f>LN(SUM($AM$2:AM163))</f>
        <v>3.8066624897703196</v>
      </c>
      <c r="AO163" s="263">
        <f t="shared" si="90"/>
        <v>12.257370821296831</v>
      </c>
      <c r="AP163" s="188">
        <v>7</v>
      </c>
      <c r="AQ163" s="116">
        <f>LN(SUM($AP$2:AP163))</f>
        <v>4.8978397999509111</v>
      </c>
      <c r="AR163" s="263">
        <f t="shared" si="91"/>
        <v>22.656232714904942</v>
      </c>
      <c r="AS163" s="135">
        <v>20</v>
      </c>
      <c r="AT163" s="116">
        <f>LN(SUM($AS$2:AS163))</f>
        <v>6.0234475929610332</v>
      </c>
      <c r="AU163" s="264">
        <f t="shared" si="92"/>
        <v>13.166974329371243</v>
      </c>
      <c r="AV163" s="135">
        <v>7</v>
      </c>
      <c r="AW163" s="116">
        <f>LN(SUM($AV$2:AV163))</f>
        <v>5.3230099791384085</v>
      </c>
      <c r="AX163" s="264">
        <f t="shared" si="93"/>
        <v>8.615716487164395</v>
      </c>
      <c r="AY163" s="135">
        <v>7</v>
      </c>
      <c r="AZ163" s="116">
        <f>LN(SUM($AY$2:AY163))</f>
        <v>4.990432586778736</v>
      </c>
      <c r="BA163" s="264">
        <f t="shared" si="94"/>
        <v>37.679553934359866</v>
      </c>
      <c r="BB163" s="139">
        <v>428</v>
      </c>
      <c r="BC163" s="116">
        <f>LN(SUM($BB$2:BB163))</f>
        <v>9.4638967296985879</v>
      </c>
      <c r="BD163" s="157">
        <f t="shared" si="95"/>
        <v>24.61280903325644</v>
      </c>
    </row>
    <row r="164" spans="1:56" x14ac:dyDescent="0.25">
      <c r="A164" s="270">
        <f t="shared" si="59"/>
        <v>225</v>
      </c>
      <c r="B164" s="271">
        <v>44127</v>
      </c>
      <c r="C164" s="135">
        <v>3</v>
      </c>
      <c r="D164" s="123">
        <f>LN(SUM($C$2:C164))</f>
        <v>4.3820266346738812</v>
      </c>
      <c r="E164" s="263">
        <f t="shared" si="105"/>
        <v>71.204827736829841</v>
      </c>
      <c r="F164" s="177">
        <v>53</v>
      </c>
      <c r="G164" s="127">
        <f>LN(SUM($F$2:F164))</f>
        <v>6.1820849067166321</v>
      </c>
      <c r="H164" s="263">
        <f t="shared" si="106"/>
        <v>7.6387262279780428</v>
      </c>
      <c r="I164" s="117">
        <v>43</v>
      </c>
      <c r="J164" s="127">
        <f>LN(SUM($I$2:I164))</f>
        <v>6.6694980898578793</v>
      </c>
      <c r="K164" s="263">
        <f t="shared" si="81"/>
        <v>19.734443556199864</v>
      </c>
      <c r="L164" s="135">
        <v>42</v>
      </c>
      <c r="M164" s="127">
        <f>LN(SUM($L$2:L164))</f>
        <v>6.4473058625412127</v>
      </c>
      <c r="N164" s="263">
        <f t="shared" si="107"/>
        <v>12.625225103537195</v>
      </c>
      <c r="O164" s="135">
        <v>3</v>
      </c>
      <c r="P164" s="127">
        <f>LN(SUM($O$2:O164))</f>
        <v>3.0910424533583161</v>
      </c>
      <c r="Q164" s="267">
        <f t="shared" si="82"/>
        <v>18.42956616070262</v>
      </c>
      <c r="S164" s="127">
        <f>LN(SUM($R$2:R164))</f>
        <v>1.3862943611198906</v>
      </c>
      <c r="T164" s="264" t="e">
        <f t="shared" si="83"/>
        <v>#DIV/0!</v>
      </c>
      <c r="U164" s="188">
        <v>12</v>
      </c>
      <c r="V164" s="127">
        <f>LN(SUM($U$2:U164))</f>
        <v>5.9135030056382698</v>
      </c>
      <c r="W164" s="263">
        <f t="shared" si="84"/>
        <v>10.155423119381872</v>
      </c>
      <c r="X164" s="135">
        <v>28</v>
      </c>
      <c r="Y164" s="127">
        <f>LN(SUM($X$2:X164))</f>
        <v>7.5147997604886703</v>
      </c>
      <c r="Z164" s="263">
        <f t="shared" si="85"/>
        <v>51.095831271505986</v>
      </c>
      <c r="AB164" s="127">
        <f>LN(SUM($AA$2:AA164))</f>
        <v>4.8598124043616719</v>
      </c>
      <c r="AC164" s="263">
        <f t="shared" si="86"/>
        <v>33.089908950483284</v>
      </c>
      <c r="AD164" s="135">
        <v>19</v>
      </c>
      <c r="AE164" s="127">
        <f>LN(SUM($AD$2:AD164))</f>
        <v>5.4071717714601188</v>
      </c>
      <c r="AF164" s="263">
        <f t="shared" si="87"/>
        <v>12.777111517890516</v>
      </c>
      <c r="AG164" s="188">
        <v>27</v>
      </c>
      <c r="AH164" s="127">
        <f>LN(SUM($AG$2:AG164))</f>
        <v>5.1416635565026603</v>
      </c>
      <c r="AI164" s="263">
        <f t="shared" si="88"/>
        <v>10.931662969929322</v>
      </c>
      <c r="AJ164" s="117">
        <v>172</v>
      </c>
      <c r="AK164" s="127">
        <f>LN(SUM($AJ$2:AJ164))</f>
        <v>8.9249224011774686</v>
      </c>
      <c r="AL164" s="263">
        <f t="shared" si="89"/>
        <v>30.375449891657361</v>
      </c>
      <c r="AM164" s="135">
        <v>4</v>
      </c>
      <c r="AN164" s="116">
        <f>LN(SUM($AM$2:AM164))</f>
        <v>3.8918202981106265</v>
      </c>
      <c r="AO164" s="263">
        <f t="shared" si="90"/>
        <v>10.018205319448825</v>
      </c>
      <c r="AP164" s="188">
        <v>6</v>
      </c>
      <c r="AQ164" s="116">
        <f>LN(SUM($AP$2:AP164))</f>
        <v>4.9416424226093039</v>
      </c>
      <c r="AR164" s="263">
        <f t="shared" si="91"/>
        <v>19.483939031197053</v>
      </c>
      <c r="AS164" s="135">
        <v>40</v>
      </c>
      <c r="AT164" s="116">
        <f>LN(SUM($AS$2:AS164))</f>
        <v>6.1158921254830343</v>
      </c>
      <c r="AU164" s="264">
        <f t="shared" si="92"/>
        <v>13.142985844117787</v>
      </c>
      <c r="AV164" s="135">
        <v>16</v>
      </c>
      <c r="AW164" s="116">
        <f>LN(SUM($AV$2:AV164))</f>
        <v>5.3981627015177525</v>
      </c>
      <c r="AX164" s="264">
        <f t="shared" si="93"/>
        <v>7.9145622603012198</v>
      </c>
      <c r="AY164" s="135">
        <v>11</v>
      </c>
      <c r="AZ164" s="116">
        <f>LN(SUM($AY$2:AY164))</f>
        <v>5.0625950330269669</v>
      </c>
      <c r="BA164" s="264">
        <f t="shared" si="94"/>
        <v>26.822179600743809</v>
      </c>
      <c r="BB164" s="139">
        <v>479</v>
      </c>
      <c r="BC164" s="116">
        <f>LN(SUM($BB$2:BB164))</f>
        <v>9.5003946285730194</v>
      </c>
      <c r="BD164" s="157">
        <f t="shared" si="95"/>
        <v>23.388243145450591</v>
      </c>
    </row>
    <row r="165" spans="1:56" x14ac:dyDescent="0.25">
      <c r="A165" s="270">
        <f t="shared" si="59"/>
        <v>226</v>
      </c>
      <c r="B165" s="271">
        <v>44128</v>
      </c>
      <c r="C165" s="135">
        <v>2</v>
      </c>
      <c r="D165" s="123">
        <f>LN(SUM($C$2:C165))</f>
        <v>4.4067192472642533</v>
      </c>
      <c r="E165" s="263">
        <f t="shared" si="105"/>
        <v>45.872566563775308</v>
      </c>
      <c r="F165" s="177">
        <v>22</v>
      </c>
      <c r="G165" s="127">
        <f>LN(SUM($F$2:F165))</f>
        <v>6.2265366692874657</v>
      </c>
      <c r="H165" s="263">
        <f t="shared" si="106"/>
        <v>7.5107662526505194</v>
      </c>
      <c r="I165" s="117">
        <v>25</v>
      </c>
      <c r="J165" s="127">
        <f>LN(SUM($I$2:I165))</f>
        <v>6.7007311095478101</v>
      </c>
      <c r="K165" s="263">
        <f t="shared" si="81"/>
        <v>18.716364315854662</v>
      </c>
      <c r="L165" s="135">
        <v>38</v>
      </c>
      <c r="M165" s="127">
        <f>LN(SUM($L$2:L165))</f>
        <v>6.5057840601282289</v>
      </c>
      <c r="N165" s="263">
        <f t="shared" si="107"/>
        <v>11.369802213768445</v>
      </c>
      <c r="O165" s="135">
        <v>3</v>
      </c>
      <c r="P165" s="127">
        <f>LN(SUM($O$2:O165))</f>
        <v>3.2188758248682006</v>
      </c>
      <c r="Q165" s="267">
        <f t="shared" si="82"/>
        <v>10.879776527354583</v>
      </c>
      <c r="S165" s="127">
        <f>LN(SUM($R$2:R165))</f>
        <v>1.3862943611198906</v>
      </c>
      <c r="T165" s="264" t="e">
        <f t="shared" si="83"/>
        <v>#DIV/0!</v>
      </c>
      <c r="U165" s="188">
        <v>12</v>
      </c>
      <c r="V165" s="127">
        <f>LN(SUM($U$2:U165))</f>
        <v>5.9454206086065753</v>
      </c>
      <c r="W165" s="263">
        <f t="shared" si="84"/>
        <v>11.405385748256201</v>
      </c>
      <c r="X165" s="135">
        <v>30</v>
      </c>
      <c r="Y165" s="127">
        <f>LN(SUM($X$2:X165))</f>
        <v>7.5310163320779155</v>
      </c>
      <c r="Z165" s="263">
        <f t="shared" si="85"/>
        <v>46.648786796830656</v>
      </c>
      <c r="AA165" s="135">
        <v>5</v>
      </c>
      <c r="AB165" s="127">
        <f>LN(SUM($AA$2:AA165))</f>
        <v>4.8978397999509111</v>
      </c>
      <c r="AC165" s="263">
        <f t="shared" si="86"/>
        <v>47.544332701722404</v>
      </c>
      <c r="AD165" s="135">
        <v>8</v>
      </c>
      <c r="AE165" s="127">
        <f>LN(SUM($AD$2:AD165))</f>
        <v>5.4424177105217932</v>
      </c>
      <c r="AF165" s="263">
        <f t="shared" si="87"/>
        <v>12.316671754587096</v>
      </c>
      <c r="AG165" s="188">
        <v>18</v>
      </c>
      <c r="AH165" s="127">
        <f>LN(SUM($AG$2:AG165))</f>
        <v>5.2417470150596426</v>
      </c>
      <c r="AI165" s="263">
        <f t="shared" si="88"/>
        <v>9.0387739095025044</v>
      </c>
      <c r="AJ165" s="117">
        <v>186</v>
      </c>
      <c r="AK165" s="127">
        <f>LN(SUM($AJ$2:AJ165))</f>
        <v>8.9493651423529652</v>
      </c>
      <c r="AL165" s="263">
        <f t="shared" si="89"/>
        <v>28.634856407505477</v>
      </c>
      <c r="AN165" s="116">
        <f>LN(SUM($AM$2:AM165))</f>
        <v>3.8918202981106265</v>
      </c>
      <c r="AO165" s="263">
        <f t="shared" si="90"/>
        <v>9.2086322776273324</v>
      </c>
      <c r="AQ165" s="116">
        <f>LN(SUM($AP$2:AP165))</f>
        <v>4.9416424226093039</v>
      </c>
      <c r="AR165" s="263">
        <f t="shared" si="91"/>
        <v>19.907793260538089</v>
      </c>
      <c r="AS165" s="135">
        <v>38</v>
      </c>
      <c r="AT165" s="116">
        <f>LN(SUM($AS$2:AS165))</f>
        <v>6.1964441277945204</v>
      </c>
      <c r="AU165" s="264">
        <f t="shared" si="92"/>
        <v>11.743910212327719</v>
      </c>
      <c r="AV165" s="135">
        <v>14</v>
      </c>
      <c r="AW165" s="116">
        <f>LN(SUM($AV$2:AV165))</f>
        <v>5.4595855141441589</v>
      </c>
      <c r="AX165" s="264">
        <f t="shared" si="93"/>
        <v>7.9979796001624743</v>
      </c>
      <c r="AY165" s="135">
        <v>5</v>
      </c>
      <c r="AZ165" s="116">
        <f>LN(SUM($AY$2:AY165))</f>
        <v>5.0937502008067623</v>
      </c>
      <c r="BA165" s="264">
        <f t="shared" si="94"/>
        <v>21.05574166010161</v>
      </c>
      <c r="BB165" s="139">
        <v>406</v>
      </c>
      <c r="BC165" s="116">
        <f>LN(SUM($BB$2:BB165))</f>
        <v>9.5303202107271261</v>
      </c>
      <c r="BD165" s="157">
        <f t="shared" si="95"/>
        <v>21.918076507769666</v>
      </c>
    </row>
    <row r="166" spans="1:56" x14ac:dyDescent="0.25">
      <c r="A166" s="270">
        <f t="shared" si="59"/>
        <v>227</v>
      </c>
      <c r="B166" s="271">
        <v>44129</v>
      </c>
      <c r="C166" s="135">
        <v>1</v>
      </c>
      <c r="D166" s="123">
        <f>LN(SUM($C$2:C166))</f>
        <v>4.4188406077965983</v>
      </c>
      <c r="E166" s="263">
        <f t="shared" ref="E166:E167" si="108">LN(2)/(SLOPE(D160:D166,A160:A166))</f>
        <v>37.270202331972122</v>
      </c>
      <c r="F166" s="177">
        <v>15</v>
      </c>
      <c r="G166" s="127">
        <f>LN(SUM($F$2:F166))</f>
        <v>6.2557500417533669</v>
      </c>
      <c r="H166" s="263">
        <f t="shared" ref="H166:H167" si="109">LN(2)/(SLOPE(G160:G166,A160:A166))</f>
        <v>7.8458574744281817</v>
      </c>
      <c r="I166" s="117">
        <v>28</v>
      </c>
      <c r="J166" s="127">
        <f>LN(SUM($I$2:I166))</f>
        <v>6.7345916599729483</v>
      </c>
      <c r="K166" s="263">
        <f t="shared" si="81"/>
        <v>19.270230268071828</v>
      </c>
      <c r="L166" s="135">
        <v>30</v>
      </c>
      <c r="M166" s="127">
        <f>LN(SUM($L$2:L166))</f>
        <v>6.5496507422338102</v>
      </c>
      <c r="N166" s="263">
        <f t="shared" ref="N166:N167" si="110">LN(2)/(SLOPE(M160:M166,A160:A166))</f>
        <v>10.805958706244013</v>
      </c>
      <c r="P166" s="127">
        <f>LN(SUM($O$2:O166))</f>
        <v>3.2188758248682006</v>
      </c>
      <c r="Q166" s="267">
        <f t="shared" si="82"/>
        <v>9.1161461356998625</v>
      </c>
      <c r="S166" s="127">
        <f>LN(SUM($R$2:R166))</f>
        <v>1.3862943611198906</v>
      </c>
      <c r="T166" s="264" t="e">
        <f t="shared" si="83"/>
        <v>#DIV/0!</v>
      </c>
      <c r="U166" s="188">
        <v>3</v>
      </c>
      <c r="V166" s="127">
        <f>LN(SUM($U$2:U166))</f>
        <v>5.9532433342877846</v>
      </c>
      <c r="W166" s="263">
        <f t="shared" si="84"/>
        <v>13.867210057446126</v>
      </c>
      <c r="X166" s="135">
        <v>27</v>
      </c>
      <c r="Y166" s="127">
        <f>LN(SUM($X$2:X166))</f>
        <v>7.5453897496118234</v>
      </c>
      <c r="Z166" s="263">
        <f t="shared" si="85"/>
        <v>43.673816776778267</v>
      </c>
      <c r="AA166" s="135">
        <v>1</v>
      </c>
      <c r="AB166" s="127">
        <f>LN(SUM($AA$2:AA166))</f>
        <v>4.9052747784384296</v>
      </c>
      <c r="AC166" s="263">
        <f t="shared" si="86"/>
        <v>43.924295816390533</v>
      </c>
      <c r="AD166" s="135">
        <v>15</v>
      </c>
      <c r="AE166" s="127">
        <f>LN(SUM($AD$2:AD166))</f>
        <v>5.5053315359323625</v>
      </c>
      <c r="AF166" s="263">
        <f t="shared" si="87"/>
        <v>11.345278244432109</v>
      </c>
      <c r="AG166" s="188">
        <v>18</v>
      </c>
      <c r="AH166" s="127">
        <f>LN(SUM($AG$2:AG166))</f>
        <v>5.3327187932653688</v>
      </c>
      <c r="AI166" s="263">
        <f t="shared" si="88"/>
        <v>8.2379381380876051</v>
      </c>
      <c r="AJ166" s="117">
        <v>71</v>
      </c>
      <c r="AK166" s="127">
        <f>LN(SUM($AJ$2:AJ166))</f>
        <v>8.9585401114121677</v>
      </c>
      <c r="AL166" s="263">
        <f t="shared" si="89"/>
        <v>29.135818582533894</v>
      </c>
      <c r="AN166" s="116">
        <f>LN(SUM($AM$2:AM166))</f>
        <v>3.8918202981106265</v>
      </c>
      <c r="AO166" s="263">
        <f t="shared" si="90"/>
        <v>10.148267043713117</v>
      </c>
      <c r="AP166" s="188">
        <v>3</v>
      </c>
      <c r="AQ166" s="116">
        <f>LN(SUM($AP$2:AP166))</f>
        <v>4.962844630259907</v>
      </c>
      <c r="AR166" s="263">
        <f t="shared" si="91"/>
        <v>20.598965009120683</v>
      </c>
      <c r="AS166" s="135">
        <v>23</v>
      </c>
      <c r="AT166" s="116">
        <f>LN(SUM($AS$2:AS166))</f>
        <v>6.2422232654551655</v>
      </c>
      <c r="AU166" s="264">
        <f t="shared" si="92"/>
        <v>10.464961819295185</v>
      </c>
      <c r="AV166" s="135">
        <v>6</v>
      </c>
      <c r="AW166" s="116">
        <f>LN(SUM($AV$2:AV166))</f>
        <v>5.4847969334906548</v>
      </c>
      <c r="AX166" s="264">
        <f t="shared" si="93"/>
        <v>8.8105215775102401</v>
      </c>
      <c r="AY166" s="135">
        <v>5</v>
      </c>
      <c r="AZ166" s="116">
        <f>LN(SUM($AY$2:AY166))</f>
        <v>5.1239639794032588</v>
      </c>
      <c r="BA166" s="264">
        <f t="shared" si="94"/>
        <v>18.713525018188175</v>
      </c>
      <c r="BB166" s="139">
        <v>247</v>
      </c>
      <c r="BC166" s="116">
        <f>LN(SUM($BB$2:BB166))</f>
        <v>9.5480974970602706</v>
      </c>
      <c r="BD166" s="157">
        <f t="shared" si="95"/>
        <v>21.789801335807784</v>
      </c>
    </row>
    <row r="167" spans="1:56" x14ac:dyDescent="0.25">
      <c r="A167" s="270">
        <f t="shared" si="59"/>
        <v>228</v>
      </c>
      <c r="B167" s="271">
        <v>44130</v>
      </c>
      <c r="D167" s="123">
        <f>LN(SUM($C$2:C167))</f>
        <v>4.4188406077965983</v>
      </c>
      <c r="E167" s="263">
        <f t="shared" si="108"/>
        <v>37.536859799732774</v>
      </c>
      <c r="F167" s="135">
        <v>46</v>
      </c>
      <c r="G167" s="127">
        <f>LN(SUM($F$2:F167))</f>
        <v>6.3403593037277517</v>
      </c>
      <c r="H167" s="263">
        <f t="shared" si="109"/>
        <v>8.4527418298427452</v>
      </c>
      <c r="I167" s="135">
        <v>21</v>
      </c>
      <c r="J167" s="127">
        <f>LN(SUM($I$2:I167))</f>
        <v>6.7592552706636928</v>
      </c>
      <c r="K167" s="263">
        <f t="shared" si="81"/>
        <v>20.472727303621234</v>
      </c>
      <c r="L167" s="135">
        <v>27</v>
      </c>
      <c r="M167" s="127">
        <f>LN(SUM($L$2:L167))</f>
        <v>6.5875500148247959</v>
      </c>
      <c r="N167" s="263">
        <f t="shared" si="110"/>
        <v>11.317798402291793</v>
      </c>
      <c r="O167" s="135">
        <v>2</v>
      </c>
      <c r="P167" s="127">
        <f>LN(SUM($O$2:O167))</f>
        <v>3.2958368660043291</v>
      </c>
      <c r="Q167" s="267">
        <f t="shared" si="82"/>
        <v>8.3680381884288622</v>
      </c>
      <c r="S167" s="127">
        <f>LN(SUM($R$2:R167))</f>
        <v>1.3862943611198906</v>
      </c>
      <c r="T167" s="264" t="e">
        <f t="shared" si="83"/>
        <v>#DIV/0!</v>
      </c>
      <c r="U167" s="188">
        <v>1</v>
      </c>
      <c r="V167" s="127">
        <f>LN(SUM($U$2:U167))</f>
        <v>5.955837369464831</v>
      </c>
      <c r="W167" s="263">
        <f t="shared" si="84"/>
        <v>18.728785126793451</v>
      </c>
      <c r="X167" s="135">
        <v>3</v>
      </c>
      <c r="Y167" s="127">
        <f>LN(SUM($X$2:X167))</f>
        <v>7.5469741175165268</v>
      </c>
      <c r="Z167" s="263">
        <f t="shared" si="85"/>
        <v>50.938636518348773</v>
      </c>
      <c r="AB167" s="127">
        <f>LN(SUM($AA$2:AA167))</f>
        <v>4.9052747784384296</v>
      </c>
      <c r="AC167" s="263">
        <f t="shared" si="86"/>
        <v>47.697958594263469</v>
      </c>
      <c r="AD167" s="135">
        <v>18</v>
      </c>
      <c r="AE167" s="127">
        <f>LN(SUM($AD$2:AD167))</f>
        <v>5.575949103146316</v>
      </c>
      <c r="AF167" s="263">
        <f t="shared" si="87"/>
        <v>10.790426763199019</v>
      </c>
      <c r="AG167" s="188">
        <v>17</v>
      </c>
      <c r="AH167" s="127">
        <f>LN(SUM($AG$2:AG167))</f>
        <v>5.4116460518550396</v>
      </c>
      <c r="AI167" s="263">
        <f t="shared" si="88"/>
        <v>7.6017841038280292</v>
      </c>
      <c r="AJ167" s="135">
        <v>121</v>
      </c>
      <c r="AK167" s="127">
        <f>LN(SUM($AJ$2:AJ167))</f>
        <v>8.9739849266897433</v>
      </c>
      <c r="AL167" s="263">
        <f t="shared" si="89"/>
        <v>32.28159066694738</v>
      </c>
      <c r="AN167" s="116">
        <f>LN(SUM($AM$2:AM167))</f>
        <v>3.8918202981106265</v>
      </c>
      <c r="AO167" s="263">
        <f t="shared" si="90"/>
        <v>14.35668279716233</v>
      </c>
      <c r="AP167" s="188">
        <v>1</v>
      </c>
      <c r="AQ167" s="116">
        <f>LN(SUM($AP$2:AP167))</f>
        <v>4.9698132995760007</v>
      </c>
      <c r="AR167" s="263">
        <f t="shared" si="91"/>
        <v>26.596926999494919</v>
      </c>
      <c r="AS167" s="135">
        <v>3</v>
      </c>
      <c r="AT167" s="116">
        <f>LN(SUM($AS$2:AS167))</f>
        <v>6.2480428745084291</v>
      </c>
      <c r="AU167" s="264">
        <f t="shared" si="92"/>
        <v>11.220489153844968</v>
      </c>
      <c r="AV167" s="135">
        <v>13</v>
      </c>
      <c r="AW167" s="116">
        <f>LN(SUM($AV$2:AV167))</f>
        <v>5.5373342670185366</v>
      </c>
      <c r="AX167" s="264">
        <f t="shared" si="93"/>
        <v>10.12888259711894</v>
      </c>
      <c r="AY167" s="135">
        <v>10</v>
      </c>
      <c r="AZ167" s="116">
        <f>LN(SUM($AY$2:AY167))</f>
        <v>5.181783550292085</v>
      </c>
      <c r="BA167" s="264">
        <f t="shared" si="94"/>
        <v>16.331521838364004</v>
      </c>
      <c r="BB167" s="139">
        <v>283</v>
      </c>
      <c r="BC167" s="116">
        <f>LN(SUM($BB$2:BB167))</f>
        <v>9.5680847438729355</v>
      </c>
      <c r="BD167" s="157">
        <f t="shared" si="95"/>
        <v>23.584860965618464</v>
      </c>
    </row>
    <row r="168" spans="1:56" x14ac:dyDescent="0.25">
      <c r="V168" s="127"/>
      <c r="W168" s="263"/>
      <c r="AH168" s="135"/>
    </row>
    <row r="169" spans="1:56" x14ac:dyDescent="0.25">
      <c r="AH169" s="135"/>
    </row>
    <row r="170" spans="1:56" x14ac:dyDescent="0.25">
      <c r="AH170" s="135"/>
    </row>
    <row r="171" spans="1:56" x14ac:dyDescent="0.25">
      <c r="AH171" s="135"/>
    </row>
    <row r="172" spans="1:56" x14ac:dyDescent="0.25">
      <c r="AH172" s="135"/>
    </row>
  </sheetData>
  <autoFilter ref="A1:BD167" xr:uid="{D3178994-B5E0-4DCF-A31E-93730955B3B9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26"/>
  <sheetViews>
    <sheetView topLeftCell="A10" zoomScale="70" zoomScaleNormal="70" workbookViewId="0">
      <selection activeCell="D17" sqref="D17"/>
    </sheetView>
    <sheetView zoomScale="70" zoomScaleNormal="70" workbookViewId="1">
      <selection activeCell="R20" sqref="R20"/>
    </sheetView>
  </sheetViews>
  <sheetFormatPr baseColWidth="10" defaultRowHeight="15" x14ac:dyDescent="0.25"/>
  <cols>
    <col min="1" max="1" width="2.42578125" style="26" customWidth="1"/>
    <col min="2" max="2" width="27.7109375" customWidth="1"/>
    <col min="3" max="3" width="11.5703125" style="23" hidden="1" customWidth="1"/>
    <col min="4" max="4" width="11.5703125" style="23" customWidth="1"/>
    <col min="5" max="5" width="8.85546875" style="23" customWidth="1"/>
    <col min="6" max="6" width="10.28515625" style="23" customWidth="1"/>
    <col min="7" max="7" width="13.7109375" style="6" hidden="1" customWidth="1"/>
    <col min="8" max="8" width="11.85546875" style="6" customWidth="1"/>
    <col min="9" max="9" width="13.42578125" style="2" customWidth="1"/>
    <col min="10" max="10" width="15.5703125" style="2" customWidth="1"/>
    <col min="11" max="11" width="16.5703125" style="2" hidden="1" customWidth="1"/>
    <col min="12" max="12" width="15.5703125" style="2" customWidth="1"/>
    <col min="13" max="13" width="18" style="2" hidden="1" customWidth="1"/>
    <col min="14" max="14" width="12.28515625" style="2" customWidth="1"/>
    <col min="15" max="15" width="17" style="91" customWidth="1"/>
    <col min="16" max="16" width="3.7109375" style="26" customWidth="1"/>
    <col min="17" max="17" width="18.7109375" style="155" customWidth="1"/>
    <col min="18" max="18" width="15.140625" style="81" customWidth="1"/>
    <col min="19" max="19" width="15.140625" style="104" customWidth="1"/>
    <col min="20" max="20" width="14" style="24" bestFit="1" customWidth="1"/>
    <col min="21" max="26" width="11.42578125" style="25"/>
    <col min="27" max="27" width="9.85546875" style="25" customWidth="1"/>
  </cols>
  <sheetData>
    <row r="1" spans="1:27" s="4" customFormat="1" ht="15.75" thickBot="1" x14ac:dyDescent="0.3">
      <c r="A1" s="26"/>
      <c r="C1" s="5"/>
      <c r="D1" s="5"/>
      <c r="E1" s="5"/>
      <c r="F1" s="5"/>
      <c r="G1" s="6"/>
      <c r="H1" s="6"/>
      <c r="I1" s="6"/>
      <c r="J1" s="6"/>
      <c r="K1" s="6"/>
      <c r="L1" s="6"/>
      <c r="M1" s="6"/>
      <c r="N1" s="6"/>
      <c r="O1" s="89"/>
      <c r="P1" s="26"/>
      <c r="Q1" s="149"/>
      <c r="R1" s="150"/>
      <c r="S1" s="141"/>
      <c r="T1" s="7"/>
      <c r="U1" s="8"/>
      <c r="V1" s="8"/>
      <c r="W1" s="8"/>
      <c r="X1" s="8"/>
      <c r="Y1" s="8"/>
      <c r="Z1" s="8"/>
      <c r="AA1" s="8"/>
    </row>
    <row r="2" spans="1:27" s="11" customFormat="1" ht="66.75" customHeight="1" thickBot="1" x14ac:dyDescent="0.3">
      <c r="A2" s="32"/>
      <c r="B2" s="201" t="s">
        <v>1</v>
      </c>
      <c r="C2" s="202" t="s">
        <v>795</v>
      </c>
      <c r="D2" s="203" t="s">
        <v>52</v>
      </c>
      <c r="E2" s="203" t="s">
        <v>46</v>
      </c>
      <c r="F2" s="203" t="s">
        <v>94</v>
      </c>
      <c r="G2" s="204" t="s">
        <v>115</v>
      </c>
      <c r="H2" s="205" t="s">
        <v>110</v>
      </c>
      <c r="I2" s="203" t="s">
        <v>363</v>
      </c>
      <c r="J2" s="204" t="s">
        <v>53</v>
      </c>
      <c r="K2" s="204" t="s">
        <v>796</v>
      </c>
      <c r="L2" s="204" t="s">
        <v>364</v>
      </c>
      <c r="M2" s="204" t="s">
        <v>80</v>
      </c>
      <c r="N2" s="204" t="s">
        <v>100</v>
      </c>
      <c r="O2" s="206" t="s">
        <v>377</v>
      </c>
      <c r="P2" s="27"/>
      <c r="Q2" s="151"/>
      <c r="R2" s="152"/>
      <c r="S2" s="140"/>
    </row>
    <row r="3" spans="1:27" ht="26.1" customHeight="1" thickBot="1" x14ac:dyDescent="0.35">
      <c r="B3" s="207" t="s">
        <v>14</v>
      </c>
      <c r="C3" s="165">
        <v>7</v>
      </c>
      <c r="D3" s="165">
        <v>84</v>
      </c>
      <c r="E3" s="165">
        <v>62</v>
      </c>
      <c r="F3" s="165">
        <v>1</v>
      </c>
      <c r="G3" s="160">
        <v>77039</v>
      </c>
      <c r="H3" s="172">
        <v>636</v>
      </c>
      <c r="I3" s="161">
        <f t="shared" ref="I3:I20" si="0">D3/(D3+H3)</f>
        <v>0.11666666666666667</v>
      </c>
      <c r="J3" s="162">
        <f>D3/G3*100000</f>
        <v>109.03568322537934</v>
      </c>
      <c r="K3" s="162">
        <f>C3/G3*100000</f>
        <v>9.0863069354482793</v>
      </c>
      <c r="L3" s="78">
        <v>38</v>
      </c>
      <c r="M3" s="161">
        <v>1.4084507042253521E-2</v>
      </c>
      <c r="N3" s="163">
        <f t="shared" ref="N3:N20" si="1">F3/D3</f>
        <v>1.1904761904761904E-2</v>
      </c>
      <c r="O3" s="164">
        <f t="shared" ref="O3:O19" si="2">F3/G3*1000000</f>
        <v>12.980438479211829</v>
      </c>
      <c r="Q3" s="260">
        <f ca="1">TODAY()+L3</f>
        <v>44168</v>
      </c>
      <c r="R3" s="153">
        <f t="shared" ref="R3" si="3">D3*2</f>
        <v>168</v>
      </c>
      <c r="S3" s="145"/>
      <c r="T3" s="12" t="s">
        <v>1</v>
      </c>
      <c r="U3" s="9" t="s">
        <v>54</v>
      </c>
      <c r="V3" s="9" t="s">
        <v>55</v>
      </c>
      <c r="W3" s="13" t="s">
        <v>56</v>
      </c>
      <c r="X3" s="9" t="s">
        <v>57</v>
      </c>
      <c r="Y3" s="13" t="s">
        <v>58</v>
      </c>
      <c r="Z3" s="9" t="s">
        <v>59</v>
      </c>
      <c r="AA3" s="10" t="s">
        <v>60</v>
      </c>
    </row>
    <row r="4" spans="1:27" s="14" customFormat="1" ht="26.1" customHeight="1" x14ac:dyDescent="0.3">
      <c r="A4" s="28"/>
      <c r="B4" s="208" t="s">
        <v>20</v>
      </c>
      <c r="C4" s="166">
        <v>197</v>
      </c>
      <c r="D4" s="166">
        <v>567</v>
      </c>
      <c r="E4" s="166">
        <v>247</v>
      </c>
      <c r="F4" s="166">
        <v>8</v>
      </c>
      <c r="G4" s="43">
        <v>191117</v>
      </c>
      <c r="H4" s="173">
        <v>1366</v>
      </c>
      <c r="I4" s="30">
        <f t="shared" si="0"/>
        <v>0.2933264355923435</v>
      </c>
      <c r="J4" s="103">
        <f>D4/G4*100000</f>
        <v>296.67690472328468</v>
      </c>
      <c r="K4" s="162">
        <f t="shared" ref="K4:K19" si="4">C4/G4*100000</f>
        <v>103.07821910138816</v>
      </c>
      <c r="L4" s="79">
        <v>8</v>
      </c>
      <c r="M4" s="29">
        <v>0.36774193548387096</v>
      </c>
      <c r="N4" s="97">
        <f t="shared" si="1"/>
        <v>1.4109347442680775E-2</v>
      </c>
      <c r="O4" s="98">
        <f t="shared" si="2"/>
        <v>41.859175269599248</v>
      </c>
      <c r="P4" s="28"/>
      <c r="Q4" s="260">
        <f t="shared" ref="Q4:Q20" ca="1" si="5">TODAY()+L4</f>
        <v>44138</v>
      </c>
      <c r="R4" s="153">
        <f t="shared" ref="R4:R20" si="6">D4*2</f>
        <v>1134</v>
      </c>
      <c r="S4" s="146"/>
      <c r="T4" s="15" t="s">
        <v>14</v>
      </c>
      <c r="U4" s="16">
        <v>1</v>
      </c>
      <c r="V4" s="16">
        <v>1</v>
      </c>
      <c r="W4" s="16">
        <f>V4+U4</f>
        <v>2</v>
      </c>
      <c r="X4" s="16"/>
      <c r="Y4" s="16">
        <f>X4+W4</f>
        <v>2</v>
      </c>
      <c r="Z4" s="16">
        <v>28</v>
      </c>
      <c r="AA4" s="17">
        <v>30</v>
      </c>
    </row>
    <row r="5" spans="1:27" s="14" customFormat="1" ht="26.1" customHeight="1" x14ac:dyDescent="0.3">
      <c r="A5" s="28"/>
      <c r="B5" s="208" t="s">
        <v>13</v>
      </c>
      <c r="C5" s="166">
        <v>196</v>
      </c>
      <c r="D5" s="166">
        <v>872</v>
      </c>
      <c r="E5" s="166">
        <v>611</v>
      </c>
      <c r="F5" s="166">
        <v>15</v>
      </c>
      <c r="G5" s="43">
        <v>51384</v>
      </c>
      <c r="H5" s="166">
        <v>785</v>
      </c>
      <c r="I5" s="31">
        <f t="shared" si="0"/>
        <v>0.5262522631261316</v>
      </c>
      <c r="J5" s="101">
        <f>D5/G5*100000</f>
        <v>1697.0263116923556</v>
      </c>
      <c r="K5" s="162">
        <f t="shared" si="4"/>
        <v>381.44169391250199</v>
      </c>
      <c r="L5" s="178">
        <v>20</v>
      </c>
      <c r="M5" s="30">
        <v>0.16666666666666666</v>
      </c>
      <c r="N5" s="96">
        <f t="shared" si="1"/>
        <v>1.7201834862385322E-2</v>
      </c>
      <c r="O5" s="99">
        <f t="shared" si="2"/>
        <v>291.91966370854738</v>
      </c>
      <c r="P5" s="28"/>
      <c r="Q5" s="260">
        <f t="shared" ca="1" si="5"/>
        <v>44150</v>
      </c>
      <c r="R5" s="153">
        <f t="shared" si="6"/>
        <v>1744</v>
      </c>
      <c r="S5" s="147"/>
      <c r="T5" s="18" t="s">
        <v>20</v>
      </c>
      <c r="U5" s="19"/>
      <c r="V5" s="19"/>
      <c r="W5" s="19">
        <f>V5+U5</f>
        <v>0</v>
      </c>
      <c r="X5" s="19">
        <v>2</v>
      </c>
      <c r="Y5" s="19">
        <f>X5+W5</f>
        <v>2</v>
      </c>
      <c r="Z5" s="19">
        <v>1</v>
      </c>
      <c r="AA5" s="20">
        <v>3</v>
      </c>
    </row>
    <row r="6" spans="1:27" s="14" customFormat="1" ht="26.1" customHeight="1" x14ac:dyDescent="0.3">
      <c r="A6" s="28"/>
      <c r="B6" s="208" t="s">
        <v>24</v>
      </c>
      <c r="C6" s="166">
        <v>221</v>
      </c>
      <c r="D6" s="166">
        <v>725</v>
      </c>
      <c r="E6" s="166">
        <v>444</v>
      </c>
      <c r="F6" s="166">
        <v>9</v>
      </c>
      <c r="G6" s="43">
        <v>83341</v>
      </c>
      <c r="H6" s="166">
        <v>625</v>
      </c>
      <c r="I6" s="31">
        <f t="shared" si="0"/>
        <v>0.53703703703703709</v>
      </c>
      <c r="J6" s="102">
        <f>D6/G6*100000</f>
        <v>869.91996736300257</v>
      </c>
      <c r="K6" s="162">
        <f t="shared" si="4"/>
        <v>265.1756038444463</v>
      </c>
      <c r="L6" s="79">
        <v>11</v>
      </c>
      <c r="M6" s="29">
        <v>0.44186046511627908</v>
      </c>
      <c r="N6" s="96">
        <f t="shared" si="1"/>
        <v>1.2413793103448275E-2</v>
      </c>
      <c r="O6" s="100">
        <f t="shared" si="2"/>
        <v>107.9900649140279</v>
      </c>
      <c r="P6" s="28"/>
      <c r="Q6" s="260">
        <f t="shared" ca="1" si="5"/>
        <v>44141</v>
      </c>
      <c r="R6" s="153">
        <f t="shared" si="6"/>
        <v>1450</v>
      </c>
      <c r="S6" s="147"/>
      <c r="T6" s="18" t="s">
        <v>13</v>
      </c>
      <c r="U6" s="19">
        <v>1</v>
      </c>
      <c r="V6" s="19">
        <v>1</v>
      </c>
      <c r="W6" s="19">
        <f>V6+U6</f>
        <v>2</v>
      </c>
      <c r="X6" s="19"/>
      <c r="Y6" s="19">
        <f>X6+W6</f>
        <v>2</v>
      </c>
      <c r="Z6" s="19"/>
      <c r="AA6" s="20">
        <v>2</v>
      </c>
    </row>
    <row r="7" spans="1:27" s="14" customFormat="1" ht="26.1" customHeight="1" x14ac:dyDescent="0.3">
      <c r="A7" s="28"/>
      <c r="B7" s="208" t="s">
        <v>47</v>
      </c>
      <c r="C7" s="166">
        <v>3</v>
      </c>
      <c r="D7" s="166">
        <v>27</v>
      </c>
      <c r="E7" s="166">
        <v>7</v>
      </c>
      <c r="F7" s="166">
        <v>0</v>
      </c>
      <c r="G7" s="43">
        <v>28189</v>
      </c>
      <c r="H7" s="166">
        <v>101</v>
      </c>
      <c r="I7" s="30">
        <f t="shared" si="0"/>
        <v>0.2109375</v>
      </c>
      <c r="J7" s="103">
        <f>D7/G7*100000</f>
        <v>95.782042640746383</v>
      </c>
      <c r="K7" s="162">
        <f t="shared" si="4"/>
        <v>10.642449182305155</v>
      </c>
      <c r="L7" s="79">
        <v>8</v>
      </c>
      <c r="M7" s="30">
        <v>6.6666666666666666E-2</v>
      </c>
      <c r="N7" s="95">
        <f t="shared" si="1"/>
        <v>0</v>
      </c>
      <c r="O7" s="98">
        <f t="shared" si="2"/>
        <v>0</v>
      </c>
      <c r="P7" s="28"/>
      <c r="Q7" s="260">
        <f t="shared" ca="1" si="5"/>
        <v>44138</v>
      </c>
      <c r="R7" s="153">
        <f t="shared" si="6"/>
        <v>54</v>
      </c>
      <c r="S7" s="147"/>
      <c r="T7" s="18"/>
      <c r="U7" s="19"/>
      <c r="V7" s="19"/>
      <c r="W7" s="19"/>
      <c r="X7" s="19"/>
      <c r="Y7" s="19"/>
      <c r="Z7" s="19"/>
      <c r="AA7" s="20"/>
    </row>
    <row r="8" spans="1:27" s="14" customFormat="1" ht="26.1" customHeight="1" x14ac:dyDescent="0.3">
      <c r="A8" s="28"/>
      <c r="B8" s="208" t="s">
        <v>48</v>
      </c>
      <c r="C8" s="166"/>
      <c r="D8" s="166">
        <v>4</v>
      </c>
      <c r="E8" s="166">
        <v>3</v>
      </c>
      <c r="F8" s="166">
        <v>1</v>
      </c>
      <c r="G8" s="43">
        <v>16468</v>
      </c>
      <c r="H8" s="166">
        <v>36</v>
      </c>
      <c r="I8" s="30">
        <f t="shared" si="0"/>
        <v>0.1</v>
      </c>
      <c r="J8" s="103" t="s">
        <v>62</v>
      </c>
      <c r="K8" s="162">
        <f t="shared" si="4"/>
        <v>0</v>
      </c>
      <c r="L8" s="78" t="s">
        <v>246</v>
      </c>
      <c r="M8" s="30">
        <v>0</v>
      </c>
      <c r="N8" s="97">
        <f t="shared" si="1"/>
        <v>0.25</v>
      </c>
      <c r="O8" s="98">
        <f t="shared" si="2"/>
        <v>60.723828030119023</v>
      </c>
      <c r="P8" s="28"/>
      <c r="Q8" s="260" t="e">
        <f t="shared" ca="1" si="5"/>
        <v>#VALUE!</v>
      </c>
      <c r="R8" s="153">
        <f t="shared" si="6"/>
        <v>8</v>
      </c>
      <c r="S8" s="147"/>
      <c r="T8" s="18"/>
      <c r="U8" s="19"/>
      <c r="V8" s="19"/>
      <c r="W8" s="19"/>
      <c r="X8" s="19"/>
      <c r="Y8" s="19"/>
      <c r="Z8" s="19"/>
      <c r="AA8" s="20"/>
    </row>
    <row r="9" spans="1:27" s="14" customFormat="1" ht="25.5" customHeight="1" x14ac:dyDescent="0.3">
      <c r="A9" s="28"/>
      <c r="B9" s="208" t="s">
        <v>7</v>
      </c>
      <c r="C9" s="166">
        <v>184</v>
      </c>
      <c r="D9" s="166">
        <v>392</v>
      </c>
      <c r="E9" s="166">
        <v>262</v>
      </c>
      <c r="F9" s="166">
        <v>3</v>
      </c>
      <c r="G9" s="43">
        <v>58565</v>
      </c>
      <c r="H9" s="166">
        <v>490</v>
      </c>
      <c r="I9" s="29">
        <f t="shared" si="0"/>
        <v>0.44444444444444442</v>
      </c>
      <c r="J9" s="102">
        <f t="shared" ref="J9:J20" si="7">D9/G9*100000</f>
        <v>669.34175702211223</v>
      </c>
      <c r="K9" s="162">
        <f t="shared" si="4"/>
        <v>314.18082472466494</v>
      </c>
      <c r="L9" s="178">
        <v>19</v>
      </c>
      <c r="M9" s="29">
        <v>0.46875</v>
      </c>
      <c r="N9" s="95">
        <f t="shared" si="1"/>
        <v>7.6530612244897957E-3</v>
      </c>
      <c r="O9" s="98">
        <f t="shared" si="2"/>
        <v>51.225134465977973</v>
      </c>
      <c r="P9" s="28"/>
      <c r="Q9" s="260">
        <f t="shared" ca="1" si="5"/>
        <v>44149</v>
      </c>
      <c r="R9" s="153">
        <f t="shared" si="6"/>
        <v>784</v>
      </c>
      <c r="S9" s="147"/>
      <c r="T9" s="18" t="s">
        <v>24</v>
      </c>
      <c r="U9" s="19"/>
      <c r="V9" s="19"/>
      <c r="W9" s="19">
        <f t="shared" ref="W9:W14" si="8">V9+U9</f>
        <v>0</v>
      </c>
      <c r="X9" s="19">
        <v>1</v>
      </c>
      <c r="Y9" s="19">
        <f t="shared" ref="Y9:Y14" si="9">X9+W9</f>
        <v>1</v>
      </c>
      <c r="Z9" s="19">
        <v>12</v>
      </c>
      <c r="AA9" s="20">
        <v>13</v>
      </c>
    </row>
    <row r="10" spans="1:27" s="14" customFormat="1" ht="26.1" customHeight="1" x14ac:dyDescent="0.3">
      <c r="A10" s="28"/>
      <c r="B10" s="208" t="s">
        <v>9</v>
      </c>
      <c r="C10" s="166">
        <v>291</v>
      </c>
      <c r="D10" s="166">
        <v>1935</v>
      </c>
      <c r="E10" s="166">
        <v>1419</v>
      </c>
      <c r="F10" s="166">
        <v>23</v>
      </c>
      <c r="G10" s="43">
        <v>124231</v>
      </c>
      <c r="H10" s="166">
        <v>2193</v>
      </c>
      <c r="I10" s="31">
        <f t="shared" si="0"/>
        <v>0.46875</v>
      </c>
      <c r="J10" s="101">
        <f t="shared" si="7"/>
        <v>1557.5822459772519</v>
      </c>
      <c r="K10" s="162">
        <f t="shared" si="4"/>
        <v>234.24105094541622</v>
      </c>
      <c r="L10" s="77">
        <v>51</v>
      </c>
      <c r="M10" s="30">
        <v>9.7134870719776376E-2</v>
      </c>
      <c r="N10" s="95">
        <f t="shared" si="1"/>
        <v>1.1886304909560724E-2</v>
      </c>
      <c r="O10" s="99">
        <f t="shared" si="2"/>
        <v>185.13897497404031</v>
      </c>
      <c r="P10" s="28"/>
      <c r="Q10" s="260">
        <f t="shared" ca="1" si="5"/>
        <v>44181</v>
      </c>
      <c r="R10" s="153">
        <f t="shared" si="6"/>
        <v>3870</v>
      </c>
      <c r="S10" s="147"/>
      <c r="T10" s="18" t="s">
        <v>7</v>
      </c>
      <c r="U10" s="19">
        <v>2</v>
      </c>
      <c r="V10" s="19"/>
      <c r="W10" s="19">
        <f t="shared" si="8"/>
        <v>2</v>
      </c>
      <c r="X10" s="19"/>
      <c r="Y10" s="19">
        <f t="shared" si="9"/>
        <v>2</v>
      </c>
      <c r="Z10" s="19"/>
      <c r="AA10" s="20">
        <v>2</v>
      </c>
    </row>
    <row r="11" spans="1:27" s="14" customFormat="1" ht="26.1" customHeight="1" x14ac:dyDescent="0.3">
      <c r="A11" s="28"/>
      <c r="B11" s="208" t="s">
        <v>15</v>
      </c>
      <c r="C11" s="167">
        <v>19</v>
      </c>
      <c r="D11" s="167">
        <v>135</v>
      </c>
      <c r="E11" s="167">
        <v>109</v>
      </c>
      <c r="F11" s="167">
        <v>1</v>
      </c>
      <c r="G11" s="43">
        <v>13420</v>
      </c>
      <c r="H11" s="166">
        <v>347</v>
      </c>
      <c r="I11" s="29">
        <f t="shared" si="0"/>
        <v>0.28008298755186722</v>
      </c>
      <c r="J11" s="101">
        <f t="shared" si="7"/>
        <v>1005.9612518628911</v>
      </c>
      <c r="K11" s="162">
        <f t="shared" si="4"/>
        <v>141.57973174366617</v>
      </c>
      <c r="L11" s="78">
        <v>48</v>
      </c>
      <c r="M11" s="30">
        <v>6.8627450980392163E-2</v>
      </c>
      <c r="N11" s="95">
        <f t="shared" si="1"/>
        <v>7.4074074074074077E-3</v>
      </c>
      <c r="O11" s="100">
        <f t="shared" si="2"/>
        <v>74.515648286140092</v>
      </c>
      <c r="P11" s="28"/>
      <c r="Q11" s="260">
        <f t="shared" ca="1" si="5"/>
        <v>44178</v>
      </c>
      <c r="R11" s="153">
        <f t="shared" si="6"/>
        <v>270</v>
      </c>
      <c r="S11" s="147"/>
      <c r="T11" s="18" t="s">
        <v>9</v>
      </c>
      <c r="U11" s="19">
        <v>2</v>
      </c>
      <c r="V11" s="19">
        <v>3</v>
      </c>
      <c r="W11" s="19">
        <f t="shared" si="8"/>
        <v>5</v>
      </c>
      <c r="X11" s="19">
        <v>4</v>
      </c>
      <c r="Y11" s="19">
        <f t="shared" si="9"/>
        <v>9</v>
      </c>
      <c r="Z11" s="19">
        <v>12</v>
      </c>
      <c r="AA11" s="20">
        <v>21</v>
      </c>
    </row>
    <row r="12" spans="1:27" s="14" customFormat="1" ht="26.1" customHeight="1" x14ac:dyDescent="0.3">
      <c r="A12" s="28"/>
      <c r="B12" s="208" t="s">
        <v>11</v>
      </c>
      <c r="C12" s="166">
        <v>67</v>
      </c>
      <c r="D12" s="166">
        <v>263</v>
      </c>
      <c r="E12" s="166">
        <v>139</v>
      </c>
      <c r="F12" s="166">
        <v>4</v>
      </c>
      <c r="G12" s="43">
        <v>72051</v>
      </c>
      <c r="H12" s="166">
        <v>285</v>
      </c>
      <c r="I12" s="29">
        <f t="shared" si="0"/>
        <v>0.47992700729927007</v>
      </c>
      <c r="J12" s="103">
        <f t="shared" si="7"/>
        <v>365.01922249517702</v>
      </c>
      <c r="K12" s="162">
        <f t="shared" si="4"/>
        <v>92.989687859988067</v>
      </c>
      <c r="L12" s="79">
        <v>11</v>
      </c>
      <c r="M12" s="30">
        <v>0.1875</v>
      </c>
      <c r="N12" s="96">
        <f t="shared" si="1"/>
        <v>1.5209125475285171E-2</v>
      </c>
      <c r="O12" s="98">
        <f t="shared" si="2"/>
        <v>55.516231558201831</v>
      </c>
      <c r="P12" s="28"/>
      <c r="Q12" s="260">
        <f t="shared" ca="1" si="5"/>
        <v>44141</v>
      </c>
      <c r="R12" s="153">
        <f t="shared" si="6"/>
        <v>526</v>
      </c>
      <c r="S12" s="147"/>
      <c r="T12" s="18" t="s">
        <v>15</v>
      </c>
      <c r="U12" s="19"/>
      <c r="V12" s="19">
        <v>1</v>
      </c>
      <c r="W12" s="19">
        <f t="shared" si="8"/>
        <v>1</v>
      </c>
      <c r="X12" s="19"/>
      <c r="Y12" s="19">
        <f t="shared" si="9"/>
        <v>1</v>
      </c>
      <c r="Z12" s="19">
        <v>36</v>
      </c>
      <c r="AA12" s="20">
        <v>37</v>
      </c>
    </row>
    <row r="13" spans="1:27" s="14" customFormat="1" ht="26.1" customHeight="1" x14ac:dyDescent="0.3">
      <c r="A13" s="28"/>
      <c r="B13" s="208" t="s">
        <v>12</v>
      </c>
      <c r="C13" s="166">
        <v>60</v>
      </c>
      <c r="D13" s="166">
        <v>223</v>
      </c>
      <c r="E13" s="166">
        <v>142</v>
      </c>
      <c r="F13" s="166">
        <v>2</v>
      </c>
      <c r="G13" s="43">
        <v>41304</v>
      </c>
      <c r="H13" s="166">
        <v>211</v>
      </c>
      <c r="I13" s="29">
        <f t="shared" si="0"/>
        <v>0.51382488479262678</v>
      </c>
      <c r="J13" s="102">
        <f t="shared" si="7"/>
        <v>539.8992833623862</v>
      </c>
      <c r="K13" s="162">
        <f t="shared" si="4"/>
        <v>145.26438117373621</v>
      </c>
      <c r="L13" s="79">
        <v>8</v>
      </c>
      <c r="M13" s="29">
        <v>0.1891891891891892</v>
      </c>
      <c r="N13" s="95">
        <f t="shared" si="1"/>
        <v>8.9686098654708519E-3</v>
      </c>
      <c r="O13" s="98">
        <f t="shared" si="2"/>
        <v>48.421460391245404</v>
      </c>
      <c r="P13" s="28"/>
      <c r="Q13" s="260">
        <f t="shared" ca="1" si="5"/>
        <v>44138</v>
      </c>
      <c r="R13" s="153">
        <f t="shared" si="6"/>
        <v>446</v>
      </c>
      <c r="S13" s="147"/>
      <c r="T13" s="18" t="s">
        <v>11</v>
      </c>
      <c r="U13" s="19">
        <v>1</v>
      </c>
      <c r="V13" s="19"/>
      <c r="W13" s="19">
        <f t="shared" si="8"/>
        <v>1</v>
      </c>
      <c r="X13" s="19"/>
      <c r="Y13" s="19">
        <f t="shared" si="9"/>
        <v>1</v>
      </c>
      <c r="Z13" s="19"/>
      <c r="AA13" s="20">
        <v>1</v>
      </c>
    </row>
    <row r="14" spans="1:27" s="14" customFormat="1" ht="26.1" customHeight="1" x14ac:dyDescent="0.3">
      <c r="A14" s="28"/>
      <c r="B14" s="208" t="s">
        <v>8</v>
      </c>
      <c r="C14" s="166">
        <v>1499</v>
      </c>
      <c r="D14" s="166">
        <v>7895</v>
      </c>
      <c r="E14" s="166">
        <v>5977</v>
      </c>
      <c r="F14" s="166">
        <v>133</v>
      </c>
      <c r="G14" s="43">
        <v>376912</v>
      </c>
      <c r="H14" s="166">
        <v>6943</v>
      </c>
      <c r="I14" s="31">
        <f t="shared" si="0"/>
        <v>0.53207979512063619</v>
      </c>
      <c r="J14" s="101">
        <f t="shared" si="7"/>
        <v>2094.6533938956572</v>
      </c>
      <c r="K14" s="162">
        <f t="shared" si="4"/>
        <v>397.70556522477398</v>
      </c>
      <c r="L14" s="77">
        <v>32</v>
      </c>
      <c r="M14" s="30">
        <v>0.12526056471480007</v>
      </c>
      <c r="N14" s="96">
        <f t="shared" si="1"/>
        <v>1.6846105129829005E-2</v>
      </c>
      <c r="O14" s="99">
        <f t="shared" si="2"/>
        <v>352.86751284119367</v>
      </c>
      <c r="P14" s="28"/>
      <c r="Q14" s="260">
        <f t="shared" ca="1" si="5"/>
        <v>44162</v>
      </c>
      <c r="R14" s="153">
        <f t="shared" si="6"/>
        <v>15790</v>
      </c>
      <c r="S14" s="147"/>
      <c r="T14" s="18" t="s">
        <v>12</v>
      </c>
      <c r="U14" s="19">
        <v>1</v>
      </c>
      <c r="V14" s="19"/>
      <c r="W14" s="19">
        <f t="shared" si="8"/>
        <v>1</v>
      </c>
      <c r="X14" s="19"/>
      <c r="Y14" s="19">
        <f t="shared" si="9"/>
        <v>1</v>
      </c>
      <c r="Z14" s="19"/>
      <c r="AA14" s="20">
        <v>1</v>
      </c>
    </row>
    <row r="15" spans="1:27" s="14" customFormat="1" ht="26.1" customHeight="1" x14ac:dyDescent="0.3">
      <c r="A15" s="28"/>
      <c r="B15" s="208" t="s">
        <v>49</v>
      </c>
      <c r="C15" s="166">
        <v>43</v>
      </c>
      <c r="D15" s="166">
        <v>65</v>
      </c>
      <c r="E15" s="166">
        <v>44</v>
      </c>
      <c r="F15" s="166">
        <v>2</v>
      </c>
      <c r="G15" s="43">
        <v>19804</v>
      </c>
      <c r="H15" s="166">
        <v>50</v>
      </c>
      <c r="I15" s="29">
        <f t="shared" si="0"/>
        <v>0.56521739130434778</v>
      </c>
      <c r="J15" s="103">
        <f t="shared" si="7"/>
        <v>328.21652191476466</v>
      </c>
      <c r="K15" s="162">
        <f t="shared" si="4"/>
        <v>217.12785295899818</v>
      </c>
      <c r="L15" s="79">
        <v>14</v>
      </c>
      <c r="M15" s="31">
        <v>1.3333333333333333</v>
      </c>
      <c r="N15" s="97">
        <f t="shared" si="1"/>
        <v>3.0769230769230771E-2</v>
      </c>
      <c r="O15" s="100">
        <f t="shared" si="2"/>
        <v>100.98969905069683</v>
      </c>
      <c r="P15" s="28"/>
      <c r="Q15" s="260">
        <f t="shared" ca="1" si="5"/>
        <v>44144</v>
      </c>
      <c r="R15" s="153">
        <f t="shared" si="6"/>
        <v>130</v>
      </c>
      <c r="S15" s="147"/>
      <c r="T15" s="18"/>
      <c r="U15" s="19"/>
      <c r="V15" s="19"/>
      <c r="W15" s="19"/>
      <c r="X15" s="19"/>
      <c r="Y15" s="19"/>
      <c r="Z15" s="19"/>
      <c r="AA15" s="20"/>
    </row>
    <row r="16" spans="1:27" s="14" customFormat="1" ht="26.1" customHeight="1" x14ac:dyDescent="0.3">
      <c r="A16" s="28"/>
      <c r="B16" s="208" t="s">
        <v>50</v>
      </c>
      <c r="C16" s="166">
        <v>61</v>
      </c>
      <c r="D16" s="166">
        <v>144</v>
      </c>
      <c r="E16" s="166">
        <v>97</v>
      </c>
      <c r="F16" s="166">
        <v>5</v>
      </c>
      <c r="G16" s="43">
        <v>26659</v>
      </c>
      <c r="H16" s="166">
        <v>148</v>
      </c>
      <c r="I16" s="31">
        <f t="shared" si="0"/>
        <v>0.49315068493150682</v>
      </c>
      <c r="J16" s="102">
        <f t="shared" si="7"/>
        <v>540.15529464721101</v>
      </c>
      <c r="K16" s="162">
        <f t="shared" si="4"/>
        <v>228.81578453805471</v>
      </c>
      <c r="L16" s="78">
        <v>27</v>
      </c>
      <c r="M16" s="31">
        <v>0.80952380952380953</v>
      </c>
      <c r="N16" s="95">
        <f t="shared" si="1"/>
        <v>3.4722222222222224E-2</v>
      </c>
      <c r="O16" s="98">
        <f t="shared" si="2"/>
        <v>187.55392175250387</v>
      </c>
      <c r="P16" s="28"/>
      <c r="Q16" s="260">
        <f t="shared" ca="1" si="5"/>
        <v>44157</v>
      </c>
      <c r="R16" s="153">
        <f t="shared" si="6"/>
        <v>288</v>
      </c>
      <c r="S16" s="147"/>
      <c r="T16" s="18"/>
      <c r="U16" s="19"/>
      <c r="V16" s="19"/>
      <c r="W16" s="19"/>
      <c r="X16" s="19"/>
      <c r="Y16" s="19"/>
      <c r="Z16" s="19"/>
      <c r="AA16" s="20"/>
    </row>
    <row r="17" spans="1:27" s="14" customFormat="1" ht="26.1" customHeight="1" x14ac:dyDescent="0.3">
      <c r="A17" s="41"/>
      <c r="B17" s="208" t="s">
        <v>27</v>
      </c>
      <c r="C17" s="166">
        <v>190</v>
      </c>
      <c r="D17" s="166">
        <v>525</v>
      </c>
      <c r="E17" s="166">
        <v>372</v>
      </c>
      <c r="F17" s="166">
        <v>6</v>
      </c>
      <c r="G17" s="43">
        <v>113161</v>
      </c>
      <c r="H17" s="166">
        <v>866</v>
      </c>
      <c r="I17" s="29">
        <f t="shared" si="0"/>
        <v>0.37742631200575127</v>
      </c>
      <c r="J17" s="102">
        <f t="shared" si="7"/>
        <v>463.94075697457606</v>
      </c>
      <c r="K17" s="162">
        <f t="shared" si="4"/>
        <v>167.90236919079894</v>
      </c>
      <c r="L17" s="79">
        <v>11</v>
      </c>
      <c r="M17" s="29">
        <v>0.38461538461538464</v>
      </c>
      <c r="N17" s="96">
        <f t="shared" si="1"/>
        <v>1.1428571428571429E-2</v>
      </c>
      <c r="O17" s="98">
        <f t="shared" si="2"/>
        <v>53.021800797094407</v>
      </c>
      <c r="P17" s="28"/>
      <c r="Q17" s="260">
        <f t="shared" ca="1" si="5"/>
        <v>44141</v>
      </c>
      <c r="R17" s="153">
        <f t="shared" si="6"/>
        <v>1050</v>
      </c>
      <c r="S17" s="147"/>
      <c r="T17" s="143"/>
      <c r="U17" s="19"/>
      <c r="V17" s="19"/>
      <c r="W17" s="19"/>
      <c r="X17" s="19"/>
      <c r="Y17" s="19"/>
      <c r="Z17" s="19"/>
      <c r="AA17" s="20"/>
    </row>
    <row r="18" spans="1:27" s="14" customFormat="1" ht="26.1" customHeight="1" x14ac:dyDescent="0.3">
      <c r="A18" s="28"/>
      <c r="B18" s="208" t="s">
        <v>51</v>
      </c>
      <c r="C18" s="166">
        <v>110</v>
      </c>
      <c r="D18" s="166">
        <v>262</v>
      </c>
      <c r="E18" s="166">
        <v>190</v>
      </c>
      <c r="F18" s="166">
        <v>7</v>
      </c>
      <c r="G18" s="43">
        <v>39665</v>
      </c>
      <c r="H18" s="166">
        <v>296</v>
      </c>
      <c r="I18" s="29">
        <f t="shared" si="0"/>
        <v>0.46953405017921146</v>
      </c>
      <c r="J18" s="102">
        <f t="shared" si="7"/>
        <v>660.53195512416482</v>
      </c>
      <c r="K18" s="162">
        <f t="shared" si="4"/>
        <v>277.32257657884787</v>
      </c>
      <c r="L18" s="79">
        <v>10</v>
      </c>
      <c r="M18" s="30">
        <v>0.26136363636363635</v>
      </c>
      <c r="N18" s="97">
        <f t="shared" si="1"/>
        <v>2.6717557251908396E-2</v>
      </c>
      <c r="O18" s="99">
        <f t="shared" si="2"/>
        <v>176.47800327744864</v>
      </c>
      <c r="P18" s="28"/>
      <c r="Q18" s="260">
        <f t="shared" ca="1" si="5"/>
        <v>44140</v>
      </c>
      <c r="R18" s="153">
        <f t="shared" si="6"/>
        <v>524</v>
      </c>
      <c r="S18" s="147"/>
      <c r="T18" s="143" t="s">
        <v>27</v>
      </c>
      <c r="U18" s="19"/>
      <c r="V18" s="19"/>
      <c r="W18" s="19">
        <f>V18+U18</f>
        <v>0</v>
      </c>
      <c r="X18" s="19"/>
      <c r="Y18" s="19">
        <f>X18+W18</f>
        <v>0</v>
      </c>
      <c r="Z18" s="19">
        <v>4</v>
      </c>
      <c r="AA18" s="20">
        <v>4</v>
      </c>
    </row>
    <row r="19" spans="1:27" s="14" customFormat="1" ht="27.75" customHeight="1" thickBot="1" x14ac:dyDescent="0.35">
      <c r="A19" s="28"/>
      <c r="B19" s="209" t="s">
        <v>10</v>
      </c>
      <c r="C19" s="168">
        <v>20</v>
      </c>
      <c r="D19" s="168">
        <v>181</v>
      </c>
      <c r="E19" s="168">
        <v>116</v>
      </c>
      <c r="F19" s="168">
        <v>8</v>
      </c>
      <c r="G19" s="169">
        <v>52651</v>
      </c>
      <c r="H19" s="168">
        <v>333</v>
      </c>
      <c r="I19" s="170">
        <f t="shared" si="0"/>
        <v>0.3521400778210117</v>
      </c>
      <c r="J19" s="171">
        <f t="shared" si="7"/>
        <v>343.77314770849557</v>
      </c>
      <c r="K19" s="162">
        <f t="shared" si="4"/>
        <v>37.985983172209451</v>
      </c>
      <c r="L19" s="284">
        <v>16</v>
      </c>
      <c r="M19" s="194">
        <v>6.7226890756302518E-2</v>
      </c>
      <c r="N19" s="174">
        <f t="shared" si="1"/>
        <v>4.4198895027624308E-2</v>
      </c>
      <c r="O19" s="175">
        <f t="shared" si="2"/>
        <v>151.9439326888378</v>
      </c>
      <c r="P19" s="28"/>
      <c r="Q19" s="260">
        <f t="shared" ca="1" si="5"/>
        <v>44146</v>
      </c>
      <c r="R19" s="153">
        <f t="shared" si="6"/>
        <v>362</v>
      </c>
      <c r="S19" s="148"/>
      <c r="T19" s="144" t="s">
        <v>10</v>
      </c>
      <c r="U19" s="21">
        <v>1</v>
      </c>
      <c r="V19" s="21">
        <v>1</v>
      </c>
      <c r="W19" s="21">
        <f>V19+U19</f>
        <v>2</v>
      </c>
      <c r="X19" s="21"/>
      <c r="Y19" s="21">
        <f>X19+W19</f>
        <v>2</v>
      </c>
      <c r="Z19" s="21"/>
      <c r="AA19" s="22">
        <v>2</v>
      </c>
    </row>
    <row r="20" spans="1:27" s="14" customFormat="1" ht="26.1" customHeight="1" thickBot="1" x14ac:dyDescent="0.3">
      <c r="A20" s="28"/>
      <c r="B20" s="210" t="s">
        <v>61</v>
      </c>
      <c r="C20" s="211">
        <f>SUM(C3:C19)</f>
        <v>3168</v>
      </c>
      <c r="D20" s="211">
        <f t="shared" ref="C20:H20" si="10">SUM(D3:D19)</f>
        <v>14299</v>
      </c>
      <c r="E20" s="211">
        <f t="shared" si="10"/>
        <v>10241</v>
      </c>
      <c r="F20" s="211">
        <f t="shared" si="10"/>
        <v>228</v>
      </c>
      <c r="G20" s="212">
        <f t="shared" si="10"/>
        <v>1385961</v>
      </c>
      <c r="H20" s="212">
        <f t="shared" si="10"/>
        <v>15711</v>
      </c>
      <c r="I20" s="213">
        <f t="shared" si="0"/>
        <v>0.4764745084971676</v>
      </c>
      <c r="J20" s="214">
        <f t="shared" si="7"/>
        <v>1031.7029122753092</v>
      </c>
      <c r="K20" s="214">
        <v>94</v>
      </c>
      <c r="L20" s="215">
        <v>24</v>
      </c>
      <c r="M20" s="216">
        <v>0.15200093611046103</v>
      </c>
      <c r="N20" s="217">
        <f>F20/D20</f>
        <v>1.5945170990978391E-2</v>
      </c>
      <c r="O20" s="218">
        <f>F20/G3*1000000</f>
        <v>2959.5399732602968</v>
      </c>
      <c r="P20" s="28"/>
      <c r="Q20" s="258">
        <f t="shared" ca="1" si="5"/>
        <v>44154</v>
      </c>
      <c r="R20" s="259">
        <f t="shared" si="6"/>
        <v>28598</v>
      </c>
      <c r="S20" s="147"/>
      <c r="T20" s="143" t="s">
        <v>8</v>
      </c>
      <c r="U20" s="19">
        <v>2</v>
      </c>
      <c r="V20" s="19">
        <v>4</v>
      </c>
      <c r="W20" s="19">
        <f>V20+U20</f>
        <v>6</v>
      </c>
      <c r="X20" s="19">
        <v>1</v>
      </c>
      <c r="Y20" s="19">
        <f>X20+W20</f>
        <v>7</v>
      </c>
      <c r="Z20" s="19">
        <v>21</v>
      </c>
      <c r="AA20" s="20">
        <v>28</v>
      </c>
    </row>
    <row r="21" spans="1:27" s="26" customFormat="1" x14ac:dyDescent="0.25">
      <c r="C21" s="36"/>
      <c r="D21" s="36"/>
      <c r="E21" s="82"/>
      <c r="F21" s="36"/>
      <c r="G21" s="37"/>
      <c r="H21" s="37"/>
      <c r="I21" s="37"/>
      <c r="J21" s="37"/>
      <c r="K21" s="37"/>
      <c r="L21" s="37"/>
      <c r="M21" s="37"/>
      <c r="N21" s="37"/>
      <c r="O21" s="90"/>
      <c r="Q21" s="154"/>
      <c r="R21" s="82"/>
      <c r="S21" s="142"/>
      <c r="T21" s="38"/>
      <c r="U21" s="39"/>
      <c r="V21" s="39"/>
      <c r="W21" s="39"/>
      <c r="X21" s="39"/>
      <c r="Y21" s="39"/>
      <c r="Z21" s="39"/>
      <c r="AA21" s="39"/>
    </row>
    <row r="22" spans="1:27" x14ac:dyDescent="0.25">
      <c r="B22" s="40">
        <v>44081</v>
      </c>
      <c r="C22" s="248">
        <v>8667</v>
      </c>
      <c r="D22" s="23">
        <v>8667</v>
      </c>
      <c r="E22" s="81"/>
    </row>
    <row r="23" spans="1:27" x14ac:dyDescent="0.25">
      <c r="B23" s="40">
        <f>B22+21</f>
        <v>44102</v>
      </c>
      <c r="C23" s="23">
        <f>C22*2</f>
        <v>17334</v>
      </c>
      <c r="D23" s="23">
        <f>4333*2</f>
        <v>8666</v>
      </c>
    </row>
    <row r="24" spans="1:27" x14ac:dyDescent="0.25">
      <c r="B24" s="40">
        <f>B23-38</f>
        <v>44064</v>
      </c>
      <c r="J24" s="200"/>
    </row>
    <row r="25" spans="1:27" x14ac:dyDescent="0.25">
      <c r="B25" s="26" t="s">
        <v>827</v>
      </c>
      <c r="C25" s="36"/>
      <c r="D25" s="36"/>
      <c r="E25" s="36"/>
      <c r="F25" s="36"/>
      <c r="G25" s="37"/>
      <c r="H25" s="37"/>
    </row>
    <row r="26" spans="1:27" x14ac:dyDescent="0.25">
      <c r="B26" s="26" t="s">
        <v>826</v>
      </c>
      <c r="C26" s="36"/>
      <c r="D26" s="36"/>
      <c r="E26" s="36"/>
      <c r="F26" s="36"/>
      <c r="G26" s="37"/>
      <c r="H26" s="37"/>
    </row>
  </sheetData>
  <sortState xmlns:xlrd2="http://schemas.microsoft.com/office/spreadsheetml/2017/richdata2" ref="B3:O19">
    <sortCondition ref="B3:B19"/>
  </sortState>
  <phoneticPr fontId="36" type="noConversion"/>
  <conditionalFormatting sqref="K3:K1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F899F-F605-4491-B1F8-435FCCE6D5C4}">
  <dimension ref="A1:R67"/>
  <sheetViews>
    <sheetView topLeftCell="A46" workbookViewId="0"/>
    <sheetView workbookViewId="1"/>
  </sheetViews>
  <sheetFormatPr baseColWidth="10" defaultRowHeight="15" x14ac:dyDescent="0.25"/>
  <cols>
    <col min="2" max="2" width="11.42578125" style="40"/>
    <col min="3" max="5" width="11.42578125" style="249"/>
    <col min="6" max="6" width="11.42578125" style="250"/>
    <col min="7" max="11" width="11.42578125" style="249"/>
    <col min="12" max="12" width="11.42578125" style="250"/>
    <col min="13" max="18" width="11.42578125" style="249"/>
  </cols>
  <sheetData>
    <row r="1" spans="1:18" ht="25.5" x14ac:dyDescent="0.25">
      <c r="B1" s="251" t="s">
        <v>797</v>
      </c>
      <c r="C1" s="252" t="s">
        <v>150</v>
      </c>
      <c r="D1" s="252" t="s">
        <v>150</v>
      </c>
      <c r="E1" s="252" t="s">
        <v>150</v>
      </c>
      <c r="F1" s="252" t="s">
        <v>150</v>
      </c>
      <c r="G1" s="252" t="s">
        <v>247</v>
      </c>
      <c r="H1" s="252" t="s">
        <v>244</v>
      </c>
      <c r="I1" s="252" t="s">
        <v>43</v>
      </c>
      <c r="J1" s="252" t="s">
        <v>43</v>
      </c>
      <c r="K1" s="252" t="s">
        <v>43</v>
      </c>
      <c r="L1" s="252" t="s">
        <v>43</v>
      </c>
      <c r="M1" s="252" t="s">
        <v>366</v>
      </c>
      <c r="N1" s="252" t="s">
        <v>28</v>
      </c>
      <c r="O1" s="252" t="s">
        <v>636</v>
      </c>
      <c r="P1" s="252" t="s">
        <v>732</v>
      </c>
      <c r="Q1" s="252" t="s">
        <v>624</v>
      </c>
      <c r="R1" s="252" t="s">
        <v>202</v>
      </c>
    </row>
    <row r="2" spans="1:18" x14ac:dyDescent="0.25">
      <c r="A2">
        <v>1</v>
      </c>
      <c r="B2" s="40">
        <v>43983</v>
      </c>
      <c r="C2" s="249">
        <v>0</v>
      </c>
      <c r="G2" s="249">
        <v>0</v>
      </c>
      <c r="H2" s="249">
        <v>0</v>
      </c>
      <c r="I2" s="249">
        <v>0</v>
      </c>
      <c r="M2" s="249">
        <v>0</v>
      </c>
      <c r="N2" s="249">
        <v>1</v>
      </c>
      <c r="O2" s="249">
        <v>0</v>
      </c>
      <c r="P2" s="249">
        <v>0</v>
      </c>
      <c r="Q2" s="249">
        <v>0</v>
      </c>
      <c r="R2" s="249">
        <v>1</v>
      </c>
    </row>
    <row r="3" spans="1:18" x14ac:dyDescent="0.25">
      <c r="A3">
        <f>A2+(B3-B2)</f>
        <v>3</v>
      </c>
      <c r="B3" s="40">
        <v>43985</v>
      </c>
      <c r="C3" s="249">
        <v>0</v>
      </c>
      <c r="G3" s="249">
        <v>0</v>
      </c>
      <c r="H3" s="249">
        <v>0</v>
      </c>
      <c r="I3" s="249">
        <v>0</v>
      </c>
      <c r="M3" s="249">
        <v>0</v>
      </c>
      <c r="N3" s="249">
        <v>3</v>
      </c>
      <c r="O3" s="249">
        <v>0</v>
      </c>
      <c r="P3" s="249">
        <v>0</v>
      </c>
      <c r="Q3" s="249">
        <v>0</v>
      </c>
      <c r="R3" s="249">
        <v>2</v>
      </c>
    </row>
    <row r="4" spans="1:18" x14ac:dyDescent="0.25">
      <c r="A4" s="49">
        <v>2</v>
      </c>
      <c r="B4" s="40">
        <v>43993</v>
      </c>
      <c r="C4" s="249">
        <v>0</v>
      </c>
      <c r="G4" s="249">
        <v>0</v>
      </c>
      <c r="H4" s="249">
        <v>0</v>
      </c>
      <c r="I4" s="249">
        <v>0</v>
      </c>
      <c r="M4" s="249">
        <v>0</v>
      </c>
      <c r="N4" s="249">
        <v>4</v>
      </c>
      <c r="O4" s="249">
        <v>0</v>
      </c>
      <c r="P4" s="249">
        <v>0</v>
      </c>
      <c r="Q4" s="249">
        <v>0</v>
      </c>
      <c r="R4" s="249">
        <v>1</v>
      </c>
    </row>
    <row r="5" spans="1:18" x14ac:dyDescent="0.25">
      <c r="A5" s="49">
        <f t="shared" ref="A5:A66" si="0">A4+(B5-B4)</f>
        <v>14</v>
      </c>
      <c r="B5" s="40">
        <v>44005</v>
      </c>
      <c r="C5" s="249">
        <v>0</v>
      </c>
      <c r="G5" s="249">
        <v>0</v>
      </c>
      <c r="H5" s="249">
        <v>0</v>
      </c>
      <c r="I5" s="249">
        <v>1</v>
      </c>
      <c r="M5" s="249">
        <v>0</v>
      </c>
      <c r="N5" s="249">
        <v>4</v>
      </c>
      <c r="O5" s="249">
        <v>0</v>
      </c>
      <c r="P5" s="249">
        <v>0</v>
      </c>
      <c r="Q5" s="249">
        <v>0</v>
      </c>
      <c r="R5" s="249">
        <v>1</v>
      </c>
    </row>
    <row r="6" spans="1:18" x14ac:dyDescent="0.25">
      <c r="A6" s="49">
        <f t="shared" si="0"/>
        <v>30</v>
      </c>
      <c r="B6" s="40">
        <v>44021</v>
      </c>
      <c r="C6" s="249">
        <v>0</v>
      </c>
      <c r="G6" s="249">
        <v>0</v>
      </c>
      <c r="H6" s="249">
        <v>0</v>
      </c>
      <c r="I6" s="249">
        <v>2</v>
      </c>
      <c r="M6" s="249">
        <v>0</v>
      </c>
      <c r="N6" s="249">
        <v>4</v>
      </c>
      <c r="O6" s="249">
        <v>0</v>
      </c>
      <c r="P6" s="249">
        <v>0</v>
      </c>
      <c r="Q6" s="249">
        <v>0</v>
      </c>
      <c r="R6" s="249">
        <v>1</v>
      </c>
    </row>
    <row r="7" spans="1:18" x14ac:dyDescent="0.25">
      <c r="A7" s="49">
        <f t="shared" si="0"/>
        <v>32</v>
      </c>
      <c r="B7" s="40">
        <v>44023</v>
      </c>
      <c r="C7" s="249">
        <v>0</v>
      </c>
      <c r="G7" s="249">
        <v>0</v>
      </c>
      <c r="H7" s="249">
        <v>0</v>
      </c>
      <c r="I7" s="249">
        <v>3</v>
      </c>
      <c r="M7" s="249">
        <v>0</v>
      </c>
      <c r="N7" s="249">
        <v>4</v>
      </c>
      <c r="O7" s="249">
        <v>0</v>
      </c>
      <c r="P7" s="249">
        <v>0</v>
      </c>
      <c r="Q7" s="249">
        <v>0</v>
      </c>
      <c r="R7" s="249">
        <v>1</v>
      </c>
    </row>
    <row r="8" spans="1:18" x14ac:dyDescent="0.25">
      <c r="A8" s="49">
        <f t="shared" si="0"/>
        <v>33</v>
      </c>
      <c r="B8" s="40">
        <v>44024</v>
      </c>
      <c r="C8" s="249">
        <v>0</v>
      </c>
      <c r="G8" s="249">
        <v>0</v>
      </c>
      <c r="H8" s="249">
        <v>1</v>
      </c>
      <c r="I8" s="249">
        <v>4</v>
      </c>
      <c r="M8" s="249">
        <v>0</v>
      </c>
      <c r="N8" s="249">
        <v>4</v>
      </c>
      <c r="O8" s="249">
        <v>0</v>
      </c>
      <c r="P8" s="249">
        <v>0</v>
      </c>
      <c r="Q8" s="249">
        <v>0</v>
      </c>
      <c r="R8" s="249">
        <v>2</v>
      </c>
    </row>
    <row r="9" spans="1:18" x14ac:dyDescent="0.25">
      <c r="A9" s="49">
        <f t="shared" si="0"/>
        <v>34</v>
      </c>
      <c r="B9" s="40">
        <v>44025</v>
      </c>
      <c r="C9" s="249">
        <v>0</v>
      </c>
      <c r="G9" s="249">
        <v>0</v>
      </c>
      <c r="H9" s="249">
        <v>1</v>
      </c>
      <c r="I9" s="249">
        <v>6</v>
      </c>
      <c r="M9" s="249">
        <v>0</v>
      </c>
      <c r="N9" s="249">
        <v>5</v>
      </c>
      <c r="O9" s="249">
        <v>0</v>
      </c>
      <c r="P9" s="249">
        <v>0</v>
      </c>
      <c r="Q9" s="249">
        <v>0</v>
      </c>
      <c r="R9" s="249">
        <v>3</v>
      </c>
    </row>
    <row r="10" spans="1:18" x14ac:dyDescent="0.25">
      <c r="A10" s="49">
        <f t="shared" si="0"/>
        <v>35</v>
      </c>
      <c r="B10" s="40">
        <v>44026</v>
      </c>
      <c r="C10" s="249">
        <v>0</v>
      </c>
      <c r="G10" s="249">
        <v>0</v>
      </c>
      <c r="H10" s="249">
        <v>1</v>
      </c>
      <c r="I10" s="249">
        <v>11</v>
      </c>
      <c r="M10" s="249">
        <v>0</v>
      </c>
      <c r="N10" s="249">
        <v>5</v>
      </c>
      <c r="O10" s="249">
        <v>0</v>
      </c>
      <c r="P10" s="249">
        <v>0</v>
      </c>
      <c r="Q10" s="249">
        <v>0</v>
      </c>
      <c r="R10" s="249">
        <v>5</v>
      </c>
    </row>
    <row r="11" spans="1:18" x14ac:dyDescent="0.25">
      <c r="A11" s="49">
        <f t="shared" si="0"/>
        <v>52</v>
      </c>
      <c r="B11" s="40">
        <v>44043</v>
      </c>
      <c r="C11" s="249">
        <v>0</v>
      </c>
      <c r="G11" s="249">
        <v>0</v>
      </c>
      <c r="H11" s="249">
        <v>1</v>
      </c>
      <c r="I11" s="249">
        <v>12</v>
      </c>
      <c r="M11" s="249">
        <v>0</v>
      </c>
      <c r="N11" s="249">
        <v>5</v>
      </c>
      <c r="O11" s="249">
        <v>0</v>
      </c>
      <c r="P11" s="249">
        <v>0</v>
      </c>
      <c r="Q11" s="249">
        <v>0</v>
      </c>
      <c r="R11" s="249">
        <v>1</v>
      </c>
    </row>
    <row r="12" spans="1:18" x14ac:dyDescent="0.25">
      <c r="A12" s="49">
        <f t="shared" si="0"/>
        <v>61</v>
      </c>
      <c r="B12" s="40">
        <v>44052</v>
      </c>
      <c r="C12" s="249">
        <v>0</v>
      </c>
      <c r="G12" s="249">
        <v>0</v>
      </c>
      <c r="H12" s="249">
        <v>1</v>
      </c>
      <c r="I12" s="249">
        <v>13</v>
      </c>
      <c r="M12" s="249">
        <v>0</v>
      </c>
      <c r="N12" s="249">
        <v>5</v>
      </c>
      <c r="O12" s="249">
        <v>0</v>
      </c>
      <c r="P12" s="249">
        <v>0</v>
      </c>
      <c r="Q12" s="249">
        <v>0</v>
      </c>
      <c r="R12" s="249">
        <v>1</v>
      </c>
    </row>
    <row r="13" spans="1:18" x14ac:dyDescent="0.25">
      <c r="A13" s="49">
        <f t="shared" si="0"/>
        <v>71</v>
      </c>
      <c r="B13" s="40">
        <v>44062</v>
      </c>
      <c r="C13" s="249">
        <v>2</v>
      </c>
      <c r="G13" s="249">
        <v>0</v>
      </c>
      <c r="H13" s="249">
        <v>1</v>
      </c>
      <c r="I13" s="249">
        <v>13</v>
      </c>
      <c r="M13" s="249">
        <v>0</v>
      </c>
      <c r="N13" s="249">
        <v>5</v>
      </c>
      <c r="O13" s="249">
        <v>0</v>
      </c>
      <c r="P13" s="249">
        <v>0</v>
      </c>
      <c r="Q13" s="249">
        <v>0</v>
      </c>
      <c r="R13" s="249">
        <v>2</v>
      </c>
    </row>
    <row r="14" spans="1:18" x14ac:dyDescent="0.25">
      <c r="A14" s="49">
        <f t="shared" si="0"/>
        <v>73</v>
      </c>
      <c r="B14" s="40">
        <v>44064</v>
      </c>
      <c r="C14" s="249">
        <v>6</v>
      </c>
      <c r="G14" s="249">
        <v>0</v>
      </c>
      <c r="H14" s="249">
        <v>1</v>
      </c>
      <c r="I14" s="249">
        <v>13</v>
      </c>
      <c r="M14" s="249">
        <v>0</v>
      </c>
      <c r="N14" s="249">
        <v>5</v>
      </c>
      <c r="O14" s="249">
        <v>0</v>
      </c>
      <c r="P14" s="249">
        <v>0</v>
      </c>
      <c r="Q14" s="249">
        <v>0</v>
      </c>
      <c r="R14" s="249">
        <v>4</v>
      </c>
    </row>
    <row r="15" spans="1:18" x14ac:dyDescent="0.25">
      <c r="A15" s="49">
        <f t="shared" si="0"/>
        <v>74</v>
      </c>
      <c r="B15" s="40">
        <v>44065</v>
      </c>
      <c r="C15" s="249">
        <v>7</v>
      </c>
      <c r="G15" s="249">
        <v>0</v>
      </c>
      <c r="H15" s="249">
        <v>1</v>
      </c>
      <c r="I15" s="249">
        <v>14</v>
      </c>
      <c r="M15" s="249">
        <v>0</v>
      </c>
      <c r="N15" s="249">
        <v>5</v>
      </c>
      <c r="O15" s="249">
        <v>0</v>
      </c>
      <c r="P15" s="249">
        <v>0</v>
      </c>
      <c r="Q15" s="249">
        <v>0</v>
      </c>
      <c r="R15" s="249">
        <v>2</v>
      </c>
    </row>
    <row r="16" spans="1:18" x14ac:dyDescent="0.25">
      <c r="A16" s="49">
        <f t="shared" si="0"/>
        <v>75</v>
      </c>
      <c r="B16" s="40">
        <v>44066</v>
      </c>
      <c r="C16" s="249">
        <v>10</v>
      </c>
      <c r="D16" s="249">
        <f>LN(C16)</f>
        <v>2.3025850929940459</v>
      </c>
      <c r="E16" s="249" t="e">
        <f>SLOPE(D10:D16,$A10:$A16)</f>
        <v>#DIV/0!</v>
      </c>
      <c r="F16" s="250" t="e">
        <f>LN(2)/E16</f>
        <v>#DIV/0!</v>
      </c>
      <c r="G16" s="249">
        <v>0</v>
      </c>
      <c r="H16" s="249">
        <v>1</v>
      </c>
      <c r="I16" s="249">
        <v>14</v>
      </c>
      <c r="J16" s="249">
        <f>LN(I16)</f>
        <v>2.6390573296152584</v>
      </c>
      <c r="K16" s="249" t="e">
        <f>SLOPE(J10:J16,$A10:$A16)</f>
        <v>#DIV/0!</v>
      </c>
      <c r="L16" s="250" t="e">
        <f>LN(2)/K16</f>
        <v>#DIV/0!</v>
      </c>
      <c r="M16" s="249">
        <v>0</v>
      </c>
      <c r="N16" s="249">
        <v>5</v>
      </c>
      <c r="O16" s="249">
        <v>0</v>
      </c>
      <c r="P16" s="249">
        <v>0</v>
      </c>
      <c r="Q16" s="249">
        <v>0</v>
      </c>
      <c r="R16" s="249">
        <v>3</v>
      </c>
    </row>
    <row r="17" spans="1:18" x14ac:dyDescent="0.25">
      <c r="A17" s="49">
        <f t="shared" si="0"/>
        <v>78</v>
      </c>
      <c r="B17" s="40">
        <v>44069</v>
      </c>
      <c r="C17" s="249">
        <v>11</v>
      </c>
      <c r="D17" s="249">
        <f t="shared" ref="D17:D66" si="1">LN(C17)</f>
        <v>2.3978952727983707</v>
      </c>
      <c r="E17" s="249">
        <f t="shared" ref="E17:E66" si="2">SLOPE(D11:D17,$A11:$A17)</f>
        <v>3.177005993477492E-2</v>
      </c>
      <c r="F17" s="250">
        <f t="shared" ref="F17:F66" si="3">LN(2)/E17</f>
        <v>21.817622692025179</v>
      </c>
      <c r="G17" s="249">
        <v>0</v>
      </c>
      <c r="H17" s="249">
        <v>1</v>
      </c>
      <c r="I17" s="249">
        <v>16</v>
      </c>
      <c r="J17" s="249">
        <f t="shared" ref="J17:J66" si="4">LN(I17)</f>
        <v>2.7725887222397811</v>
      </c>
      <c r="K17" s="249">
        <f t="shared" ref="K17:K66" si="5">SLOPE(J11:J17,$A11:$A17)</f>
        <v>4.4510464208174248E-2</v>
      </c>
      <c r="L17" s="250">
        <f t="shared" ref="L17:L66" si="6">LN(2)/K17</f>
        <v>15.57267920905328</v>
      </c>
      <c r="M17" s="249">
        <v>0</v>
      </c>
      <c r="N17" s="249">
        <v>5</v>
      </c>
      <c r="O17" s="249">
        <v>0</v>
      </c>
      <c r="P17" s="249">
        <v>0</v>
      </c>
      <c r="Q17" s="249">
        <v>0</v>
      </c>
      <c r="R17" s="249">
        <v>3</v>
      </c>
    </row>
    <row r="18" spans="1:18" x14ac:dyDescent="0.25">
      <c r="A18" s="49">
        <f t="shared" si="0"/>
        <v>79</v>
      </c>
      <c r="B18" s="40">
        <v>44070</v>
      </c>
      <c r="C18" s="249">
        <v>11</v>
      </c>
      <c r="D18" s="249">
        <f t="shared" si="1"/>
        <v>2.3978952727983707</v>
      </c>
      <c r="E18" s="249">
        <f t="shared" si="2"/>
        <v>2.5660433024241276E-2</v>
      </c>
      <c r="F18" s="250">
        <f t="shared" si="3"/>
        <v>27.01229476155499</v>
      </c>
      <c r="G18" s="249">
        <v>0</v>
      </c>
      <c r="H18" s="249">
        <v>1</v>
      </c>
      <c r="I18" s="249">
        <v>17</v>
      </c>
      <c r="J18" s="249">
        <f t="shared" si="4"/>
        <v>2.8332133440562162</v>
      </c>
      <c r="K18" s="249">
        <f t="shared" si="5"/>
        <v>4.7609340671301306E-2</v>
      </c>
      <c r="L18" s="250">
        <f t="shared" si="6"/>
        <v>14.559058596200456</v>
      </c>
      <c r="M18" s="249">
        <v>0</v>
      </c>
      <c r="N18" s="249">
        <v>5</v>
      </c>
      <c r="O18" s="249">
        <v>0</v>
      </c>
      <c r="P18" s="249">
        <v>0</v>
      </c>
      <c r="Q18" s="249">
        <v>0</v>
      </c>
      <c r="R18" s="249">
        <v>1</v>
      </c>
    </row>
    <row r="19" spans="1:18" x14ac:dyDescent="0.25">
      <c r="A19" s="49">
        <f t="shared" si="0"/>
        <v>80</v>
      </c>
      <c r="B19" s="40">
        <v>44071</v>
      </c>
      <c r="C19" s="249">
        <v>11</v>
      </c>
      <c r="D19" s="249">
        <f t="shared" si="1"/>
        <v>2.3978952727983707</v>
      </c>
      <c r="E19" s="249">
        <f t="shared" si="2"/>
        <v>2.0423609958069595E-2</v>
      </c>
      <c r="F19" s="250">
        <f t="shared" si="3"/>
        <v>33.938524187594716</v>
      </c>
      <c r="G19" s="249">
        <v>0</v>
      </c>
      <c r="H19" s="249">
        <v>1</v>
      </c>
      <c r="I19" s="249">
        <v>20</v>
      </c>
      <c r="J19" s="249">
        <f t="shared" si="4"/>
        <v>2.9957322735539909</v>
      </c>
      <c r="K19" s="249">
        <f t="shared" si="5"/>
        <v>6.4821850165601616E-2</v>
      </c>
      <c r="L19" s="250">
        <f t="shared" si="6"/>
        <v>10.693110097739403</v>
      </c>
      <c r="M19" s="249">
        <v>0</v>
      </c>
      <c r="N19" s="249">
        <v>5</v>
      </c>
      <c r="O19" s="249">
        <v>0</v>
      </c>
      <c r="P19" s="249">
        <v>0</v>
      </c>
      <c r="Q19" s="249">
        <v>0</v>
      </c>
      <c r="R19" s="249">
        <v>3</v>
      </c>
    </row>
    <row r="20" spans="1:18" x14ac:dyDescent="0.25">
      <c r="A20" s="49">
        <f t="shared" si="0"/>
        <v>81</v>
      </c>
      <c r="B20" s="40">
        <v>44072</v>
      </c>
      <c r="C20" s="249">
        <v>12</v>
      </c>
      <c r="D20" s="249">
        <f t="shared" si="1"/>
        <v>2.4849066497880004</v>
      </c>
      <c r="E20" s="249">
        <f t="shared" si="2"/>
        <v>2.6035092078805683E-2</v>
      </c>
      <c r="F20" s="250">
        <f t="shared" si="3"/>
        <v>26.623573231923146</v>
      </c>
      <c r="G20" s="249">
        <v>0</v>
      </c>
      <c r="H20" s="249">
        <v>1</v>
      </c>
      <c r="I20" s="249">
        <v>20</v>
      </c>
      <c r="J20" s="249">
        <f t="shared" si="4"/>
        <v>2.9957322735539909</v>
      </c>
      <c r="K20" s="249">
        <f t="shared" si="5"/>
        <v>6.3816431941927043E-2</v>
      </c>
      <c r="L20" s="250">
        <f t="shared" si="6"/>
        <v>10.861578428432184</v>
      </c>
      <c r="M20" s="249">
        <v>0</v>
      </c>
      <c r="N20" s="249">
        <v>5</v>
      </c>
      <c r="O20" s="249">
        <v>0</v>
      </c>
      <c r="P20" s="249">
        <v>0</v>
      </c>
      <c r="Q20" s="249">
        <v>0</v>
      </c>
      <c r="R20" s="249">
        <v>1</v>
      </c>
    </row>
    <row r="21" spans="1:18" x14ac:dyDescent="0.25">
      <c r="A21" s="49">
        <f t="shared" si="0"/>
        <v>82</v>
      </c>
      <c r="B21" s="40">
        <v>44073</v>
      </c>
      <c r="C21" s="249">
        <v>12</v>
      </c>
      <c r="D21" s="249">
        <f t="shared" si="1"/>
        <v>2.4849066497880004</v>
      </c>
      <c r="E21" s="249">
        <f t="shared" si="2"/>
        <v>2.6049043517933787E-2</v>
      </c>
      <c r="F21" s="250">
        <f t="shared" si="3"/>
        <v>26.609314084132858</v>
      </c>
      <c r="G21" s="249">
        <v>0</v>
      </c>
      <c r="H21" s="249">
        <v>1</v>
      </c>
      <c r="I21" s="249">
        <v>21</v>
      </c>
      <c r="J21" s="249">
        <f t="shared" si="4"/>
        <v>3.044522437723423</v>
      </c>
      <c r="K21" s="249">
        <f t="shared" si="5"/>
        <v>6.2004487448896764E-2</v>
      </c>
      <c r="L21" s="250">
        <f t="shared" si="6"/>
        <v>11.178984119999823</v>
      </c>
      <c r="M21" s="249">
        <v>0</v>
      </c>
      <c r="N21" s="249">
        <v>5</v>
      </c>
      <c r="O21" s="249">
        <v>0</v>
      </c>
      <c r="P21" s="249">
        <v>0</v>
      </c>
      <c r="Q21" s="249">
        <v>0</v>
      </c>
      <c r="R21" s="249">
        <v>1</v>
      </c>
    </row>
    <row r="22" spans="1:18" x14ac:dyDescent="0.25">
      <c r="A22" s="49">
        <f t="shared" si="0"/>
        <v>84</v>
      </c>
      <c r="B22" s="40">
        <v>44075</v>
      </c>
      <c r="C22" s="249">
        <v>12</v>
      </c>
      <c r="D22" s="249">
        <f t="shared" si="1"/>
        <v>2.4849066497880004</v>
      </c>
      <c r="E22" s="249">
        <f t="shared" si="2"/>
        <v>2.1812184597774679E-2</v>
      </c>
      <c r="F22" s="250">
        <f t="shared" si="3"/>
        <v>31.777980671897556</v>
      </c>
      <c r="G22" s="249">
        <v>0</v>
      </c>
      <c r="H22" s="249">
        <v>1</v>
      </c>
      <c r="I22" s="249">
        <v>23</v>
      </c>
      <c r="J22" s="249">
        <f t="shared" si="4"/>
        <v>3.1354942159291497</v>
      </c>
      <c r="K22" s="249">
        <f t="shared" si="5"/>
        <v>5.8392911880363385E-2</v>
      </c>
      <c r="L22" s="250">
        <f t="shared" si="6"/>
        <v>11.870399304286789</v>
      </c>
      <c r="M22" s="249">
        <v>0</v>
      </c>
      <c r="N22" s="249">
        <v>5</v>
      </c>
      <c r="O22" s="249">
        <v>0</v>
      </c>
      <c r="P22" s="249">
        <v>0</v>
      </c>
      <c r="Q22" s="249">
        <v>0</v>
      </c>
      <c r="R22" s="249">
        <v>2</v>
      </c>
    </row>
    <row r="23" spans="1:18" x14ac:dyDescent="0.25">
      <c r="A23" s="49">
        <f t="shared" si="0"/>
        <v>85</v>
      </c>
      <c r="B23" s="40">
        <v>44076</v>
      </c>
      <c r="C23" s="249">
        <v>12</v>
      </c>
      <c r="D23" s="249">
        <f t="shared" si="1"/>
        <v>2.4849066497880004</v>
      </c>
      <c r="E23" s="249">
        <f t="shared" si="2"/>
        <v>1.5132413389500818E-2</v>
      </c>
      <c r="F23" s="250">
        <f t="shared" si="3"/>
        <v>45.805461608712406</v>
      </c>
      <c r="G23" s="249">
        <v>0</v>
      </c>
      <c r="H23" s="249">
        <v>1</v>
      </c>
      <c r="I23" s="249">
        <v>25</v>
      </c>
      <c r="J23" s="249">
        <f t="shared" si="4"/>
        <v>3.2188758248682006</v>
      </c>
      <c r="K23" s="249">
        <f t="shared" si="5"/>
        <v>5.9542625407013959E-2</v>
      </c>
      <c r="L23" s="250">
        <f t="shared" si="6"/>
        <v>11.641192772771058</v>
      </c>
      <c r="M23" s="249">
        <v>0</v>
      </c>
      <c r="N23" s="249">
        <v>5</v>
      </c>
      <c r="O23" s="249">
        <v>0</v>
      </c>
      <c r="P23" s="249">
        <v>0</v>
      </c>
      <c r="Q23" s="249">
        <v>0</v>
      </c>
      <c r="R23" s="249">
        <v>2</v>
      </c>
    </row>
    <row r="24" spans="1:18" x14ac:dyDescent="0.25">
      <c r="A24" s="49">
        <f t="shared" si="0"/>
        <v>86</v>
      </c>
      <c r="B24" s="40">
        <v>44077</v>
      </c>
      <c r="C24" s="249">
        <v>12</v>
      </c>
      <c r="D24" s="249">
        <f t="shared" si="1"/>
        <v>2.4849066497880004</v>
      </c>
      <c r="E24" s="249">
        <f t="shared" si="2"/>
        <v>1.2217350878680883E-2</v>
      </c>
      <c r="F24" s="250">
        <f t="shared" si="3"/>
        <v>56.734654463389276</v>
      </c>
      <c r="G24" s="249">
        <v>0</v>
      </c>
      <c r="H24" s="249">
        <v>1</v>
      </c>
      <c r="I24" s="249">
        <v>30</v>
      </c>
      <c r="J24" s="249">
        <f t="shared" si="4"/>
        <v>3.4011973816621555</v>
      </c>
      <c r="K24" s="249">
        <f t="shared" si="5"/>
        <v>6.6591358931249775E-2</v>
      </c>
      <c r="L24" s="250">
        <f t="shared" si="6"/>
        <v>10.408965843084296</v>
      </c>
      <c r="M24" s="249">
        <v>0</v>
      </c>
      <c r="N24" s="249">
        <v>5</v>
      </c>
      <c r="O24" s="249">
        <v>0</v>
      </c>
      <c r="P24" s="249">
        <v>0</v>
      </c>
      <c r="Q24" s="249">
        <v>0</v>
      </c>
      <c r="R24" s="249">
        <v>5</v>
      </c>
    </row>
    <row r="25" spans="1:18" x14ac:dyDescent="0.25">
      <c r="A25" s="49">
        <f t="shared" si="0"/>
        <v>87</v>
      </c>
      <c r="B25" s="40">
        <v>44078</v>
      </c>
      <c r="C25" s="249">
        <v>12</v>
      </c>
      <c r="D25" s="249">
        <f t="shared" si="1"/>
        <v>2.4849066497880004</v>
      </c>
      <c r="E25" s="249">
        <f t="shared" si="2"/>
        <v>7.4496041943176118E-3</v>
      </c>
      <c r="F25" s="250">
        <f t="shared" si="3"/>
        <v>93.044833319958414</v>
      </c>
      <c r="G25" s="249">
        <v>2</v>
      </c>
      <c r="H25" s="249">
        <v>1</v>
      </c>
      <c r="I25" s="249">
        <v>30</v>
      </c>
      <c r="J25" s="249">
        <f t="shared" si="4"/>
        <v>3.4011973816621555</v>
      </c>
      <c r="K25" s="249">
        <f t="shared" si="5"/>
        <v>6.4171571804241684E-2</v>
      </c>
      <c r="L25" s="250">
        <f t="shared" si="6"/>
        <v>10.801468018804689</v>
      </c>
      <c r="M25" s="249">
        <v>0</v>
      </c>
      <c r="N25" s="249">
        <v>5</v>
      </c>
      <c r="O25" s="249">
        <v>0</v>
      </c>
      <c r="P25" s="249">
        <v>0</v>
      </c>
      <c r="Q25" s="249">
        <v>0</v>
      </c>
      <c r="R25" s="249">
        <v>2</v>
      </c>
    </row>
    <row r="26" spans="1:18" x14ac:dyDescent="0.25">
      <c r="A26" s="49">
        <f t="shared" si="0"/>
        <v>91</v>
      </c>
      <c r="B26" s="40">
        <v>44082</v>
      </c>
      <c r="C26" s="249">
        <v>12</v>
      </c>
      <c r="D26" s="249">
        <f t="shared" si="1"/>
        <v>2.4849066497880004</v>
      </c>
      <c r="E26" s="249">
        <f t="shared" si="2"/>
        <v>0</v>
      </c>
      <c r="F26" s="250" t="e">
        <f t="shared" si="3"/>
        <v>#DIV/0!</v>
      </c>
      <c r="G26" s="249">
        <v>2</v>
      </c>
      <c r="H26" s="249">
        <v>1</v>
      </c>
      <c r="I26" s="249">
        <v>31</v>
      </c>
      <c r="J26" s="249">
        <f t="shared" si="4"/>
        <v>3.4339872044851463</v>
      </c>
      <c r="K26" s="249">
        <f t="shared" si="5"/>
        <v>4.9695868632883569E-2</v>
      </c>
      <c r="L26" s="250">
        <f t="shared" si="6"/>
        <v>13.947782776077535</v>
      </c>
      <c r="M26" s="249">
        <v>0</v>
      </c>
      <c r="N26" s="249">
        <v>5</v>
      </c>
      <c r="O26" s="249">
        <v>0</v>
      </c>
      <c r="P26" s="249">
        <v>0</v>
      </c>
      <c r="Q26" s="249">
        <v>0</v>
      </c>
      <c r="R26" s="249">
        <v>1</v>
      </c>
    </row>
    <row r="27" spans="1:18" x14ac:dyDescent="0.25">
      <c r="A27" s="49">
        <f t="shared" si="0"/>
        <v>92</v>
      </c>
      <c r="B27" s="40">
        <v>44083</v>
      </c>
      <c r="C27" s="249">
        <v>15</v>
      </c>
      <c r="D27" s="249">
        <f t="shared" si="1"/>
        <v>2.7080502011022101</v>
      </c>
      <c r="E27" s="249">
        <f t="shared" si="2"/>
        <v>1.4849480932780148E-2</v>
      </c>
      <c r="F27" s="250">
        <f t="shared" si="3"/>
        <v>46.678209406621527</v>
      </c>
      <c r="G27" s="249">
        <v>3</v>
      </c>
      <c r="H27" s="249">
        <v>1</v>
      </c>
      <c r="I27" s="249">
        <v>31</v>
      </c>
      <c r="J27" s="249">
        <f t="shared" si="4"/>
        <v>3.4339872044851463</v>
      </c>
      <c r="K27" s="249">
        <f t="shared" si="5"/>
        <v>3.8135629693476843E-2</v>
      </c>
      <c r="L27" s="250">
        <f t="shared" si="6"/>
        <v>18.175842017852119</v>
      </c>
      <c r="M27" s="249">
        <v>0</v>
      </c>
      <c r="N27" s="249">
        <v>6</v>
      </c>
      <c r="O27" s="249">
        <v>0</v>
      </c>
      <c r="P27" s="249">
        <v>0</v>
      </c>
      <c r="Q27" s="249">
        <v>0</v>
      </c>
      <c r="R27" s="249">
        <v>5</v>
      </c>
    </row>
    <row r="28" spans="1:18" x14ac:dyDescent="0.25">
      <c r="A28" s="49">
        <f t="shared" si="0"/>
        <v>93</v>
      </c>
      <c r="B28" s="40">
        <v>44084</v>
      </c>
      <c r="C28" s="249">
        <v>17</v>
      </c>
      <c r="D28" s="249">
        <f t="shared" si="1"/>
        <v>2.8332133440562162</v>
      </c>
      <c r="E28" s="249">
        <f t="shared" si="2"/>
        <v>3.1107649721260032E-2</v>
      </c>
      <c r="F28" s="250">
        <f t="shared" si="3"/>
        <v>22.282209899201249</v>
      </c>
      <c r="G28" s="249">
        <v>3</v>
      </c>
      <c r="H28" s="249">
        <v>1</v>
      </c>
      <c r="I28" s="249">
        <v>34</v>
      </c>
      <c r="J28" s="249">
        <f t="shared" si="4"/>
        <v>3.5263605246161616</v>
      </c>
      <c r="K28" s="249">
        <f t="shared" si="5"/>
        <v>3.1961180796345197E-2</v>
      </c>
      <c r="L28" s="250">
        <f t="shared" si="6"/>
        <v>21.687158086449909</v>
      </c>
      <c r="M28" s="249">
        <v>0</v>
      </c>
      <c r="N28" s="249">
        <v>6</v>
      </c>
      <c r="O28" s="249">
        <v>0</v>
      </c>
      <c r="P28" s="249">
        <v>0</v>
      </c>
      <c r="Q28" s="249">
        <v>0</v>
      </c>
      <c r="R28" s="249">
        <v>5</v>
      </c>
    </row>
    <row r="29" spans="1:18" x14ac:dyDescent="0.25">
      <c r="A29" s="49">
        <f t="shared" si="0"/>
        <v>94</v>
      </c>
      <c r="B29" s="40">
        <v>44085</v>
      </c>
      <c r="C29" s="249">
        <v>19</v>
      </c>
      <c r="D29" s="249">
        <f t="shared" si="1"/>
        <v>2.9444389791664403</v>
      </c>
      <c r="E29" s="249">
        <f t="shared" si="2"/>
        <v>4.5624677465017124E-2</v>
      </c>
      <c r="F29" s="250">
        <f t="shared" si="3"/>
        <v>15.192374370019783</v>
      </c>
      <c r="G29" s="249">
        <v>6</v>
      </c>
      <c r="H29" s="249">
        <v>1</v>
      </c>
      <c r="I29" s="249">
        <v>35</v>
      </c>
      <c r="J29" s="249">
        <f t="shared" si="4"/>
        <v>3.5553480614894135</v>
      </c>
      <c r="K29" s="249">
        <f t="shared" si="5"/>
        <v>2.5790700768948141E-2</v>
      </c>
      <c r="L29" s="250">
        <f t="shared" si="6"/>
        <v>26.875856796977406</v>
      </c>
      <c r="M29" s="249">
        <v>0</v>
      </c>
      <c r="N29" s="249">
        <v>6</v>
      </c>
      <c r="O29" s="249">
        <v>0</v>
      </c>
      <c r="P29" s="249">
        <v>0</v>
      </c>
      <c r="Q29" s="249">
        <v>0</v>
      </c>
      <c r="R29" s="249">
        <v>6</v>
      </c>
    </row>
    <row r="30" spans="1:18" x14ac:dyDescent="0.25">
      <c r="A30" s="49">
        <f t="shared" si="0"/>
        <v>96</v>
      </c>
      <c r="B30" s="40">
        <v>44087</v>
      </c>
      <c r="C30" s="249">
        <v>20</v>
      </c>
      <c r="D30" s="249">
        <f t="shared" si="1"/>
        <v>2.9957322735539909</v>
      </c>
      <c r="E30" s="249">
        <f t="shared" si="2"/>
        <v>5.5546327212693675E-2</v>
      </c>
      <c r="F30" s="250">
        <f t="shared" si="3"/>
        <v>12.478722092746114</v>
      </c>
      <c r="G30" s="249">
        <v>7</v>
      </c>
      <c r="H30" s="249">
        <v>1</v>
      </c>
      <c r="I30" s="249">
        <v>35</v>
      </c>
      <c r="J30" s="249">
        <f t="shared" si="4"/>
        <v>3.5553480614894135</v>
      </c>
      <c r="K30" s="249">
        <f t="shared" si="5"/>
        <v>1.7295256357795802E-2</v>
      </c>
      <c r="L30" s="250">
        <f t="shared" si="6"/>
        <v>40.077300169506337</v>
      </c>
      <c r="M30" s="249">
        <v>0</v>
      </c>
      <c r="N30" s="249">
        <v>6</v>
      </c>
      <c r="O30" s="249">
        <v>0</v>
      </c>
      <c r="P30" s="249">
        <v>0</v>
      </c>
      <c r="Q30" s="249">
        <v>0</v>
      </c>
      <c r="R30" s="249">
        <v>2</v>
      </c>
    </row>
    <row r="31" spans="1:18" x14ac:dyDescent="0.25">
      <c r="A31" s="49">
        <f t="shared" si="0"/>
        <v>98</v>
      </c>
      <c r="B31" s="40">
        <v>44089</v>
      </c>
      <c r="C31" s="249">
        <v>25</v>
      </c>
      <c r="D31" s="249">
        <f t="shared" si="1"/>
        <v>3.2188758248682006</v>
      </c>
      <c r="E31" s="249">
        <f t="shared" si="2"/>
        <v>7.1561993746884253E-2</v>
      </c>
      <c r="F31" s="250">
        <f t="shared" si="3"/>
        <v>9.6859679875831333</v>
      </c>
      <c r="G31" s="249">
        <v>7</v>
      </c>
      <c r="H31" s="249">
        <v>2</v>
      </c>
      <c r="I31" s="249">
        <v>40</v>
      </c>
      <c r="J31" s="249">
        <f t="shared" si="4"/>
        <v>3.6888794541139363</v>
      </c>
      <c r="K31" s="249">
        <f t="shared" si="5"/>
        <v>2.5745310698670577E-2</v>
      </c>
      <c r="L31" s="250">
        <f t="shared" si="6"/>
        <v>26.923240067782039</v>
      </c>
      <c r="M31" s="249">
        <v>1</v>
      </c>
      <c r="N31" s="249">
        <v>6</v>
      </c>
      <c r="O31" s="249">
        <v>0</v>
      </c>
      <c r="P31" s="249">
        <v>0</v>
      </c>
      <c r="Q31" s="249">
        <v>1</v>
      </c>
      <c r="R31" s="249">
        <v>13</v>
      </c>
    </row>
    <row r="32" spans="1:18" x14ac:dyDescent="0.25">
      <c r="A32" s="49">
        <f t="shared" si="0"/>
        <v>99</v>
      </c>
      <c r="B32" s="40">
        <v>44090</v>
      </c>
      <c r="C32" s="249">
        <v>26</v>
      </c>
      <c r="D32" s="249">
        <f t="shared" si="1"/>
        <v>3.2580965380214821</v>
      </c>
      <c r="E32" s="249">
        <f t="shared" si="2"/>
        <v>8.7518940295521139E-2</v>
      </c>
      <c r="F32" s="250">
        <f t="shared" si="3"/>
        <v>7.9199677032128974</v>
      </c>
      <c r="G32" s="249">
        <v>7</v>
      </c>
      <c r="H32" s="249">
        <v>2</v>
      </c>
      <c r="I32" s="249">
        <v>43</v>
      </c>
      <c r="J32" s="249">
        <f t="shared" si="4"/>
        <v>3.7612001156935624</v>
      </c>
      <c r="K32" s="249">
        <f t="shared" si="5"/>
        <v>3.880379552618439E-2</v>
      </c>
      <c r="L32" s="250">
        <f t="shared" si="6"/>
        <v>17.862870658933787</v>
      </c>
      <c r="M32" s="249">
        <v>1</v>
      </c>
      <c r="N32" s="249">
        <v>6</v>
      </c>
      <c r="O32" s="249">
        <v>0</v>
      </c>
      <c r="P32" s="249">
        <v>0</v>
      </c>
      <c r="Q32" s="249">
        <v>1</v>
      </c>
      <c r="R32" s="249">
        <v>4</v>
      </c>
    </row>
    <row r="33" spans="1:18" x14ac:dyDescent="0.25">
      <c r="A33" s="49">
        <f t="shared" si="0"/>
        <v>100</v>
      </c>
      <c r="B33" s="40">
        <v>44091</v>
      </c>
      <c r="C33" s="249">
        <v>26</v>
      </c>
      <c r="D33" s="249">
        <f t="shared" si="1"/>
        <v>3.2580965380214821</v>
      </c>
      <c r="E33" s="249">
        <f t="shared" si="2"/>
        <v>6.9374286568558749E-2</v>
      </c>
      <c r="F33" s="250">
        <f t="shared" si="3"/>
        <v>9.9914134594371138</v>
      </c>
      <c r="G33" s="249">
        <v>7</v>
      </c>
      <c r="H33" s="249">
        <v>4</v>
      </c>
      <c r="I33" s="249">
        <v>48</v>
      </c>
      <c r="J33" s="249">
        <f t="shared" si="4"/>
        <v>3.8712010109078911</v>
      </c>
      <c r="K33" s="249">
        <f t="shared" si="5"/>
        <v>4.6904082485728062E-2</v>
      </c>
      <c r="L33" s="250">
        <f t="shared" si="6"/>
        <v>14.777971209027607</v>
      </c>
      <c r="M33" s="249">
        <v>1</v>
      </c>
      <c r="N33" s="249">
        <v>6</v>
      </c>
      <c r="O33" s="249">
        <v>0</v>
      </c>
      <c r="P33" s="249">
        <v>0</v>
      </c>
      <c r="Q33" s="249">
        <v>2</v>
      </c>
      <c r="R33" s="249">
        <v>8</v>
      </c>
    </row>
    <row r="34" spans="1:18" x14ac:dyDescent="0.25">
      <c r="A34" s="49">
        <f t="shared" si="0"/>
        <v>101</v>
      </c>
      <c r="B34" s="40">
        <v>44092</v>
      </c>
      <c r="C34" s="249">
        <v>28</v>
      </c>
      <c r="D34" s="249">
        <f t="shared" si="1"/>
        <v>3.3322045101752038</v>
      </c>
      <c r="E34" s="249">
        <f t="shared" si="2"/>
        <v>6.1991241657375559E-2</v>
      </c>
      <c r="F34" s="250">
        <f t="shared" si="3"/>
        <v>11.181372755702441</v>
      </c>
      <c r="G34" s="249">
        <v>7</v>
      </c>
      <c r="H34" s="249">
        <v>4</v>
      </c>
      <c r="I34" s="249">
        <v>51</v>
      </c>
      <c r="J34" s="249">
        <f t="shared" si="4"/>
        <v>3.9318256327243257</v>
      </c>
      <c r="K34" s="249">
        <f t="shared" si="5"/>
        <v>5.1023532502135954E-2</v>
      </c>
      <c r="L34" s="250">
        <f t="shared" si="6"/>
        <v>13.584852842772669</v>
      </c>
      <c r="M34" s="249">
        <v>1</v>
      </c>
      <c r="N34" s="249">
        <v>6</v>
      </c>
      <c r="O34" s="249">
        <v>0</v>
      </c>
      <c r="P34" s="249">
        <v>0</v>
      </c>
      <c r="Q34" s="249">
        <v>2</v>
      </c>
      <c r="R34" s="249">
        <v>5</v>
      </c>
    </row>
    <row r="35" spans="1:18" x14ac:dyDescent="0.25">
      <c r="A35" s="49">
        <f t="shared" si="0"/>
        <v>102</v>
      </c>
      <c r="B35" s="40">
        <v>44093</v>
      </c>
      <c r="C35" s="249">
        <v>29</v>
      </c>
      <c r="D35" s="249">
        <f t="shared" si="1"/>
        <v>3.3672958299864741</v>
      </c>
      <c r="E35" s="249">
        <f t="shared" si="2"/>
        <v>5.627874260527662E-2</v>
      </c>
      <c r="F35" s="250">
        <f t="shared" si="3"/>
        <v>12.316323152801866</v>
      </c>
      <c r="G35" s="249">
        <v>7</v>
      </c>
      <c r="H35" s="249">
        <v>7</v>
      </c>
      <c r="I35" s="249">
        <v>55</v>
      </c>
      <c r="J35" s="249">
        <f t="shared" si="4"/>
        <v>4.0073331852324712</v>
      </c>
      <c r="K35" s="249">
        <f t="shared" si="5"/>
        <v>6.1346472356664752E-2</v>
      </c>
      <c r="L35" s="250">
        <f t="shared" si="6"/>
        <v>11.298892241595061</v>
      </c>
      <c r="M35" s="249">
        <v>1</v>
      </c>
      <c r="N35" s="249">
        <v>6</v>
      </c>
      <c r="O35" s="249">
        <v>0</v>
      </c>
      <c r="P35" s="249">
        <v>0</v>
      </c>
      <c r="Q35" s="249">
        <v>3</v>
      </c>
      <c r="R35" s="249">
        <v>9</v>
      </c>
    </row>
    <row r="36" spans="1:18" x14ac:dyDescent="0.25">
      <c r="A36" s="49">
        <f t="shared" si="0"/>
        <v>103</v>
      </c>
      <c r="B36" s="40">
        <v>44094</v>
      </c>
      <c r="C36" s="249">
        <v>29</v>
      </c>
      <c r="D36" s="249">
        <f t="shared" si="1"/>
        <v>3.3672958299864741</v>
      </c>
      <c r="E36" s="249">
        <f t="shared" si="2"/>
        <v>5.011041799815328E-2</v>
      </c>
      <c r="F36" s="250">
        <f t="shared" si="3"/>
        <v>13.83239670013309</v>
      </c>
      <c r="G36" s="249">
        <v>8</v>
      </c>
      <c r="H36" s="249">
        <v>7</v>
      </c>
      <c r="I36" s="249">
        <v>57</v>
      </c>
      <c r="J36" s="249">
        <f t="shared" si="4"/>
        <v>4.0430512678345503</v>
      </c>
      <c r="K36" s="249">
        <f t="shared" si="5"/>
        <v>7.3220903629889172E-2</v>
      </c>
      <c r="L36" s="250">
        <f t="shared" si="6"/>
        <v>9.4665204360711943</v>
      </c>
      <c r="M36" s="249">
        <v>1</v>
      </c>
      <c r="N36" s="249">
        <v>6</v>
      </c>
      <c r="O36" s="249">
        <v>0</v>
      </c>
      <c r="P36" s="249">
        <v>0</v>
      </c>
      <c r="Q36" s="249">
        <v>3</v>
      </c>
      <c r="R36" s="249">
        <v>3</v>
      </c>
    </row>
    <row r="37" spans="1:18" x14ac:dyDescent="0.25">
      <c r="A37" s="49">
        <f t="shared" si="0"/>
        <v>105</v>
      </c>
      <c r="B37" s="40">
        <v>44096</v>
      </c>
      <c r="C37" s="249">
        <v>29</v>
      </c>
      <c r="D37" s="249">
        <f t="shared" si="1"/>
        <v>3.3672958299864741</v>
      </c>
      <c r="E37" s="249">
        <f t="shared" si="2"/>
        <v>2.3819324375443051E-2</v>
      </c>
      <c r="F37" s="250">
        <f t="shared" si="3"/>
        <v>29.10020324818942</v>
      </c>
      <c r="G37" s="249">
        <v>8</v>
      </c>
      <c r="H37" s="249">
        <v>7</v>
      </c>
      <c r="I37" s="249">
        <v>59</v>
      </c>
      <c r="J37" s="249">
        <f t="shared" si="4"/>
        <v>4.0775374439057197</v>
      </c>
      <c r="K37" s="249">
        <f t="shared" si="5"/>
        <v>5.8288496445905419E-2</v>
      </c>
      <c r="L37" s="250">
        <f t="shared" si="6"/>
        <v>11.891663412577811</v>
      </c>
      <c r="M37" s="249">
        <v>1</v>
      </c>
      <c r="N37" s="249">
        <v>6</v>
      </c>
      <c r="O37" s="249">
        <v>0</v>
      </c>
      <c r="P37" s="249">
        <v>0</v>
      </c>
      <c r="Q37" s="249">
        <v>3</v>
      </c>
      <c r="R37" s="249">
        <v>2</v>
      </c>
    </row>
    <row r="38" spans="1:18" x14ac:dyDescent="0.25">
      <c r="A38" s="49">
        <f t="shared" si="0"/>
        <v>106</v>
      </c>
      <c r="B38" s="40">
        <v>44097</v>
      </c>
      <c r="C38" s="249">
        <v>30</v>
      </c>
      <c r="D38" s="249">
        <f t="shared" si="1"/>
        <v>3.4011973816621555</v>
      </c>
      <c r="E38" s="249">
        <f t="shared" si="2"/>
        <v>1.976824133515883E-2</v>
      </c>
      <c r="F38" s="250">
        <f t="shared" si="3"/>
        <v>35.063674547879359</v>
      </c>
      <c r="G38" s="249">
        <v>9</v>
      </c>
      <c r="H38" s="249">
        <v>7</v>
      </c>
      <c r="I38" s="249">
        <v>61</v>
      </c>
      <c r="J38" s="249">
        <f t="shared" si="4"/>
        <v>4.1108738641733114</v>
      </c>
      <c r="K38" s="249">
        <f t="shared" si="5"/>
        <v>4.6098812831251661E-2</v>
      </c>
      <c r="L38" s="250">
        <f t="shared" si="6"/>
        <v>15.03611780844043</v>
      </c>
      <c r="M38" s="249">
        <v>1</v>
      </c>
      <c r="N38" s="249">
        <v>6</v>
      </c>
      <c r="O38" s="249">
        <v>0</v>
      </c>
      <c r="P38" s="249">
        <v>0</v>
      </c>
      <c r="Q38" s="249">
        <v>3</v>
      </c>
      <c r="R38" s="249">
        <v>4</v>
      </c>
    </row>
    <row r="39" spans="1:18" x14ac:dyDescent="0.25">
      <c r="A39" s="49">
        <f t="shared" si="0"/>
        <v>107</v>
      </c>
      <c r="B39" s="40">
        <v>44098</v>
      </c>
      <c r="C39" s="249">
        <v>32</v>
      </c>
      <c r="D39" s="249">
        <f t="shared" si="1"/>
        <v>3.4657359027997265</v>
      </c>
      <c r="E39" s="249">
        <f t="shared" si="2"/>
        <v>2.1536182172756779E-2</v>
      </c>
      <c r="F39" s="250">
        <f t="shared" si="3"/>
        <v>32.185239472796383</v>
      </c>
      <c r="G39" s="249">
        <v>9</v>
      </c>
      <c r="H39" s="249">
        <v>7</v>
      </c>
      <c r="I39" s="249">
        <v>62</v>
      </c>
      <c r="J39" s="249">
        <f t="shared" si="4"/>
        <v>4.1271343850450917</v>
      </c>
      <c r="K39" s="249">
        <f t="shared" si="5"/>
        <v>3.4502244487255231E-2</v>
      </c>
      <c r="L39" s="250">
        <f t="shared" si="6"/>
        <v>20.08991562319914</v>
      </c>
      <c r="M39" s="249">
        <v>1</v>
      </c>
      <c r="N39" s="249">
        <v>6</v>
      </c>
      <c r="O39" s="249">
        <v>0</v>
      </c>
      <c r="P39" s="249">
        <v>0</v>
      </c>
      <c r="Q39" s="249">
        <v>3</v>
      </c>
      <c r="R39" s="249">
        <v>3</v>
      </c>
    </row>
    <row r="40" spans="1:18" x14ac:dyDescent="0.25">
      <c r="A40" s="49">
        <f t="shared" si="0"/>
        <v>108</v>
      </c>
      <c r="B40" s="40">
        <v>44099</v>
      </c>
      <c r="C40" s="249">
        <v>32</v>
      </c>
      <c r="D40" s="249">
        <f t="shared" si="1"/>
        <v>3.4657359027997265</v>
      </c>
      <c r="E40" s="249">
        <f t="shared" si="2"/>
        <v>1.7987470881444933E-2</v>
      </c>
      <c r="F40" s="250">
        <f t="shared" si="3"/>
        <v>38.53499945203329</v>
      </c>
      <c r="G40" s="249">
        <v>9</v>
      </c>
      <c r="H40" s="249">
        <v>7</v>
      </c>
      <c r="I40" s="249">
        <v>64</v>
      </c>
      <c r="J40" s="249">
        <f t="shared" si="4"/>
        <v>4.1588830833596715</v>
      </c>
      <c r="K40" s="249">
        <f t="shared" si="5"/>
        <v>2.8817217196494081E-2</v>
      </c>
      <c r="L40" s="250">
        <f t="shared" si="6"/>
        <v>24.053230949873743</v>
      </c>
      <c r="M40" s="249">
        <v>1</v>
      </c>
      <c r="N40" s="249">
        <v>6</v>
      </c>
      <c r="O40" s="249">
        <v>0</v>
      </c>
      <c r="P40" s="249">
        <v>0</v>
      </c>
      <c r="Q40" s="249">
        <v>3</v>
      </c>
      <c r="R40" s="249">
        <v>2</v>
      </c>
    </row>
    <row r="41" spans="1:18" x14ac:dyDescent="0.25">
      <c r="A41" s="49">
        <f t="shared" si="0"/>
        <v>109</v>
      </c>
      <c r="B41" s="40">
        <v>44100</v>
      </c>
      <c r="C41" s="249">
        <v>32</v>
      </c>
      <c r="D41" s="249">
        <f t="shared" si="1"/>
        <v>3.4657359027997265</v>
      </c>
      <c r="E41" s="249">
        <f t="shared" si="2"/>
        <v>1.7365676081114053E-2</v>
      </c>
      <c r="F41" s="250">
        <f t="shared" si="3"/>
        <v>39.914782316697348</v>
      </c>
      <c r="G41" s="249">
        <v>9</v>
      </c>
      <c r="H41" s="249">
        <v>7</v>
      </c>
      <c r="I41" s="249">
        <v>65</v>
      </c>
      <c r="J41" s="249">
        <f t="shared" si="4"/>
        <v>4.1743872698956368</v>
      </c>
      <c r="K41" s="249">
        <f t="shared" si="5"/>
        <v>2.3632860908251934E-2</v>
      </c>
      <c r="L41" s="250">
        <f t="shared" si="6"/>
        <v>29.329804091468151</v>
      </c>
      <c r="M41" s="249">
        <v>1</v>
      </c>
      <c r="N41" s="249">
        <v>6</v>
      </c>
      <c r="O41" s="249">
        <v>0</v>
      </c>
      <c r="P41" s="249">
        <v>0</v>
      </c>
      <c r="Q41" s="249">
        <v>3</v>
      </c>
      <c r="R41" s="249">
        <v>1</v>
      </c>
    </row>
    <row r="42" spans="1:18" x14ac:dyDescent="0.25">
      <c r="A42" s="49">
        <f t="shared" si="0"/>
        <v>110</v>
      </c>
      <c r="B42" s="40">
        <v>44101</v>
      </c>
      <c r="C42" s="249">
        <v>34</v>
      </c>
      <c r="D42" s="249">
        <f t="shared" si="1"/>
        <v>3.5263605246161616</v>
      </c>
      <c r="E42" s="249">
        <f t="shared" si="2"/>
        <v>2.3190884095561852E-2</v>
      </c>
      <c r="F42" s="250">
        <f t="shared" si="3"/>
        <v>29.888777750072759</v>
      </c>
      <c r="G42" s="249">
        <v>9</v>
      </c>
      <c r="H42" s="249">
        <v>7</v>
      </c>
      <c r="I42" s="249">
        <v>65</v>
      </c>
      <c r="J42" s="249">
        <f t="shared" si="4"/>
        <v>4.1743872698956368</v>
      </c>
      <c r="K42" s="249">
        <f t="shared" si="5"/>
        <v>2.0552925617680094E-2</v>
      </c>
      <c r="L42" s="250">
        <f t="shared" si="6"/>
        <v>33.724988522494542</v>
      </c>
      <c r="M42" s="249">
        <v>1</v>
      </c>
      <c r="N42" s="249">
        <v>6</v>
      </c>
      <c r="O42" s="249">
        <v>0</v>
      </c>
      <c r="P42" s="249">
        <v>0</v>
      </c>
      <c r="Q42" s="249">
        <v>3</v>
      </c>
      <c r="R42" s="249">
        <v>2</v>
      </c>
    </row>
    <row r="43" spans="1:18" x14ac:dyDescent="0.25">
      <c r="A43" s="49">
        <f t="shared" si="0"/>
        <v>111</v>
      </c>
      <c r="B43" s="40">
        <v>44102</v>
      </c>
      <c r="C43" s="249">
        <v>34</v>
      </c>
      <c r="D43" s="249">
        <f t="shared" si="1"/>
        <v>3.5263605246161616</v>
      </c>
      <c r="E43" s="249">
        <f t="shared" si="2"/>
        <v>2.5982870349895517E-2</v>
      </c>
      <c r="F43" s="250">
        <f t="shared" si="3"/>
        <v>26.677082678924755</v>
      </c>
      <c r="G43" s="249">
        <v>9</v>
      </c>
      <c r="H43" s="249">
        <v>7</v>
      </c>
      <c r="I43" s="249">
        <v>66</v>
      </c>
      <c r="J43" s="249">
        <f t="shared" si="4"/>
        <v>4.1896547420264252</v>
      </c>
      <c r="K43" s="249">
        <f t="shared" si="5"/>
        <v>1.8236842523475443E-2</v>
      </c>
      <c r="L43" s="250">
        <f t="shared" si="6"/>
        <v>38.008069635283029</v>
      </c>
      <c r="M43" s="249">
        <v>1</v>
      </c>
      <c r="N43" s="249">
        <v>6</v>
      </c>
      <c r="O43" s="249">
        <v>0</v>
      </c>
      <c r="P43" s="249">
        <v>0</v>
      </c>
      <c r="Q43" s="249">
        <v>3</v>
      </c>
      <c r="R43" s="249">
        <v>1</v>
      </c>
    </row>
    <row r="44" spans="1:18" x14ac:dyDescent="0.25">
      <c r="A44" s="49">
        <f t="shared" si="0"/>
        <v>112</v>
      </c>
      <c r="B44" s="40">
        <v>44103</v>
      </c>
      <c r="C44" s="249">
        <v>34</v>
      </c>
      <c r="D44" s="249">
        <f t="shared" si="1"/>
        <v>3.5263605246161616</v>
      </c>
      <c r="E44" s="249">
        <f t="shared" si="2"/>
        <v>1.990583193969012E-2</v>
      </c>
      <c r="F44" s="250">
        <f t="shared" si="3"/>
        <v>34.821311797467921</v>
      </c>
      <c r="G44" s="249">
        <v>9</v>
      </c>
      <c r="H44" s="249">
        <v>7</v>
      </c>
      <c r="I44" s="249">
        <v>69</v>
      </c>
      <c r="J44" s="249">
        <f t="shared" si="4"/>
        <v>4.2341065045972597</v>
      </c>
      <c r="K44" s="249">
        <f t="shared" si="5"/>
        <v>1.8222957920374188E-2</v>
      </c>
      <c r="L44" s="250">
        <f t="shared" si="6"/>
        <v>38.03702909202088</v>
      </c>
      <c r="M44" s="249">
        <v>1</v>
      </c>
      <c r="N44" s="249">
        <v>6</v>
      </c>
      <c r="O44" s="249">
        <v>1</v>
      </c>
      <c r="P44" s="249">
        <v>0</v>
      </c>
      <c r="Q44" s="249">
        <v>3</v>
      </c>
      <c r="R44" s="249">
        <v>4</v>
      </c>
    </row>
    <row r="45" spans="1:18" x14ac:dyDescent="0.25">
      <c r="A45" s="49">
        <f t="shared" si="0"/>
        <v>113</v>
      </c>
      <c r="B45" s="40">
        <v>44104</v>
      </c>
      <c r="C45" s="249">
        <v>35</v>
      </c>
      <c r="D45" s="249">
        <f t="shared" si="1"/>
        <v>3.5553480614894135</v>
      </c>
      <c r="E45" s="249">
        <f t="shared" si="2"/>
        <v>1.6096797911370215E-2</v>
      </c>
      <c r="F45" s="250">
        <f t="shared" si="3"/>
        <v>43.061184241514916</v>
      </c>
      <c r="G45" s="249">
        <v>9</v>
      </c>
      <c r="H45" s="249">
        <v>7</v>
      </c>
      <c r="I45" s="253">
        <v>72</v>
      </c>
      <c r="J45" s="249">
        <f t="shared" si="4"/>
        <v>4.2766661190160553</v>
      </c>
      <c r="K45" s="249">
        <f t="shared" si="5"/>
        <v>2.1939625589959131E-2</v>
      </c>
      <c r="L45" s="250">
        <f t="shared" si="6"/>
        <v>31.593391496943795</v>
      </c>
      <c r="M45" s="249">
        <v>1</v>
      </c>
      <c r="N45" s="249">
        <v>6</v>
      </c>
      <c r="O45" s="249">
        <v>1</v>
      </c>
      <c r="P45" s="249">
        <v>0</v>
      </c>
      <c r="Q45" s="249">
        <v>3</v>
      </c>
      <c r="R45" s="249">
        <v>4</v>
      </c>
    </row>
    <row r="46" spans="1:18" x14ac:dyDescent="0.25">
      <c r="A46" s="49">
        <f t="shared" si="0"/>
        <v>114</v>
      </c>
      <c r="B46" s="40">
        <v>44105</v>
      </c>
      <c r="C46" s="249">
        <v>38</v>
      </c>
      <c r="D46" s="249">
        <f t="shared" si="1"/>
        <v>3.6375861597263857</v>
      </c>
      <c r="E46" s="249">
        <f t="shared" si="2"/>
        <v>2.4813396005691119E-2</v>
      </c>
      <c r="F46" s="250">
        <f t="shared" si="3"/>
        <v>27.934394002375463</v>
      </c>
      <c r="G46" s="249">
        <v>10</v>
      </c>
      <c r="H46" s="249">
        <v>7</v>
      </c>
      <c r="I46" s="249">
        <v>77</v>
      </c>
      <c r="J46" s="249">
        <f t="shared" si="4"/>
        <v>4.3438054218536841</v>
      </c>
      <c r="K46" s="249">
        <f t="shared" si="5"/>
        <v>2.9251569586589206E-2</v>
      </c>
      <c r="L46" s="250">
        <f t="shared" si="6"/>
        <v>23.696067949725624</v>
      </c>
      <c r="M46" s="249">
        <v>1</v>
      </c>
      <c r="N46" s="249">
        <v>6</v>
      </c>
      <c r="O46" s="249">
        <v>3</v>
      </c>
      <c r="P46" s="249">
        <v>0</v>
      </c>
      <c r="Q46" s="249">
        <v>3</v>
      </c>
      <c r="R46" s="249">
        <v>11</v>
      </c>
    </row>
    <row r="47" spans="1:18" x14ac:dyDescent="0.25">
      <c r="A47" s="49">
        <f t="shared" si="0"/>
        <v>115</v>
      </c>
      <c r="B47" s="40">
        <v>44106</v>
      </c>
      <c r="C47" s="249">
        <v>40</v>
      </c>
      <c r="D47" s="249">
        <f t="shared" si="1"/>
        <v>3.6888794541139363</v>
      </c>
      <c r="E47" s="249">
        <f t="shared" si="2"/>
        <v>3.2888195037011757E-2</v>
      </c>
      <c r="F47" s="250">
        <f t="shared" si="3"/>
        <v>21.075865664865173</v>
      </c>
      <c r="G47" s="249">
        <v>10</v>
      </c>
      <c r="H47" s="249">
        <v>7</v>
      </c>
      <c r="I47" s="249">
        <v>82</v>
      </c>
      <c r="J47" s="249">
        <f t="shared" si="4"/>
        <v>4.4067192472642533</v>
      </c>
      <c r="K47" s="249">
        <f t="shared" si="5"/>
        <v>4.0101557607556231E-2</v>
      </c>
      <c r="L47" s="250">
        <f t="shared" si="6"/>
        <v>17.284794454700616</v>
      </c>
      <c r="M47" s="249">
        <v>1</v>
      </c>
      <c r="N47" s="249">
        <v>6</v>
      </c>
      <c r="O47" s="249">
        <v>4</v>
      </c>
      <c r="P47" s="249">
        <v>0</v>
      </c>
      <c r="Q47" s="249">
        <v>3</v>
      </c>
      <c r="R47" s="249">
        <v>8</v>
      </c>
    </row>
    <row r="48" spans="1:18" x14ac:dyDescent="0.25">
      <c r="A48" s="49">
        <f t="shared" si="0"/>
        <v>116</v>
      </c>
      <c r="B48" s="40">
        <v>44107</v>
      </c>
      <c r="C48" s="249">
        <v>43</v>
      </c>
      <c r="D48" s="249">
        <f t="shared" si="1"/>
        <v>3.7612001156935624</v>
      </c>
      <c r="E48" s="249">
        <f t="shared" si="2"/>
        <v>4.0742223833499139E-2</v>
      </c>
      <c r="F48" s="250">
        <f t="shared" si="3"/>
        <v>17.01299328658699</v>
      </c>
      <c r="G48" s="249">
        <v>10</v>
      </c>
      <c r="H48" s="249">
        <v>7</v>
      </c>
      <c r="I48" s="249">
        <v>83</v>
      </c>
      <c r="J48" s="249">
        <f t="shared" si="4"/>
        <v>4.4188406077965983</v>
      </c>
      <c r="K48" s="249">
        <f t="shared" si="5"/>
        <v>4.5613855051248757E-2</v>
      </c>
      <c r="L48" s="250">
        <f t="shared" si="6"/>
        <v>15.195978936250187</v>
      </c>
      <c r="M48" s="249">
        <v>1</v>
      </c>
      <c r="N48" s="249">
        <v>6</v>
      </c>
      <c r="O48" s="249">
        <v>4</v>
      </c>
      <c r="P48" s="249">
        <v>0</v>
      </c>
      <c r="Q48" s="249">
        <v>4</v>
      </c>
      <c r="R48" s="249">
        <v>5</v>
      </c>
    </row>
    <row r="49" spans="1:18" x14ac:dyDescent="0.25">
      <c r="A49" s="49">
        <f t="shared" si="0"/>
        <v>117</v>
      </c>
      <c r="B49" s="40">
        <v>44108</v>
      </c>
      <c r="C49" s="249">
        <v>45</v>
      </c>
      <c r="D49" s="249">
        <f t="shared" si="1"/>
        <v>3.8066624897703196</v>
      </c>
      <c r="E49" s="249">
        <f t="shared" si="2"/>
        <v>5.1575588222921374E-2</v>
      </c>
      <c r="F49" s="250">
        <f t="shared" si="3"/>
        <v>13.439443047435661</v>
      </c>
      <c r="G49" s="249">
        <v>10</v>
      </c>
      <c r="H49" s="249">
        <v>7</v>
      </c>
      <c r="I49" s="249">
        <v>86</v>
      </c>
      <c r="J49" s="249">
        <f t="shared" si="4"/>
        <v>4.4543472962535073</v>
      </c>
      <c r="K49" s="249">
        <f t="shared" si="5"/>
        <v>4.6199964190290058E-2</v>
      </c>
      <c r="L49" s="250">
        <f t="shared" si="6"/>
        <v>15.003197355413221</v>
      </c>
      <c r="M49" s="249">
        <v>1</v>
      </c>
      <c r="N49" s="249">
        <v>6</v>
      </c>
      <c r="O49" s="249">
        <v>4</v>
      </c>
      <c r="P49" s="249">
        <v>0</v>
      </c>
      <c r="Q49" s="249">
        <v>4</v>
      </c>
      <c r="R49" s="249">
        <v>5</v>
      </c>
    </row>
    <row r="50" spans="1:18" x14ac:dyDescent="0.25">
      <c r="A50" s="49">
        <f t="shared" si="0"/>
        <v>118</v>
      </c>
      <c r="B50" s="40">
        <v>44109</v>
      </c>
      <c r="C50" s="249">
        <v>45</v>
      </c>
      <c r="D50" s="249">
        <f t="shared" si="1"/>
        <v>3.8066624897703196</v>
      </c>
      <c r="E50" s="249">
        <f t="shared" si="2"/>
        <v>5.2398168142552257E-2</v>
      </c>
      <c r="F50" s="250">
        <f t="shared" si="3"/>
        <v>13.228462084288866</v>
      </c>
      <c r="G50" s="249">
        <v>10</v>
      </c>
      <c r="H50" s="249">
        <v>7</v>
      </c>
      <c r="I50" s="249">
        <v>86</v>
      </c>
      <c r="J50" s="249">
        <f t="shared" si="4"/>
        <v>4.4543472962535073</v>
      </c>
      <c r="K50" s="249">
        <f t="shared" si="5"/>
        <v>3.89685684066629E-2</v>
      </c>
      <c r="L50" s="250">
        <f t="shared" si="6"/>
        <v>17.787340128241151</v>
      </c>
      <c r="M50" s="249">
        <v>1</v>
      </c>
      <c r="N50" s="249">
        <v>6</v>
      </c>
      <c r="O50" s="249">
        <v>4</v>
      </c>
      <c r="P50" s="249">
        <v>0</v>
      </c>
      <c r="Q50" s="249">
        <v>4</v>
      </c>
      <c r="R50" s="249">
        <v>5</v>
      </c>
    </row>
    <row r="51" spans="1:18" x14ac:dyDescent="0.25">
      <c r="A51" s="49">
        <f t="shared" si="0"/>
        <v>119</v>
      </c>
      <c r="B51" s="40">
        <v>44110</v>
      </c>
      <c r="C51" s="249">
        <v>46</v>
      </c>
      <c r="D51" s="249">
        <f t="shared" si="1"/>
        <v>3.8286413964890951</v>
      </c>
      <c r="E51" s="249">
        <f t="shared" si="2"/>
        <v>4.5564846455117713E-2</v>
      </c>
      <c r="F51" s="250">
        <f t="shared" si="3"/>
        <v>15.212323413461059</v>
      </c>
      <c r="G51" s="249">
        <v>10</v>
      </c>
      <c r="H51" s="249">
        <v>7</v>
      </c>
      <c r="I51" s="249">
        <v>91</v>
      </c>
      <c r="J51" s="249">
        <f t="shared" si="4"/>
        <v>4.5108595065168497</v>
      </c>
      <c r="K51" s="249">
        <f t="shared" si="5"/>
        <v>3.4688998581831561E-2</v>
      </c>
      <c r="L51" s="250">
        <f t="shared" si="6"/>
        <v>19.981758162456227</v>
      </c>
      <c r="M51" s="249">
        <v>1</v>
      </c>
      <c r="N51" s="249">
        <v>6</v>
      </c>
      <c r="O51" s="249">
        <v>4</v>
      </c>
      <c r="P51" s="249">
        <v>0</v>
      </c>
      <c r="Q51" s="249">
        <v>4</v>
      </c>
      <c r="R51" s="249">
        <v>6</v>
      </c>
    </row>
    <row r="52" spans="1:18" x14ac:dyDescent="0.25">
      <c r="A52" s="49">
        <f t="shared" si="0"/>
        <v>120</v>
      </c>
      <c r="B52" s="40">
        <v>44111</v>
      </c>
      <c r="C52" s="249">
        <v>53</v>
      </c>
      <c r="D52" s="249">
        <f t="shared" si="1"/>
        <v>3.970291913552122</v>
      </c>
      <c r="E52" s="249">
        <f t="shared" si="2"/>
        <v>4.7253697153724419E-2</v>
      </c>
      <c r="F52" s="250">
        <f t="shared" si="3"/>
        <v>14.668633827846699</v>
      </c>
      <c r="G52" s="249">
        <v>10</v>
      </c>
      <c r="H52" s="249">
        <v>7</v>
      </c>
      <c r="I52" s="249">
        <v>97</v>
      </c>
      <c r="J52" s="249">
        <f t="shared" si="4"/>
        <v>4.5747109785033828</v>
      </c>
      <c r="K52" s="249">
        <f t="shared" si="5"/>
        <v>3.3446567032542784E-2</v>
      </c>
      <c r="L52" s="250">
        <f t="shared" si="6"/>
        <v>20.724015707965727</v>
      </c>
      <c r="M52" s="249">
        <v>1</v>
      </c>
      <c r="N52" s="249">
        <v>6</v>
      </c>
      <c r="O52" s="249">
        <v>4</v>
      </c>
      <c r="P52" s="249">
        <v>0</v>
      </c>
      <c r="Q52" s="249">
        <v>4</v>
      </c>
      <c r="R52" s="249">
        <v>13</v>
      </c>
    </row>
    <row r="53" spans="1:18" x14ac:dyDescent="0.25">
      <c r="A53" s="49">
        <f t="shared" si="0"/>
        <v>121</v>
      </c>
      <c r="B53" s="40">
        <v>44112</v>
      </c>
      <c r="C53" s="249">
        <v>54</v>
      </c>
      <c r="D53" s="249">
        <f t="shared" si="1"/>
        <v>3.9889840465642745</v>
      </c>
      <c r="E53" s="249">
        <f t="shared" si="2"/>
        <v>4.7874152849532482E-2</v>
      </c>
      <c r="F53" s="250">
        <f t="shared" si="3"/>
        <v>14.47852628825607</v>
      </c>
      <c r="G53" s="249">
        <v>10</v>
      </c>
      <c r="H53" s="249">
        <v>7</v>
      </c>
      <c r="I53" s="249">
        <v>104</v>
      </c>
      <c r="J53" s="249">
        <f t="shared" si="4"/>
        <v>4.6443908991413725</v>
      </c>
      <c r="K53" s="249">
        <f t="shared" si="5"/>
        <v>3.8616710975295322E-2</v>
      </c>
      <c r="L53" s="250">
        <f t="shared" si="6"/>
        <v>17.949410062482528</v>
      </c>
      <c r="M53" s="249">
        <v>1</v>
      </c>
      <c r="N53" s="249">
        <v>6</v>
      </c>
      <c r="O53" s="249">
        <v>4</v>
      </c>
      <c r="P53" s="249">
        <v>0</v>
      </c>
      <c r="Q53" s="249">
        <v>4</v>
      </c>
      <c r="R53" s="249">
        <v>8</v>
      </c>
    </row>
    <row r="54" spans="1:18" x14ac:dyDescent="0.25">
      <c r="A54" s="49">
        <f t="shared" si="0"/>
        <v>122</v>
      </c>
      <c r="B54" s="40">
        <v>44113</v>
      </c>
      <c r="C54" s="249">
        <v>58</v>
      </c>
      <c r="D54" s="249">
        <f t="shared" si="1"/>
        <v>4.0604430105464191</v>
      </c>
      <c r="E54" s="249">
        <f t="shared" si="2"/>
        <v>5.0928615068867221E-2</v>
      </c>
      <c r="F54" s="250">
        <f t="shared" si="3"/>
        <v>13.610171406048458</v>
      </c>
      <c r="G54" s="249">
        <v>10</v>
      </c>
      <c r="H54" s="249">
        <v>7</v>
      </c>
      <c r="I54" s="249">
        <v>114</v>
      </c>
      <c r="J54" s="249">
        <f t="shared" si="4"/>
        <v>4.7361984483944957</v>
      </c>
      <c r="K54" s="249">
        <f t="shared" si="5"/>
        <v>5.1875871779260639E-2</v>
      </c>
      <c r="L54" s="250">
        <f t="shared" si="6"/>
        <v>13.361648812561398</v>
      </c>
      <c r="M54" s="249">
        <v>1</v>
      </c>
      <c r="N54" s="249">
        <v>6</v>
      </c>
      <c r="O54" s="249">
        <v>5</v>
      </c>
      <c r="P54" s="249">
        <v>0</v>
      </c>
      <c r="Q54" s="249">
        <v>4</v>
      </c>
      <c r="R54" s="249">
        <v>15</v>
      </c>
    </row>
    <row r="55" spans="1:18" x14ac:dyDescent="0.25">
      <c r="A55" s="49">
        <f t="shared" si="0"/>
        <v>123</v>
      </c>
      <c r="B55" s="40">
        <v>44114</v>
      </c>
      <c r="C55" s="249">
        <v>61</v>
      </c>
      <c r="D55" s="249">
        <f t="shared" si="1"/>
        <v>4.1108738641733114</v>
      </c>
      <c r="E55" s="249">
        <f t="shared" si="2"/>
        <v>5.6447779101298341E-2</v>
      </c>
      <c r="F55" s="250">
        <f t="shared" si="3"/>
        <v>12.279441132946227</v>
      </c>
      <c r="G55" s="249">
        <v>10</v>
      </c>
      <c r="H55" s="249">
        <v>7</v>
      </c>
      <c r="I55" s="249">
        <v>117</v>
      </c>
      <c r="J55" s="249">
        <f t="shared" si="4"/>
        <v>4.7621739347977563</v>
      </c>
      <c r="K55" s="249">
        <f t="shared" si="5"/>
        <v>5.7882629019258794E-2</v>
      </c>
      <c r="L55" s="250">
        <f t="shared" si="6"/>
        <v>11.975046612504769</v>
      </c>
      <c r="M55" s="249">
        <v>1</v>
      </c>
      <c r="N55" s="249">
        <v>6</v>
      </c>
      <c r="O55" s="249">
        <v>5</v>
      </c>
      <c r="P55" s="249">
        <v>0</v>
      </c>
      <c r="Q55" s="249">
        <v>4</v>
      </c>
      <c r="R55" s="249">
        <v>6</v>
      </c>
    </row>
    <row r="56" spans="1:18" x14ac:dyDescent="0.25">
      <c r="A56" s="49">
        <f t="shared" si="0"/>
        <v>124</v>
      </c>
      <c r="B56" s="40">
        <v>44115</v>
      </c>
      <c r="C56" s="249">
        <v>72</v>
      </c>
      <c r="D56" s="249">
        <f t="shared" si="1"/>
        <v>4.2766661190160553</v>
      </c>
      <c r="E56" s="249">
        <f t="shared" si="2"/>
        <v>7.3736675717854888E-2</v>
      </c>
      <c r="F56" s="250">
        <f t="shared" si="3"/>
        <v>9.4003041744408868</v>
      </c>
      <c r="G56" s="249">
        <v>10</v>
      </c>
      <c r="H56" s="249">
        <v>7</v>
      </c>
      <c r="I56" s="249">
        <v>125</v>
      </c>
      <c r="J56" s="249">
        <f t="shared" si="4"/>
        <v>4.8283137373023015</v>
      </c>
      <c r="K56" s="249">
        <f t="shared" si="5"/>
        <v>6.3786273199975305E-2</v>
      </c>
      <c r="L56" s="250">
        <f t="shared" si="6"/>
        <v>10.866713883516455</v>
      </c>
      <c r="M56" s="249">
        <v>1</v>
      </c>
      <c r="N56" s="249">
        <v>6</v>
      </c>
      <c r="O56" s="249">
        <v>5</v>
      </c>
      <c r="P56" s="249">
        <v>0</v>
      </c>
      <c r="Q56" s="249">
        <v>4</v>
      </c>
      <c r="R56" s="249">
        <v>19</v>
      </c>
    </row>
    <row r="57" spans="1:18" x14ac:dyDescent="0.25">
      <c r="A57" s="49">
        <f t="shared" si="0"/>
        <v>125</v>
      </c>
      <c r="B57" s="40">
        <v>44116</v>
      </c>
      <c r="C57" s="249">
        <v>72</v>
      </c>
      <c r="D57" s="249">
        <f t="shared" si="1"/>
        <v>4.2766661190160553</v>
      </c>
      <c r="E57" s="249">
        <f t="shared" si="2"/>
        <v>7.4239728432778013E-2</v>
      </c>
      <c r="F57" s="250">
        <f t="shared" si="3"/>
        <v>9.3366071669775916</v>
      </c>
      <c r="G57" s="249">
        <v>10</v>
      </c>
      <c r="H57" s="249">
        <v>7</v>
      </c>
      <c r="I57" s="249">
        <v>125</v>
      </c>
      <c r="J57" s="249">
        <f t="shared" si="4"/>
        <v>4.8283137373023015</v>
      </c>
      <c r="K57" s="249">
        <f t="shared" si="5"/>
        <v>5.6333973057520588E-2</v>
      </c>
      <c r="L57" s="250">
        <f t="shared" si="6"/>
        <v>12.304248092926052</v>
      </c>
      <c r="M57" s="249">
        <v>1</v>
      </c>
      <c r="N57" s="249">
        <v>6</v>
      </c>
      <c r="O57" s="249">
        <v>5</v>
      </c>
      <c r="P57" s="249">
        <v>0</v>
      </c>
      <c r="Q57" s="249">
        <v>4</v>
      </c>
      <c r="R57" s="249">
        <v>19</v>
      </c>
    </row>
    <row r="58" spans="1:18" x14ac:dyDescent="0.25">
      <c r="A58" s="49">
        <f t="shared" si="0"/>
        <v>126</v>
      </c>
      <c r="B58" s="40">
        <v>44117</v>
      </c>
      <c r="C58" s="249">
        <v>72</v>
      </c>
      <c r="D58" s="249">
        <f t="shared" si="1"/>
        <v>4.2766661190160553</v>
      </c>
      <c r="E58" s="249">
        <f t="shared" si="2"/>
        <v>6.1096781063035635E-2</v>
      </c>
      <c r="F58" s="250">
        <f t="shared" si="3"/>
        <v>11.345068733568823</v>
      </c>
      <c r="G58" s="249">
        <v>10</v>
      </c>
      <c r="H58" s="249">
        <v>7</v>
      </c>
      <c r="I58" s="249">
        <v>129</v>
      </c>
      <c r="J58" s="249">
        <f t="shared" si="4"/>
        <v>4.8598124043616719</v>
      </c>
      <c r="K58" s="249">
        <f t="shared" si="5"/>
        <v>4.6973758671590406E-2</v>
      </c>
      <c r="L58" s="250">
        <f t="shared" si="6"/>
        <v>14.756051041305296</v>
      </c>
      <c r="M58" s="249">
        <v>1</v>
      </c>
      <c r="N58" s="249">
        <v>6</v>
      </c>
      <c r="O58" s="249">
        <v>5</v>
      </c>
      <c r="P58" s="249">
        <v>0</v>
      </c>
      <c r="Q58" s="249">
        <v>4</v>
      </c>
      <c r="R58" s="249">
        <v>4</v>
      </c>
    </row>
    <row r="59" spans="1:18" x14ac:dyDescent="0.25">
      <c r="A59" s="49">
        <f t="shared" si="0"/>
        <v>127</v>
      </c>
      <c r="B59" s="40">
        <v>44118</v>
      </c>
      <c r="C59" s="249">
        <v>76</v>
      </c>
      <c r="D59" s="249">
        <f t="shared" si="1"/>
        <v>4.3307333402863311</v>
      </c>
      <c r="E59" s="249">
        <f t="shared" si="2"/>
        <v>5.7981655462435215E-2</v>
      </c>
      <c r="F59" s="250">
        <f t="shared" si="3"/>
        <v>11.954594518416554</v>
      </c>
      <c r="G59" s="249">
        <v>10</v>
      </c>
      <c r="H59" s="249">
        <v>7</v>
      </c>
      <c r="I59" s="249">
        <v>141</v>
      </c>
      <c r="J59" s="249">
        <f t="shared" si="4"/>
        <v>4.9487598903781684</v>
      </c>
      <c r="K59" s="249">
        <f t="shared" si="5"/>
        <v>4.3802667433903056E-2</v>
      </c>
      <c r="L59" s="250">
        <f t="shared" si="6"/>
        <v>15.824314389206641</v>
      </c>
      <c r="M59" s="249">
        <v>1</v>
      </c>
      <c r="N59" s="249">
        <v>6</v>
      </c>
      <c r="O59" s="249">
        <v>7</v>
      </c>
      <c r="P59" s="249">
        <v>0</v>
      </c>
      <c r="Q59" s="249">
        <v>4</v>
      </c>
      <c r="R59" s="249">
        <v>18</v>
      </c>
    </row>
    <row r="60" spans="1:18" x14ac:dyDescent="0.25">
      <c r="A60" s="49">
        <f t="shared" si="0"/>
        <v>128</v>
      </c>
      <c r="B60" s="40">
        <v>44119</v>
      </c>
      <c r="C60" s="249">
        <v>83</v>
      </c>
      <c r="D60" s="249">
        <f t="shared" si="1"/>
        <v>4.4188406077965983</v>
      </c>
      <c r="E60" s="249">
        <f t="shared" si="2"/>
        <v>5.4103990856306315E-2</v>
      </c>
      <c r="F60" s="250">
        <f t="shared" si="3"/>
        <v>12.811387285659956</v>
      </c>
      <c r="G60" s="249">
        <v>10</v>
      </c>
      <c r="H60" s="249">
        <v>7</v>
      </c>
      <c r="I60" s="249">
        <v>157</v>
      </c>
      <c r="J60" s="249">
        <f t="shared" si="4"/>
        <v>5.0562458053483077</v>
      </c>
      <c r="K60" s="249">
        <f t="shared" si="5"/>
        <v>4.8743308895772532E-2</v>
      </c>
      <c r="L60" s="250">
        <f t="shared" si="6"/>
        <v>14.220355496219941</v>
      </c>
      <c r="M60" s="249">
        <v>1</v>
      </c>
      <c r="N60" s="249">
        <v>6</v>
      </c>
      <c r="O60" s="249">
        <v>7</v>
      </c>
      <c r="P60" s="249">
        <v>0</v>
      </c>
      <c r="Q60" s="249">
        <v>4</v>
      </c>
      <c r="R60" s="249">
        <v>23</v>
      </c>
    </row>
    <row r="61" spans="1:18" x14ac:dyDescent="0.25">
      <c r="A61" s="49">
        <f t="shared" si="0"/>
        <v>129</v>
      </c>
      <c r="B61" s="40">
        <v>44120</v>
      </c>
      <c r="C61" s="249">
        <v>93</v>
      </c>
      <c r="D61" s="249">
        <f t="shared" si="1"/>
        <v>4.5325994931532563</v>
      </c>
      <c r="E61" s="249">
        <f t="shared" si="2"/>
        <v>5.7271181634685586E-2</v>
      </c>
      <c r="F61" s="250">
        <f t="shared" si="3"/>
        <v>12.102896444171657</v>
      </c>
      <c r="G61" s="249">
        <v>10</v>
      </c>
      <c r="H61" s="249">
        <v>7</v>
      </c>
      <c r="I61" s="249">
        <v>171</v>
      </c>
      <c r="J61" s="249">
        <f t="shared" si="4"/>
        <v>5.1416635565026603</v>
      </c>
      <c r="K61" s="249">
        <f t="shared" si="5"/>
        <v>6.1242112652949689E-2</v>
      </c>
      <c r="L61" s="250">
        <f t="shared" si="6"/>
        <v>11.318146133983186</v>
      </c>
      <c r="M61" s="249">
        <v>1</v>
      </c>
      <c r="N61" s="249">
        <v>6</v>
      </c>
      <c r="O61" s="249">
        <v>10</v>
      </c>
      <c r="P61" s="249">
        <v>0</v>
      </c>
      <c r="Q61" s="249">
        <v>4</v>
      </c>
      <c r="R61" s="249">
        <v>27</v>
      </c>
    </row>
    <row r="62" spans="1:18" x14ac:dyDescent="0.25">
      <c r="A62" s="49">
        <f t="shared" si="0"/>
        <v>130</v>
      </c>
      <c r="B62" s="40">
        <v>44121</v>
      </c>
      <c r="C62" s="249">
        <v>98</v>
      </c>
      <c r="D62" s="249">
        <f t="shared" si="1"/>
        <v>4.5849674786705723</v>
      </c>
      <c r="E62" s="249">
        <f t="shared" si="2"/>
        <v>5.639090414351771E-2</v>
      </c>
      <c r="F62" s="250">
        <f t="shared" si="3"/>
        <v>12.291825979520572</v>
      </c>
      <c r="G62" s="249">
        <v>10</v>
      </c>
      <c r="H62" s="249">
        <v>7</v>
      </c>
      <c r="I62" s="249">
        <v>192</v>
      </c>
      <c r="J62" s="249">
        <f t="shared" si="4"/>
        <v>5.2574953720277815</v>
      </c>
      <c r="K62" s="249">
        <f t="shared" si="5"/>
        <v>7.5381355127278324E-2</v>
      </c>
      <c r="L62" s="250">
        <f t="shared" si="6"/>
        <v>9.1952072152270912</v>
      </c>
      <c r="M62" s="249">
        <v>1</v>
      </c>
      <c r="N62" s="249">
        <v>6</v>
      </c>
      <c r="O62" s="249">
        <v>10</v>
      </c>
      <c r="P62" s="249">
        <v>1</v>
      </c>
      <c r="Q62" s="249">
        <v>5</v>
      </c>
      <c r="R62" s="249">
        <v>28</v>
      </c>
    </row>
    <row r="63" spans="1:18" x14ac:dyDescent="0.25">
      <c r="A63" s="49">
        <f t="shared" si="0"/>
        <v>131</v>
      </c>
      <c r="B63" s="40">
        <v>44122</v>
      </c>
      <c r="C63" s="249">
        <v>104</v>
      </c>
      <c r="D63" s="249">
        <f t="shared" si="1"/>
        <v>4.6443908991413725</v>
      </c>
      <c r="E63" s="249">
        <f t="shared" si="2"/>
        <v>6.8630114733996814E-2</v>
      </c>
      <c r="F63" s="250">
        <f t="shared" si="3"/>
        <v>10.099752612195267</v>
      </c>
      <c r="G63" s="249">
        <v>10</v>
      </c>
      <c r="H63" s="249">
        <v>7</v>
      </c>
      <c r="I63" s="249">
        <v>211</v>
      </c>
      <c r="J63" s="249">
        <f t="shared" si="4"/>
        <v>5.3518581334760666</v>
      </c>
      <c r="K63" s="249">
        <f t="shared" si="5"/>
        <v>9.1389385356357364E-2</v>
      </c>
      <c r="L63" s="250">
        <f t="shared" si="6"/>
        <v>7.5845480069390527</v>
      </c>
      <c r="M63" s="249">
        <v>1</v>
      </c>
      <c r="N63" s="249">
        <v>6</v>
      </c>
      <c r="O63" s="249">
        <v>10</v>
      </c>
      <c r="P63" s="249">
        <v>2</v>
      </c>
      <c r="Q63" s="249">
        <v>5</v>
      </c>
      <c r="R63" s="249">
        <v>26</v>
      </c>
    </row>
    <row r="64" spans="1:18" x14ac:dyDescent="0.25">
      <c r="A64" s="49">
        <f t="shared" si="0"/>
        <v>132</v>
      </c>
      <c r="B64" s="40">
        <v>44123</v>
      </c>
      <c r="C64" s="249">
        <v>107</v>
      </c>
      <c r="D64" s="249">
        <f t="shared" si="1"/>
        <v>4.6728288344619058</v>
      </c>
      <c r="E64" s="249">
        <f t="shared" si="2"/>
        <v>7.0783219104343154E-2</v>
      </c>
      <c r="F64" s="250">
        <f t="shared" si="3"/>
        <v>9.7925354247898966</v>
      </c>
      <c r="G64" s="249">
        <v>10</v>
      </c>
      <c r="H64" s="249">
        <v>7</v>
      </c>
      <c r="I64" s="249">
        <v>212</v>
      </c>
      <c r="J64" s="249">
        <f t="shared" si="4"/>
        <v>5.3565862746720123</v>
      </c>
      <c r="K64" s="249">
        <f t="shared" si="5"/>
        <v>8.9205987993081839E-2</v>
      </c>
      <c r="L64" s="250">
        <f t="shared" si="6"/>
        <v>7.770186689863249</v>
      </c>
      <c r="M64" s="249">
        <v>1</v>
      </c>
      <c r="N64" s="249">
        <v>6</v>
      </c>
      <c r="O64" s="249">
        <v>10</v>
      </c>
      <c r="P64" s="249">
        <v>2</v>
      </c>
      <c r="Q64" s="249">
        <v>5</v>
      </c>
      <c r="R64" s="249">
        <v>4</v>
      </c>
    </row>
    <row r="65" spans="1:18" x14ac:dyDescent="0.25">
      <c r="A65" s="49">
        <f t="shared" si="0"/>
        <v>133</v>
      </c>
      <c r="B65" s="40">
        <v>44124</v>
      </c>
      <c r="C65" s="249">
        <v>107</v>
      </c>
      <c r="D65" s="249">
        <f t="shared" si="1"/>
        <v>4.6728288344619058</v>
      </c>
      <c r="E65" s="249">
        <f t="shared" si="2"/>
        <v>5.878765506590912E-2</v>
      </c>
      <c r="F65" s="250">
        <f t="shared" si="3"/>
        <v>11.790692787164772</v>
      </c>
      <c r="G65" s="249">
        <v>10</v>
      </c>
      <c r="H65" s="249">
        <v>7</v>
      </c>
      <c r="I65" s="249">
        <v>228</v>
      </c>
      <c r="J65" s="249">
        <f t="shared" si="4"/>
        <v>5.4293456289544411</v>
      </c>
      <c r="K65" s="249">
        <f t="shared" si="5"/>
        <v>8.0451168976772625E-2</v>
      </c>
      <c r="L65" s="250">
        <f t="shared" si="6"/>
        <v>8.6157502666004344</v>
      </c>
      <c r="M65" s="249">
        <v>1</v>
      </c>
      <c r="N65" s="249">
        <v>6</v>
      </c>
      <c r="O65" s="249">
        <v>10</v>
      </c>
      <c r="P65" s="249">
        <v>2</v>
      </c>
      <c r="Q65" s="249">
        <v>5</v>
      </c>
      <c r="R65" s="249">
        <v>16</v>
      </c>
    </row>
    <row r="66" spans="1:18" x14ac:dyDescent="0.25">
      <c r="A66" s="49">
        <f t="shared" si="0"/>
        <v>134</v>
      </c>
      <c r="B66" s="40">
        <v>44125</v>
      </c>
      <c r="C66" s="249">
        <v>123</v>
      </c>
      <c r="D66" s="249">
        <f t="shared" si="1"/>
        <v>4.8121843553724171</v>
      </c>
      <c r="E66" s="249">
        <f t="shared" si="2"/>
        <v>5.5298260040574601E-2</v>
      </c>
      <c r="F66" s="250">
        <f t="shared" si="3"/>
        <v>12.534701454464477</v>
      </c>
      <c r="G66" s="249">
        <v>10</v>
      </c>
      <c r="H66" s="249">
        <v>7</v>
      </c>
      <c r="I66" s="253">
        <v>236</v>
      </c>
      <c r="J66" s="249">
        <f t="shared" si="4"/>
        <v>5.4638318050256105</v>
      </c>
      <c r="K66" s="249">
        <f t="shared" si="5"/>
        <v>6.7757608806417888E-2</v>
      </c>
      <c r="L66" s="250">
        <f t="shared" si="6"/>
        <v>10.229805814727801</v>
      </c>
      <c r="M66" s="249">
        <v>1</v>
      </c>
      <c r="N66" s="249">
        <v>6</v>
      </c>
      <c r="O66" s="249">
        <v>11</v>
      </c>
      <c r="P66" s="249">
        <v>2</v>
      </c>
      <c r="Q66" s="249">
        <v>5</v>
      </c>
      <c r="R66" s="249">
        <v>25</v>
      </c>
    </row>
    <row r="67" spans="1:18" x14ac:dyDescent="0.25">
      <c r="A67" s="49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A2803-CB0C-415D-967B-DE793BF8EC6D}">
  <dimension ref="A1:AA67"/>
  <sheetViews>
    <sheetView topLeftCell="D10" zoomScale="70" zoomScaleNormal="70" workbookViewId="0">
      <selection activeCell="U12" sqref="U12"/>
    </sheetView>
    <sheetView workbookViewId="1"/>
  </sheetViews>
  <sheetFormatPr baseColWidth="10" defaultRowHeight="15" x14ac:dyDescent="0.25"/>
  <cols>
    <col min="1" max="1" width="23.42578125" bestFit="1" customWidth="1"/>
    <col min="2" max="2" width="20.7109375" bestFit="1" customWidth="1"/>
    <col min="3" max="3" width="22.140625" bestFit="1" customWidth="1"/>
    <col min="4" max="5" width="9.7109375" bestFit="1" customWidth="1"/>
    <col min="6" max="7" width="8.7109375" bestFit="1" customWidth="1"/>
    <col min="8" max="8" width="3.42578125" customWidth="1"/>
    <col min="9" max="14" width="9.7109375" bestFit="1" customWidth="1"/>
    <col min="15" max="15" width="11.85546875" customWidth="1"/>
    <col min="16" max="16" width="9.7109375" bestFit="1" customWidth="1"/>
    <col min="17" max="17" width="6.5703125" style="49" customWidth="1"/>
    <col min="18" max="18" width="16.28515625" customWidth="1"/>
    <col min="19" max="19" width="9.7109375" bestFit="1" customWidth="1"/>
    <col min="20" max="23" width="8.7109375" bestFit="1" customWidth="1"/>
    <col min="24" max="24" width="23.7109375" customWidth="1"/>
    <col min="25" max="25" width="9.7109375" style="26" bestFit="1" customWidth="1"/>
    <col min="26" max="26" width="11.5703125" bestFit="1" customWidth="1"/>
    <col min="27" max="27" width="14" customWidth="1"/>
    <col min="28" max="37" width="9.7109375" bestFit="1" customWidth="1"/>
    <col min="38" max="43" width="8.7109375" bestFit="1" customWidth="1"/>
    <col min="44" max="69" width="9.7109375" bestFit="1" customWidth="1"/>
    <col min="70" max="75" width="10.7109375" bestFit="1" customWidth="1"/>
    <col min="76" max="76" width="12.5703125" bestFit="1" customWidth="1"/>
    <col min="77" max="92" width="9.7109375" bestFit="1" customWidth="1"/>
    <col min="93" max="98" width="10.7109375" bestFit="1" customWidth="1"/>
    <col min="99" max="99" width="12.5703125" bestFit="1" customWidth="1"/>
  </cols>
  <sheetData>
    <row r="1" spans="1:27" x14ac:dyDescent="0.25">
      <c r="A1" s="199" t="s">
        <v>1</v>
      </c>
      <c r="B1" s="49" t="s">
        <v>27</v>
      </c>
    </row>
    <row r="2" spans="1:27" x14ac:dyDescent="0.25">
      <c r="A2" s="199" t="s">
        <v>2</v>
      </c>
      <c r="B2" s="49" t="s">
        <v>723</v>
      </c>
    </row>
    <row r="3" spans="1:27" x14ac:dyDescent="0.25">
      <c r="Q3"/>
    </row>
    <row r="4" spans="1:27" x14ac:dyDescent="0.25">
      <c r="A4" s="199" t="s">
        <v>721</v>
      </c>
      <c r="B4" s="49" t="s">
        <v>722</v>
      </c>
      <c r="C4" s="49" t="s">
        <v>724</v>
      </c>
      <c r="Q4"/>
    </row>
    <row r="5" spans="1:27" x14ac:dyDescent="0.25">
      <c r="A5" s="219">
        <v>43983</v>
      </c>
      <c r="B5" s="176">
        <v>1</v>
      </c>
      <c r="C5" s="176">
        <v>1</v>
      </c>
      <c r="Q5"/>
    </row>
    <row r="6" spans="1:27" x14ac:dyDescent="0.25">
      <c r="A6" s="219">
        <v>43985</v>
      </c>
      <c r="B6" s="176">
        <v>2</v>
      </c>
      <c r="C6" s="176">
        <v>3</v>
      </c>
      <c r="Q6"/>
    </row>
    <row r="7" spans="1:27" x14ac:dyDescent="0.25">
      <c r="A7" s="219">
        <v>43993</v>
      </c>
      <c r="B7" s="176">
        <v>1</v>
      </c>
      <c r="C7" s="176">
        <v>4</v>
      </c>
      <c r="Q7" s="245"/>
      <c r="R7" s="245"/>
      <c r="S7" s="245"/>
      <c r="T7" s="245"/>
      <c r="U7" s="245"/>
    </row>
    <row r="8" spans="1:27" ht="15.75" thickBot="1" x14ac:dyDescent="0.3">
      <c r="A8" s="219">
        <v>44005</v>
      </c>
      <c r="B8" s="176">
        <v>1</v>
      </c>
      <c r="C8" s="176">
        <v>5</v>
      </c>
      <c r="H8" s="26"/>
      <c r="I8" s="26"/>
      <c r="J8" s="26"/>
      <c r="K8" s="26"/>
      <c r="L8" s="26"/>
      <c r="M8" s="26"/>
      <c r="N8" s="26"/>
      <c r="O8" s="26"/>
      <c r="P8" s="26"/>
      <c r="Q8" s="245"/>
      <c r="R8" s="245"/>
      <c r="S8" s="245"/>
      <c r="T8" s="245"/>
      <c r="U8" s="245"/>
      <c r="V8" s="26"/>
      <c r="W8" s="26"/>
      <c r="X8" s="26"/>
    </row>
    <row r="9" spans="1:27" ht="16.5" customHeight="1" thickTop="1" x14ac:dyDescent="0.25">
      <c r="A9" s="219">
        <v>44021</v>
      </c>
      <c r="B9" s="176">
        <v>1</v>
      </c>
      <c r="C9" s="176">
        <v>6</v>
      </c>
      <c r="H9" s="26"/>
      <c r="I9" s="222" t="s">
        <v>729</v>
      </c>
      <c r="J9" s="223"/>
      <c r="K9" s="220">
        <v>9</v>
      </c>
      <c r="L9" s="26"/>
      <c r="M9" s="226" t="s">
        <v>730</v>
      </c>
      <c r="N9" s="227"/>
      <c r="O9" s="230">
        <f>GETPIVOTDATA("Suma de CASOS",$A$4)/191117*100000</f>
        <v>196.73812376711646</v>
      </c>
      <c r="P9" s="26"/>
      <c r="Q9" s="245"/>
      <c r="R9" s="246"/>
      <c r="S9" s="246"/>
      <c r="T9" s="247"/>
      <c r="U9" s="245"/>
      <c r="V9" s="26"/>
      <c r="W9" s="26"/>
      <c r="X9" s="26"/>
    </row>
    <row r="10" spans="1:27" ht="15.75" thickBot="1" x14ac:dyDescent="0.3">
      <c r="A10" s="219">
        <v>44023</v>
      </c>
      <c r="B10" s="176">
        <v>1</v>
      </c>
      <c r="C10" s="176">
        <v>7</v>
      </c>
      <c r="H10" s="26"/>
      <c r="I10" s="224"/>
      <c r="J10" s="225"/>
      <c r="K10" s="221"/>
      <c r="L10" s="26"/>
      <c r="M10" s="228"/>
      <c r="N10" s="229"/>
      <c r="O10" s="231"/>
      <c r="P10" s="26"/>
      <c r="Q10" s="245"/>
      <c r="R10" s="246"/>
      <c r="S10" s="246"/>
      <c r="T10" s="247"/>
      <c r="U10" s="245"/>
      <c r="V10" s="26"/>
      <c r="W10" s="26"/>
      <c r="X10" s="26"/>
    </row>
    <row r="11" spans="1:27" ht="15.75" thickTop="1" x14ac:dyDescent="0.25">
      <c r="A11" s="219">
        <v>44024</v>
      </c>
      <c r="B11" s="176">
        <v>2</v>
      </c>
      <c r="C11" s="176">
        <v>9</v>
      </c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Z11" s="40">
        <v>44120</v>
      </c>
      <c r="AA11" s="40">
        <f>Z11+K9</f>
        <v>44129</v>
      </c>
    </row>
    <row r="12" spans="1:27" x14ac:dyDescent="0.25">
      <c r="A12" s="219">
        <v>44025</v>
      </c>
      <c r="B12" s="176">
        <v>3</v>
      </c>
      <c r="C12" s="176">
        <v>12</v>
      </c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Z12">
        <v>245</v>
      </c>
      <c r="AA12">
        <f>Z12*2</f>
        <v>490</v>
      </c>
    </row>
    <row r="13" spans="1:27" x14ac:dyDescent="0.25">
      <c r="A13" s="219">
        <v>44026</v>
      </c>
      <c r="B13" s="176">
        <v>5</v>
      </c>
      <c r="C13" s="176">
        <v>17</v>
      </c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</row>
    <row r="14" spans="1:27" x14ac:dyDescent="0.25">
      <c r="A14" s="219">
        <v>44043</v>
      </c>
      <c r="B14" s="176">
        <v>1</v>
      </c>
      <c r="C14" s="176">
        <v>18</v>
      </c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</row>
    <row r="15" spans="1:27" x14ac:dyDescent="0.25">
      <c r="A15" s="219">
        <v>44052</v>
      </c>
      <c r="B15" s="176">
        <v>1</v>
      </c>
      <c r="C15" s="176">
        <v>19</v>
      </c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</row>
    <row r="16" spans="1:27" x14ac:dyDescent="0.25">
      <c r="A16" s="219">
        <v>44062</v>
      </c>
      <c r="B16" s="176">
        <v>2</v>
      </c>
      <c r="C16" s="176">
        <v>21</v>
      </c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</row>
    <row r="17" spans="1:24" x14ac:dyDescent="0.25">
      <c r="A17" s="219">
        <v>44064</v>
      </c>
      <c r="B17" s="176">
        <v>4</v>
      </c>
      <c r="C17" s="176">
        <v>25</v>
      </c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</row>
    <row r="18" spans="1:24" x14ac:dyDescent="0.25">
      <c r="A18" s="219">
        <v>44065</v>
      </c>
      <c r="B18" s="176">
        <v>2</v>
      </c>
      <c r="C18" s="176">
        <v>27</v>
      </c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</row>
    <row r="19" spans="1:24" x14ac:dyDescent="0.25">
      <c r="A19" s="219">
        <v>44066</v>
      </c>
      <c r="B19" s="176">
        <v>3</v>
      </c>
      <c r="C19" s="176">
        <v>30</v>
      </c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</row>
    <row r="20" spans="1:24" x14ac:dyDescent="0.25">
      <c r="A20" s="219">
        <v>44069</v>
      </c>
      <c r="B20" s="176">
        <v>3</v>
      </c>
      <c r="C20" s="176">
        <v>33</v>
      </c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</row>
    <row r="21" spans="1:24" x14ac:dyDescent="0.25">
      <c r="A21" s="219">
        <v>44070</v>
      </c>
      <c r="B21" s="176">
        <v>1</v>
      </c>
      <c r="C21" s="176">
        <v>34</v>
      </c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</row>
    <row r="22" spans="1:24" x14ac:dyDescent="0.25">
      <c r="A22" s="219">
        <v>44071</v>
      </c>
      <c r="B22" s="176">
        <v>3</v>
      </c>
      <c r="C22" s="176">
        <v>37</v>
      </c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</row>
    <row r="23" spans="1:24" x14ac:dyDescent="0.25">
      <c r="A23" s="219">
        <v>44072</v>
      </c>
      <c r="B23" s="176">
        <v>1</v>
      </c>
      <c r="C23" s="176">
        <v>38</v>
      </c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</row>
    <row r="24" spans="1:24" x14ac:dyDescent="0.25">
      <c r="A24" s="219">
        <v>44073</v>
      </c>
      <c r="B24" s="176">
        <v>1</v>
      </c>
      <c r="C24" s="176">
        <v>39</v>
      </c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</row>
    <row r="25" spans="1:24" x14ac:dyDescent="0.25">
      <c r="A25" s="219">
        <v>44075</v>
      </c>
      <c r="B25" s="176">
        <v>2</v>
      </c>
      <c r="C25" s="176">
        <v>41</v>
      </c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</row>
    <row r="26" spans="1:24" x14ac:dyDescent="0.25">
      <c r="A26" s="219">
        <v>44076</v>
      </c>
      <c r="B26" s="176">
        <v>2</v>
      </c>
      <c r="C26" s="176">
        <v>43</v>
      </c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</row>
    <row r="27" spans="1:24" x14ac:dyDescent="0.25">
      <c r="A27" s="219">
        <v>44077</v>
      </c>
      <c r="B27" s="176">
        <v>5</v>
      </c>
      <c r="C27" s="176">
        <v>48</v>
      </c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</row>
    <row r="28" spans="1:24" x14ac:dyDescent="0.25">
      <c r="A28" s="219">
        <v>44078</v>
      </c>
      <c r="B28" s="176">
        <v>2</v>
      </c>
      <c r="C28" s="176">
        <v>50</v>
      </c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</row>
    <row r="29" spans="1:24" x14ac:dyDescent="0.25">
      <c r="A29" s="219">
        <v>44082</v>
      </c>
      <c r="B29" s="176">
        <v>1</v>
      </c>
      <c r="C29" s="176">
        <v>51</v>
      </c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</row>
    <row r="30" spans="1:24" x14ac:dyDescent="0.25">
      <c r="A30" s="219">
        <v>44083</v>
      </c>
      <c r="B30" s="176">
        <v>5</v>
      </c>
      <c r="C30" s="176">
        <v>56</v>
      </c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</row>
    <row r="31" spans="1:24" x14ac:dyDescent="0.25">
      <c r="A31" s="219">
        <v>44084</v>
      </c>
      <c r="B31" s="176">
        <v>5</v>
      </c>
      <c r="C31" s="176">
        <v>61</v>
      </c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</row>
    <row r="32" spans="1:24" x14ac:dyDescent="0.25">
      <c r="A32" s="219">
        <v>44085</v>
      </c>
      <c r="B32" s="176">
        <v>6</v>
      </c>
      <c r="C32" s="176">
        <v>67</v>
      </c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</row>
    <row r="33" spans="1:24" x14ac:dyDescent="0.25">
      <c r="A33" s="219">
        <v>44087</v>
      </c>
      <c r="B33" s="176">
        <v>2</v>
      </c>
      <c r="C33" s="176">
        <v>69</v>
      </c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</row>
    <row r="34" spans="1:24" x14ac:dyDescent="0.25">
      <c r="A34" s="219">
        <v>44089</v>
      </c>
      <c r="B34" s="176">
        <v>13</v>
      </c>
      <c r="C34" s="176">
        <v>82</v>
      </c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</row>
    <row r="35" spans="1:24" x14ac:dyDescent="0.25">
      <c r="A35" s="219">
        <v>44090</v>
      </c>
      <c r="B35" s="176">
        <v>4</v>
      </c>
      <c r="C35" s="176">
        <v>86</v>
      </c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</row>
    <row r="36" spans="1:24" x14ac:dyDescent="0.25">
      <c r="A36" s="219">
        <v>44091</v>
      </c>
      <c r="B36" s="176">
        <v>8</v>
      </c>
      <c r="C36" s="176">
        <v>94</v>
      </c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</row>
    <row r="37" spans="1:24" x14ac:dyDescent="0.25">
      <c r="A37" s="219">
        <v>44092</v>
      </c>
      <c r="B37" s="176">
        <v>5</v>
      </c>
      <c r="C37" s="176">
        <v>99</v>
      </c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</row>
    <row r="38" spans="1:24" x14ac:dyDescent="0.25">
      <c r="A38" s="219">
        <v>44093</v>
      </c>
      <c r="B38" s="176">
        <v>9</v>
      </c>
      <c r="C38" s="176">
        <v>108</v>
      </c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</row>
    <row r="39" spans="1:24" x14ac:dyDescent="0.25">
      <c r="A39" s="219">
        <v>44094</v>
      </c>
      <c r="B39" s="176">
        <v>3</v>
      </c>
      <c r="C39" s="176">
        <v>111</v>
      </c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</row>
    <row r="40" spans="1:24" x14ac:dyDescent="0.25">
      <c r="A40" s="219">
        <v>44096</v>
      </c>
      <c r="B40" s="176">
        <v>2</v>
      </c>
      <c r="C40" s="176">
        <v>113</v>
      </c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</row>
    <row r="41" spans="1:24" x14ac:dyDescent="0.25">
      <c r="A41" s="219">
        <v>44097</v>
      </c>
      <c r="B41" s="176">
        <v>4</v>
      </c>
      <c r="C41" s="176">
        <v>117</v>
      </c>
    </row>
    <row r="42" spans="1:24" x14ac:dyDescent="0.25">
      <c r="A42" s="219">
        <v>44098</v>
      </c>
      <c r="B42" s="176">
        <v>3</v>
      </c>
      <c r="C42" s="176">
        <v>120</v>
      </c>
    </row>
    <row r="43" spans="1:24" x14ac:dyDescent="0.25">
      <c r="A43" s="219">
        <v>44099</v>
      </c>
      <c r="B43" s="176">
        <v>2</v>
      </c>
      <c r="C43" s="176">
        <v>122</v>
      </c>
    </row>
    <row r="44" spans="1:24" x14ac:dyDescent="0.25">
      <c r="A44" s="219">
        <v>44100</v>
      </c>
      <c r="B44" s="176">
        <v>1</v>
      </c>
      <c r="C44" s="176">
        <v>123</v>
      </c>
    </row>
    <row r="45" spans="1:24" x14ac:dyDescent="0.25">
      <c r="A45" s="219">
        <v>44101</v>
      </c>
      <c r="B45" s="176">
        <v>2</v>
      </c>
      <c r="C45" s="176">
        <v>125</v>
      </c>
    </row>
    <row r="46" spans="1:24" x14ac:dyDescent="0.25">
      <c r="A46" s="219">
        <v>44102</v>
      </c>
      <c r="B46" s="176">
        <v>1</v>
      </c>
      <c r="C46" s="176">
        <v>126</v>
      </c>
    </row>
    <row r="47" spans="1:24" x14ac:dyDescent="0.25">
      <c r="A47" s="219">
        <v>44103</v>
      </c>
      <c r="B47" s="176">
        <v>4</v>
      </c>
      <c r="C47" s="176">
        <v>130</v>
      </c>
    </row>
    <row r="48" spans="1:24" x14ac:dyDescent="0.25">
      <c r="A48" s="219">
        <v>44104</v>
      </c>
      <c r="B48" s="176">
        <v>4</v>
      </c>
      <c r="C48" s="176">
        <v>134</v>
      </c>
    </row>
    <row r="49" spans="1:3" x14ac:dyDescent="0.25">
      <c r="A49" s="219">
        <v>44105</v>
      </c>
      <c r="B49" s="176">
        <v>11</v>
      </c>
      <c r="C49" s="176">
        <v>145</v>
      </c>
    </row>
    <row r="50" spans="1:3" x14ac:dyDescent="0.25">
      <c r="A50" s="219">
        <v>44106</v>
      </c>
      <c r="B50" s="176">
        <v>8</v>
      </c>
      <c r="C50" s="176">
        <v>153</v>
      </c>
    </row>
    <row r="51" spans="1:3" x14ac:dyDescent="0.25">
      <c r="A51" s="219">
        <v>44107</v>
      </c>
      <c r="B51" s="176">
        <v>5</v>
      </c>
      <c r="C51" s="176">
        <v>158</v>
      </c>
    </row>
    <row r="52" spans="1:3" x14ac:dyDescent="0.25">
      <c r="A52" s="219">
        <v>44108</v>
      </c>
      <c r="B52" s="176">
        <v>5</v>
      </c>
      <c r="C52" s="176">
        <v>163</v>
      </c>
    </row>
    <row r="53" spans="1:3" x14ac:dyDescent="0.25">
      <c r="A53" s="219">
        <v>44110</v>
      </c>
      <c r="B53" s="176">
        <v>6</v>
      </c>
      <c r="C53" s="176">
        <v>169</v>
      </c>
    </row>
    <row r="54" spans="1:3" x14ac:dyDescent="0.25">
      <c r="A54" s="219">
        <v>44111</v>
      </c>
      <c r="B54" s="176">
        <v>13</v>
      </c>
      <c r="C54" s="176">
        <v>182</v>
      </c>
    </row>
    <row r="55" spans="1:3" x14ac:dyDescent="0.25">
      <c r="A55" s="219">
        <v>44112</v>
      </c>
      <c r="B55" s="176">
        <v>8</v>
      </c>
      <c r="C55" s="176">
        <v>190</v>
      </c>
    </row>
    <row r="56" spans="1:3" x14ac:dyDescent="0.25">
      <c r="A56" s="219">
        <v>44113</v>
      </c>
      <c r="B56" s="176">
        <v>15</v>
      </c>
      <c r="C56" s="176">
        <v>205</v>
      </c>
    </row>
    <row r="57" spans="1:3" x14ac:dyDescent="0.25">
      <c r="A57" s="219">
        <v>44114</v>
      </c>
      <c r="B57" s="176">
        <v>6</v>
      </c>
      <c r="C57" s="176">
        <v>211</v>
      </c>
    </row>
    <row r="58" spans="1:3" x14ac:dyDescent="0.25">
      <c r="A58" s="219">
        <v>44115</v>
      </c>
      <c r="B58" s="176">
        <v>19</v>
      </c>
      <c r="C58" s="176">
        <v>230</v>
      </c>
    </row>
    <row r="59" spans="1:3" x14ac:dyDescent="0.25">
      <c r="A59" s="219">
        <v>44117</v>
      </c>
      <c r="B59" s="176">
        <v>4</v>
      </c>
      <c r="C59" s="176">
        <v>234</v>
      </c>
    </row>
    <row r="60" spans="1:3" x14ac:dyDescent="0.25">
      <c r="A60" s="219">
        <v>44118</v>
      </c>
      <c r="B60" s="176">
        <v>18</v>
      </c>
      <c r="C60" s="176">
        <v>252</v>
      </c>
    </row>
    <row r="61" spans="1:3" x14ac:dyDescent="0.25">
      <c r="A61" s="219">
        <v>44119</v>
      </c>
      <c r="B61" s="176">
        <v>23</v>
      </c>
      <c r="C61" s="176">
        <v>275</v>
      </c>
    </row>
    <row r="62" spans="1:3" x14ac:dyDescent="0.25">
      <c r="A62" s="219">
        <v>44120</v>
      </c>
      <c r="B62" s="176">
        <v>27</v>
      </c>
      <c r="C62" s="176">
        <v>302</v>
      </c>
    </row>
    <row r="63" spans="1:3" x14ac:dyDescent="0.25">
      <c r="A63" s="219">
        <v>44121</v>
      </c>
      <c r="B63" s="176">
        <v>28</v>
      </c>
      <c r="C63" s="176">
        <v>330</v>
      </c>
    </row>
    <row r="64" spans="1:3" x14ac:dyDescent="0.25">
      <c r="A64" s="219">
        <v>44122</v>
      </c>
      <c r="B64" s="176">
        <v>26</v>
      </c>
      <c r="C64" s="176">
        <v>356</v>
      </c>
    </row>
    <row r="65" spans="1:3" x14ac:dyDescent="0.25">
      <c r="A65" s="219">
        <v>44123</v>
      </c>
      <c r="B65" s="176">
        <v>4</v>
      </c>
      <c r="C65" s="176">
        <v>360</v>
      </c>
    </row>
    <row r="66" spans="1:3" x14ac:dyDescent="0.25">
      <c r="A66" s="219">
        <v>44124</v>
      </c>
      <c r="B66" s="176">
        <v>16</v>
      </c>
      <c r="C66" s="176">
        <v>376</v>
      </c>
    </row>
    <row r="67" spans="1:3" x14ac:dyDescent="0.25">
      <c r="A67" s="219" t="s">
        <v>202</v>
      </c>
      <c r="B67" s="176">
        <v>376</v>
      </c>
      <c r="C67" s="176"/>
    </row>
  </sheetData>
  <mergeCells count="6">
    <mergeCell ref="T9:T10"/>
    <mergeCell ref="I9:J10"/>
    <mergeCell ref="K9:K10"/>
    <mergeCell ref="M9:N10"/>
    <mergeCell ref="O9:O10"/>
    <mergeCell ref="R9:S10"/>
  </mergeCells>
  <phoneticPr fontId="36" type="noConversion"/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A9197-530F-4F3F-BE81-4E75D17362CD}">
  <sheetPr filterMode="1"/>
  <dimension ref="A1:H45"/>
  <sheetViews>
    <sheetView workbookViewId="0"/>
    <sheetView workbookViewId="1"/>
  </sheetViews>
  <sheetFormatPr baseColWidth="10" defaultRowHeight="15" x14ac:dyDescent="0.25"/>
  <cols>
    <col min="1" max="1" width="8.7109375" style="2" customWidth="1"/>
    <col min="2" max="2" width="17.7109375" style="49" customWidth="1"/>
    <col min="3" max="3" width="19.7109375" customWidth="1"/>
    <col min="4" max="4" width="27.42578125" bestFit="1" customWidth="1"/>
    <col min="5" max="5" width="11.42578125" style="2"/>
    <col min="6" max="6" width="17.5703125" style="2" bestFit="1" customWidth="1"/>
    <col min="7" max="7" width="15.5703125" style="2" bestFit="1" customWidth="1"/>
    <col min="8" max="8" width="20.140625" bestFit="1" customWidth="1"/>
  </cols>
  <sheetData>
    <row r="1" spans="1:7" x14ac:dyDescent="0.25">
      <c r="A1" s="50" t="s">
        <v>286</v>
      </c>
      <c r="B1" s="51" t="s">
        <v>203</v>
      </c>
      <c r="C1" s="51" t="s">
        <v>256</v>
      </c>
      <c r="D1" s="179" t="s">
        <v>257</v>
      </c>
      <c r="E1" s="180" t="s">
        <v>306</v>
      </c>
      <c r="F1" s="52" t="s">
        <v>288</v>
      </c>
      <c r="G1" s="50" t="s">
        <v>307</v>
      </c>
    </row>
    <row r="2" spans="1:7" s="49" customFormat="1" hidden="1" x14ac:dyDescent="0.25">
      <c r="A2" s="2" t="s">
        <v>289</v>
      </c>
      <c r="B2" s="49" t="s">
        <v>287</v>
      </c>
      <c r="C2" s="49" t="s">
        <v>259</v>
      </c>
      <c r="D2" s="49" t="s">
        <v>293</v>
      </c>
      <c r="E2" s="2">
        <v>32</v>
      </c>
      <c r="F2" s="2">
        <v>20</v>
      </c>
      <c r="G2" s="42">
        <f>F2/E2</f>
        <v>0.625</v>
      </c>
    </row>
    <row r="3" spans="1:7" s="49" customFormat="1" hidden="1" x14ac:dyDescent="0.25">
      <c r="A3" s="2" t="s">
        <v>289</v>
      </c>
      <c r="B3" s="49" t="s">
        <v>287</v>
      </c>
      <c r="C3" s="49" t="s">
        <v>259</v>
      </c>
      <c r="D3" s="49" t="s">
        <v>260</v>
      </c>
      <c r="E3" s="2">
        <v>18</v>
      </c>
      <c r="F3" s="2">
        <v>15</v>
      </c>
      <c r="G3" s="42">
        <f t="shared" ref="G3:G27" si="0">F3/E3</f>
        <v>0.83333333333333337</v>
      </c>
    </row>
    <row r="4" spans="1:7" s="49" customFormat="1" hidden="1" x14ac:dyDescent="0.25">
      <c r="A4" s="2" t="s">
        <v>289</v>
      </c>
      <c r="B4" s="49" t="s">
        <v>287</v>
      </c>
      <c r="C4" s="49" t="s">
        <v>261</v>
      </c>
      <c r="D4" s="49" t="s">
        <v>262</v>
      </c>
      <c r="E4" s="2">
        <v>10</v>
      </c>
      <c r="F4" s="2">
        <v>7</v>
      </c>
      <c r="G4" s="42">
        <f t="shared" si="0"/>
        <v>0.7</v>
      </c>
    </row>
    <row r="5" spans="1:7" s="49" customFormat="1" hidden="1" x14ac:dyDescent="0.25">
      <c r="A5" s="2" t="s">
        <v>289</v>
      </c>
      <c r="B5" s="49" t="s">
        <v>287</v>
      </c>
      <c r="C5" s="49" t="s">
        <v>261</v>
      </c>
      <c r="D5" s="49" t="s">
        <v>263</v>
      </c>
      <c r="E5" s="2">
        <v>12</v>
      </c>
      <c r="F5" s="2">
        <v>7</v>
      </c>
      <c r="G5" s="42">
        <f t="shared" si="0"/>
        <v>0.58333333333333337</v>
      </c>
    </row>
    <row r="6" spans="1:7" s="49" customFormat="1" hidden="1" x14ac:dyDescent="0.25">
      <c r="A6" s="2" t="s">
        <v>289</v>
      </c>
      <c r="B6" s="49" t="s">
        <v>287</v>
      </c>
      <c r="C6" s="49" t="s">
        <v>261</v>
      </c>
      <c r="D6" s="49" t="s">
        <v>264</v>
      </c>
      <c r="E6" s="2">
        <v>6</v>
      </c>
      <c r="F6" s="2">
        <v>1</v>
      </c>
      <c r="G6" s="42">
        <f t="shared" si="0"/>
        <v>0.16666666666666666</v>
      </c>
    </row>
    <row r="7" spans="1:7" s="49" customFormat="1" hidden="1" x14ac:dyDescent="0.25">
      <c r="A7" s="2" t="s">
        <v>289</v>
      </c>
      <c r="B7" s="49" t="s">
        <v>287</v>
      </c>
      <c r="C7" s="49" t="s">
        <v>261</v>
      </c>
      <c r="D7" s="49" t="s">
        <v>265</v>
      </c>
      <c r="E7" s="2">
        <v>7</v>
      </c>
      <c r="F7" s="2">
        <v>4</v>
      </c>
      <c r="G7" s="42">
        <f t="shared" si="0"/>
        <v>0.5714285714285714</v>
      </c>
    </row>
    <row r="8" spans="1:7" s="49" customFormat="1" hidden="1" x14ac:dyDescent="0.25">
      <c r="A8" s="2" t="s">
        <v>289</v>
      </c>
      <c r="B8" s="49" t="s">
        <v>295</v>
      </c>
      <c r="C8" s="49" t="s">
        <v>261</v>
      </c>
      <c r="D8" s="49" t="s">
        <v>266</v>
      </c>
      <c r="E8" s="2">
        <v>11</v>
      </c>
      <c r="F8" s="2">
        <v>7</v>
      </c>
      <c r="G8" s="42">
        <f t="shared" si="0"/>
        <v>0.63636363636363635</v>
      </c>
    </row>
    <row r="9" spans="1:7" s="49" customFormat="1" hidden="1" x14ac:dyDescent="0.25">
      <c r="A9" s="2" t="s">
        <v>289</v>
      </c>
      <c r="B9" s="49" t="s">
        <v>287</v>
      </c>
      <c r="C9" s="49" t="s">
        <v>261</v>
      </c>
      <c r="D9" s="49" t="s">
        <v>267</v>
      </c>
      <c r="E9" s="2">
        <v>5</v>
      </c>
      <c r="F9" s="2">
        <v>4</v>
      </c>
      <c r="G9" s="42">
        <f t="shared" si="0"/>
        <v>0.8</v>
      </c>
    </row>
    <row r="10" spans="1:7" s="49" customFormat="1" hidden="1" x14ac:dyDescent="0.25">
      <c r="A10" s="2" t="s">
        <v>289</v>
      </c>
      <c r="B10" s="49" t="s">
        <v>287</v>
      </c>
      <c r="C10" s="49" t="s">
        <v>261</v>
      </c>
      <c r="D10" s="49" t="s">
        <v>268</v>
      </c>
      <c r="E10" s="2">
        <v>6</v>
      </c>
      <c r="F10" s="2">
        <v>4</v>
      </c>
      <c r="G10" s="42">
        <f t="shared" si="0"/>
        <v>0.66666666666666663</v>
      </c>
    </row>
    <row r="11" spans="1:7" s="49" customFormat="1" hidden="1" x14ac:dyDescent="0.25">
      <c r="A11" s="2" t="s">
        <v>289</v>
      </c>
      <c r="C11" s="49" t="s">
        <v>261</v>
      </c>
      <c r="D11" s="49" t="s">
        <v>269</v>
      </c>
      <c r="E11" s="2">
        <v>6</v>
      </c>
      <c r="F11" s="2">
        <v>2</v>
      </c>
      <c r="G11" s="42">
        <f t="shared" si="0"/>
        <v>0.33333333333333331</v>
      </c>
    </row>
    <row r="12" spans="1:7" s="49" customFormat="1" hidden="1" x14ac:dyDescent="0.25">
      <c r="A12" s="2" t="s">
        <v>289</v>
      </c>
      <c r="C12" s="49" t="s">
        <v>261</v>
      </c>
      <c r="D12" s="49" t="s">
        <v>270</v>
      </c>
      <c r="E12" s="2">
        <v>6</v>
      </c>
      <c r="F12" s="2">
        <v>1</v>
      </c>
      <c r="G12" s="42">
        <f t="shared" si="0"/>
        <v>0.16666666666666666</v>
      </c>
    </row>
    <row r="13" spans="1:7" s="49" customFormat="1" hidden="1" x14ac:dyDescent="0.25">
      <c r="A13" s="2" t="s">
        <v>290</v>
      </c>
      <c r="B13" s="49" t="s">
        <v>308</v>
      </c>
      <c r="C13" s="49" t="s">
        <v>259</v>
      </c>
      <c r="D13" s="49" t="s">
        <v>271</v>
      </c>
      <c r="E13" s="2">
        <v>22</v>
      </c>
      <c r="F13" s="2">
        <v>8</v>
      </c>
      <c r="G13" s="42">
        <f t="shared" si="0"/>
        <v>0.36363636363636365</v>
      </c>
    </row>
    <row r="14" spans="1:7" s="49" customFormat="1" hidden="1" x14ac:dyDescent="0.25">
      <c r="A14" s="2" t="s">
        <v>290</v>
      </c>
      <c r="B14" s="49" t="s">
        <v>308</v>
      </c>
      <c r="C14" s="49" t="s">
        <v>261</v>
      </c>
      <c r="D14" s="49" t="s">
        <v>272</v>
      </c>
      <c r="E14" s="2">
        <v>10</v>
      </c>
      <c r="F14" s="2">
        <v>6</v>
      </c>
      <c r="G14" s="42">
        <f t="shared" si="0"/>
        <v>0.6</v>
      </c>
    </row>
    <row r="15" spans="1:7" s="49" customFormat="1" hidden="1" x14ac:dyDescent="0.25">
      <c r="A15" s="2" t="s">
        <v>290</v>
      </c>
      <c r="B15" s="49" t="s">
        <v>308</v>
      </c>
      <c r="C15" s="49" t="s">
        <v>261</v>
      </c>
      <c r="D15" s="49" t="s">
        <v>273</v>
      </c>
      <c r="E15" s="2">
        <v>10</v>
      </c>
      <c r="F15" s="2">
        <v>2</v>
      </c>
      <c r="G15" s="42">
        <f t="shared" si="0"/>
        <v>0.2</v>
      </c>
    </row>
    <row r="16" spans="1:7" s="49" customFormat="1" hidden="1" x14ac:dyDescent="0.25">
      <c r="A16" s="2" t="s">
        <v>290</v>
      </c>
      <c r="B16" s="49" t="s">
        <v>311</v>
      </c>
      <c r="C16" s="49" t="s">
        <v>261</v>
      </c>
      <c r="D16" s="49" t="s">
        <v>274</v>
      </c>
      <c r="E16" s="2">
        <v>4</v>
      </c>
      <c r="F16" s="2">
        <v>2</v>
      </c>
      <c r="G16" s="42">
        <f t="shared" si="0"/>
        <v>0.5</v>
      </c>
    </row>
    <row r="17" spans="1:8" s="49" customFormat="1" hidden="1" x14ac:dyDescent="0.25">
      <c r="A17" s="2" t="s">
        <v>290</v>
      </c>
      <c r="B17" s="49" t="s">
        <v>312</v>
      </c>
      <c r="C17" s="49" t="s">
        <v>261</v>
      </c>
      <c r="D17" s="49" t="s">
        <v>275</v>
      </c>
      <c r="E17" s="2">
        <v>8</v>
      </c>
      <c r="F17" s="2">
        <v>2</v>
      </c>
      <c r="G17" s="42">
        <f t="shared" si="0"/>
        <v>0.25</v>
      </c>
    </row>
    <row r="18" spans="1:8" s="49" customFormat="1" x14ac:dyDescent="0.25">
      <c r="A18" s="2" t="s">
        <v>291</v>
      </c>
      <c r="B18" s="49" t="s">
        <v>309</v>
      </c>
      <c r="C18" s="49" t="s">
        <v>259</v>
      </c>
      <c r="D18" s="93" t="s">
        <v>276</v>
      </c>
      <c r="E18" s="33">
        <v>13</v>
      </c>
      <c r="F18" s="2">
        <v>10</v>
      </c>
      <c r="G18" s="42">
        <f t="shared" si="0"/>
        <v>0.76923076923076927</v>
      </c>
    </row>
    <row r="19" spans="1:8" s="49" customFormat="1" hidden="1" x14ac:dyDescent="0.25">
      <c r="A19" s="2" t="s">
        <v>291</v>
      </c>
      <c r="B19" s="49" t="s">
        <v>294</v>
      </c>
      <c r="C19" s="49" t="s">
        <v>259</v>
      </c>
      <c r="D19" s="49" t="s">
        <v>277</v>
      </c>
      <c r="E19" s="2">
        <v>6</v>
      </c>
      <c r="F19" s="2">
        <v>1</v>
      </c>
      <c r="G19" s="42">
        <f t="shared" si="0"/>
        <v>0.16666666666666666</v>
      </c>
    </row>
    <row r="20" spans="1:8" s="49" customFormat="1" hidden="1" x14ac:dyDescent="0.25">
      <c r="A20" s="2" t="s">
        <v>291</v>
      </c>
      <c r="B20" s="49" t="s">
        <v>294</v>
      </c>
      <c r="C20" s="49" t="s">
        <v>261</v>
      </c>
      <c r="D20" s="49" t="s">
        <v>278</v>
      </c>
      <c r="E20" s="2">
        <v>6</v>
      </c>
      <c r="F20" s="2">
        <v>1</v>
      </c>
      <c r="G20" s="42">
        <f t="shared" si="0"/>
        <v>0.16666666666666666</v>
      </c>
    </row>
    <row r="21" spans="1:8" s="49" customFormat="1" x14ac:dyDescent="0.25">
      <c r="A21" s="2" t="s">
        <v>291</v>
      </c>
      <c r="B21" s="49" t="s">
        <v>309</v>
      </c>
      <c r="C21" s="49" t="s">
        <v>261</v>
      </c>
      <c r="D21" s="93" t="s">
        <v>279</v>
      </c>
      <c r="E21" s="33">
        <v>10</v>
      </c>
      <c r="F21" s="2">
        <v>10</v>
      </c>
      <c r="G21" s="42">
        <f t="shared" si="0"/>
        <v>1</v>
      </c>
    </row>
    <row r="22" spans="1:8" s="49" customFormat="1" x14ac:dyDescent="0.25">
      <c r="A22" s="2" t="s">
        <v>291</v>
      </c>
      <c r="B22" s="49" t="s">
        <v>309</v>
      </c>
      <c r="C22" s="49" t="s">
        <v>261</v>
      </c>
      <c r="D22" s="93" t="s">
        <v>280</v>
      </c>
      <c r="E22" s="33">
        <v>8</v>
      </c>
      <c r="F22" s="2">
        <v>4</v>
      </c>
      <c r="G22" s="42">
        <f t="shared" si="0"/>
        <v>0.5</v>
      </c>
    </row>
    <row r="23" spans="1:8" s="49" customFormat="1" hidden="1" x14ac:dyDescent="0.25">
      <c r="A23" s="2" t="s">
        <v>292</v>
      </c>
      <c r="B23" s="49" t="s">
        <v>310</v>
      </c>
      <c r="C23" s="49" t="s">
        <v>259</v>
      </c>
      <c r="D23" s="49" t="s">
        <v>281</v>
      </c>
      <c r="E23" s="2">
        <v>16</v>
      </c>
      <c r="F23" s="2">
        <v>10</v>
      </c>
      <c r="G23" s="42">
        <f t="shared" si="0"/>
        <v>0.625</v>
      </c>
    </row>
    <row r="24" spans="1:8" s="49" customFormat="1" hidden="1" x14ac:dyDescent="0.25">
      <c r="A24" s="2" t="s">
        <v>292</v>
      </c>
      <c r="B24" s="49" t="s">
        <v>398</v>
      </c>
      <c r="C24" s="49" t="s">
        <v>259</v>
      </c>
      <c r="D24" s="49" t="s">
        <v>282</v>
      </c>
      <c r="E24" s="2">
        <v>11</v>
      </c>
      <c r="F24" s="2">
        <v>3</v>
      </c>
      <c r="G24" s="42">
        <f t="shared" si="0"/>
        <v>0.27272727272727271</v>
      </c>
    </row>
    <row r="25" spans="1:8" s="49" customFormat="1" hidden="1" x14ac:dyDescent="0.25">
      <c r="A25" s="2" t="s">
        <v>292</v>
      </c>
      <c r="B25" s="49" t="s">
        <v>310</v>
      </c>
      <c r="C25" s="49" t="s">
        <v>261</v>
      </c>
      <c r="D25" s="49" t="s">
        <v>283</v>
      </c>
      <c r="E25" s="2">
        <v>7</v>
      </c>
      <c r="F25" s="2">
        <v>4</v>
      </c>
      <c r="G25" s="42">
        <f t="shared" si="0"/>
        <v>0.5714285714285714</v>
      </c>
    </row>
    <row r="26" spans="1:8" s="49" customFormat="1" hidden="1" x14ac:dyDescent="0.25">
      <c r="A26" s="2" t="s">
        <v>292</v>
      </c>
      <c r="B26" s="49" t="s">
        <v>310</v>
      </c>
      <c r="C26" s="49" t="s">
        <v>261</v>
      </c>
      <c r="D26" s="49" t="s">
        <v>284</v>
      </c>
      <c r="E26" s="2">
        <v>6</v>
      </c>
      <c r="F26" s="2">
        <v>2</v>
      </c>
      <c r="G26" s="42">
        <f t="shared" si="0"/>
        <v>0.33333333333333331</v>
      </c>
    </row>
    <row r="27" spans="1:8" s="49" customFormat="1" hidden="1" x14ac:dyDescent="0.25">
      <c r="A27" s="2" t="s">
        <v>292</v>
      </c>
      <c r="B27" s="49" t="s">
        <v>310</v>
      </c>
      <c r="C27" s="49" t="s">
        <v>261</v>
      </c>
      <c r="D27" s="49" t="s">
        <v>285</v>
      </c>
      <c r="E27" s="2">
        <v>7</v>
      </c>
      <c r="F27" s="2">
        <v>4</v>
      </c>
      <c r="G27" s="42">
        <f t="shared" si="0"/>
        <v>0.5714285714285714</v>
      </c>
    </row>
    <row r="28" spans="1:8" s="49" customFormat="1" x14ac:dyDescent="0.25">
      <c r="A28" s="2"/>
      <c r="E28" s="2"/>
      <c r="F28"/>
      <c r="G28"/>
      <c r="H28"/>
    </row>
    <row r="29" spans="1:8" s="49" customFormat="1" x14ac:dyDescent="0.25">
      <c r="A29" s="2"/>
      <c r="E29" s="2"/>
      <c r="F29"/>
      <c r="G29"/>
      <c r="H29"/>
    </row>
    <row r="30" spans="1:8" x14ac:dyDescent="0.25">
      <c r="F30"/>
      <c r="G30"/>
    </row>
    <row r="31" spans="1:8" x14ac:dyDescent="0.25">
      <c r="F31"/>
      <c r="G31"/>
    </row>
    <row r="32" spans="1:8" x14ac:dyDescent="0.25">
      <c r="F32"/>
      <c r="G32"/>
    </row>
    <row r="33" spans="6:7" x14ac:dyDescent="0.25">
      <c r="F33"/>
      <c r="G33"/>
    </row>
    <row r="34" spans="6:7" x14ac:dyDescent="0.25">
      <c r="F34"/>
      <c r="G34"/>
    </row>
    <row r="35" spans="6:7" x14ac:dyDescent="0.25">
      <c r="F35"/>
      <c r="G35"/>
    </row>
    <row r="36" spans="6:7" x14ac:dyDescent="0.25">
      <c r="F36"/>
      <c r="G36"/>
    </row>
    <row r="37" spans="6:7" x14ac:dyDescent="0.25">
      <c r="F37"/>
      <c r="G37"/>
    </row>
    <row r="38" spans="6:7" x14ac:dyDescent="0.25">
      <c r="F38"/>
      <c r="G38"/>
    </row>
    <row r="39" spans="6:7" x14ac:dyDescent="0.25">
      <c r="F39"/>
      <c r="G39"/>
    </row>
    <row r="40" spans="6:7" x14ac:dyDescent="0.25">
      <c r="F40"/>
      <c r="G40"/>
    </row>
    <row r="41" spans="6:7" x14ac:dyDescent="0.25">
      <c r="F41"/>
      <c r="G41"/>
    </row>
    <row r="42" spans="6:7" x14ac:dyDescent="0.25">
      <c r="F42"/>
      <c r="G42"/>
    </row>
    <row r="43" spans="6:7" x14ac:dyDescent="0.25">
      <c r="F43"/>
      <c r="G43"/>
    </row>
    <row r="44" spans="6:7" x14ac:dyDescent="0.25">
      <c r="F44"/>
      <c r="G44"/>
    </row>
    <row r="45" spans="6:7" x14ac:dyDescent="0.25">
      <c r="F45"/>
      <c r="G45"/>
    </row>
  </sheetData>
  <autoFilter ref="A1:G27" xr:uid="{29BC21A1-276A-4D2D-B98A-E97FA2719F10}">
    <filterColumn colId="1">
      <filters>
        <filter val="URUGUAY"/>
      </filters>
    </filterColumn>
  </autoFilter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71"/>
  <sheetViews>
    <sheetView topLeftCell="A64" workbookViewId="0">
      <selection activeCell="A71" sqref="A71"/>
    </sheetView>
    <sheetView workbookViewId="1"/>
  </sheetViews>
  <sheetFormatPr baseColWidth="10" defaultRowHeight="15" x14ac:dyDescent="0.25"/>
  <cols>
    <col min="1" max="1" width="11.42578125" style="2"/>
    <col min="2" max="2" width="11.42578125" style="84"/>
    <col min="3" max="3" width="15.7109375" style="83" bestFit="1" customWidth="1"/>
    <col min="4" max="4" width="14.5703125" customWidth="1"/>
    <col min="5" max="5" width="11.42578125" style="2"/>
  </cols>
  <sheetData>
    <row r="1" spans="1:5" s="88" customFormat="1" ht="23.25" customHeight="1" x14ac:dyDescent="0.25">
      <c r="A1" s="85" t="s">
        <v>4</v>
      </c>
      <c r="B1" s="85" t="s">
        <v>3</v>
      </c>
      <c r="C1" s="86" t="s">
        <v>1</v>
      </c>
      <c r="D1" s="88" t="s">
        <v>2</v>
      </c>
      <c r="E1" s="87" t="s">
        <v>332</v>
      </c>
    </row>
    <row r="2" spans="1:5" x14ac:dyDescent="0.25">
      <c r="A2" s="3" t="s">
        <v>330</v>
      </c>
      <c r="B2" s="84">
        <v>85</v>
      </c>
      <c r="C2" s="83" t="s">
        <v>8</v>
      </c>
      <c r="E2" s="3">
        <v>44025</v>
      </c>
    </row>
    <row r="3" spans="1:5" x14ac:dyDescent="0.25">
      <c r="A3" s="3" t="s">
        <v>330</v>
      </c>
      <c r="B3" s="84">
        <v>70</v>
      </c>
      <c r="C3" s="83" t="s">
        <v>24</v>
      </c>
      <c r="E3" s="3">
        <v>44026</v>
      </c>
    </row>
    <row r="4" spans="1:5" x14ac:dyDescent="0.25">
      <c r="A4" s="3" t="s">
        <v>330</v>
      </c>
      <c r="B4" s="84">
        <v>79</v>
      </c>
      <c r="C4" s="83" t="s">
        <v>8</v>
      </c>
      <c r="E4" s="3">
        <v>44026</v>
      </c>
    </row>
    <row r="5" spans="1:5" x14ac:dyDescent="0.25">
      <c r="A5" s="3" t="s">
        <v>329</v>
      </c>
      <c r="B5" s="84">
        <v>83</v>
      </c>
      <c r="C5" s="83" t="s">
        <v>8</v>
      </c>
      <c r="E5" s="3">
        <v>44027</v>
      </c>
    </row>
    <row r="6" spans="1:5" x14ac:dyDescent="0.25">
      <c r="A6" s="3" t="s">
        <v>329</v>
      </c>
      <c r="B6" s="84">
        <v>90</v>
      </c>
      <c r="C6" s="83" t="s">
        <v>8</v>
      </c>
      <c r="E6" s="3">
        <v>44029</v>
      </c>
    </row>
    <row r="7" spans="1:5" x14ac:dyDescent="0.25">
      <c r="A7" s="3" t="s">
        <v>329</v>
      </c>
      <c r="B7" s="84">
        <v>77</v>
      </c>
      <c r="C7" s="83" t="s">
        <v>13</v>
      </c>
      <c r="E7" s="3">
        <v>44033</v>
      </c>
    </row>
    <row r="8" spans="1:5" x14ac:dyDescent="0.25">
      <c r="A8" s="3" t="s">
        <v>330</v>
      </c>
      <c r="B8" s="84">
        <v>60</v>
      </c>
      <c r="C8" s="83" t="s">
        <v>8</v>
      </c>
      <c r="E8" s="3">
        <v>44039</v>
      </c>
    </row>
    <row r="9" spans="1:5" x14ac:dyDescent="0.25">
      <c r="A9" s="3" t="s">
        <v>330</v>
      </c>
      <c r="B9" s="84">
        <v>64</v>
      </c>
      <c r="C9" s="83" t="s">
        <v>8</v>
      </c>
      <c r="E9" s="3">
        <v>44045</v>
      </c>
    </row>
    <row r="10" spans="1:5" x14ac:dyDescent="0.25">
      <c r="A10" s="3" t="s">
        <v>330</v>
      </c>
      <c r="B10" s="84">
        <v>69</v>
      </c>
      <c r="C10" s="83" t="s">
        <v>24</v>
      </c>
      <c r="E10" s="3">
        <v>44045</v>
      </c>
    </row>
    <row r="11" spans="1:5" x14ac:dyDescent="0.25">
      <c r="A11" s="3" t="s">
        <v>329</v>
      </c>
      <c r="B11" s="84">
        <v>72</v>
      </c>
      <c r="C11" s="83" t="s">
        <v>8</v>
      </c>
      <c r="E11" s="3">
        <v>44045</v>
      </c>
    </row>
    <row r="12" spans="1:5" x14ac:dyDescent="0.25">
      <c r="A12" s="3" t="s">
        <v>329</v>
      </c>
      <c r="B12" s="84">
        <v>68</v>
      </c>
      <c r="C12" s="83" t="s">
        <v>8</v>
      </c>
      <c r="E12" s="3">
        <v>44048</v>
      </c>
    </row>
    <row r="13" spans="1:5" x14ac:dyDescent="0.25">
      <c r="A13" s="3" t="s">
        <v>329</v>
      </c>
      <c r="B13" s="84">
        <v>93</v>
      </c>
      <c r="C13" s="83" t="s">
        <v>8</v>
      </c>
      <c r="E13" s="3">
        <v>44048</v>
      </c>
    </row>
    <row r="14" spans="1:5" x14ac:dyDescent="0.25">
      <c r="A14" s="3" t="s">
        <v>330</v>
      </c>
      <c r="B14" s="84">
        <v>62</v>
      </c>
      <c r="C14" s="83" t="s">
        <v>8</v>
      </c>
      <c r="E14" s="3">
        <v>44048</v>
      </c>
    </row>
    <row r="15" spans="1:5" x14ac:dyDescent="0.25">
      <c r="A15" s="3" t="s">
        <v>330</v>
      </c>
      <c r="B15" s="84">
        <v>86</v>
      </c>
      <c r="C15" s="83" t="s">
        <v>20</v>
      </c>
      <c r="E15" s="3">
        <v>44053</v>
      </c>
    </row>
    <row r="16" spans="1:5" x14ac:dyDescent="0.25">
      <c r="A16" s="3" t="s">
        <v>330</v>
      </c>
      <c r="B16" s="84">
        <v>52</v>
      </c>
      <c r="C16" s="83" t="s">
        <v>9</v>
      </c>
      <c r="E16" s="3">
        <v>44055</v>
      </c>
    </row>
    <row r="17" spans="1:5" x14ac:dyDescent="0.25">
      <c r="A17" s="3" t="s">
        <v>330</v>
      </c>
      <c r="B17" s="84">
        <v>64</v>
      </c>
      <c r="C17" s="83" t="s">
        <v>10</v>
      </c>
      <c r="E17" s="3">
        <v>44055</v>
      </c>
    </row>
    <row r="18" spans="1:5" x14ac:dyDescent="0.25">
      <c r="A18" s="3" t="s">
        <v>329</v>
      </c>
      <c r="B18" s="84">
        <v>88</v>
      </c>
      <c r="C18" s="83" t="s">
        <v>8</v>
      </c>
      <c r="E18" s="3">
        <v>44056</v>
      </c>
    </row>
    <row r="19" spans="1:5" x14ac:dyDescent="0.25">
      <c r="A19" s="3" t="s">
        <v>330</v>
      </c>
      <c r="B19" s="84">
        <v>58</v>
      </c>
      <c r="C19" s="83" t="s">
        <v>8</v>
      </c>
      <c r="E19" s="3">
        <v>44057</v>
      </c>
    </row>
    <row r="20" spans="1:5" x14ac:dyDescent="0.25">
      <c r="A20" s="3" t="s">
        <v>330</v>
      </c>
      <c r="B20" s="84">
        <v>84</v>
      </c>
      <c r="C20" s="83" t="s">
        <v>8</v>
      </c>
      <c r="E20" s="3">
        <v>44057</v>
      </c>
    </row>
    <row r="21" spans="1:5" x14ac:dyDescent="0.25">
      <c r="A21" s="3" t="s">
        <v>330</v>
      </c>
      <c r="B21" s="84">
        <v>69</v>
      </c>
      <c r="C21" s="83" t="s">
        <v>9</v>
      </c>
      <c r="E21" s="3">
        <v>44057</v>
      </c>
    </row>
    <row r="22" spans="1:5" x14ac:dyDescent="0.25">
      <c r="A22" s="3" t="s">
        <v>330</v>
      </c>
      <c r="B22" s="84">
        <v>40</v>
      </c>
      <c r="C22" s="83" t="s">
        <v>8</v>
      </c>
      <c r="E22" s="3">
        <v>44058</v>
      </c>
    </row>
    <row r="23" spans="1:5" x14ac:dyDescent="0.25">
      <c r="A23" s="3" t="s">
        <v>330</v>
      </c>
      <c r="B23" s="84">
        <v>65</v>
      </c>
      <c r="C23" s="83" t="s">
        <v>8</v>
      </c>
      <c r="E23" s="3">
        <v>44058</v>
      </c>
    </row>
    <row r="24" spans="1:5" x14ac:dyDescent="0.25">
      <c r="A24" s="3" t="s">
        <v>330</v>
      </c>
      <c r="B24" s="84">
        <v>32</v>
      </c>
      <c r="C24" s="83" t="s">
        <v>8</v>
      </c>
      <c r="E24" s="3">
        <v>44059</v>
      </c>
    </row>
    <row r="25" spans="1:5" x14ac:dyDescent="0.25">
      <c r="A25" s="3" t="s">
        <v>329</v>
      </c>
      <c r="B25" s="84">
        <v>73</v>
      </c>
      <c r="C25" s="83" t="s">
        <v>20</v>
      </c>
      <c r="E25" s="3">
        <v>44059</v>
      </c>
    </row>
    <row r="26" spans="1:5" x14ac:dyDescent="0.25">
      <c r="A26" s="3" t="s">
        <v>330</v>
      </c>
      <c r="B26" s="84">
        <v>71</v>
      </c>
      <c r="C26" s="83" t="s">
        <v>9</v>
      </c>
      <c r="E26" s="3">
        <v>44061</v>
      </c>
    </row>
    <row r="27" spans="1:5" x14ac:dyDescent="0.25">
      <c r="A27" s="3" t="s">
        <v>329</v>
      </c>
      <c r="B27" s="84">
        <v>87</v>
      </c>
      <c r="C27" s="83" t="s">
        <v>9</v>
      </c>
      <c r="E27" s="3">
        <v>44063</v>
      </c>
    </row>
    <row r="28" spans="1:5" x14ac:dyDescent="0.25">
      <c r="A28" s="2" t="s">
        <v>330</v>
      </c>
      <c r="B28" s="84">
        <v>57</v>
      </c>
      <c r="C28" s="83" t="s">
        <v>9</v>
      </c>
      <c r="E28" s="3">
        <v>44063</v>
      </c>
    </row>
    <row r="29" spans="1:5" x14ac:dyDescent="0.25">
      <c r="A29" s="2" t="s">
        <v>330</v>
      </c>
      <c r="B29" s="84">
        <v>82</v>
      </c>
      <c r="C29" s="83" t="s">
        <v>9</v>
      </c>
      <c r="E29" s="3">
        <v>44065</v>
      </c>
    </row>
    <row r="30" spans="1:5" x14ac:dyDescent="0.25">
      <c r="A30" s="2" t="s">
        <v>329</v>
      </c>
      <c r="B30" s="84">
        <v>91</v>
      </c>
      <c r="C30" s="83" t="s">
        <v>8</v>
      </c>
      <c r="E30" s="3">
        <v>44067</v>
      </c>
    </row>
    <row r="31" spans="1:5" x14ac:dyDescent="0.25">
      <c r="A31" s="2" t="s">
        <v>329</v>
      </c>
      <c r="B31" s="84">
        <v>80</v>
      </c>
      <c r="C31" s="83" t="s">
        <v>8</v>
      </c>
      <c r="E31" s="3">
        <v>44067</v>
      </c>
    </row>
    <row r="32" spans="1:5" x14ac:dyDescent="0.25">
      <c r="A32" s="2" t="s">
        <v>330</v>
      </c>
      <c r="B32" s="84">
        <v>67</v>
      </c>
      <c r="C32" s="83" t="s">
        <v>9</v>
      </c>
      <c r="E32" s="3">
        <v>44068</v>
      </c>
    </row>
    <row r="33" spans="1:5" x14ac:dyDescent="0.25">
      <c r="A33" s="2" t="s">
        <v>329</v>
      </c>
      <c r="B33" s="84">
        <v>93</v>
      </c>
      <c r="C33" s="83" t="s">
        <v>12</v>
      </c>
      <c r="E33" s="3">
        <v>44068</v>
      </c>
    </row>
    <row r="34" spans="1:5" x14ac:dyDescent="0.25">
      <c r="A34" s="2" t="s">
        <v>329</v>
      </c>
      <c r="B34" s="84">
        <v>98</v>
      </c>
      <c r="C34" s="83" t="s">
        <v>8</v>
      </c>
      <c r="E34" s="3">
        <v>44068</v>
      </c>
    </row>
    <row r="35" spans="1:5" x14ac:dyDescent="0.25">
      <c r="A35" s="2" t="s">
        <v>329</v>
      </c>
      <c r="B35" s="84">
        <v>83</v>
      </c>
      <c r="C35" s="83" t="s">
        <v>8</v>
      </c>
      <c r="E35" s="3">
        <v>44069</v>
      </c>
    </row>
    <row r="36" spans="1:5" x14ac:dyDescent="0.25">
      <c r="A36" s="2" t="s">
        <v>330</v>
      </c>
      <c r="B36" s="84">
        <v>76</v>
      </c>
      <c r="C36" s="83" t="s">
        <v>8</v>
      </c>
      <c r="E36" s="3">
        <v>44069</v>
      </c>
    </row>
    <row r="37" spans="1:5" x14ac:dyDescent="0.25">
      <c r="A37" s="2" t="s">
        <v>329</v>
      </c>
      <c r="B37" s="84">
        <v>49</v>
      </c>
      <c r="C37" s="83" t="s">
        <v>20</v>
      </c>
      <c r="E37" s="3">
        <v>44070</v>
      </c>
    </row>
    <row r="38" spans="1:5" x14ac:dyDescent="0.25">
      <c r="A38" s="2" t="s">
        <v>330</v>
      </c>
      <c r="B38" s="84">
        <v>64</v>
      </c>
      <c r="C38" s="83" t="s">
        <v>8</v>
      </c>
      <c r="E38" s="3">
        <v>44070</v>
      </c>
    </row>
    <row r="39" spans="1:5" x14ac:dyDescent="0.25">
      <c r="A39" s="2" t="s">
        <v>329</v>
      </c>
      <c r="B39" s="84">
        <v>82</v>
      </c>
      <c r="C39" s="83" t="s">
        <v>8</v>
      </c>
      <c r="E39" s="3">
        <v>44070</v>
      </c>
    </row>
    <row r="40" spans="1:5" x14ac:dyDescent="0.25">
      <c r="A40" s="2" t="s">
        <v>330</v>
      </c>
      <c r="B40" s="84">
        <v>62</v>
      </c>
      <c r="C40" s="83" t="s">
        <v>11</v>
      </c>
      <c r="E40" s="3">
        <v>44071</v>
      </c>
    </row>
    <row r="41" spans="1:5" x14ac:dyDescent="0.25">
      <c r="A41" s="2" t="s">
        <v>330</v>
      </c>
      <c r="B41" s="84">
        <v>76</v>
      </c>
      <c r="C41" s="83" t="s">
        <v>8</v>
      </c>
      <c r="E41" s="3">
        <v>44071</v>
      </c>
    </row>
    <row r="42" spans="1:5" x14ac:dyDescent="0.25">
      <c r="A42" s="2" t="s">
        <v>330</v>
      </c>
      <c r="B42" s="84">
        <v>68</v>
      </c>
      <c r="C42" s="83" t="s">
        <v>8</v>
      </c>
      <c r="E42" s="3">
        <v>44071</v>
      </c>
    </row>
    <row r="43" spans="1:5" x14ac:dyDescent="0.25">
      <c r="A43" s="2" t="s">
        <v>330</v>
      </c>
      <c r="B43" s="84">
        <v>68</v>
      </c>
      <c r="C43" s="83" t="s">
        <v>24</v>
      </c>
      <c r="E43" s="3">
        <v>44072</v>
      </c>
    </row>
    <row r="44" spans="1:5" x14ac:dyDescent="0.25">
      <c r="A44" s="2" t="s">
        <v>330</v>
      </c>
      <c r="B44" s="84">
        <v>77</v>
      </c>
      <c r="C44" s="83" t="s">
        <v>8</v>
      </c>
      <c r="E44" s="3">
        <v>44072</v>
      </c>
    </row>
    <row r="45" spans="1:5" x14ac:dyDescent="0.25">
      <c r="A45" s="2" t="s">
        <v>330</v>
      </c>
      <c r="B45" s="84">
        <v>68</v>
      </c>
      <c r="C45" s="83" t="s">
        <v>24</v>
      </c>
      <c r="E45" s="3">
        <v>44072</v>
      </c>
    </row>
    <row r="46" spans="1:5" x14ac:dyDescent="0.25">
      <c r="A46" s="2" t="s">
        <v>330</v>
      </c>
      <c r="B46" s="84">
        <v>80</v>
      </c>
      <c r="C46" s="83" t="s">
        <v>8</v>
      </c>
      <c r="E46" s="3">
        <v>44072</v>
      </c>
    </row>
    <row r="47" spans="1:5" x14ac:dyDescent="0.25">
      <c r="A47" s="2" t="s">
        <v>330</v>
      </c>
      <c r="B47" s="84">
        <v>79</v>
      </c>
      <c r="C47" s="83" t="s">
        <v>8</v>
      </c>
      <c r="E47" s="3">
        <v>44073</v>
      </c>
    </row>
    <row r="48" spans="1:5" x14ac:dyDescent="0.25">
      <c r="A48" s="2" t="s">
        <v>331</v>
      </c>
      <c r="B48" s="84">
        <v>93</v>
      </c>
      <c r="C48" s="83" t="s">
        <v>9</v>
      </c>
      <c r="E48" s="3">
        <v>44073</v>
      </c>
    </row>
    <row r="49" spans="1:5" x14ac:dyDescent="0.25">
      <c r="A49" s="2" t="s">
        <v>330</v>
      </c>
      <c r="B49" s="84">
        <v>59</v>
      </c>
      <c r="C49" s="83" t="s">
        <v>24</v>
      </c>
      <c r="E49" s="3">
        <v>44073</v>
      </c>
    </row>
    <row r="50" spans="1:5" x14ac:dyDescent="0.25">
      <c r="A50" s="2" t="s">
        <v>329</v>
      </c>
      <c r="B50" s="84">
        <v>82</v>
      </c>
      <c r="C50" s="83" t="s">
        <v>9</v>
      </c>
      <c r="E50" s="3">
        <v>44074</v>
      </c>
    </row>
    <row r="51" spans="1:5" x14ac:dyDescent="0.25">
      <c r="A51" s="2" t="s">
        <v>329</v>
      </c>
      <c r="B51" s="84">
        <v>89</v>
      </c>
      <c r="C51" s="83" t="s">
        <v>8</v>
      </c>
      <c r="E51" s="3">
        <v>44074</v>
      </c>
    </row>
    <row r="52" spans="1:5" x14ac:dyDescent="0.25">
      <c r="A52" s="2" t="s">
        <v>330</v>
      </c>
      <c r="B52" s="84">
        <v>85</v>
      </c>
      <c r="C52" s="83" t="s">
        <v>8</v>
      </c>
      <c r="E52" s="3">
        <v>44075</v>
      </c>
    </row>
    <row r="53" spans="1:5" x14ac:dyDescent="0.25">
      <c r="A53" s="2" t="s">
        <v>329</v>
      </c>
      <c r="B53" s="84">
        <v>64</v>
      </c>
      <c r="C53" s="83" t="s">
        <v>13</v>
      </c>
      <c r="E53" s="3">
        <v>44076</v>
      </c>
    </row>
    <row r="54" spans="1:5" x14ac:dyDescent="0.25">
      <c r="A54" s="2" t="s">
        <v>329</v>
      </c>
      <c r="B54" s="84">
        <v>79</v>
      </c>
      <c r="C54" s="83" t="s">
        <v>9</v>
      </c>
      <c r="E54" s="3">
        <v>44077</v>
      </c>
    </row>
    <row r="55" spans="1:5" x14ac:dyDescent="0.25">
      <c r="A55" s="2" t="s">
        <v>329</v>
      </c>
      <c r="B55" s="84">
        <v>85</v>
      </c>
      <c r="C55" s="83" t="s">
        <v>8</v>
      </c>
      <c r="E55" s="3">
        <v>44077</v>
      </c>
    </row>
    <row r="56" spans="1:5" x14ac:dyDescent="0.25">
      <c r="A56" s="2" t="s">
        <v>330</v>
      </c>
      <c r="B56" s="84">
        <v>67</v>
      </c>
      <c r="C56" s="83" t="s">
        <v>8</v>
      </c>
      <c r="E56" s="3">
        <v>44078</v>
      </c>
    </row>
    <row r="57" spans="1:5" x14ac:dyDescent="0.25">
      <c r="A57" s="2" t="s">
        <v>330</v>
      </c>
      <c r="B57" s="84">
        <v>75</v>
      </c>
      <c r="C57" s="83" t="s">
        <v>13</v>
      </c>
      <c r="E57" s="3">
        <v>44078</v>
      </c>
    </row>
    <row r="58" spans="1:5" x14ac:dyDescent="0.25">
      <c r="A58" s="2" t="s">
        <v>329</v>
      </c>
      <c r="B58" s="84">
        <v>69</v>
      </c>
      <c r="C58" s="83" t="s">
        <v>8</v>
      </c>
      <c r="E58" s="3">
        <v>44079</v>
      </c>
    </row>
    <row r="59" spans="1:5" x14ac:dyDescent="0.25">
      <c r="A59" s="2" t="s">
        <v>329</v>
      </c>
      <c r="B59" s="84">
        <v>58</v>
      </c>
      <c r="C59" s="83" t="s">
        <v>9</v>
      </c>
      <c r="E59" s="3">
        <v>44080</v>
      </c>
    </row>
    <row r="60" spans="1:5" x14ac:dyDescent="0.25">
      <c r="A60" s="2" t="s">
        <v>329</v>
      </c>
      <c r="B60" s="84">
        <v>70</v>
      </c>
      <c r="C60" s="83" t="s">
        <v>8</v>
      </c>
      <c r="D60" t="s">
        <v>121</v>
      </c>
      <c r="E60" s="3">
        <v>44082</v>
      </c>
    </row>
    <row r="61" spans="1:5" x14ac:dyDescent="0.25">
      <c r="A61" s="2" t="s">
        <v>330</v>
      </c>
      <c r="B61" s="84">
        <v>75</v>
      </c>
      <c r="C61" s="83" t="s">
        <v>24</v>
      </c>
      <c r="D61" t="s">
        <v>24</v>
      </c>
      <c r="E61" s="3">
        <v>44081</v>
      </c>
    </row>
    <row r="62" spans="1:5" x14ac:dyDescent="0.25">
      <c r="A62" s="2" t="s">
        <v>330</v>
      </c>
      <c r="B62" s="84">
        <v>71</v>
      </c>
      <c r="C62" s="83" t="s">
        <v>8</v>
      </c>
      <c r="D62" t="s">
        <v>8</v>
      </c>
      <c r="E62" s="3">
        <v>44081</v>
      </c>
    </row>
    <row r="63" spans="1:5" x14ac:dyDescent="0.25">
      <c r="A63" s="2" t="s">
        <v>330</v>
      </c>
      <c r="B63" s="84">
        <v>64</v>
      </c>
      <c r="C63" s="83" t="s">
        <v>8</v>
      </c>
      <c r="D63" t="s">
        <v>8</v>
      </c>
      <c r="E63" s="3">
        <v>44084</v>
      </c>
    </row>
    <row r="64" spans="1:5" x14ac:dyDescent="0.25">
      <c r="A64" s="2" t="s">
        <v>330</v>
      </c>
      <c r="B64" s="84">
        <v>81</v>
      </c>
      <c r="C64" s="83" t="s">
        <v>8</v>
      </c>
      <c r="D64" t="s">
        <v>121</v>
      </c>
      <c r="E64" s="3">
        <v>44084</v>
      </c>
    </row>
    <row r="65" spans="1:5" x14ac:dyDescent="0.25">
      <c r="A65" s="2" t="s">
        <v>329</v>
      </c>
      <c r="B65" s="84">
        <v>56</v>
      </c>
      <c r="C65" s="83" t="s">
        <v>51</v>
      </c>
      <c r="D65" s="83" t="s">
        <v>51</v>
      </c>
      <c r="E65" s="3">
        <v>44084</v>
      </c>
    </row>
    <row r="66" spans="1:5" x14ac:dyDescent="0.25">
      <c r="A66" s="2" t="s">
        <v>329</v>
      </c>
      <c r="B66" s="84">
        <v>68</v>
      </c>
      <c r="C66" s="83" t="s">
        <v>8</v>
      </c>
      <c r="D66" t="s">
        <v>8</v>
      </c>
      <c r="E66" s="3">
        <v>44084</v>
      </c>
    </row>
    <row r="67" spans="1:5" x14ac:dyDescent="0.25">
      <c r="A67" s="2" t="s">
        <v>330</v>
      </c>
      <c r="B67" s="84">
        <v>85</v>
      </c>
      <c r="C67" s="83" t="s">
        <v>27</v>
      </c>
      <c r="D67" t="s">
        <v>150</v>
      </c>
      <c r="E67" s="3">
        <v>44084</v>
      </c>
    </row>
    <row r="68" spans="1:5" x14ac:dyDescent="0.25">
      <c r="A68" s="2" t="s">
        <v>329</v>
      </c>
      <c r="B68" s="84">
        <v>72</v>
      </c>
      <c r="C68" s="83" t="s">
        <v>7</v>
      </c>
      <c r="D68" s="83" t="s">
        <v>7</v>
      </c>
      <c r="E68" s="3">
        <v>44106</v>
      </c>
    </row>
    <row r="69" spans="1:5" x14ac:dyDescent="0.25">
      <c r="A69" s="2" t="s">
        <v>329</v>
      </c>
      <c r="B69" s="84">
        <v>55</v>
      </c>
      <c r="C69" s="83" t="s">
        <v>144</v>
      </c>
      <c r="D69" s="83" t="s">
        <v>144</v>
      </c>
      <c r="E69" s="3">
        <v>44106</v>
      </c>
    </row>
    <row r="70" spans="1:5" x14ac:dyDescent="0.25">
      <c r="A70" s="2" t="s">
        <v>330</v>
      </c>
      <c r="B70" s="84">
        <v>89</v>
      </c>
      <c r="C70" s="83" t="s">
        <v>8</v>
      </c>
      <c r="D70" s="83" t="s">
        <v>8</v>
      </c>
      <c r="E70" s="3">
        <v>44106</v>
      </c>
    </row>
    <row r="71" spans="1:5" x14ac:dyDescent="0.25">
      <c r="A71" s="2" t="s">
        <v>330</v>
      </c>
      <c r="B71" s="84">
        <v>75</v>
      </c>
      <c r="C71" s="83" t="s">
        <v>8</v>
      </c>
      <c r="D71" s="83" t="s">
        <v>8</v>
      </c>
      <c r="E71" s="3">
        <v>44106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CASOS1</vt:lpstr>
      <vt:lpstr>LOCALIDADES</vt:lpstr>
      <vt:lpstr>ALTAS</vt:lpstr>
      <vt:lpstr>DIA</vt:lpstr>
      <vt:lpstr>ER</vt:lpstr>
      <vt:lpstr>Hoja8</vt:lpstr>
      <vt:lpstr>Hoja1</vt:lpstr>
      <vt:lpstr>UTI</vt:lpstr>
      <vt:lpstr>FALLE</vt:lpstr>
      <vt:lpstr>TERAPISTAS</vt:lpstr>
      <vt:lpstr>Hoja12</vt:lpstr>
      <vt:lpstr>CASOS1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UNER</dc:creator>
  <cp:lastModifiedBy>UNER</cp:lastModifiedBy>
  <dcterms:created xsi:type="dcterms:W3CDTF">2020-05-05T22:36:42Z</dcterms:created>
  <dcterms:modified xsi:type="dcterms:W3CDTF">2020-10-26T22:46:07Z</dcterms:modified>
</cp:coreProperties>
</file>