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FE81D008-4F87-4F71-808C-A69E6494D31E}" xr6:coauthVersionLast="45" xr6:coauthVersionMax="45" xr10:uidLastSave="{00000000-0000-0000-0000-000000000000}"/>
  <bookViews>
    <workbookView xWindow="-120" yWindow="-120" windowWidth="20730" windowHeight="11160" firstSheet="1" activeTab="6" xr2:uid="{838094C9-A8CD-4F54-A90A-4826799ACE03}"/>
  </bookViews>
  <sheets>
    <sheet name="Hoja1" sheetId="67" r:id="rId1"/>
    <sheet name="CASOS1" sheetId="31" r:id="rId2"/>
    <sheet name="ALTAS" sheetId="4" r:id="rId3"/>
    <sheet name="FALLE" sheetId="15" r:id="rId4"/>
    <sheet name="LOCALIDADES" sheetId="33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1" hidden="1">CASOS1!$A$1:$D$6298</definedName>
    <definedName name="_xlnm._FilterDatabase" localSheetId="5" hidden="1">DIA!$A$1:$BU$188</definedName>
    <definedName name="_xlnm._FilterDatabase" localSheetId="3" hidden="1">FALLE!$A$1:$F$564</definedName>
    <definedName name="_xlnm._FilterDatabase" localSheetId="4" hidden="1">LOCALIDADES!$A$1:$G$182</definedName>
    <definedName name="_xlnm._FilterDatabase" localSheetId="8" hidden="1">TERAPISTAS!$A$1:$H$41</definedName>
    <definedName name="_xlnm._FilterDatabase" localSheetId="7" hidden="1">UTI!$A$1:$G$27</definedName>
  </definedNames>
  <calcPr calcId="181029"/>
  <pivotCaches>
    <pivotCache cacheId="0" r:id="rId11"/>
  </pivotCaches>
</workbook>
</file>

<file path=xl/calcChain.xml><?xml version="1.0" encoding="utf-8"?>
<calcChain xmlns="http://schemas.openxmlformats.org/spreadsheetml/2006/main">
  <c r="M3" i="5" l="1"/>
  <c r="I20" i="5"/>
  <c r="L227" i="46"/>
  <c r="M232" i="46" s="1"/>
  <c r="L228" i="46"/>
  <c r="L229" i="46"/>
  <c r="L230" i="46"/>
  <c r="L231" i="46"/>
  <c r="M236" i="46" s="1"/>
  <c r="L232" i="46"/>
  <c r="L233" i="46"/>
  <c r="L234" i="46"/>
  <c r="L235" i="46"/>
  <c r="L236" i="46"/>
  <c r="L237" i="46"/>
  <c r="L238" i="46"/>
  <c r="L239" i="46"/>
  <c r="M235" i="46"/>
  <c r="M234" i="46"/>
  <c r="M238" i="46"/>
  <c r="M239" i="46"/>
  <c r="A236" i="46"/>
  <c r="A237" i="46" s="1"/>
  <c r="D235" i="46"/>
  <c r="D236" i="46"/>
  <c r="D237" i="46"/>
  <c r="D238" i="46"/>
  <c r="D239" i="46"/>
  <c r="E235" i="46"/>
  <c r="F235" i="46" s="1"/>
  <c r="H235" i="46"/>
  <c r="I235" i="46" s="1"/>
  <c r="J235" i="46" s="1"/>
  <c r="P235" i="46"/>
  <c r="Q235" i="46" s="1"/>
  <c r="T235" i="46"/>
  <c r="U235" i="46" s="1"/>
  <c r="V235" i="46" s="1"/>
  <c r="X235" i="46"/>
  <c r="Y235" i="46" s="1"/>
  <c r="Z235" i="46"/>
  <c r="AB235" i="46"/>
  <c r="AC235" i="46" s="1"/>
  <c r="AF235" i="46"/>
  <c r="AG235" i="46" s="1"/>
  <c r="AJ235" i="46"/>
  <c r="AK235" i="46" s="1"/>
  <c r="AL235" i="46" s="1"/>
  <c r="AN235" i="46"/>
  <c r="AO235" i="46" s="1"/>
  <c r="AR235" i="46"/>
  <c r="AS235" i="46"/>
  <c r="AT235" i="46" s="1"/>
  <c r="AV235" i="46"/>
  <c r="AW235" i="46" s="1"/>
  <c r="AZ235" i="46"/>
  <c r="BA236" i="46" s="1"/>
  <c r="BD235" i="46"/>
  <c r="BE236" i="46" s="1"/>
  <c r="BH235" i="46"/>
  <c r="BI235" i="46" s="1"/>
  <c r="BL235" i="46"/>
  <c r="BM235" i="46" s="1"/>
  <c r="BP235" i="46"/>
  <c r="BQ236" i="46" s="1"/>
  <c r="BT235" i="46"/>
  <c r="BU236" i="46" s="1"/>
  <c r="E236" i="46"/>
  <c r="H236" i="46"/>
  <c r="I236" i="46"/>
  <c r="P236" i="46"/>
  <c r="T236" i="46"/>
  <c r="U236" i="46" s="1"/>
  <c r="X236" i="46"/>
  <c r="Y236" i="46"/>
  <c r="Z236" i="46"/>
  <c r="AB236" i="46"/>
  <c r="AC236" i="46"/>
  <c r="AF236" i="46"/>
  <c r="AJ236" i="46"/>
  <c r="AK236" i="46"/>
  <c r="AN236" i="46"/>
  <c r="AO236" i="46"/>
  <c r="AR236" i="46"/>
  <c r="AS236" i="46"/>
  <c r="AV236" i="46"/>
  <c r="AZ236" i="46"/>
  <c r="BD236" i="46"/>
  <c r="BH236" i="46"/>
  <c r="BI236" i="46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D237" i="46"/>
  <c r="BH237" i="46"/>
  <c r="BL237" i="46"/>
  <c r="BP237" i="46"/>
  <c r="BT237" i="46"/>
  <c r="H238" i="46"/>
  <c r="P238" i="46"/>
  <c r="T238" i="46"/>
  <c r="X238" i="46"/>
  <c r="AB238" i="46"/>
  <c r="AF238" i="46"/>
  <c r="AJ238" i="46"/>
  <c r="AN238" i="46"/>
  <c r="AR238" i="46"/>
  <c r="AV238" i="46"/>
  <c r="AZ238" i="46"/>
  <c r="BD238" i="46"/>
  <c r="BH238" i="46"/>
  <c r="BL238" i="46"/>
  <c r="BP238" i="46"/>
  <c r="BT238" i="46"/>
  <c r="H239" i="46"/>
  <c r="P239" i="46"/>
  <c r="T239" i="46"/>
  <c r="X239" i="46"/>
  <c r="AB239" i="46"/>
  <c r="AF239" i="46"/>
  <c r="AJ239" i="46"/>
  <c r="AN239" i="46"/>
  <c r="AR239" i="46"/>
  <c r="AV239" i="46"/>
  <c r="AZ239" i="46"/>
  <c r="BD239" i="46"/>
  <c r="BH239" i="46"/>
  <c r="BL239" i="46"/>
  <c r="BP239" i="46"/>
  <c r="BT239" i="46"/>
  <c r="A235" i="46"/>
  <c r="M237" i="46" l="1"/>
  <c r="N239" i="46" s="1"/>
  <c r="M233" i="46"/>
  <c r="N235" i="46" s="1"/>
  <c r="N236" i="46"/>
  <c r="BU235" i="46"/>
  <c r="BQ235" i="46"/>
  <c r="BR235" i="46" s="1"/>
  <c r="BJ236" i="46"/>
  <c r="BJ235" i="46"/>
  <c r="BE235" i="46"/>
  <c r="BF235" i="46" s="1"/>
  <c r="BA235" i="46"/>
  <c r="BB235" i="46" s="1"/>
  <c r="AT236" i="46"/>
  <c r="AP235" i="46"/>
  <c r="AP236" i="46"/>
  <c r="I237" i="46"/>
  <c r="J237" i="46" s="1"/>
  <c r="BE237" i="46"/>
  <c r="BF237" i="46" s="1"/>
  <c r="AO238" i="46"/>
  <c r="AS239" i="46"/>
  <c r="Y237" i="46"/>
  <c r="BI237" i="46"/>
  <c r="AS238" i="46"/>
  <c r="U237" i="46"/>
  <c r="V237" i="46" s="1"/>
  <c r="AK237" i="46"/>
  <c r="BU237" i="46"/>
  <c r="U238" i="46"/>
  <c r="BI239" i="46"/>
  <c r="A238" i="46"/>
  <c r="A239" i="46" s="1"/>
  <c r="E237" i="46"/>
  <c r="F237" i="46" s="1"/>
  <c r="AC237" i="46"/>
  <c r="AD237" i="46" s="1"/>
  <c r="AS237" i="46"/>
  <c r="BA237" i="46"/>
  <c r="AC238" i="46"/>
  <c r="AK238" i="46"/>
  <c r="AL238" i="46" s="1"/>
  <c r="BU238" i="46"/>
  <c r="U239" i="46"/>
  <c r="BE239" i="46"/>
  <c r="AO237" i="46"/>
  <c r="BQ237" i="46"/>
  <c r="BR237" i="46" s="1"/>
  <c r="Y238" i="46"/>
  <c r="BA238" i="46"/>
  <c r="BB238" i="46" s="1"/>
  <c r="AK239" i="46"/>
  <c r="E239" i="46"/>
  <c r="F236" i="46"/>
  <c r="E238" i="46"/>
  <c r="AD235" i="46"/>
  <c r="AD236" i="46"/>
  <c r="BN235" i="46"/>
  <c r="AX235" i="46"/>
  <c r="R235" i="46"/>
  <c r="AH235" i="46"/>
  <c r="BM239" i="46"/>
  <c r="AW239" i="46"/>
  <c r="AG239" i="46"/>
  <c r="Q239" i="46"/>
  <c r="BM238" i="46"/>
  <c r="AW238" i="46"/>
  <c r="AG238" i="46"/>
  <c r="Q238" i="46"/>
  <c r="BM237" i="46"/>
  <c r="BB237" i="46"/>
  <c r="AW237" i="46"/>
  <c r="AL237" i="46"/>
  <c r="AG237" i="46"/>
  <c r="Q237" i="46"/>
  <c r="R239" i="46" s="1"/>
  <c r="BR236" i="46"/>
  <c r="BM236" i="46"/>
  <c r="BB236" i="46"/>
  <c r="AW236" i="46"/>
  <c r="AL236" i="46"/>
  <c r="AG236" i="46"/>
  <c r="V236" i="46"/>
  <c r="Q236" i="46"/>
  <c r="R238" i="46" s="1"/>
  <c r="J236" i="46"/>
  <c r="N234" i="46" l="1"/>
  <c r="N238" i="46"/>
  <c r="N237" i="46"/>
  <c r="BV235" i="46"/>
  <c r="BV236" i="46"/>
  <c r="BN237" i="46"/>
  <c r="BF236" i="46"/>
  <c r="AL239" i="46"/>
  <c r="AH238" i="46"/>
  <c r="Z238" i="46"/>
  <c r="Z237" i="46"/>
  <c r="V239" i="46"/>
  <c r="F239" i="46"/>
  <c r="AH239" i="46"/>
  <c r="AO239" i="46"/>
  <c r="AP239" i="46" s="1"/>
  <c r="BJ237" i="46"/>
  <c r="Y239" i="46"/>
  <c r="Z239" i="46" s="1"/>
  <c r="I238" i="46"/>
  <c r="J238" i="46" s="1"/>
  <c r="AD238" i="46"/>
  <c r="AX238" i="46"/>
  <c r="I239" i="46"/>
  <c r="BV239" i="46"/>
  <c r="BV238" i="46"/>
  <c r="BV237" i="46"/>
  <c r="BU239" i="46"/>
  <c r="BQ238" i="46"/>
  <c r="BR238" i="46" s="1"/>
  <c r="AX239" i="46"/>
  <c r="AH237" i="46"/>
  <c r="V238" i="46"/>
  <c r="AP237" i="46"/>
  <c r="AP238" i="46"/>
  <c r="AT238" i="46"/>
  <c r="AT237" i="46"/>
  <c r="AT239" i="46"/>
  <c r="BQ239" i="46"/>
  <c r="BE238" i="46"/>
  <c r="BF238" i="46" s="1"/>
  <c r="AC239" i="46"/>
  <c r="AD239" i="46" s="1"/>
  <c r="BA239" i="46"/>
  <c r="BB239" i="46" s="1"/>
  <c r="BI238" i="46"/>
  <c r="BJ238" i="46" s="1"/>
  <c r="F238" i="46"/>
  <c r="R237" i="46"/>
  <c r="R236" i="46"/>
  <c r="BN238" i="46"/>
  <c r="AH236" i="46"/>
  <c r="BN236" i="46"/>
  <c r="AX236" i="46"/>
  <c r="BN239" i="46"/>
  <c r="AX237" i="46"/>
  <c r="BR239" i="46" l="1"/>
  <c r="BF239" i="46"/>
  <c r="BJ239" i="46"/>
  <c r="J239" i="46"/>
  <c r="U1" i="5" l="1"/>
  <c r="P8" i="5" s="1"/>
  <c r="A234" i="46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33" i="46" l="1"/>
  <c r="BQ234" i="46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U233" i="46"/>
  <c r="Q234" i="46"/>
  <c r="I234" i="46"/>
  <c r="BU234" i="46"/>
  <c r="BI233" i="46"/>
  <c r="BE234" i="46"/>
  <c r="AS233" i="46"/>
  <c r="AO234" i="46"/>
  <c r="AG234" i="46"/>
  <c r="AC233" i="46"/>
  <c r="Y233" i="46"/>
  <c r="Y234" i="46"/>
  <c r="Q233" i="46"/>
  <c r="E234" i="46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U230" i="46" l="1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S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S1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9" i="5"/>
  <c r="S3" i="5"/>
  <c r="D36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P11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P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P19" i="5"/>
  <c r="P18" i="5"/>
  <c r="P17" i="5"/>
  <c r="P3" i="5"/>
  <c r="P4" i="5"/>
  <c r="P5" i="5"/>
  <c r="P6" i="5"/>
  <c r="P7" i="5"/>
  <c r="P9" i="5"/>
  <c r="P10" i="5"/>
  <c r="P14" i="5"/>
  <c r="P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S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P16" i="5" l="1"/>
  <c r="P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N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N26" i="5" l="1"/>
  <c r="N28" i="5" s="1"/>
  <c r="U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U4" i="5" l="1"/>
  <c r="U5" i="5"/>
  <c r="U6" i="5"/>
  <c r="U7" i="5"/>
  <c r="U8" i="5"/>
  <c r="U9" i="5"/>
  <c r="U10" i="5"/>
  <c r="U11" i="5"/>
  <c r="U12" i="5"/>
  <c r="U13" i="5"/>
  <c r="U14" i="5"/>
  <c r="U15" i="5"/>
  <c r="U16" i="5"/>
  <c r="U18" i="5"/>
  <c r="U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8" i="5"/>
  <c r="W19" i="5"/>
  <c r="W3" i="5"/>
  <c r="B24" i="5" l="1"/>
  <c r="C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N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N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N15" i="5"/>
  <c r="N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N13" i="5"/>
  <c r="N14" i="5"/>
  <c r="N17" i="5"/>
  <c r="N18" i="5"/>
  <c r="N19" i="5"/>
  <c r="A8" i="46" l="1"/>
  <c r="A9" i="46" l="1"/>
  <c r="A10" i="46" l="1"/>
  <c r="N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C20" i="5"/>
  <c r="R20" i="5" l="1"/>
  <c r="M20" i="5"/>
  <c r="U20" i="5"/>
  <c r="U17" i="5"/>
  <c r="W17" i="5"/>
  <c r="W20" i="5"/>
  <c r="L22" i="5"/>
  <c r="N20" i="5"/>
  <c r="A20" i="46"/>
  <c r="A21" i="46" l="1"/>
  <c r="A22" i="46" l="1"/>
  <c r="N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N12" i="5"/>
  <c r="N11" i="5"/>
  <c r="N9" i="5"/>
  <c r="N6" i="5"/>
  <c r="N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V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V9" i="5" s="1"/>
  <c r="AD187" i="46"/>
  <c r="AO188" i="46"/>
  <c r="AP188" i="46" s="1"/>
  <c r="J187" i="46"/>
  <c r="BU188" i="46"/>
  <c r="BV188" i="46" s="1"/>
  <c r="P20" i="5" s="1"/>
  <c r="V20" i="5" s="1"/>
  <c r="BI188" i="46"/>
  <c r="BJ188" i="46" s="1"/>
  <c r="Y188" i="46"/>
  <c r="Z188" i="46" s="1"/>
  <c r="V8" i="5" s="1"/>
  <c r="AX187" i="46"/>
  <c r="AX188" i="46"/>
  <c r="V14" i="5" s="1"/>
  <c r="V10" i="5" l="1"/>
  <c r="V17" i="5"/>
  <c r="V15" i="5"/>
  <c r="V12" i="5"/>
  <c r="V6" i="5"/>
  <c r="V5" i="5"/>
  <c r="V16" i="5"/>
  <c r="V4" i="5"/>
  <c r="V11" i="5"/>
  <c r="V13" i="5"/>
  <c r="V18" i="5"/>
  <c r="V7" i="5"/>
  <c r="V3" i="5"/>
</calcChain>
</file>

<file path=xl/sharedStrings.xml><?xml version="1.0" encoding="utf-8"?>
<sst xmlns="http://schemas.openxmlformats.org/spreadsheetml/2006/main" count="19905" uniqueCount="1041">
  <si>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</si>
  <si>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</si>
  <si>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</si>
  <si>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</si>
  <si>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</si>
  <si>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</si>
  <si>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</si>
  <si>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</si>
  <si>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</si>
  <si>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</si>
  <si>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</si>
  <si>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</si>
  <si>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</si>
  <si>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</si>
  <si>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</si>
  <si>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</si>
  <si>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</si>
  <si>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</si>
  <si>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</si>
  <si>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</si>
  <si>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</si>
  <si>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</si>
  <si>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</si>
  <si>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</si>
  <si>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</si>
  <si>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</si>
  <si>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</si>
  <si>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</si>
  <si>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</si>
  <si>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</si>
  <si>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</si>
  <si>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</si>
  <si>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</si>
  <si>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</si>
  <si>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</si>
  <si>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</si>
  <si>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</si>
  <si>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</si>
  <si>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</si>
  <si>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</si>
  <si>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</si>
  <si>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</si>
  <si>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</si>
  <si>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</si>
  <si>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</si>
  <si>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</si>
  <si>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</si>
  <si>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</si>
  <si>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</si>
  <si>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</si>
  <si>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</si>
  <si>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</si>
  <si>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</si>
  <si>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</si>
  <si>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</si>
  <si>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</si>
  <si>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</si>
  <si>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</si>
  <si>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</si>
  <si>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</si>
  <si>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</si>
  <si>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</si>
  <si>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</si>
  <si>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</si>
  <si>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</si>
  <si>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</si>
  <si>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</si>
  <si>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</si>
  <si>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</si>
  <si>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</si>
  <si>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</si>
  <si>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</si>
  <si>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</si>
  <si>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</si>
  <si>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</si>
  <si>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</si>
  <si>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</si>
  <si>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</si>
  <si>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</si>
  <si>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</si>
  <si>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</si>
  <si>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</si>
  <si>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</si>
  <si>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</si>
  <si>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</si>
  <si>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</si>
  <si>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</si>
  <si>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</si>
  <si>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</si>
  <si>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</si>
  <si>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</si>
  <si>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</si>
  <si>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</si>
  <si>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</si>
  <si>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</si>
  <si>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</si>
  <si>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</si>
  <si>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</si>
  <si>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</si>
  <si>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</si>
  <si>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</si>
  <si>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</si>
  <si>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</si>
  <si>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</si>
  <si>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</si>
  <si>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</si>
  <si>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</si>
  <si>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</si>
  <si>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</si>
  <si>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</si>
  <si>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</si>
  <si>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</si>
  <si>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</si>
  <si>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</si>
  <si>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</si>
  <si>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</si>
  <si>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</si>
  <si>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</si>
  <si>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</si>
  <si>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</si>
  <si>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</si>
  <si>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</si>
  <si>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</si>
  <si>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</si>
  <si>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</si>
  <si>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</si>
  <si>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</si>
  <si>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</si>
  <si>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</si>
  <si>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</si>
  <si>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</si>
  <si>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</si>
  <si>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</si>
  <si>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</si>
  <si>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</si>
  <si>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</si>
  <si>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</si>
  <si>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</si>
  <si>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</si>
  <si>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</si>
  <si>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</si>
  <si>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</si>
  <si>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</si>
  <si>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</si>
  <si>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</si>
  <si>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</si>
  <si>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</si>
  <si>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</si>
  <si>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</si>
  <si>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</si>
  <si>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</si>
  <si>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</si>
  <si>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</si>
  <si>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</si>
  <si>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</si>
  <si>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</si>
  <si>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</si>
  <si>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</si>
  <si>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</si>
  <si>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</si>
  <si>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</si>
  <si>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</si>
  <si>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</si>
  <si>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</si>
  <si>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</si>
  <si>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</si>
  <si>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</si>
  <si>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</si>
  <si>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</si>
  <si>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</si>
  <si>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</si>
  <si>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</si>
  <si>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</si>
  <si>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</si>
  <si>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</si>
  <si>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</si>
  <si>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</si>
  <si>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</si>
  <si>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</si>
  <si>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</si>
  <si>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</si>
  <si>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</si>
  <si>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</si>
  <si>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</si>
  <si>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</si>
  <si>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</si>
  <si>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</si>
  <si>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</si>
  <si>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</si>
  <si>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</si>
  <si>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</si>
  <si>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</si>
  <si>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</si>
  <si>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</si>
  <si>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</si>
  <si>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</si>
  <si>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</si>
  <si>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</si>
  <si>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</si>
  <si>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</si>
  <si>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</si>
  <si>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</si>
  <si>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</si>
  <si>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</si>
  <si>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</si>
  <si>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</si>
  <si>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</si>
  <si>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</si>
  <si>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</si>
  <si>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</si>
  <si>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</si>
  <si>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</si>
  <si>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</si>
  <si>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</si>
  <si>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</si>
  <si>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</si>
  <si>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</si>
  <si>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</si>
  <si>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</si>
  <si>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</si>
  <si>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</si>
  <si>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</si>
  <si>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</si>
  <si>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</si>
  <si>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</si>
  <si>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</si>
  <si>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</si>
  <si>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</si>
  <si>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</si>
  <si>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</si>
  <si>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</si>
  <si>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</si>
  <si>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</si>
  <si>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</si>
  <si>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</si>
  <si>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</si>
  <si>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</si>
  <si>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</si>
  <si>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</si>
  <si>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</si>
  <si>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</si>
  <si>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</si>
  <si>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</si>
  <si>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</si>
  <si>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</si>
  <si>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</si>
  <si>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</si>
  <si>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</si>
  <si>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</si>
  <si>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</si>
  <si>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</si>
  <si>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</si>
  <si>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</si>
  <si>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</si>
  <si>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</si>
  <si>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</si>
  <si>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</si>
  <si>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</si>
  <si>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</si>
  <si>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</si>
  <si>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</si>
  <si>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</si>
  <si>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</si>
  <si>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</si>
  <si>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</si>
  <si>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</si>
  <si>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</si>
  <si>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</si>
  <si>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</si>
  <si>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</si>
  <si>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</si>
  <si>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</si>
  <si>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</si>
  <si>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</si>
  <si>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</si>
  <si>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</si>
  <si>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</si>
  <si>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</si>
  <si>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</si>
  <si>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</si>
  <si>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</si>
  <si>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</si>
  <si>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</si>
  <si>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</si>
  <si>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</si>
  <si>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</si>
  <si>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</si>
  <si>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</si>
  <si>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</si>
  <si>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</si>
  <si>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</si>
  <si>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</si>
  <si>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</si>
  <si>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</si>
  <si>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</si>
  <si>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</si>
  <si>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</si>
  <si>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</si>
  <si>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</si>
  <si>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</si>
  <si>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</si>
  <si>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</si>
  <si>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</si>
  <si>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</si>
  <si>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</si>
  <si>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</si>
  <si>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</si>
  <si>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</si>
  <si>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</si>
  <si>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</si>
  <si>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</si>
  <si>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</si>
  <si>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</si>
  <si>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</si>
  <si>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</si>
  <si>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</si>
  <si>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</si>
  <si>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</si>
  <si>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</si>
  <si>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</si>
  <si>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</si>
  <si>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</si>
  <si>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</si>
  <si>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</si>
  <si>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</si>
  <si>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</si>
  <si>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</si>
  <si>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</si>
  <si>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</si>
  <si>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</si>
  <si>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</si>
  <si>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</si>
  <si>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</si>
  <si>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</si>
  <si>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</si>
  <si>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</si>
  <si>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</si>
  <si>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</si>
  <si>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</si>
  <si>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</si>
  <si>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</si>
  <si>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</si>
  <si>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</si>
  <si>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</si>
  <si>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</si>
  <si>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</si>
  <si>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</si>
  <si>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</si>
  <si>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</si>
  <si>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</si>
  <si>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</si>
  <si>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</si>
  <si>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</si>
  <si>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</si>
  <si>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</si>
  <si>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</si>
  <si>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</si>
  <si>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</si>
  <si>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</si>
  <si>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</si>
  <si>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</si>
  <si>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</si>
  <si>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</si>
  <si>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</si>
  <si>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</si>
  <si>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</si>
  <si>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</si>
  <si>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</si>
  <si>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</si>
  <si>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</si>
  <si>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</si>
  <si>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</si>
  <si>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</si>
  <si>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</si>
  <si>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</si>
  <si>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</si>
  <si>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</si>
  <si>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</si>
  <si>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</si>
  <si>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</si>
  <si>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</si>
  <si>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</si>
  <si>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</si>
  <si>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</si>
  <si>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</si>
  <si>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</si>
  <si>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</si>
  <si>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</si>
  <si>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</si>
  <si>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</si>
  <si>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</si>
  <si>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</si>
  <si>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</si>
  <si>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</si>
  <si>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</si>
  <si>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</si>
  <si>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</si>
  <si>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</si>
  <si>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</si>
  <si>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</si>
  <si>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</si>
  <si>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</si>
  <si>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</si>
  <si>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</si>
  <si>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</si>
  <si>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</si>
  <si>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</si>
  <si>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</si>
  <si>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</si>
  <si>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</si>
  <si>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</si>
  <si>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</si>
  <si>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</si>
  <si>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</si>
  <si>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</si>
  <si>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</si>
  <si>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</si>
  <si>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</si>
  <si>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</si>
  <si>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</si>
  <si>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</si>
  <si>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</si>
  <si>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</si>
  <si>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</si>
  <si>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</si>
  <si>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</si>
  <si>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</si>
  <si>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</si>
  <si>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</si>
  <si>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</si>
  <si>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</si>
  <si>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</si>
  <si>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</si>
  <si>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</si>
  <si>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</si>
  <si>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</si>
  <si>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</si>
  <si>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</si>
  <si>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</si>
  <si>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</si>
  <si>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</si>
  <si>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</si>
  <si>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</si>
  <si>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</si>
  <si>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</si>
  <si>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</si>
  <si>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</si>
  <si>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</si>
  <si>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</si>
  <si>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</si>
  <si>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</si>
  <si>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</si>
  <si>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</si>
  <si>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</si>
  <si>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</si>
  <si>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</si>
  <si>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</si>
  <si>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</si>
  <si>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</si>
  <si>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</si>
  <si>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</si>
  <si>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</si>
  <si>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</si>
  <si>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</si>
  <si>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</si>
  <si>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</si>
  <si>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</si>
  <si>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</si>
  <si>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</si>
  <si>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</si>
  <si>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</si>
  <si>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</si>
  <si>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</si>
  <si>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</si>
  <si>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</si>
  <si>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</si>
  <si>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</si>
  <si>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</si>
  <si>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</si>
  <si>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</si>
  <si>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</si>
  <si>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</si>
  <si>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</si>
  <si>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</si>
  <si>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</si>
  <si>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</si>
  <si>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</si>
  <si>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</si>
  <si>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</si>
  <si>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</si>
  <si>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</si>
  <si>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</si>
  <si>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</si>
  <si>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</si>
  <si>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</si>
  <si>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</si>
  <si>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</si>
  <si>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</si>
  <si>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</si>
  <si>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</si>
  <si>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</si>
  <si>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</si>
  <si>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</si>
  <si>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</si>
  <si>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</si>
  <si>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</si>
  <si>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</si>
  <si>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</si>
  <si>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</si>
  <si>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</si>
  <si>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</si>
  <si>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</si>
  <si>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</si>
  <si>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</si>
  <si>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</si>
  <si>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</si>
  <si>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</si>
  <si>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</si>
  <si>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</si>
  <si>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</si>
  <si>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</si>
  <si>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</si>
  <si>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</si>
  <si>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</si>
  <si>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</si>
  <si>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</si>
  <si>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</si>
  <si>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</si>
  <si>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</si>
  <si>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</si>
  <si>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</si>
  <si>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</si>
  <si>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</si>
  <si>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</si>
  <si>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</si>
  <si>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</si>
  <si>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</si>
  <si>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</si>
  <si>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</si>
  <si>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</si>
  <si>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</si>
  <si>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</si>
  <si>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</si>
  <si>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</si>
  <si>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</si>
  <si>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</si>
  <si>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</si>
  <si>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</si>
  <si>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</si>
  <si>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</si>
  <si>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</si>
  <si>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</si>
  <si>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</si>
  <si>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</si>
  <si>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</si>
  <si>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</si>
  <si>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</si>
  <si>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</si>
  <si>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</si>
  <si>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</si>
  <si>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</si>
  <si>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</si>
  <si>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</si>
  <si>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</si>
  <si>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</si>
  <si>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</si>
  <si>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</si>
  <si>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</si>
  <si>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</si>
  <si>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</si>
  <si>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</si>
  <si>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</si>
  <si>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</si>
  <si>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</si>
  <si>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</si>
  <si>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</si>
  <si>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</si>
  <si>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</si>
  <si>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</si>
  <si>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</si>
  <si>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</si>
  <si>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</si>
  <si>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</si>
  <si>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</si>
  <si>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</si>
  <si>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</si>
  <si>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</si>
  <si>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</si>
  <si>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</si>
  <si>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</si>
  <si>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</si>
  <si>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</si>
  <si>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</si>
  <si>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</si>
  <si>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</si>
  <si>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</si>
  <si>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</si>
  <si>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</si>
  <si>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</si>
  <si>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</si>
  <si>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</si>
  <si>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</si>
  <si>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</si>
  <si>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</si>
  <si>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</si>
  <si>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</si>
  <si>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</si>
  <si>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</si>
  <si>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</si>
  <si>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</si>
  <si>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</si>
  <si>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</si>
  <si>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</si>
  <si>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</si>
  <si>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</si>
  <si>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</si>
  <si>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</si>
  <si>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</si>
  <si>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</si>
  <si>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</si>
  <si>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</si>
  <si>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</si>
  <si>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</si>
  <si>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</si>
  <si>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</si>
  <si>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</si>
  <si>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</si>
  <si>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</si>
  <si>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</si>
  <si>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</si>
  <si>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</si>
  <si>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</si>
  <si>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</si>
  <si>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</si>
  <si>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</si>
  <si>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</si>
  <si>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</si>
  <si>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</si>
  <si>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</si>
  <si>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</si>
  <si>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</si>
  <si>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</si>
  <si>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</si>
  <si>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</si>
  <si>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</si>
  <si>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</si>
  <si>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</si>
  <si>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</si>
  <si>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</si>
  <si>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</si>
  <si>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</si>
  <si>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</si>
  <si>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</si>
  <si>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</si>
  <si>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</si>
  <si>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</si>
  <si>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</si>
  <si>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</si>
  <si>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</si>
  <si>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</si>
  <si>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</si>
  <si>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</si>
  <si>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</si>
  <si>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</si>
  <si>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</si>
  <si>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</si>
  <si>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</si>
  <si>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</si>
  <si>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</si>
  <si>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</si>
  <si>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</si>
  <si>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</si>
  <si>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</si>
  <si>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</si>
  <si>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</si>
  <si>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</si>
  <si>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</si>
  <si>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</si>
  <si>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</si>
  <si>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</si>
  <si>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</si>
  <si>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</si>
  <si>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</si>
  <si>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</si>
  <si>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</si>
  <si>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</si>
  <si>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</si>
  <si>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</si>
  <si>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</si>
  <si>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</si>
  <si>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</si>
  <si>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</si>
  <si>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</si>
  <si>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</si>
  <si>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</si>
  <si>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</si>
  <si>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</si>
  <si>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</si>
  <si>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</si>
  <si>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</si>
  <si>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</si>
  <si>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</si>
  <si>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</si>
  <si>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</si>
  <si>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</si>
  <si>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</si>
  <si>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</si>
  <si>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</si>
  <si>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</si>
  <si>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</si>
  <si>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</si>
  <si>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</si>
  <si>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</si>
  <si>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</si>
  <si>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</si>
  <si>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</si>
  <si>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</si>
  <si>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</si>
  <si>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</si>
  <si>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</si>
  <si>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</si>
  <si>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</si>
  <si>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</si>
  <si>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</si>
  <si>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</si>
  <si>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</si>
  <si>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</si>
  <si>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</si>
  <si>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</si>
  <si>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</si>
  <si>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</si>
  <si>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</si>
  <si>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</si>
  <si>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</si>
  <si>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</si>
  <si>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</si>
  <si>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</si>
  <si>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</si>
  <si>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</si>
  <si>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</si>
  <si>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</si>
  <si>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</si>
  <si>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</si>
  <si>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</si>
  <si>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</si>
  <si>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</si>
  <si>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</si>
  <si>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</si>
  <si>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</si>
  <si>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</si>
  <si>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</si>
  <si>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</si>
  <si>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</si>
  <si>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</si>
  <si>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</si>
  <si>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</si>
  <si>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</si>
  <si>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</si>
  <si>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</si>
  <si>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</si>
  <si>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</si>
  <si>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</si>
  <si>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</si>
  <si>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</si>
  <si>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</si>
  <si>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</si>
  <si>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</si>
  <si>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</si>
  <si>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</si>
  <si>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</si>
  <si>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</si>
  <si>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</si>
  <si>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</si>
  <si>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</si>
  <si>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</si>
  <si>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</si>
  <si>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</si>
  <si>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</si>
  <si>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</si>
  <si>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</si>
  <si>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</si>
  <si>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</si>
  <si>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</si>
  <si>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</si>
  <si>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</si>
  <si>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</si>
  <si>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</si>
  <si>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</si>
  <si>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</si>
  <si>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</si>
  <si>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</si>
  <si>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</si>
  <si>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</si>
  <si>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</si>
  <si>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</si>
  <si>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</si>
  <si>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</si>
  <si>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</si>
  <si>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</si>
  <si>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</si>
  <si>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</si>
  <si>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</si>
  <si>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</si>
  <si>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</si>
  <si>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</si>
  <si>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</si>
  <si>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</si>
  <si>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</si>
  <si>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</si>
  <si>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</si>
  <si>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</si>
  <si>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</si>
  <si>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</si>
  <si>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</si>
  <si>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</si>
  <si>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</si>
  <si>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</si>
  <si>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</si>
  <si>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</si>
  <si>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</si>
  <si>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</si>
  <si>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</si>
  <si>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</si>
  <si>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</si>
  <si>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</si>
  <si>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</si>
  <si>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</si>
  <si>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</si>
  <si>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</si>
  <si>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</si>
  <si>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</si>
  <si>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</si>
  <si>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</si>
  <si>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</si>
  <si>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</si>
  <si>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</si>
  <si>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</si>
  <si>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</si>
  <si>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</si>
  <si>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</si>
  <si>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</si>
  <si>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</si>
  <si>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</si>
  <si>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</si>
  <si>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</si>
  <si>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</si>
  <si>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</si>
  <si>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</si>
  <si>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</si>
  <si>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</si>
  <si>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</si>
  <si>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</si>
  <si>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</si>
  <si>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</si>
  <si>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</si>
  <si>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</si>
  <si>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</si>
  <si>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</si>
  <si>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</si>
  <si>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</si>
  <si>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</si>
  <si>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</si>
  <si>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</si>
  <si>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</si>
  <si>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</si>
  <si>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</si>
  <si>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</si>
  <si>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</si>
  <si>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</si>
  <si>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</si>
  <si>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</si>
  <si>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</si>
  <si>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</si>
  <si>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</si>
  <si>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</si>
  <si>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</si>
  <si>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</si>
  <si>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</si>
  <si>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</si>
  <si>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</si>
  <si>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</si>
  <si>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</si>
  <si>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</si>
  <si>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</si>
  <si>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</si>
  <si>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</si>
  <si>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</si>
  <si>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</si>
  <si>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</si>
  <si>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</si>
  <si>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</si>
  <si>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</si>
  <si>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</si>
  <si>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</si>
  <si>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</si>
  <si>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</si>
  <si>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</si>
  <si>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</si>
  <si>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</si>
  <si>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</si>
  <si>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</si>
  <si>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</si>
  <si>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</si>
  <si>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</si>
  <si>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</si>
  <si>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</si>
  <si>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</si>
  <si>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</si>
  <si>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</si>
  <si>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</si>
  <si>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</si>
  <si>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</si>
  <si>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</si>
  <si>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</si>
  <si>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</si>
  <si>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</si>
  <si>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</si>
  <si>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</si>
  <si>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</si>
  <si>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</si>
  <si>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</si>
  <si>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</si>
  <si>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</si>
  <si>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</si>
  <si>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</si>
  <si>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</si>
  <si>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</si>
  <si>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</si>
  <si>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</si>
  <si>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</si>
  <si>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</si>
  <si>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</si>
  <si>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</si>
  <si>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</si>
  <si>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</si>
  <si>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</si>
  <si>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</si>
  <si>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</si>
  <si>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</si>
  <si>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</si>
  <si>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</si>
  <si>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</si>
  <si>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</si>
  <si>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</si>
  <si>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</si>
  <si>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</si>
  <si>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</si>
  <si>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</si>
  <si>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</si>
  <si>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</si>
  <si>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</si>
  <si>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</si>
  <si>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</si>
  <si>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</si>
  <si>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</si>
  <si>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</si>
  <si>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</si>
  <si>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</si>
  <si>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</si>
  <si>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</si>
  <si>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</si>
  <si>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</si>
  <si>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</si>
  <si>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</si>
  <si>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</si>
  <si>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</si>
  <si>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</si>
  <si>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</si>
  <si>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</si>
  <si>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</si>
  <si>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</si>
  <si>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</si>
  <si>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</si>
  <si>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</si>
  <si>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</si>
  <si>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</si>
  <si>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</si>
  <si>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</si>
  <si>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</si>
  <si>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</si>
  <si>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</si>
  <si>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</si>
  <si>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</si>
  <si>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</si>
  <si>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</si>
  <si>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</si>
  <si>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</si>
  <si>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</si>
  <si>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</si>
  <si>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</si>
  <si>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</si>
  <si>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</si>
  <si>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</si>
  <si>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</si>
  <si>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</si>
  <si>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</si>
  <si>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</si>
  <si>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</si>
  <si>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</si>
  <si>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</si>
  <si>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</si>
  <si>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</si>
  <si>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</si>
  <si>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</si>
  <si>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</si>
  <si>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</si>
  <si>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</si>
  <si>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</si>
  <si>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</si>
  <si>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</si>
  <si>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</si>
  <si>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</si>
  <si>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</si>
  <si>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</si>
  <si>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</si>
  <si>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</si>
  <si>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</si>
  <si>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</si>
  <si>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</si>
  <si>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</si>
  <si>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</si>
  <si>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</si>
  <si>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</si>
  <si>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</si>
  <si>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</si>
  <si>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</si>
  <si>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</si>
  <si>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</si>
  <si>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</si>
  <si>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</si>
  <si>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</si>
  <si>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</si>
  <si>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</si>
  <si>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</si>
  <si>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</si>
  <si>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</si>
  <si>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Etiquetas de columna</t>
  </si>
  <si>
    <t>Suma de CASOS</t>
  </si>
  <si>
    <t>Casos SISA</t>
  </si>
  <si>
    <t>Col. La Llave</t>
  </si>
  <si>
    <t>Calabacilla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</si>
</sst>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1" fontId="19" fillId="33" borderId="19" xfId="42" quotePrefix="1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pivotButton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" fontId="19" fillId="33" borderId="20" xfId="42" applyNumberFormat="1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98.636554629629" createdVersion="6" refreshedVersion="6" minRefreshableVersion="3" recordCount="6297" xr:uid="{AB3DBF8B-41A5-412A-99B7-8C44BCA31863}">
  <cacheSource type="worksheet">
    <worksheetSource ref="A1:D6298" sheet="CASOS1"/>
  </cacheSource>
  <cacheFields count="4">
    <cacheField name="FECHA" numFmtId="14">
      <sharedItems containsSemiMixedTypes="0" containsNonDate="0" containsDate="1" containsString="0" minDate="2020-03-13T00:00:00" maxDate="2021-01-03T00:00:00" count="233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</sharedItems>
    </cacheField>
    <cacheField name="DEPARTAMENTO" numFmtId="0">
      <sharedItems count="17">
        <s v="Colón"/>
        <s v="Concordia"/>
        <s v="Diamante"/>
        <s v="Federación"/>
        <s v="Federal"/>
        <s v="Feliciano"/>
        <s v="Gualeguay"/>
        <s v="Gualeguaychú"/>
        <s v="Islas del Ibicuy"/>
        <s v="La Paz"/>
        <s v="Nogoyá"/>
        <s v="Paraná"/>
        <s v="San Salvador"/>
        <s v="Tala"/>
        <s v="Uruguay"/>
        <s v="Victoria"/>
        <s v="Villaguay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0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7">
  <r>
    <x v="0"/>
    <x v="0"/>
    <s v="Colón"/>
    <n v="0"/>
  </r>
  <r>
    <x v="0"/>
    <x v="1"/>
    <s v="Concordia"/>
    <n v="0"/>
  </r>
  <r>
    <x v="0"/>
    <x v="2"/>
    <s v="Diamante"/>
    <n v="0"/>
  </r>
  <r>
    <x v="0"/>
    <x v="3"/>
    <s v="Federación"/>
    <n v="0"/>
  </r>
  <r>
    <x v="0"/>
    <x v="4"/>
    <s v="Federal"/>
    <n v="0"/>
  </r>
  <r>
    <x v="0"/>
    <x v="5"/>
    <s v="Feliciano"/>
    <n v="0"/>
  </r>
  <r>
    <x v="0"/>
    <x v="6"/>
    <s v="Gualeguay"/>
    <n v="1"/>
  </r>
  <r>
    <x v="0"/>
    <x v="7"/>
    <s v="Gualeguaychú"/>
    <n v="0"/>
  </r>
  <r>
    <x v="0"/>
    <x v="8"/>
    <s v="Islas del Ibicuy"/>
    <n v="0"/>
  </r>
  <r>
    <x v="0"/>
    <x v="9"/>
    <s v="La Paz"/>
    <n v="0"/>
  </r>
  <r>
    <x v="0"/>
    <x v="10"/>
    <s v="Nogoyá"/>
    <n v="0"/>
  </r>
  <r>
    <x v="0"/>
    <x v="11"/>
    <s v="Paraná"/>
    <n v="0"/>
  </r>
  <r>
    <x v="0"/>
    <x v="12"/>
    <s v="San Salvador"/>
    <n v="0"/>
  </r>
  <r>
    <x v="0"/>
    <x v="13"/>
    <s v="Rosario del Tala"/>
    <n v="0"/>
  </r>
  <r>
    <x v="0"/>
    <x v="14"/>
    <s v="Concepción del Uruguay"/>
    <n v="0"/>
  </r>
  <r>
    <x v="0"/>
    <x v="15"/>
    <s v="Victoria"/>
    <n v="0"/>
  </r>
  <r>
    <x v="0"/>
    <x v="16"/>
    <s v="Villaguay"/>
    <n v="0"/>
  </r>
  <r>
    <x v="1"/>
    <x v="0"/>
    <s v="Colón"/>
    <n v="0"/>
  </r>
  <r>
    <x v="1"/>
    <x v="1"/>
    <s v="Concordia"/>
    <n v="0"/>
  </r>
  <r>
    <x v="1"/>
    <x v="2"/>
    <s v="Diamante"/>
    <n v="0"/>
  </r>
  <r>
    <x v="1"/>
    <x v="3"/>
    <s v="Federación"/>
    <n v="0"/>
  </r>
  <r>
    <x v="1"/>
    <x v="4"/>
    <s v="Federal"/>
    <n v="0"/>
  </r>
  <r>
    <x v="1"/>
    <x v="5"/>
    <s v="Feliciano"/>
    <n v="0"/>
  </r>
  <r>
    <x v="1"/>
    <x v="6"/>
    <s v="Gualeguay"/>
    <n v="0"/>
  </r>
  <r>
    <x v="1"/>
    <x v="7"/>
    <s v="Gualeguaychú"/>
    <n v="0"/>
  </r>
  <r>
    <x v="1"/>
    <x v="8"/>
    <s v="Islas del Ibicuy"/>
    <n v="0"/>
  </r>
  <r>
    <x v="1"/>
    <x v="9"/>
    <s v="La Paz"/>
    <n v="0"/>
  </r>
  <r>
    <x v="1"/>
    <x v="10"/>
    <s v="Nogoyá"/>
    <n v="0"/>
  </r>
  <r>
    <x v="1"/>
    <x v="11"/>
    <s v="Paraná"/>
    <n v="1"/>
  </r>
  <r>
    <x v="1"/>
    <x v="12"/>
    <s v="San Salvador"/>
    <n v="0"/>
  </r>
  <r>
    <x v="1"/>
    <x v="13"/>
    <s v="Rosario del Tala"/>
    <n v="0"/>
  </r>
  <r>
    <x v="1"/>
    <x v="14"/>
    <s v="Concepción del Uruguay"/>
    <n v="0"/>
  </r>
  <r>
    <x v="1"/>
    <x v="15"/>
    <s v="Victoria"/>
    <n v="0"/>
  </r>
  <r>
    <x v="1"/>
    <x v="16"/>
    <s v="Villaguay"/>
    <n v="0"/>
  </r>
  <r>
    <x v="2"/>
    <x v="0"/>
    <s v="Colón"/>
    <n v="0"/>
  </r>
  <r>
    <x v="2"/>
    <x v="1"/>
    <s v="Concordia"/>
    <n v="0"/>
  </r>
  <r>
    <x v="2"/>
    <x v="2"/>
    <s v="Diamante"/>
    <n v="0"/>
  </r>
  <r>
    <x v="2"/>
    <x v="3"/>
    <s v="Federación"/>
    <n v="0"/>
  </r>
  <r>
    <x v="2"/>
    <x v="4"/>
    <s v="Federal"/>
    <n v="0"/>
  </r>
  <r>
    <x v="2"/>
    <x v="5"/>
    <s v="Feliciano"/>
    <n v="0"/>
  </r>
  <r>
    <x v="2"/>
    <x v="6"/>
    <s v="Gualeguay"/>
    <n v="1"/>
  </r>
  <r>
    <x v="2"/>
    <x v="7"/>
    <s v="Gualeguaychú"/>
    <n v="1"/>
  </r>
  <r>
    <x v="2"/>
    <x v="8"/>
    <s v="Islas del Ibicuy"/>
    <n v="0"/>
  </r>
  <r>
    <x v="2"/>
    <x v="9"/>
    <s v="La Paz"/>
    <n v="0"/>
  </r>
  <r>
    <x v="2"/>
    <x v="10"/>
    <s v="Nogoyá"/>
    <n v="0"/>
  </r>
  <r>
    <x v="2"/>
    <x v="11"/>
    <s v="Paraná"/>
    <n v="0"/>
  </r>
  <r>
    <x v="2"/>
    <x v="12"/>
    <s v="San Salvador"/>
    <n v="0"/>
  </r>
  <r>
    <x v="2"/>
    <x v="13"/>
    <s v="Rosario del Tala"/>
    <n v="0"/>
  </r>
  <r>
    <x v="2"/>
    <x v="14"/>
    <s v="Concepción del Uruguay"/>
    <n v="0"/>
  </r>
  <r>
    <x v="2"/>
    <x v="15"/>
    <s v="Victoria"/>
    <n v="0"/>
  </r>
  <r>
    <x v="2"/>
    <x v="16"/>
    <s v="Villaguay"/>
    <n v="0"/>
  </r>
  <r>
    <x v="3"/>
    <x v="0"/>
    <s v="Colón"/>
    <n v="0"/>
  </r>
  <r>
    <x v="3"/>
    <x v="1"/>
    <s v="Concordia"/>
    <n v="0"/>
  </r>
  <r>
    <x v="3"/>
    <x v="2"/>
    <s v="Diamante"/>
    <n v="0"/>
  </r>
  <r>
    <x v="3"/>
    <x v="3"/>
    <s v="Federación"/>
    <n v="0"/>
  </r>
  <r>
    <x v="3"/>
    <x v="4"/>
    <s v="Federal"/>
    <n v="0"/>
  </r>
  <r>
    <x v="3"/>
    <x v="5"/>
    <s v="Feliciano"/>
    <n v="0"/>
  </r>
  <r>
    <x v="3"/>
    <x v="6"/>
    <s v="Gualeguay"/>
    <n v="0"/>
  </r>
  <r>
    <x v="3"/>
    <x v="7"/>
    <s v="Gualeguaychú"/>
    <n v="0"/>
  </r>
  <r>
    <x v="3"/>
    <x v="8"/>
    <s v="Islas del Ibicuy"/>
    <n v="0"/>
  </r>
  <r>
    <x v="3"/>
    <x v="9"/>
    <s v="La Paz"/>
    <n v="0"/>
  </r>
  <r>
    <x v="3"/>
    <x v="10"/>
    <s v="Nogoyá"/>
    <n v="0"/>
  </r>
  <r>
    <x v="3"/>
    <x v="11"/>
    <s v="Paraná"/>
    <n v="1"/>
  </r>
  <r>
    <x v="3"/>
    <x v="12"/>
    <s v="San Salvador"/>
    <n v="0"/>
  </r>
  <r>
    <x v="3"/>
    <x v="13"/>
    <s v="Rosario del Tala"/>
    <n v="0"/>
  </r>
  <r>
    <x v="3"/>
    <x v="14"/>
    <s v="Concepción del Uruguay"/>
    <n v="0"/>
  </r>
  <r>
    <x v="3"/>
    <x v="15"/>
    <s v="Victoria"/>
    <n v="0"/>
  </r>
  <r>
    <x v="3"/>
    <x v="16"/>
    <s v="Villaguay"/>
    <n v="1"/>
  </r>
  <r>
    <x v="4"/>
    <x v="0"/>
    <s v="Colón"/>
    <n v="0"/>
  </r>
  <r>
    <x v="4"/>
    <x v="1"/>
    <s v="Concordia"/>
    <n v="0"/>
  </r>
  <r>
    <x v="4"/>
    <x v="2"/>
    <s v="Diamante"/>
    <n v="1"/>
  </r>
  <r>
    <x v="4"/>
    <x v="3"/>
    <s v="Federación"/>
    <n v="0"/>
  </r>
  <r>
    <x v="4"/>
    <x v="4"/>
    <s v="Federal"/>
    <n v="0"/>
  </r>
  <r>
    <x v="4"/>
    <x v="5"/>
    <s v="Feliciano"/>
    <n v="0"/>
  </r>
  <r>
    <x v="4"/>
    <x v="6"/>
    <s v="Gualeguay"/>
    <n v="0"/>
  </r>
  <r>
    <x v="4"/>
    <x v="7"/>
    <s v="Gualeguaychú"/>
    <n v="0"/>
  </r>
  <r>
    <x v="4"/>
    <x v="8"/>
    <s v="Islas del Ibicuy"/>
    <n v="0"/>
  </r>
  <r>
    <x v="4"/>
    <x v="9"/>
    <s v="La Paz"/>
    <n v="1"/>
  </r>
  <r>
    <x v="4"/>
    <x v="10"/>
    <s v="Nogoyá"/>
    <n v="1"/>
  </r>
  <r>
    <x v="4"/>
    <x v="11"/>
    <s v="Paraná"/>
    <n v="0"/>
  </r>
  <r>
    <x v="4"/>
    <x v="12"/>
    <s v="San Salvador"/>
    <n v="0"/>
  </r>
  <r>
    <x v="4"/>
    <x v="13"/>
    <s v="Rosario del Tala"/>
    <n v="0"/>
  </r>
  <r>
    <x v="4"/>
    <x v="14"/>
    <s v="Concepción del Uruguay"/>
    <n v="0"/>
  </r>
  <r>
    <x v="4"/>
    <x v="15"/>
    <s v="Victoria"/>
    <n v="0"/>
  </r>
  <r>
    <x v="4"/>
    <x v="16"/>
    <s v="Villaguay"/>
    <n v="0"/>
  </r>
  <r>
    <x v="5"/>
    <x v="0"/>
    <s v="Colón"/>
    <n v="1"/>
  </r>
  <r>
    <x v="5"/>
    <x v="1"/>
    <s v="Concordia"/>
    <n v="0"/>
  </r>
  <r>
    <x v="5"/>
    <x v="2"/>
    <s v="Diamante"/>
    <n v="0"/>
  </r>
  <r>
    <x v="5"/>
    <x v="3"/>
    <s v="Federación"/>
    <n v="0"/>
  </r>
  <r>
    <x v="5"/>
    <x v="4"/>
    <s v="Federal"/>
    <n v="0"/>
  </r>
  <r>
    <x v="5"/>
    <x v="5"/>
    <s v="Feliciano"/>
    <n v="0"/>
  </r>
  <r>
    <x v="5"/>
    <x v="6"/>
    <s v="Gualeguay"/>
    <n v="0"/>
  </r>
  <r>
    <x v="5"/>
    <x v="7"/>
    <s v="Gualeguaychú"/>
    <n v="1"/>
  </r>
  <r>
    <x v="5"/>
    <x v="8"/>
    <s v="Islas del Ibicuy"/>
    <n v="0"/>
  </r>
  <r>
    <x v="5"/>
    <x v="9"/>
    <s v="La Paz"/>
    <n v="0"/>
  </r>
  <r>
    <x v="5"/>
    <x v="10"/>
    <s v="Nogoyá"/>
    <n v="0"/>
  </r>
  <r>
    <x v="5"/>
    <x v="11"/>
    <s v="Paraná"/>
    <n v="0"/>
  </r>
  <r>
    <x v="5"/>
    <x v="12"/>
    <s v="San Salvador"/>
    <n v="0"/>
  </r>
  <r>
    <x v="5"/>
    <x v="13"/>
    <s v="Rosario del Tala"/>
    <n v="0"/>
  </r>
  <r>
    <x v="5"/>
    <x v="14"/>
    <s v="Concepción del Uruguay"/>
    <n v="0"/>
  </r>
  <r>
    <x v="5"/>
    <x v="15"/>
    <s v="Victoria"/>
    <n v="0"/>
  </r>
  <r>
    <x v="5"/>
    <x v="16"/>
    <s v="Villaguay"/>
    <n v="0"/>
  </r>
  <r>
    <x v="6"/>
    <x v="0"/>
    <s v="Colón"/>
    <n v="0"/>
  </r>
  <r>
    <x v="6"/>
    <x v="1"/>
    <s v="Concordia"/>
    <n v="0"/>
  </r>
  <r>
    <x v="6"/>
    <x v="2"/>
    <s v="Diamante"/>
    <n v="0"/>
  </r>
  <r>
    <x v="6"/>
    <x v="3"/>
    <s v="Federación"/>
    <n v="0"/>
  </r>
  <r>
    <x v="6"/>
    <x v="4"/>
    <s v="Federal"/>
    <n v="0"/>
  </r>
  <r>
    <x v="6"/>
    <x v="5"/>
    <s v="Feliciano"/>
    <n v="0"/>
  </r>
  <r>
    <x v="6"/>
    <x v="6"/>
    <s v="Gualeguay"/>
    <n v="0"/>
  </r>
  <r>
    <x v="6"/>
    <x v="7"/>
    <s v="Gualeguaychú"/>
    <n v="1"/>
  </r>
  <r>
    <x v="6"/>
    <x v="8"/>
    <s v="Islas del Ibicuy"/>
    <n v="0"/>
  </r>
  <r>
    <x v="6"/>
    <x v="9"/>
    <s v="La Paz"/>
    <n v="0"/>
  </r>
  <r>
    <x v="6"/>
    <x v="10"/>
    <s v="Nogoyá"/>
    <n v="0"/>
  </r>
  <r>
    <x v="6"/>
    <x v="11"/>
    <s v="Paraná"/>
    <n v="1"/>
  </r>
  <r>
    <x v="6"/>
    <x v="12"/>
    <s v="San Salvador"/>
    <n v="0"/>
  </r>
  <r>
    <x v="6"/>
    <x v="13"/>
    <s v="Rosario del Tala"/>
    <n v="0"/>
  </r>
  <r>
    <x v="6"/>
    <x v="14"/>
    <s v="Concepción del Uruguay"/>
    <n v="0"/>
  </r>
  <r>
    <x v="6"/>
    <x v="15"/>
    <s v="Victoria"/>
    <n v="0"/>
  </r>
  <r>
    <x v="6"/>
    <x v="16"/>
    <s v="Villaguay"/>
    <n v="0"/>
  </r>
  <r>
    <x v="7"/>
    <x v="0"/>
    <s v="Colón"/>
    <n v="0"/>
  </r>
  <r>
    <x v="7"/>
    <x v="1"/>
    <s v="Concordia"/>
    <n v="0"/>
  </r>
  <r>
    <x v="7"/>
    <x v="2"/>
    <s v="Diamante"/>
    <n v="0"/>
  </r>
  <r>
    <x v="7"/>
    <x v="3"/>
    <s v="Federación"/>
    <n v="0"/>
  </r>
  <r>
    <x v="7"/>
    <x v="4"/>
    <s v="Federal"/>
    <n v="0"/>
  </r>
  <r>
    <x v="7"/>
    <x v="5"/>
    <s v="Feliciano"/>
    <n v="0"/>
  </r>
  <r>
    <x v="7"/>
    <x v="6"/>
    <s v="Gualeguay"/>
    <n v="0"/>
  </r>
  <r>
    <x v="7"/>
    <x v="7"/>
    <s v="Gualeguaychú"/>
    <n v="1"/>
  </r>
  <r>
    <x v="7"/>
    <x v="8"/>
    <s v="Islas del Ibicuy"/>
    <n v="0"/>
  </r>
  <r>
    <x v="7"/>
    <x v="9"/>
    <s v="La Paz"/>
    <n v="0"/>
  </r>
  <r>
    <x v="7"/>
    <x v="10"/>
    <s v="Nogoyá"/>
    <n v="0"/>
  </r>
  <r>
    <x v="7"/>
    <x v="11"/>
    <s v="Paraná"/>
    <n v="1"/>
  </r>
  <r>
    <x v="7"/>
    <x v="12"/>
    <s v="San Salvador"/>
    <n v="0"/>
  </r>
  <r>
    <x v="7"/>
    <x v="13"/>
    <s v="Rosario del Tala"/>
    <n v="0"/>
  </r>
  <r>
    <x v="7"/>
    <x v="14"/>
    <s v="Concepción del Uruguay"/>
    <n v="0"/>
  </r>
  <r>
    <x v="7"/>
    <x v="15"/>
    <s v="Victoria"/>
    <n v="0"/>
  </r>
  <r>
    <x v="7"/>
    <x v="16"/>
    <s v="Villaguay"/>
    <n v="0"/>
  </r>
  <r>
    <x v="8"/>
    <x v="0"/>
    <s v="Colón"/>
    <n v="0"/>
  </r>
  <r>
    <x v="8"/>
    <x v="1"/>
    <s v="Concordia"/>
    <n v="0"/>
  </r>
  <r>
    <x v="8"/>
    <x v="2"/>
    <s v="Diamante"/>
    <n v="0"/>
  </r>
  <r>
    <x v="8"/>
    <x v="3"/>
    <s v="Federación"/>
    <n v="0"/>
  </r>
  <r>
    <x v="8"/>
    <x v="4"/>
    <s v="Federal"/>
    <n v="0"/>
  </r>
  <r>
    <x v="8"/>
    <x v="5"/>
    <s v="Feliciano"/>
    <n v="0"/>
  </r>
  <r>
    <x v="8"/>
    <x v="6"/>
    <s v="Gualeguay"/>
    <n v="0"/>
  </r>
  <r>
    <x v="8"/>
    <x v="7"/>
    <s v="Gualeguaychú"/>
    <n v="0"/>
  </r>
  <r>
    <x v="8"/>
    <x v="8"/>
    <s v="Islas del Ibicuy"/>
    <n v="0"/>
  </r>
  <r>
    <x v="8"/>
    <x v="9"/>
    <s v="La Paz"/>
    <n v="0"/>
  </r>
  <r>
    <x v="8"/>
    <x v="10"/>
    <s v="Nogoyá"/>
    <n v="0"/>
  </r>
  <r>
    <x v="8"/>
    <x v="11"/>
    <s v="Paraná"/>
    <n v="1"/>
  </r>
  <r>
    <x v="8"/>
    <x v="12"/>
    <s v="San Salvador"/>
    <n v="0"/>
  </r>
  <r>
    <x v="8"/>
    <x v="13"/>
    <s v="Rosario del Tala"/>
    <n v="0"/>
  </r>
  <r>
    <x v="8"/>
    <x v="14"/>
    <s v="Concepción del Uruguay"/>
    <n v="0"/>
  </r>
  <r>
    <x v="8"/>
    <x v="15"/>
    <s v="Victoria"/>
    <n v="0"/>
  </r>
  <r>
    <x v="8"/>
    <x v="16"/>
    <s v="Villaguay"/>
    <n v="0"/>
  </r>
  <r>
    <x v="9"/>
    <x v="0"/>
    <s v="Colón"/>
    <n v="0"/>
  </r>
  <r>
    <x v="9"/>
    <x v="1"/>
    <s v="Concordia"/>
    <n v="0"/>
  </r>
  <r>
    <x v="9"/>
    <x v="2"/>
    <s v="Villa Lib. San Martín"/>
    <n v="1"/>
  </r>
  <r>
    <x v="9"/>
    <x v="3"/>
    <s v="Federación"/>
    <n v="0"/>
  </r>
  <r>
    <x v="9"/>
    <x v="4"/>
    <s v="Federal"/>
    <n v="0"/>
  </r>
  <r>
    <x v="9"/>
    <x v="5"/>
    <s v="Feliciano"/>
    <n v="0"/>
  </r>
  <r>
    <x v="9"/>
    <x v="6"/>
    <s v="Gualeguay"/>
    <n v="0"/>
  </r>
  <r>
    <x v="9"/>
    <x v="7"/>
    <s v="Gualeguaychú"/>
    <n v="0"/>
  </r>
  <r>
    <x v="9"/>
    <x v="8"/>
    <s v="Islas del Ibicuy"/>
    <n v="0"/>
  </r>
  <r>
    <x v="9"/>
    <x v="9"/>
    <s v="La Paz"/>
    <n v="0"/>
  </r>
  <r>
    <x v="9"/>
    <x v="10"/>
    <s v="Nogoyá"/>
    <n v="0"/>
  </r>
  <r>
    <x v="9"/>
    <x v="11"/>
    <s v="Paraná"/>
    <n v="0"/>
  </r>
  <r>
    <x v="9"/>
    <x v="12"/>
    <s v="San Salvador"/>
    <n v="0"/>
  </r>
  <r>
    <x v="9"/>
    <x v="13"/>
    <s v="Rosario del Tala"/>
    <n v="0"/>
  </r>
  <r>
    <x v="9"/>
    <x v="14"/>
    <s v="Concepción del Uruguay"/>
    <n v="0"/>
  </r>
  <r>
    <x v="9"/>
    <x v="15"/>
    <s v="Victoria"/>
    <n v="0"/>
  </r>
  <r>
    <x v="9"/>
    <x v="16"/>
    <s v="Villaguay"/>
    <n v="0"/>
  </r>
  <r>
    <x v="10"/>
    <x v="0"/>
    <s v="Colón"/>
    <n v="0"/>
  </r>
  <r>
    <x v="10"/>
    <x v="1"/>
    <s v="Concordia"/>
    <n v="0"/>
  </r>
  <r>
    <x v="10"/>
    <x v="2"/>
    <s v="Diamante"/>
    <n v="0"/>
  </r>
  <r>
    <x v="10"/>
    <x v="3"/>
    <s v="Federación"/>
    <n v="0"/>
  </r>
  <r>
    <x v="10"/>
    <x v="4"/>
    <s v="Federal"/>
    <n v="0"/>
  </r>
  <r>
    <x v="10"/>
    <x v="5"/>
    <s v="Feliciano"/>
    <n v="0"/>
  </r>
  <r>
    <x v="10"/>
    <x v="6"/>
    <s v="Gualeguay"/>
    <n v="0"/>
  </r>
  <r>
    <x v="10"/>
    <x v="7"/>
    <s v="Gualeguaychú"/>
    <n v="0"/>
  </r>
  <r>
    <x v="10"/>
    <x v="8"/>
    <s v="Holt Ibicuy"/>
    <n v="1"/>
  </r>
  <r>
    <x v="10"/>
    <x v="9"/>
    <s v="La Paz"/>
    <n v="0"/>
  </r>
  <r>
    <x v="10"/>
    <x v="10"/>
    <s v="Nogoyá"/>
    <n v="0"/>
  </r>
  <r>
    <x v="10"/>
    <x v="11"/>
    <s v="Paraná"/>
    <n v="0"/>
  </r>
  <r>
    <x v="10"/>
    <x v="12"/>
    <s v="San Salvador"/>
    <n v="0"/>
  </r>
  <r>
    <x v="10"/>
    <x v="13"/>
    <s v="Rosario del Tala"/>
    <n v="0"/>
  </r>
  <r>
    <x v="10"/>
    <x v="14"/>
    <s v="Concepción del Uruguay"/>
    <n v="0"/>
  </r>
  <r>
    <x v="10"/>
    <x v="15"/>
    <s v="Victoria"/>
    <n v="0"/>
  </r>
  <r>
    <x v="10"/>
    <x v="16"/>
    <s v="Villaguay"/>
    <n v="0"/>
  </r>
  <r>
    <x v="11"/>
    <x v="0"/>
    <s v="San José"/>
    <n v="1"/>
  </r>
  <r>
    <x v="11"/>
    <x v="1"/>
    <s v="Concordia"/>
    <n v="0"/>
  </r>
  <r>
    <x v="11"/>
    <x v="2"/>
    <s v="Diamante"/>
    <n v="0"/>
  </r>
  <r>
    <x v="11"/>
    <x v="3"/>
    <s v="Federación"/>
    <n v="0"/>
  </r>
  <r>
    <x v="11"/>
    <x v="4"/>
    <s v="Federal"/>
    <n v="0"/>
  </r>
  <r>
    <x v="11"/>
    <x v="5"/>
    <s v="Feliciano"/>
    <n v="0"/>
  </r>
  <r>
    <x v="11"/>
    <x v="6"/>
    <s v="Gualeguay"/>
    <n v="0"/>
  </r>
  <r>
    <x v="11"/>
    <x v="7"/>
    <s v="Gualeguaychú"/>
    <n v="0"/>
  </r>
  <r>
    <x v="11"/>
    <x v="8"/>
    <s v="Islas del Ibicuy"/>
    <n v="0"/>
  </r>
  <r>
    <x v="11"/>
    <x v="9"/>
    <s v="La Paz"/>
    <n v="0"/>
  </r>
  <r>
    <x v="11"/>
    <x v="10"/>
    <s v="Nogoyá"/>
    <n v="0"/>
  </r>
  <r>
    <x v="11"/>
    <x v="11"/>
    <s v="Paraná"/>
    <n v="0"/>
  </r>
  <r>
    <x v="11"/>
    <x v="12"/>
    <s v="San Salvador"/>
    <n v="0"/>
  </r>
  <r>
    <x v="11"/>
    <x v="13"/>
    <s v="Rosario del Tala"/>
    <n v="0"/>
  </r>
  <r>
    <x v="11"/>
    <x v="14"/>
    <s v="Concepción del Uruguay"/>
    <n v="0"/>
  </r>
  <r>
    <x v="11"/>
    <x v="15"/>
    <s v="Victoria"/>
    <n v="0"/>
  </r>
  <r>
    <x v="11"/>
    <x v="16"/>
    <s v="Villaguay"/>
    <n v="0"/>
  </r>
  <r>
    <x v="12"/>
    <x v="0"/>
    <s v="Colón"/>
    <n v="0"/>
  </r>
  <r>
    <x v="12"/>
    <x v="1"/>
    <s v="Concordia"/>
    <n v="0"/>
  </r>
  <r>
    <x v="12"/>
    <x v="2"/>
    <s v="Diamante"/>
    <n v="0"/>
  </r>
  <r>
    <x v="12"/>
    <x v="3"/>
    <s v="Federación"/>
    <n v="0"/>
  </r>
  <r>
    <x v="12"/>
    <x v="4"/>
    <s v="Federal"/>
    <n v="0"/>
  </r>
  <r>
    <x v="12"/>
    <x v="5"/>
    <s v="Feliciano"/>
    <n v="0"/>
  </r>
  <r>
    <x v="12"/>
    <x v="6"/>
    <s v="Gualeguay"/>
    <n v="0"/>
  </r>
  <r>
    <x v="12"/>
    <x v="7"/>
    <s v="Gualeguaychú"/>
    <n v="0"/>
  </r>
  <r>
    <x v="12"/>
    <x v="8"/>
    <s v="Islas del Ibicuy"/>
    <n v="0"/>
  </r>
  <r>
    <x v="12"/>
    <x v="9"/>
    <s v="La Paz"/>
    <n v="0"/>
  </r>
  <r>
    <x v="12"/>
    <x v="10"/>
    <s v="Nogoyá"/>
    <n v="0"/>
  </r>
  <r>
    <x v="12"/>
    <x v="11"/>
    <s v="Paraná"/>
    <n v="1"/>
  </r>
  <r>
    <x v="12"/>
    <x v="12"/>
    <s v="San Salvador"/>
    <n v="0"/>
  </r>
  <r>
    <x v="12"/>
    <x v="13"/>
    <s v="Rosario del Tala"/>
    <n v="0"/>
  </r>
  <r>
    <x v="12"/>
    <x v="14"/>
    <s v="Concepción del Uruguay"/>
    <n v="0"/>
  </r>
  <r>
    <x v="12"/>
    <x v="15"/>
    <s v="Victoria"/>
    <n v="0"/>
  </r>
  <r>
    <x v="12"/>
    <x v="16"/>
    <s v="Villaguay"/>
    <n v="0"/>
  </r>
  <r>
    <x v="13"/>
    <x v="0"/>
    <s v="Colón"/>
    <n v="0"/>
  </r>
  <r>
    <x v="13"/>
    <x v="1"/>
    <s v="Concordia"/>
    <n v="0"/>
  </r>
  <r>
    <x v="13"/>
    <x v="2"/>
    <s v="Diamante"/>
    <n v="0"/>
  </r>
  <r>
    <x v="13"/>
    <x v="3"/>
    <s v="Federación"/>
    <n v="0"/>
  </r>
  <r>
    <x v="13"/>
    <x v="4"/>
    <s v="Federal"/>
    <n v="0"/>
  </r>
  <r>
    <x v="13"/>
    <x v="5"/>
    <s v="Feliciano"/>
    <n v="0"/>
  </r>
  <r>
    <x v="13"/>
    <x v="6"/>
    <s v="Gualeguay"/>
    <n v="0"/>
  </r>
  <r>
    <x v="13"/>
    <x v="7"/>
    <s v="Gualeguaychú"/>
    <n v="1"/>
  </r>
  <r>
    <x v="13"/>
    <x v="8"/>
    <s v="Islas del Ibicuy"/>
    <n v="0"/>
  </r>
  <r>
    <x v="13"/>
    <x v="9"/>
    <s v="La Paz"/>
    <n v="0"/>
  </r>
  <r>
    <x v="13"/>
    <x v="10"/>
    <s v="Nogoyá"/>
    <n v="0"/>
  </r>
  <r>
    <x v="13"/>
    <x v="11"/>
    <s v="Paraná"/>
    <n v="0"/>
  </r>
  <r>
    <x v="13"/>
    <x v="12"/>
    <s v="San Salvador"/>
    <n v="0"/>
  </r>
  <r>
    <x v="13"/>
    <x v="13"/>
    <s v="Rosario del Tala"/>
    <n v="0"/>
  </r>
  <r>
    <x v="13"/>
    <x v="14"/>
    <s v="Concepción del Uruguay"/>
    <n v="0"/>
  </r>
  <r>
    <x v="13"/>
    <x v="15"/>
    <s v="Victoria"/>
    <n v="0"/>
  </r>
  <r>
    <x v="13"/>
    <x v="16"/>
    <s v="Villaguay"/>
    <n v="1"/>
  </r>
  <r>
    <x v="14"/>
    <x v="0"/>
    <s v="Colón"/>
    <n v="0"/>
  </r>
  <r>
    <x v="14"/>
    <x v="1"/>
    <s v="Concordia"/>
    <n v="0"/>
  </r>
  <r>
    <x v="14"/>
    <x v="2"/>
    <s v="Diamante"/>
    <n v="0"/>
  </r>
  <r>
    <x v="14"/>
    <x v="3"/>
    <s v="Federación"/>
    <n v="0"/>
  </r>
  <r>
    <x v="14"/>
    <x v="4"/>
    <s v="Federal"/>
    <n v="0"/>
  </r>
  <r>
    <x v="14"/>
    <x v="5"/>
    <s v="Feliciano"/>
    <n v="0"/>
  </r>
  <r>
    <x v="14"/>
    <x v="6"/>
    <s v="Gualeguay"/>
    <n v="0"/>
  </r>
  <r>
    <x v="14"/>
    <x v="7"/>
    <s v="Gualeguaychú"/>
    <n v="1"/>
  </r>
  <r>
    <x v="14"/>
    <x v="7"/>
    <s v="Larroque"/>
    <n v="1"/>
  </r>
  <r>
    <x v="14"/>
    <x v="8"/>
    <s v="Islas del Ibicuy"/>
    <n v="0"/>
  </r>
  <r>
    <x v="14"/>
    <x v="9"/>
    <s v="La Paz"/>
    <n v="0"/>
  </r>
  <r>
    <x v="14"/>
    <x v="10"/>
    <s v="Nogoyá"/>
    <n v="0"/>
  </r>
  <r>
    <x v="14"/>
    <x v="11"/>
    <s v="Paraná"/>
    <n v="0"/>
  </r>
  <r>
    <x v="14"/>
    <x v="12"/>
    <s v="San Salvador"/>
    <n v="0"/>
  </r>
  <r>
    <x v="14"/>
    <x v="13"/>
    <s v="Rosario del Tala"/>
    <n v="0"/>
  </r>
  <r>
    <x v="14"/>
    <x v="14"/>
    <s v="Concepción del Uruguay"/>
    <n v="0"/>
  </r>
  <r>
    <x v="14"/>
    <x v="15"/>
    <s v="Victoria"/>
    <n v="0"/>
  </r>
  <r>
    <x v="14"/>
    <x v="16"/>
    <s v="Villaguay"/>
    <n v="0"/>
  </r>
  <r>
    <x v="15"/>
    <x v="0"/>
    <s v="Colón"/>
    <n v="0"/>
  </r>
  <r>
    <x v="15"/>
    <x v="1"/>
    <s v="Concordia"/>
    <n v="0"/>
  </r>
  <r>
    <x v="15"/>
    <x v="2"/>
    <s v="Diamante"/>
    <n v="0"/>
  </r>
  <r>
    <x v="15"/>
    <x v="3"/>
    <s v="Federación"/>
    <n v="0"/>
  </r>
  <r>
    <x v="15"/>
    <x v="4"/>
    <s v="Federal"/>
    <n v="0"/>
  </r>
  <r>
    <x v="15"/>
    <x v="5"/>
    <s v="Feliciano"/>
    <n v="0"/>
  </r>
  <r>
    <x v="15"/>
    <x v="6"/>
    <s v="Gualeguay"/>
    <n v="0"/>
  </r>
  <r>
    <x v="15"/>
    <x v="7"/>
    <s v="Gualeguaychú"/>
    <n v="1"/>
  </r>
  <r>
    <x v="15"/>
    <x v="7"/>
    <s v="Larroque"/>
    <n v="1"/>
  </r>
  <r>
    <x v="15"/>
    <x v="8"/>
    <s v="Islas del Ibicuy"/>
    <n v="0"/>
  </r>
  <r>
    <x v="15"/>
    <x v="9"/>
    <s v="La Paz"/>
    <n v="0"/>
  </r>
  <r>
    <x v="15"/>
    <x v="10"/>
    <s v="Nogoyá"/>
    <n v="0"/>
  </r>
  <r>
    <x v="15"/>
    <x v="11"/>
    <s v="Paraná"/>
    <n v="0"/>
  </r>
  <r>
    <x v="15"/>
    <x v="12"/>
    <s v="San Salvador"/>
    <n v="0"/>
  </r>
  <r>
    <x v="15"/>
    <x v="13"/>
    <s v="Rosario del Tala"/>
    <n v="0"/>
  </r>
  <r>
    <x v="15"/>
    <x v="14"/>
    <s v="Concepción del Uruguay"/>
    <n v="0"/>
  </r>
  <r>
    <x v="15"/>
    <x v="15"/>
    <s v="Victoria"/>
    <n v="0"/>
  </r>
  <r>
    <x v="15"/>
    <x v="16"/>
    <s v="Villaguay"/>
    <n v="0"/>
  </r>
  <r>
    <x v="16"/>
    <x v="0"/>
    <s v="Colón"/>
    <n v="0"/>
  </r>
  <r>
    <x v="16"/>
    <x v="1"/>
    <s v="Concordia"/>
    <n v="1"/>
  </r>
  <r>
    <x v="16"/>
    <x v="2"/>
    <s v="Diamante"/>
    <n v="0"/>
  </r>
  <r>
    <x v="16"/>
    <x v="3"/>
    <s v="Federación"/>
    <n v="0"/>
  </r>
  <r>
    <x v="16"/>
    <x v="4"/>
    <s v="Federal"/>
    <n v="0"/>
  </r>
  <r>
    <x v="16"/>
    <x v="5"/>
    <s v="Feliciano"/>
    <n v="0"/>
  </r>
  <r>
    <x v="16"/>
    <x v="6"/>
    <s v="Gualeguay"/>
    <n v="0"/>
  </r>
  <r>
    <x v="16"/>
    <x v="7"/>
    <s v="Gualeguaychú"/>
    <n v="0"/>
  </r>
  <r>
    <x v="16"/>
    <x v="8"/>
    <s v="Islas del Ibicuy"/>
    <n v="0"/>
  </r>
  <r>
    <x v="16"/>
    <x v="9"/>
    <s v="La Paz"/>
    <n v="0"/>
  </r>
  <r>
    <x v="16"/>
    <x v="10"/>
    <s v="Nogoyá"/>
    <n v="0"/>
  </r>
  <r>
    <x v="16"/>
    <x v="11"/>
    <s v="Paraná"/>
    <n v="0"/>
  </r>
  <r>
    <x v="16"/>
    <x v="12"/>
    <s v="San Salvador"/>
    <n v="0"/>
  </r>
  <r>
    <x v="16"/>
    <x v="13"/>
    <s v="Rosario del Tala"/>
    <n v="0"/>
  </r>
  <r>
    <x v="16"/>
    <x v="14"/>
    <s v="Concepción del Uruguay"/>
    <n v="0"/>
  </r>
  <r>
    <x v="16"/>
    <x v="15"/>
    <s v="Victoria"/>
    <n v="0"/>
  </r>
  <r>
    <x v="16"/>
    <x v="16"/>
    <s v="Villaguay"/>
    <n v="0"/>
  </r>
  <r>
    <x v="17"/>
    <x v="0"/>
    <s v="Colón"/>
    <n v="0"/>
  </r>
  <r>
    <x v="17"/>
    <x v="1"/>
    <s v="Concordia"/>
    <n v="0"/>
  </r>
  <r>
    <x v="17"/>
    <x v="2"/>
    <s v="Diamante"/>
    <n v="0"/>
  </r>
  <r>
    <x v="17"/>
    <x v="3"/>
    <s v="Federación"/>
    <n v="0"/>
  </r>
  <r>
    <x v="17"/>
    <x v="4"/>
    <s v="Federal"/>
    <n v="0"/>
  </r>
  <r>
    <x v="17"/>
    <x v="5"/>
    <s v="Feliciano"/>
    <n v="0"/>
  </r>
  <r>
    <x v="17"/>
    <x v="6"/>
    <s v="Gualeguay"/>
    <n v="0"/>
  </r>
  <r>
    <x v="17"/>
    <x v="7"/>
    <s v="Gualeguaychú"/>
    <n v="0"/>
  </r>
  <r>
    <x v="17"/>
    <x v="8"/>
    <s v="Islas del Ibicuy"/>
    <n v="0"/>
  </r>
  <r>
    <x v="17"/>
    <x v="9"/>
    <s v="La Paz"/>
    <n v="0"/>
  </r>
  <r>
    <x v="17"/>
    <x v="10"/>
    <s v="Nogoyá"/>
    <n v="0"/>
  </r>
  <r>
    <x v="17"/>
    <x v="11"/>
    <s v="San Benito"/>
    <n v="1"/>
  </r>
  <r>
    <x v="17"/>
    <x v="12"/>
    <s v="San Salvador"/>
    <n v="0"/>
  </r>
  <r>
    <x v="17"/>
    <x v="13"/>
    <s v="Rosario del Tala"/>
    <n v="0"/>
  </r>
  <r>
    <x v="17"/>
    <x v="14"/>
    <s v="Concepción del Uruguay"/>
    <n v="0"/>
  </r>
  <r>
    <x v="17"/>
    <x v="15"/>
    <s v="Victoria"/>
    <n v="0"/>
  </r>
  <r>
    <x v="17"/>
    <x v="16"/>
    <s v="Villaguay"/>
    <n v="0"/>
  </r>
  <r>
    <x v="18"/>
    <x v="0"/>
    <s v="Colón"/>
    <n v="0"/>
  </r>
  <r>
    <x v="18"/>
    <x v="1"/>
    <s v="Concordia"/>
    <n v="1"/>
  </r>
  <r>
    <x v="18"/>
    <x v="2"/>
    <s v="Diamante"/>
    <n v="0"/>
  </r>
  <r>
    <x v="18"/>
    <x v="3"/>
    <s v="Chajarí"/>
    <n v="1"/>
  </r>
  <r>
    <x v="18"/>
    <x v="4"/>
    <s v="Federal"/>
    <n v="0"/>
  </r>
  <r>
    <x v="18"/>
    <x v="5"/>
    <s v="Feliciano"/>
    <n v="0"/>
  </r>
  <r>
    <x v="18"/>
    <x v="6"/>
    <s v="Gualeguay"/>
    <n v="0"/>
  </r>
  <r>
    <x v="18"/>
    <x v="7"/>
    <s v="Gualeguaychú"/>
    <n v="0"/>
  </r>
  <r>
    <x v="18"/>
    <x v="8"/>
    <s v="Islas del Ibicuy"/>
    <n v="0"/>
  </r>
  <r>
    <x v="18"/>
    <x v="9"/>
    <s v="La Paz"/>
    <n v="0"/>
  </r>
  <r>
    <x v="18"/>
    <x v="10"/>
    <s v="Nogoyá"/>
    <n v="0"/>
  </r>
  <r>
    <x v="18"/>
    <x v="11"/>
    <s v="Paraná"/>
    <n v="0"/>
  </r>
  <r>
    <x v="18"/>
    <x v="12"/>
    <s v="San Salvador"/>
    <n v="0"/>
  </r>
  <r>
    <x v="18"/>
    <x v="13"/>
    <s v="Rosario del Tala"/>
    <n v="0"/>
  </r>
  <r>
    <x v="18"/>
    <x v="14"/>
    <s v="Concepción del Uruguay"/>
    <n v="0"/>
  </r>
  <r>
    <x v="18"/>
    <x v="15"/>
    <s v="Victoria"/>
    <n v="0"/>
  </r>
  <r>
    <x v="18"/>
    <x v="16"/>
    <s v="Villaguay"/>
    <n v="0"/>
  </r>
  <r>
    <x v="19"/>
    <x v="0"/>
    <s v="Colón"/>
    <n v="0"/>
  </r>
  <r>
    <x v="19"/>
    <x v="1"/>
    <s v="Concordia"/>
    <n v="0"/>
  </r>
  <r>
    <x v="19"/>
    <x v="2"/>
    <s v="Diamante"/>
    <n v="0"/>
  </r>
  <r>
    <x v="19"/>
    <x v="3"/>
    <s v="Chajarí"/>
    <n v="1"/>
  </r>
  <r>
    <x v="19"/>
    <x v="4"/>
    <s v="Federal"/>
    <n v="0"/>
  </r>
  <r>
    <x v="19"/>
    <x v="5"/>
    <s v="Feliciano"/>
    <n v="0"/>
  </r>
  <r>
    <x v="19"/>
    <x v="6"/>
    <s v="Gualeguay"/>
    <n v="0"/>
  </r>
  <r>
    <x v="19"/>
    <x v="7"/>
    <s v="Gualeguaychú"/>
    <n v="0"/>
  </r>
  <r>
    <x v="19"/>
    <x v="8"/>
    <s v="Islas del Ibicuy"/>
    <n v="0"/>
  </r>
  <r>
    <x v="19"/>
    <x v="9"/>
    <s v="La Paz"/>
    <n v="0"/>
  </r>
  <r>
    <x v="19"/>
    <x v="10"/>
    <s v="Nogoyá"/>
    <n v="0"/>
  </r>
  <r>
    <x v="19"/>
    <x v="11"/>
    <s v="Paraná"/>
    <n v="0"/>
  </r>
  <r>
    <x v="19"/>
    <x v="12"/>
    <s v="San Salvador"/>
    <n v="0"/>
  </r>
  <r>
    <x v="19"/>
    <x v="13"/>
    <s v="Rosario del Tala"/>
    <n v="0"/>
  </r>
  <r>
    <x v="19"/>
    <x v="14"/>
    <s v="San Justo"/>
    <n v="1"/>
  </r>
  <r>
    <x v="19"/>
    <x v="15"/>
    <s v="Victoria"/>
    <n v="0"/>
  </r>
  <r>
    <x v="19"/>
    <x v="16"/>
    <s v="Villaguay"/>
    <n v="0"/>
  </r>
  <r>
    <x v="20"/>
    <x v="0"/>
    <s v="Colón"/>
    <n v="0"/>
  </r>
  <r>
    <x v="20"/>
    <x v="1"/>
    <s v="Concordia"/>
    <n v="0"/>
  </r>
  <r>
    <x v="20"/>
    <x v="2"/>
    <s v="Diamante"/>
    <n v="0"/>
  </r>
  <r>
    <x v="20"/>
    <x v="3"/>
    <s v="Federación"/>
    <n v="0"/>
  </r>
  <r>
    <x v="20"/>
    <x v="4"/>
    <s v="Federal"/>
    <n v="0"/>
  </r>
  <r>
    <x v="20"/>
    <x v="5"/>
    <s v="Feliciano"/>
    <n v="0"/>
  </r>
  <r>
    <x v="20"/>
    <x v="6"/>
    <s v="Gualeguay"/>
    <n v="0"/>
  </r>
  <r>
    <x v="20"/>
    <x v="7"/>
    <s v="Gualeguaychú"/>
    <n v="0"/>
  </r>
  <r>
    <x v="20"/>
    <x v="8"/>
    <s v="Islas del Ibicuy"/>
    <n v="0"/>
  </r>
  <r>
    <x v="20"/>
    <x v="9"/>
    <s v="La Paz"/>
    <n v="0"/>
  </r>
  <r>
    <x v="20"/>
    <x v="10"/>
    <s v="Nogoyá"/>
    <n v="0"/>
  </r>
  <r>
    <x v="20"/>
    <x v="11"/>
    <s v="Paraná"/>
    <n v="0"/>
  </r>
  <r>
    <x v="20"/>
    <x v="12"/>
    <s v="San Salvador"/>
    <n v="0"/>
  </r>
  <r>
    <x v="20"/>
    <x v="13"/>
    <s v="Rosario del Tala"/>
    <n v="0"/>
  </r>
  <r>
    <x v="20"/>
    <x v="14"/>
    <s v="San Justo"/>
    <n v="2"/>
  </r>
  <r>
    <x v="20"/>
    <x v="15"/>
    <s v="Victoria"/>
    <n v="0"/>
  </r>
  <r>
    <x v="20"/>
    <x v="16"/>
    <s v="Villaguay"/>
    <n v="0"/>
  </r>
  <r>
    <x v="21"/>
    <x v="0"/>
    <s v="Colón"/>
    <n v="4"/>
  </r>
  <r>
    <x v="21"/>
    <x v="1"/>
    <s v="Concordia"/>
    <n v="0"/>
  </r>
  <r>
    <x v="21"/>
    <x v="2"/>
    <s v="Diamante"/>
    <n v="0"/>
  </r>
  <r>
    <x v="21"/>
    <x v="3"/>
    <s v="Federación"/>
    <n v="0"/>
  </r>
  <r>
    <x v="21"/>
    <x v="4"/>
    <s v="Federal"/>
    <n v="0"/>
  </r>
  <r>
    <x v="21"/>
    <x v="5"/>
    <s v="Feliciano"/>
    <n v="0"/>
  </r>
  <r>
    <x v="21"/>
    <x v="6"/>
    <s v="Gualeguay"/>
    <n v="0"/>
  </r>
  <r>
    <x v="21"/>
    <x v="7"/>
    <s v="Gualeguaychú"/>
    <n v="0"/>
  </r>
  <r>
    <x v="21"/>
    <x v="8"/>
    <s v="Islas del Ibicuy"/>
    <n v="0"/>
  </r>
  <r>
    <x v="21"/>
    <x v="9"/>
    <s v="La Paz"/>
    <n v="0"/>
  </r>
  <r>
    <x v="21"/>
    <x v="10"/>
    <s v="Nogoyá"/>
    <n v="0"/>
  </r>
  <r>
    <x v="21"/>
    <x v="11"/>
    <s v="Paraná"/>
    <n v="0"/>
  </r>
  <r>
    <x v="21"/>
    <x v="12"/>
    <s v="San Salvador"/>
    <n v="0"/>
  </r>
  <r>
    <x v="21"/>
    <x v="13"/>
    <s v="Rosario del Tala"/>
    <n v="0"/>
  </r>
  <r>
    <x v="21"/>
    <x v="14"/>
    <s v="Concepción del Uruguay"/>
    <n v="0"/>
  </r>
  <r>
    <x v="21"/>
    <x v="15"/>
    <s v="Victoria"/>
    <n v="0"/>
  </r>
  <r>
    <x v="21"/>
    <x v="16"/>
    <s v="Villaguay"/>
    <n v="0"/>
  </r>
  <r>
    <x v="22"/>
    <x v="0"/>
    <s v="Colón"/>
    <n v="7"/>
  </r>
  <r>
    <x v="22"/>
    <x v="1"/>
    <s v="Concordia"/>
    <n v="0"/>
  </r>
  <r>
    <x v="22"/>
    <x v="2"/>
    <s v="Diamante"/>
    <n v="0"/>
  </r>
  <r>
    <x v="22"/>
    <x v="3"/>
    <s v="Federación"/>
    <n v="0"/>
  </r>
  <r>
    <x v="22"/>
    <x v="4"/>
    <s v="Federal"/>
    <n v="0"/>
  </r>
  <r>
    <x v="22"/>
    <x v="5"/>
    <s v="Feliciano"/>
    <n v="0"/>
  </r>
  <r>
    <x v="22"/>
    <x v="6"/>
    <s v="Gualeguay"/>
    <n v="0"/>
  </r>
  <r>
    <x v="22"/>
    <x v="7"/>
    <s v="Gualeguaychú"/>
    <n v="0"/>
  </r>
  <r>
    <x v="22"/>
    <x v="8"/>
    <s v="Islas del Ibicuy"/>
    <n v="0"/>
  </r>
  <r>
    <x v="22"/>
    <x v="9"/>
    <s v="La Paz"/>
    <n v="0"/>
  </r>
  <r>
    <x v="22"/>
    <x v="10"/>
    <s v="Nogoyá"/>
    <n v="0"/>
  </r>
  <r>
    <x v="22"/>
    <x v="11"/>
    <s v="Paraná"/>
    <n v="0"/>
  </r>
  <r>
    <x v="22"/>
    <x v="12"/>
    <s v="San Salvador"/>
    <n v="0"/>
  </r>
  <r>
    <x v="22"/>
    <x v="13"/>
    <s v="Rosario del Tala"/>
    <n v="0"/>
  </r>
  <r>
    <x v="22"/>
    <x v="14"/>
    <s v="Concepción del Uruguay"/>
    <n v="0"/>
  </r>
  <r>
    <x v="22"/>
    <x v="15"/>
    <s v="Victoria"/>
    <n v="0"/>
  </r>
  <r>
    <x v="22"/>
    <x v="16"/>
    <s v="Villaguay"/>
    <n v="0"/>
  </r>
  <r>
    <x v="23"/>
    <x v="0"/>
    <s v="Colón"/>
    <n v="4"/>
  </r>
  <r>
    <x v="23"/>
    <x v="1"/>
    <s v="Concordia"/>
    <n v="0"/>
  </r>
  <r>
    <x v="23"/>
    <x v="2"/>
    <s v="Diamante"/>
    <n v="0"/>
  </r>
  <r>
    <x v="23"/>
    <x v="3"/>
    <s v="Federación"/>
    <n v="0"/>
  </r>
  <r>
    <x v="23"/>
    <x v="4"/>
    <s v="Federal"/>
    <n v="0"/>
  </r>
  <r>
    <x v="23"/>
    <x v="5"/>
    <s v="Feliciano"/>
    <n v="0"/>
  </r>
  <r>
    <x v="23"/>
    <x v="6"/>
    <s v="Gualeguay"/>
    <n v="0"/>
  </r>
  <r>
    <x v="23"/>
    <x v="7"/>
    <s v="Gualeguaychú"/>
    <n v="1"/>
  </r>
  <r>
    <x v="23"/>
    <x v="8"/>
    <s v="Islas del Ibicuy"/>
    <n v="0"/>
  </r>
  <r>
    <x v="23"/>
    <x v="9"/>
    <s v="La Paz"/>
    <n v="0"/>
  </r>
  <r>
    <x v="23"/>
    <x v="10"/>
    <s v="Nogoyá"/>
    <n v="0"/>
  </r>
  <r>
    <x v="23"/>
    <x v="11"/>
    <s v="Paraná"/>
    <n v="0"/>
  </r>
  <r>
    <x v="23"/>
    <x v="12"/>
    <s v="San Salvador"/>
    <n v="0"/>
  </r>
  <r>
    <x v="23"/>
    <x v="13"/>
    <s v="Rosario del Tala"/>
    <n v="0"/>
  </r>
  <r>
    <x v="23"/>
    <x v="14"/>
    <s v="Concepción del Uruguay"/>
    <n v="0"/>
  </r>
  <r>
    <x v="23"/>
    <x v="15"/>
    <s v="Victoria"/>
    <n v="0"/>
  </r>
  <r>
    <x v="23"/>
    <x v="16"/>
    <s v="Villaguay"/>
    <n v="0"/>
  </r>
  <r>
    <x v="24"/>
    <x v="0"/>
    <s v="Colón"/>
    <n v="0"/>
  </r>
  <r>
    <x v="24"/>
    <x v="1"/>
    <s v="Concordia"/>
    <n v="0"/>
  </r>
  <r>
    <x v="24"/>
    <x v="2"/>
    <s v="Diamante"/>
    <n v="0"/>
  </r>
  <r>
    <x v="24"/>
    <x v="3"/>
    <s v="Federación"/>
    <n v="0"/>
  </r>
  <r>
    <x v="24"/>
    <x v="4"/>
    <s v="Federal"/>
    <n v="0"/>
  </r>
  <r>
    <x v="24"/>
    <x v="5"/>
    <s v="Feliciano"/>
    <n v="0"/>
  </r>
  <r>
    <x v="24"/>
    <x v="6"/>
    <s v="Gualeguay"/>
    <n v="0"/>
  </r>
  <r>
    <x v="24"/>
    <x v="7"/>
    <s v="Gualeguaychú"/>
    <n v="2"/>
  </r>
  <r>
    <x v="24"/>
    <x v="8"/>
    <s v="Islas del Ibicuy"/>
    <n v="0"/>
  </r>
  <r>
    <x v="24"/>
    <x v="9"/>
    <s v="La Paz"/>
    <n v="0"/>
  </r>
  <r>
    <x v="24"/>
    <x v="10"/>
    <s v="Nogoyá"/>
    <n v="0"/>
  </r>
  <r>
    <x v="24"/>
    <x v="11"/>
    <s v="Paraná"/>
    <n v="0"/>
  </r>
  <r>
    <x v="24"/>
    <x v="12"/>
    <s v="San Salvador"/>
    <n v="0"/>
  </r>
  <r>
    <x v="24"/>
    <x v="13"/>
    <s v="Rosario del Tala"/>
    <n v="0"/>
  </r>
  <r>
    <x v="24"/>
    <x v="14"/>
    <s v="Concepción del Uruguay"/>
    <n v="0"/>
  </r>
  <r>
    <x v="24"/>
    <x v="15"/>
    <s v="Victoria"/>
    <n v="0"/>
  </r>
  <r>
    <x v="24"/>
    <x v="16"/>
    <s v="Villaguay"/>
    <n v="0"/>
  </r>
  <r>
    <x v="25"/>
    <x v="0"/>
    <s v="San José"/>
    <n v="2"/>
  </r>
  <r>
    <x v="25"/>
    <x v="1"/>
    <s v="Concordia"/>
    <n v="0"/>
  </r>
  <r>
    <x v="25"/>
    <x v="2"/>
    <s v="Diamante"/>
    <n v="0"/>
  </r>
  <r>
    <x v="25"/>
    <x v="3"/>
    <s v="Federación"/>
    <n v="0"/>
  </r>
  <r>
    <x v="25"/>
    <x v="4"/>
    <s v="Federal"/>
    <n v="0"/>
  </r>
  <r>
    <x v="25"/>
    <x v="5"/>
    <s v="Feliciano"/>
    <n v="0"/>
  </r>
  <r>
    <x v="25"/>
    <x v="6"/>
    <s v="Gualeguay"/>
    <n v="0"/>
  </r>
  <r>
    <x v="25"/>
    <x v="7"/>
    <s v="Gualeguaychú"/>
    <n v="0"/>
  </r>
  <r>
    <x v="25"/>
    <x v="8"/>
    <s v="Islas del Ibicuy"/>
    <n v="0"/>
  </r>
  <r>
    <x v="25"/>
    <x v="9"/>
    <s v="La Paz"/>
    <n v="0"/>
  </r>
  <r>
    <x v="25"/>
    <x v="10"/>
    <s v="Nogoyá"/>
    <n v="0"/>
  </r>
  <r>
    <x v="25"/>
    <x v="11"/>
    <s v="Paraná"/>
    <n v="0"/>
  </r>
  <r>
    <x v="25"/>
    <x v="12"/>
    <s v="San Salvador"/>
    <n v="0"/>
  </r>
  <r>
    <x v="25"/>
    <x v="13"/>
    <s v="Rosario del Tala"/>
    <n v="0"/>
  </r>
  <r>
    <x v="25"/>
    <x v="14"/>
    <s v="Concepción del Uruguay"/>
    <n v="0"/>
  </r>
  <r>
    <x v="25"/>
    <x v="15"/>
    <s v="Victoria"/>
    <n v="0"/>
  </r>
  <r>
    <x v="25"/>
    <x v="16"/>
    <s v="Villaguay"/>
    <n v="0"/>
  </r>
  <r>
    <x v="26"/>
    <x v="0"/>
    <s v="Colón"/>
    <n v="0"/>
  </r>
  <r>
    <x v="26"/>
    <x v="1"/>
    <s v="Concordia"/>
    <n v="0"/>
  </r>
  <r>
    <x v="26"/>
    <x v="2"/>
    <s v="Diamante"/>
    <n v="0"/>
  </r>
  <r>
    <x v="26"/>
    <x v="3"/>
    <s v="Federación"/>
    <n v="0"/>
  </r>
  <r>
    <x v="26"/>
    <x v="4"/>
    <s v="Federal"/>
    <n v="0"/>
  </r>
  <r>
    <x v="26"/>
    <x v="5"/>
    <s v="Feliciano"/>
    <n v="0"/>
  </r>
  <r>
    <x v="26"/>
    <x v="6"/>
    <s v="Gualeguay"/>
    <n v="0"/>
  </r>
  <r>
    <x v="26"/>
    <x v="7"/>
    <s v="Gualeguaychú"/>
    <n v="3"/>
  </r>
  <r>
    <x v="26"/>
    <x v="8"/>
    <s v="Islas del Ibicuy"/>
    <n v="0"/>
  </r>
  <r>
    <x v="26"/>
    <x v="9"/>
    <s v="La Paz"/>
    <n v="0"/>
  </r>
  <r>
    <x v="26"/>
    <x v="10"/>
    <s v="Nogoyá"/>
    <n v="0"/>
  </r>
  <r>
    <x v="26"/>
    <x v="11"/>
    <s v="Paraná"/>
    <n v="0"/>
  </r>
  <r>
    <x v="26"/>
    <x v="12"/>
    <s v="San Salvador"/>
    <n v="0"/>
  </r>
  <r>
    <x v="26"/>
    <x v="13"/>
    <s v="Rosario del Tala"/>
    <n v="0"/>
  </r>
  <r>
    <x v="26"/>
    <x v="14"/>
    <s v="Concepción del Uruguay"/>
    <n v="0"/>
  </r>
  <r>
    <x v="26"/>
    <x v="15"/>
    <s v="Victoria"/>
    <n v="0"/>
  </r>
  <r>
    <x v="26"/>
    <x v="16"/>
    <s v="Villaguay"/>
    <n v="0"/>
  </r>
  <r>
    <x v="27"/>
    <x v="0"/>
    <s v="San José"/>
    <n v="2"/>
  </r>
  <r>
    <x v="27"/>
    <x v="1"/>
    <s v="Concordia"/>
    <n v="0"/>
  </r>
  <r>
    <x v="27"/>
    <x v="2"/>
    <s v="Diamante"/>
    <n v="0"/>
  </r>
  <r>
    <x v="27"/>
    <x v="3"/>
    <s v="Chajarí"/>
    <n v="1"/>
  </r>
  <r>
    <x v="27"/>
    <x v="3"/>
    <s v="Santa Ana"/>
    <n v="1"/>
  </r>
  <r>
    <x v="27"/>
    <x v="3"/>
    <s v="Villa del Rosario"/>
    <n v="1"/>
  </r>
  <r>
    <x v="27"/>
    <x v="4"/>
    <s v="Federal"/>
    <n v="0"/>
  </r>
  <r>
    <x v="27"/>
    <x v="5"/>
    <s v="Feliciano"/>
    <n v="0"/>
  </r>
  <r>
    <x v="27"/>
    <x v="6"/>
    <s v="Gualeguay"/>
    <n v="0"/>
  </r>
  <r>
    <x v="27"/>
    <x v="7"/>
    <s v="Larroque"/>
    <n v="1"/>
  </r>
  <r>
    <x v="27"/>
    <x v="8"/>
    <s v="Islas del Ibicuy"/>
    <n v="0"/>
  </r>
  <r>
    <x v="27"/>
    <x v="9"/>
    <s v="La Paz"/>
    <n v="0"/>
  </r>
  <r>
    <x v="27"/>
    <x v="10"/>
    <s v="Nogoyá"/>
    <n v="0"/>
  </r>
  <r>
    <x v="27"/>
    <x v="11"/>
    <s v="Paraná"/>
    <n v="0"/>
  </r>
  <r>
    <x v="27"/>
    <x v="12"/>
    <s v="San Salvador"/>
    <n v="0"/>
  </r>
  <r>
    <x v="27"/>
    <x v="13"/>
    <s v="Rosario del Tala"/>
    <n v="0"/>
  </r>
  <r>
    <x v="27"/>
    <x v="14"/>
    <s v="Concepción del Uruguay"/>
    <n v="0"/>
  </r>
  <r>
    <x v="27"/>
    <x v="15"/>
    <s v="Victoria"/>
    <n v="0"/>
  </r>
  <r>
    <x v="27"/>
    <x v="16"/>
    <s v="Villaguay"/>
    <n v="0"/>
  </r>
  <r>
    <x v="28"/>
    <x v="0"/>
    <s v="Colón"/>
    <n v="1"/>
  </r>
  <r>
    <x v="28"/>
    <x v="1"/>
    <s v="Concordia"/>
    <n v="0"/>
  </r>
  <r>
    <x v="28"/>
    <x v="2"/>
    <s v="Diamante"/>
    <n v="0"/>
  </r>
  <r>
    <x v="28"/>
    <x v="3"/>
    <s v="Federación"/>
    <n v="1"/>
  </r>
  <r>
    <x v="28"/>
    <x v="4"/>
    <s v="Federal"/>
    <n v="0"/>
  </r>
  <r>
    <x v="28"/>
    <x v="5"/>
    <s v="Feliciano"/>
    <n v="0"/>
  </r>
  <r>
    <x v="28"/>
    <x v="6"/>
    <s v="Gualeguay"/>
    <n v="0"/>
  </r>
  <r>
    <x v="28"/>
    <x v="7"/>
    <s v="Gualeguaychú"/>
    <n v="4"/>
  </r>
  <r>
    <x v="28"/>
    <x v="8"/>
    <s v="Holt Ibicuy"/>
    <n v="1"/>
  </r>
  <r>
    <x v="28"/>
    <x v="9"/>
    <s v="La Paz"/>
    <n v="0"/>
  </r>
  <r>
    <x v="28"/>
    <x v="10"/>
    <s v="Nogoyá"/>
    <n v="0"/>
  </r>
  <r>
    <x v="28"/>
    <x v="11"/>
    <s v="Paraná"/>
    <n v="0"/>
  </r>
  <r>
    <x v="28"/>
    <x v="12"/>
    <s v="San Salvador"/>
    <n v="0"/>
  </r>
  <r>
    <x v="28"/>
    <x v="13"/>
    <s v="Rosario del Tala"/>
    <n v="0"/>
  </r>
  <r>
    <x v="28"/>
    <x v="14"/>
    <s v="San Justo"/>
    <n v="1"/>
  </r>
  <r>
    <x v="28"/>
    <x v="15"/>
    <s v="Victoria"/>
    <n v="0"/>
  </r>
  <r>
    <x v="28"/>
    <x v="16"/>
    <s v="Villaguay"/>
    <n v="0"/>
  </r>
  <r>
    <x v="29"/>
    <x v="0"/>
    <s v="Colón"/>
    <n v="0"/>
  </r>
  <r>
    <x v="29"/>
    <x v="1"/>
    <s v="Concordia"/>
    <n v="0"/>
  </r>
  <r>
    <x v="29"/>
    <x v="2"/>
    <s v="Diamante"/>
    <n v="0"/>
  </r>
  <r>
    <x v="29"/>
    <x v="3"/>
    <s v="Villa del Rosario"/>
    <n v="2"/>
  </r>
  <r>
    <x v="29"/>
    <x v="4"/>
    <s v="Federal"/>
    <n v="0"/>
  </r>
  <r>
    <x v="29"/>
    <x v="5"/>
    <s v="Feliciano"/>
    <n v="0"/>
  </r>
  <r>
    <x v="29"/>
    <x v="6"/>
    <s v="Gualeguay"/>
    <n v="0"/>
  </r>
  <r>
    <x v="29"/>
    <x v="7"/>
    <s v="Gualeguaychú"/>
    <n v="0"/>
  </r>
  <r>
    <x v="29"/>
    <x v="8"/>
    <s v="Islas del Ibicuy"/>
    <n v="0"/>
  </r>
  <r>
    <x v="29"/>
    <x v="9"/>
    <s v="La Paz"/>
    <n v="0"/>
  </r>
  <r>
    <x v="29"/>
    <x v="10"/>
    <s v="Nogoyá"/>
    <n v="0"/>
  </r>
  <r>
    <x v="29"/>
    <x v="11"/>
    <s v="Paraná"/>
    <n v="1"/>
  </r>
  <r>
    <x v="29"/>
    <x v="12"/>
    <s v="San Salvador"/>
    <n v="0"/>
  </r>
  <r>
    <x v="29"/>
    <x v="13"/>
    <s v="Rosario del Tala"/>
    <n v="0"/>
  </r>
  <r>
    <x v="29"/>
    <x v="14"/>
    <s v="Concepción del Uruguay"/>
    <n v="0"/>
  </r>
  <r>
    <x v="29"/>
    <x v="15"/>
    <s v="Victoria"/>
    <n v="0"/>
  </r>
  <r>
    <x v="29"/>
    <x v="16"/>
    <s v="Villaguay"/>
    <n v="0"/>
  </r>
  <r>
    <x v="30"/>
    <x v="0"/>
    <s v="Colón"/>
    <n v="1"/>
  </r>
  <r>
    <x v="30"/>
    <x v="0"/>
    <s v="San José"/>
    <n v="1"/>
  </r>
  <r>
    <x v="30"/>
    <x v="1"/>
    <s v="Concordia"/>
    <n v="1"/>
  </r>
  <r>
    <x v="30"/>
    <x v="2"/>
    <s v="Diamante"/>
    <n v="0"/>
  </r>
  <r>
    <x v="30"/>
    <x v="3"/>
    <s v="Chajarí"/>
    <n v="1"/>
  </r>
  <r>
    <x v="30"/>
    <x v="4"/>
    <s v="Federal"/>
    <n v="0"/>
  </r>
  <r>
    <x v="30"/>
    <x v="5"/>
    <s v="Feliciano"/>
    <n v="0"/>
  </r>
  <r>
    <x v="30"/>
    <x v="6"/>
    <s v="Gualeguay"/>
    <n v="0"/>
  </r>
  <r>
    <x v="30"/>
    <x v="7"/>
    <s v="Gualeguaychú"/>
    <n v="0"/>
  </r>
  <r>
    <x v="30"/>
    <x v="8"/>
    <s v="Holt Ibicuy"/>
    <n v="14"/>
  </r>
  <r>
    <x v="30"/>
    <x v="9"/>
    <s v="La Paz"/>
    <n v="0"/>
  </r>
  <r>
    <x v="30"/>
    <x v="10"/>
    <s v="Nogoyá"/>
    <n v="0"/>
  </r>
  <r>
    <x v="30"/>
    <x v="11"/>
    <s v="Paraná"/>
    <n v="0"/>
  </r>
  <r>
    <x v="30"/>
    <x v="12"/>
    <s v="San Salvador"/>
    <n v="0"/>
  </r>
  <r>
    <x v="30"/>
    <x v="13"/>
    <s v="Rosario del Tala"/>
    <n v="0"/>
  </r>
  <r>
    <x v="30"/>
    <x v="14"/>
    <s v="Concepción del Uruguay"/>
    <n v="0"/>
  </r>
  <r>
    <x v="30"/>
    <x v="15"/>
    <s v="Victoria"/>
    <n v="0"/>
  </r>
  <r>
    <x v="30"/>
    <x v="16"/>
    <s v="Villaguay"/>
    <n v="0"/>
  </r>
  <r>
    <x v="31"/>
    <x v="0"/>
    <s v="Colón"/>
    <n v="0"/>
  </r>
  <r>
    <x v="31"/>
    <x v="1"/>
    <s v="Concordia"/>
    <n v="0"/>
  </r>
  <r>
    <x v="31"/>
    <x v="2"/>
    <s v="Diamante"/>
    <n v="0"/>
  </r>
  <r>
    <x v="31"/>
    <x v="3"/>
    <s v="Federación"/>
    <n v="0"/>
  </r>
  <r>
    <x v="31"/>
    <x v="4"/>
    <s v="Federal"/>
    <n v="0"/>
  </r>
  <r>
    <x v="31"/>
    <x v="5"/>
    <s v="Feliciano"/>
    <n v="0"/>
  </r>
  <r>
    <x v="31"/>
    <x v="6"/>
    <s v="Gualeguay"/>
    <n v="0"/>
  </r>
  <r>
    <x v="31"/>
    <x v="7"/>
    <s v="Gualeguaychú"/>
    <n v="0"/>
  </r>
  <r>
    <x v="31"/>
    <x v="8"/>
    <s v="Holt Ibicuy"/>
    <n v="1"/>
  </r>
  <r>
    <x v="31"/>
    <x v="9"/>
    <s v="La Paz"/>
    <n v="0"/>
  </r>
  <r>
    <x v="31"/>
    <x v="10"/>
    <s v="Nogoyá"/>
    <n v="0"/>
  </r>
  <r>
    <x v="31"/>
    <x v="11"/>
    <s v="Paraná"/>
    <n v="0"/>
  </r>
  <r>
    <x v="31"/>
    <x v="12"/>
    <s v="San Salvador"/>
    <n v="0"/>
  </r>
  <r>
    <x v="31"/>
    <x v="13"/>
    <s v="Rosario del Tala"/>
    <n v="0"/>
  </r>
  <r>
    <x v="31"/>
    <x v="14"/>
    <s v="Concepción del Uruguay"/>
    <n v="0"/>
  </r>
  <r>
    <x v="31"/>
    <x v="15"/>
    <s v="Victoria"/>
    <n v="0"/>
  </r>
  <r>
    <x v="31"/>
    <x v="16"/>
    <s v="Villaguay"/>
    <n v="0"/>
  </r>
  <r>
    <x v="32"/>
    <x v="0"/>
    <s v="Colón"/>
    <n v="6"/>
  </r>
  <r>
    <x v="32"/>
    <x v="1"/>
    <s v="Concordia"/>
    <n v="0"/>
  </r>
  <r>
    <x v="32"/>
    <x v="2"/>
    <s v="Diamante"/>
    <n v="0"/>
  </r>
  <r>
    <x v="32"/>
    <x v="3"/>
    <s v="Federación"/>
    <n v="0"/>
  </r>
  <r>
    <x v="32"/>
    <x v="4"/>
    <s v="Federal"/>
    <n v="0"/>
  </r>
  <r>
    <x v="32"/>
    <x v="5"/>
    <s v="Feliciano"/>
    <n v="0"/>
  </r>
  <r>
    <x v="32"/>
    <x v="6"/>
    <s v="Gualeguay"/>
    <n v="0"/>
  </r>
  <r>
    <x v="32"/>
    <x v="7"/>
    <s v="Gualeguaychú"/>
    <n v="0"/>
  </r>
  <r>
    <x v="32"/>
    <x v="8"/>
    <s v="Holt Ibicuy"/>
    <n v="8"/>
  </r>
  <r>
    <x v="32"/>
    <x v="9"/>
    <s v="La Paz"/>
    <n v="0"/>
  </r>
  <r>
    <x v="32"/>
    <x v="10"/>
    <s v="Nogoyá"/>
    <n v="0"/>
  </r>
  <r>
    <x v="32"/>
    <x v="11"/>
    <s v="Paraná"/>
    <n v="0"/>
  </r>
  <r>
    <x v="32"/>
    <x v="12"/>
    <s v="San Salvador"/>
    <n v="0"/>
  </r>
  <r>
    <x v="32"/>
    <x v="13"/>
    <s v="Rosario del Tala"/>
    <n v="0"/>
  </r>
  <r>
    <x v="32"/>
    <x v="14"/>
    <s v="Concepción del Uruguay"/>
    <n v="0"/>
  </r>
  <r>
    <x v="32"/>
    <x v="15"/>
    <s v="Victoria"/>
    <n v="0"/>
  </r>
  <r>
    <x v="32"/>
    <x v="16"/>
    <s v="Villaguay"/>
    <n v="0"/>
  </r>
  <r>
    <x v="33"/>
    <x v="0"/>
    <s v="Colón"/>
    <n v="0"/>
  </r>
  <r>
    <x v="33"/>
    <x v="1"/>
    <s v="Concordia"/>
    <n v="0"/>
  </r>
  <r>
    <x v="33"/>
    <x v="2"/>
    <s v="Diamante"/>
    <n v="0"/>
  </r>
  <r>
    <x v="33"/>
    <x v="3"/>
    <s v="Santa Ana"/>
    <n v="1"/>
  </r>
  <r>
    <x v="33"/>
    <x v="4"/>
    <s v="Federal"/>
    <n v="0"/>
  </r>
  <r>
    <x v="33"/>
    <x v="5"/>
    <s v="Feliciano"/>
    <n v="0"/>
  </r>
  <r>
    <x v="33"/>
    <x v="6"/>
    <s v="Gualeguay"/>
    <n v="0"/>
  </r>
  <r>
    <x v="33"/>
    <x v="7"/>
    <s v="Gualeguaychú"/>
    <n v="0"/>
  </r>
  <r>
    <x v="33"/>
    <x v="8"/>
    <s v="Holt Ibicuy"/>
    <n v="4"/>
  </r>
  <r>
    <x v="33"/>
    <x v="9"/>
    <s v="La Paz"/>
    <n v="0"/>
  </r>
  <r>
    <x v="33"/>
    <x v="10"/>
    <s v="Nogoyá"/>
    <n v="0"/>
  </r>
  <r>
    <x v="33"/>
    <x v="11"/>
    <s v="Paraná"/>
    <n v="0"/>
  </r>
  <r>
    <x v="33"/>
    <x v="12"/>
    <s v="San Salvador"/>
    <n v="0"/>
  </r>
  <r>
    <x v="33"/>
    <x v="13"/>
    <s v="Rosario del Tala"/>
    <n v="0"/>
  </r>
  <r>
    <x v="33"/>
    <x v="14"/>
    <s v="Concepción del Uruguay"/>
    <n v="0"/>
  </r>
  <r>
    <x v="33"/>
    <x v="15"/>
    <s v="Victoria"/>
    <n v="0"/>
  </r>
  <r>
    <x v="33"/>
    <x v="16"/>
    <s v="Villaguay"/>
    <n v="0"/>
  </r>
  <r>
    <x v="34"/>
    <x v="0"/>
    <s v="Colón"/>
    <n v="0"/>
  </r>
  <r>
    <x v="34"/>
    <x v="1"/>
    <s v="Concordia"/>
    <n v="0"/>
  </r>
  <r>
    <x v="34"/>
    <x v="2"/>
    <s v="Diamante"/>
    <n v="0"/>
  </r>
  <r>
    <x v="34"/>
    <x v="3"/>
    <s v="Federación"/>
    <n v="0"/>
  </r>
  <r>
    <x v="34"/>
    <x v="4"/>
    <s v="Federal"/>
    <n v="0"/>
  </r>
  <r>
    <x v="34"/>
    <x v="5"/>
    <s v="Feliciano"/>
    <n v="0"/>
  </r>
  <r>
    <x v="34"/>
    <x v="6"/>
    <s v="Gualeguay"/>
    <n v="0"/>
  </r>
  <r>
    <x v="34"/>
    <x v="7"/>
    <s v="Gualeguaychú"/>
    <n v="0"/>
  </r>
  <r>
    <x v="34"/>
    <x v="8"/>
    <s v="Holt Ibicuy"/>
    <n v="1"/>
  </r>
  <r>
    <x v="34"/>
    <x v="9"/>
    <s v="La Paz"/>
    <n v="0"/>
  </r>
  <r>
    <x v="34"/>
    <x v="10"/>
    <s v="Nogoyá"/>
    <n v="0"/>
  </r>
  <r>
    <x v="34"/>
    <x v="11"/>
    <s v="Oro Verde"/>
    <n v="2"/>
  </r>
  <r>
    <x v="34"/>
    <x v="12"/>
    <s v="San Salvador"/>
    <n v="0"/>
  </r>
  <r>
    <x v="34"/>
    <x v="13"/>
    <s v="Rosario del Tala"/>
    <n v="0"/>
  </r>
  <r>
    <x v="34"/>
    <x v="14"/>
    <s v="Concepción del Uruguay"/>
    <n v="0"/>
  </r>
  <r>
    <x v="34"/>
    <x v="15"/>
    <s v="Victoria"/>
    <n v="0"/>
  </r>
  <r>
    <x v="34"/>
    <x v="16"/>
    <s v="Villaguay"/>
    <n v="0"/>
  </r>
  <r>
    <x v="35"/>
    <x v="0"/>
    <s v="Colón"/>
    <n v="0"/>
  </r>
  <r>
    <x v="35"/>
    <x v="1"/>
    <s v="Concordia"/>
    <n v="0"/>
  </r>
  <r>
    <x v="35"/>
    <x v="2"/>
    <s v="Diamante"/>
    <n v="0"/>
  </r>
  <r>
    <x v="35"/>
    <x v="3"/>
    <s v="Santa Ana"/>
    <n v="1"/>
  </r>
  <r>
    <x v="35"/>
    <x v="4"/>
    <s v="Federal"/>
    <n v="0"/>
  </r>
  <r>
    <x v="35"/>
    <x v="5"/>
    <s v="Feliciano"/>
    <n v="0"/>
  </r>
  <r>
    <x v="35"/>
    <x v="6"/>
    <s v="Gualeguay"/>
    <n v="0"/>
  </r>
  <r>
    <x v="35"/>
    <x v="7"/>
    <s v="Gualeguaychú"/>
    <n v="0"/>
  </r>
  <r>
    <x v="35"/>
    <x v="8"/>
    <s v="Islas del Ibicuy"/>
    <n v="0"/>
  </r>
  <r>
    <x v="35"/>
    <x v="9"/>
    <s v="La Paz"/>
    <n v="0"/>
  </r>
  <r>
    <x v="35"/>
    <x v="10"/>
    <s v="Nogoyá"/>
    <n v="0"/>
  </r>
  <r>
    <x v="35"/>
    <x v="11"/>
    <s v="Paraná"/>
    <n v="2"/>
  </r>
  <r>
    <x v="35"/>
    <x v="12"/>
    <s v="San Salvador"/>
    <n v="0"/>
  </r>
  <r>
    <x v="35"/>
    <x v="13"/>
    <s v="Rosario del Tala"/>
    <n v="0"/>
  </r>
  <r>
    <x v="35"/>
    <x v="14"/>
    <s v="Concepción del Uruguay"/>
    <n v="0"/>
  </r>
  <r>
    <x v="35"/>
    <x v="15"/>
    <s v="Victoria"/>
    <n v="0"/>
  </r>
  <r>
    <x v="35"/>
    <x v="16"/>
    <s v="Villaguay"/>
    <n v="0"/>
  </r>
  <r>
    <x v="36"/>
    <x v="0"/>
    <s v="Colón"/>
    <n v="0"/>
  </r>
  <r>
    <x v="36"/>
    <x v="1"/>
    <s v="Concordia"/>
    <n v="0"/>
  </r>
  <r>
    <x v="36"/>
    <x v="2"/>
    <s v="Diamante"/>
    <n v="0"/>
  </r>
  <r>
    <x v="36"/>
    <x v="3"/>
    <s v="Santa Ana"/>
    <n v="1"/>
  </r>
  <r>
    <x v="36"/>
    <x v="4"/>
    <s v="Federal"/>
    <n v="0"/>
  </r>
  <r>
    <x v="36"/>
    <x v="5"/>
    <s v="Feliciano"/>
    <n v="0"/>
  </r>
  <r>
    <x v="36"/>
    <x v="6"/>
    <s v="Gualeguay"/>
    <n v="0"/>
  </r>
  <r>
    <x v="36"/>
    <x v="7"/>
    <s v="Gualeguaychú"/>
    <n v="1"/>
  </r>
  <r>
    <x v="36"/>
    <x v="8"/>
    <s v="Holt Ibicuy"/>
    <n v="7"/>
  </r>
  <r>
    <x v="36"/>
    <x v="9"/>
    <s v="La Paz"/>
    <n v="0"/>
  </r>
  <r>
    <x v="36"/>
    <x v="10"/>
    <s v="Nogoyá"/>
    <n v="0"/>
  </r>
  <r>
    <x v="36"/>
    <x v="11"/>
    <s v="Paraná"/>
    <n v="8"/>
  </r>
  <r>
    <x v="36"/>
    <x v="12"/>
    <s v="San Salvador"/>
    <n v="0"/>
  </r>
  <r>
    <x v="36"/>
    <x v="13"/>
    <s v="Rosario del Tala"/>
    <n v="0"/>
  </r>
  <r>
    <x v="36"/>
    <x v="14"/>
    <s v="Concepción del Uruguay"/>
    <n v="0"/>
  </r>
  <r>
    <x v="36"/>
    <x v="15"/>
    <s v="Victoria"/>
    <n v="0"/>
  </r>
  <r>
    <x v="36"/>
    <x v="16"/>
    <s v="Villaguay"/>
    <n v="0"/>
  </r>
  <r>
    <x v="37"/>
    <x v="0"/>
    <s v="Colón"/>
    <n v="0"/>
  </r>
  <r>
    <x v="37"/>
    <x v="1"/>
    <s v="Concordia"/>
    <n v="0"/>
  </r>
  <r>
    <x v="37"/>
    <x v="2"/>
    <s v="Diamante"/>
    <n v="0"/>
  </r>
  <r>
    <x v="37"/>
    <x v="3"/>
    <s v="Santa Ana"/>
    <n v="1"/>
  </r>
  <r>
    <x v="37"/>
    <x v="4"/>
    <s v="Federal"/>
    <n v="0"/>
  </r>
  <r>
    <x v="37"/>
    <x v="5"/>
    <s v="Feliciano"/>
    <n v="0"/>
  </r>
  <r>
    <x v="37"/>
    <x v="6"/>
    <s v="Gualeguay"/>
    <n v="0"/>
  </r>
  <r>
    <x v="37"/>
    <x v="7"/>
    <s v="Gualeguaychú"/>
    <n v="0"/>
  </r>
  <r>
    <x v="37"/>
    <x v="8"/>
    <s v="Islas del Ibicuy"/>
    <n v="0"/>
  </r>
  <r>
    <x v="37"/>
    <x v="9"/>
    <s v="La Paz"/>
    <n v="0"/>
  </r>
  <r>
    <x v="37"/>
    <x v="10"/>
    <s v="Nogoyá"/>
    <n v="0"/>
  </r>
  <r>
    <x v="37"/>
    <x v="11"/>
    <s v="Paraná"/>
    <n v="8"/>
  </r>
  <r>
    <x v="37"/>
    <x v="12"/>
    <s v="San Salvador"/>
    <n v="0"/>
  </r>
  <r>
    <x v="37"/>
    <x v="13"/>
    <s v="Rosario del Tala"/>
    <n v="0"/>
  </r>
  <r>
    <x v="37"/>
    <x v="14"/>
    <s v="Concepción del Uruguay"/>
    <n v="0"/>
  </r>
  <r>
    <x v="37"/>
    <x v="15"/>
    <s v="Victoria"/>
    <n v="0"/>
  </r>
  <r>
    <x v="37"/>
    <x v="16"/>
    <s v="Villaguay"/>
    <n v="0"/>
  </r>
  <r>
    <x v="38"/>
    <x v="0"/>
    <s v="Colón"/>
    <n v="0"/>
  </r>
  <r>
    <x v="38"/>
    <x v="1"/>
    <s v="Concordia"/>
    <n v="0"/>
  </r>
  <r>
    <x v="38"/>
    <x v="2"/>
    <s v="Diamante"/>
    <n v="0"/>
  </r>
  <r>
    <x v="38"/>
    <x v="3"/>
    <s v="Santa Ana"/>
    <n v="5"/>
  </r>
  <r>
    <x v="38"/>
    <x v="4"/>
    <s v="Federal"/>
    <n v="0"/>
  </r>
  <r>
    <x v="38"/>
    <x v="5"/>
    <s v="Feliciano"/>
    <n v="0"/>
  </r>
  <r>
    <x v="38"/>
    <x v="6"/>
    <s v="Gualeguay"/>
    <n v="0"/>
  </r>
  <r>
    <x v="38"/>
    <x v="7"/>
    <s v="Gualeguaychú"/>
    <n v="1"/>
  </r>
  <r>
    <x v="38"/>
    <x v="8"/>
    <s v="Islas del Ibicuy"/>
    <n v="0"/>
  </r>
  <r>
    <x v="38"/>
    <x v="9"/>
    <s v="La Paz"/>
    <n v="0"/>
  </r>
  <r>
    <x v="38"/>
    <x v="10"/>
    <s v="Nogoyá"/>
    <n v="0"/>
  </r>
  <r>
    <x v="38"/>
    <x v="11"/>
    <s v="Paraná"/>
    <n v="8"/>
  </r>
  <r>
    <x v="38"/>
    <x v="12"/>
    <s v="San Salvador"/>
    <n v="0"/>
  </r>
  <r>
    <x v="38"/>
    <x v="13"/>
    <s v="Rosario del Tala"/>
    <n v="0"/>
  </r>
  <r>
    <x v="38"/>
    <x v="14"/>
    <s v="Concepción del Uruguay"/>
    <n v="0"/>
  </r>
  <r>
    <x v="38"/>
    <x v="15"/>
    <s v="Victoria"/>
    <n v="0"/>
  </r>
  <r>
    <x v="38"/>
    <x v="16"/>
    <s v="Villaguay"/>
    <n v="0"/>
  </r>
  <r>
    <x v="39"/>
    <x v="0"/>
    <s v="Colón"/>
    <n v="0"/>
  </r>
  <r>
    <x v="39"/>
    <x v="1"/>
    <s v="Concordia"/>
    <n v="0"/>
  </r>
  <r>
    <x v="39"/>
    <x v="2"/>
    <s v="Diamante"/>
    <n v="0"/>
  </r>
  <r>
    <x v="39"/>
    <x v="3"/>
    <s v="Santa Ana"/>
    <n v="4"/>
  </r>
  <r>
    <x v="39"/>
    <x v="4"/>
    <s v="Federal"/>
    <n v="0"/>
  </r>
  <r>
    <x v="39"/>
    <x v="5"/>
    <s v="Feliciano"/>
    <n v="0"/>
  </r>
  <r>
    <x v="39"/>
    <x v="6"/>
    <s v="Gualeguay"/>
    <n v="0"/>
  </r>
  <r>
    <x v="39"/>
    <x v="7"/>
    <s v="Gualeguaychú"/>
    <n v="0"/>
  </r>
  <r>
    <x v="39"/>
    <x v="8"/>
    <s v="Islas del Ibicuy"/>
    <n v="0"/>
  </r>
  <r>
    <x v="39"/>
    <x v="9"/>
    <s v="La Paz"/>
    <n v="0"/>
  </r>
  <r>
    <x v="39"/>
    <x v="10"/>
    <s v="Nogoyá"/>
    <n v="0"/>
  </r>
  <r>
    <x v="39"/>
    <x v="11"/>
    <s v="Paraná"/>
    <n v="11"/>
  </r>
  <r>
    <x v="39"/>
    <x v="12"/>
    <s v="San Salvador"/>
    <n v="0"/>
  </r>
  <r>
    <x v="39"/>
    <x v="13"/>
    <s v="Rosario del Tala"/>
    <n v="0"/>
  </r>
  <r>
    <x v="39"/>
    <x v="14"/>
    <s v="Concepción del Uruguay"/>
    <n v="1"/>
  </r>
  <r>
    <x v="39"/>
    <x v="15"/>
    <s v="Victoria"/>
    <n v="0"/>
  </r>
  <r>
    <x v="39"/>
    <x v="16"/>
    <s v="Villaguay"/>
    <n v="0"/>
  </r>
  <r>
    <x v="40"/>
    <x v="0"/>
    <s v="Colón"/>
    <n v="0"/>
  </r>
  <r>
    <x v="40"/>
    <x v="1"/>
    <s v="Concordia"/>
    <n v="0"/>
  </r>
  <r>
    <x v="40"/>
    <x v="2"/>
    <s v="Diamante"/>
    <n v="0"/>
  </r>
  <r>
    <x v="40"/>
    <x v="3"/>
    <s v="Santa Ana"/>
    <n v="7"/>
  </r>
  <r>
    <x v="40"/>
    <x v="4"/>
    <s v="Federal"/>
    <n v="0"/>
  </r>
  <r>
    <x v="40"/>
    <x v="5"/>
    <s v="Feliciano"/>
    <n v="0"/>
  </r>
  <r>
    <x v="40"/>
    <x v="6"/>
    <s v="Gualeguay"/>
    <n v="0"/>
  </r>
  <r>
    <x v="40"/>
    <x v="7"/>
    <s v="Gualeguaychú"/>
    <n v="0"/>
  </r>
  <r>
    <x v="40"/>
    <x v="8"/>
    <s v="Holt Ibicuy"/>
    <n v="2"/>
  </r>
  <r>
    <x v="40"/>
    <x v="9"/>
    <s v="La Paz"/>
    <n v="0"/>
  </r>
  <r>
    <x v="40"/>
    <x v="10"/>
    <s v="Nogoyá"/>
    <n v="0"/>
  </r>
  <r>
    <x v="40"/>
    <x v="11"/>
    <s v="Paraná"/>
    <n v="10"/>
  </r>
  <r>
    <x v="40"/>
    <x v="12"/>
    <s v="San Salvador"/>
    <n v="0"/>
  </r>
  <r>
    <x v="40"/>
    <x v="13"/>
    <s v="Rosario del Tala"/>
    <n v="0"/>
  </r>
  <r>
    <x v="40"/>
    <x v="14"/>
    <s v="Concepción del Uruguay"/>
    <n v="0"/>
  </r>
  <r>
    <x v="40"/>
    <x v="15"/>
    <s v="Victoria"/>
    <n v="0"/>
  </r>
  <r>
    <x v="40"/>
    <x v="16"/>
    <s v="Villaguay"/>
    <n v="0"/>
  </r>
  <r>
    <x v="41"/>
    <x v="0"/>
    <s v="Colón"/>
    <n v="0"/>
  </r>
  <r>
    <x v="41"/>
    <x v="1"/>
    <s v="Concordia"/>
    <n v="0"/>
  </r>
  <r>
    <x v="41"/>
    <x v="2"/>
    <s v="Diamante"/>
    <n v="0"/>
  </r>
  <r>
    <x v="41"/>
    <x v="3"/>
    <s v="Santa Ana"/>
    <n v="4"/>
  </r>
  <r>
    <x v="41"/>
    <x v="4"/>
    <s v="Federal"/>
    <n v="0"/>
  </r>
  <r>
    <x v="41"/>
    <x v="5"/>
    <s v="Feliciano"/>
    <n v="0"/>
  </r>
  <r>
    <x v="41"/>
    <x v="6"/>
    <s v="Gualeguay"/>
    <n v="0"/>
  </r>
  <r>
    <x v="41"/>
    <x v="7"/>
    <s v="Gualeguaychú"/>
    <n v="0"/>
  </r>
  <r>
    <x v="41"/>
    <x v="8"/>
    <s v="Holt Ibicuy"/>
    <n v="3"/>
  </r>
  <r>
    <x v="41"/>
    <x v="9"/>
    <s v="La Paz"/>
    <n v="0"/>
  </r>
  <r>
    <x v="41"/>
    <x v="10"/>
    <s v="Nogoyá"/>
    <n v="0"/>
  </r>
  <r>
    <x v="41"/>
    <x v="11"/>
    <s v="Paraná"/>
    <n v="9"/>
  </r>
  <r>
    <x v="41"/>
    <x v="12"/>
    <s v="San Salvador"/>
    <n v="0"/>
  </r>
  <r>
    <x v="41"/>
    <x v="13"/>
    <s v="Rosario del Tala"/>
    <n v="0"/>
  </r>
  <r>
    <x v="41"/>
    <x v="14"/>
    <s v="Concepción del Uruguay"/>
    <n v="0"/>
  </r>
  <r>
    <x v="41"/>
    <x v="15"/>
    <s v="Victoria"/>
    <n v="0"/>
  </r>
  <r>
    <x v="41"/>
    <x v="16"/>
    <s v="Villaguay"/>
    <n v="0"/>
  </r>
  <r>
    <x v="42"/>
    <x v="0"/>
    <s v="Colón"/>
    <n v="0"/>
  </r>
  <r>
    <x v="42"/>
    <x v="1"/>
    <s v="Concordia"/>
    <n v="0"/>
  </r>
  <r>
    <x v="42"/>
    <x v="2"/>
    <s v="Diamante"/>
    <n v="0"/>
  </r>
  <r>
    <x v="42"/>
    <x v="3"/>
    <s v="Santa Ana"/>
    <n v="12"/>
  </r>
  <r>
    <x v="42"/>
    <x v="4"/>
    <s v="Federal"/>
    <n v="0"/>
  </r>
  <r>
    <x v="42"/>
    <x v="5"/>
    <s v="Feliciano"/>
    <n v="0"/>
  </r>
  <r>
    <x v="42"/>
    <x v="6"/>
    <s v="Gualeguay"/>
    <n v="0"/>
  </r>
  <r>
    <x v="42"/>
    <x v="7"/>
    <s v="Gualeguaychú"/>
    <n v="0"/>
  </r>
  <r>
    <x v="42"/>
    <x v="8"/>
    <s v="Islas del Ibicuy"/>
    <n v="0"/>
  </r>
  <r>
    <x v="42"/>
    <x v="9"/>
    <s v="La Paz"/>
    <n v="0"/>
  </r>
  <r>
    <x v="42"/>
    <x v="10"/>
    <s v="Nogoyá"/>
    <n v="0"/>
  </r>
  <r>
    <x v="42"/>
    <x v="11"/>
    <s v="Paraná"/>
    <n v="8"/>
  </r>
  <r>
    <x v="42"/>
    <x v="12"/>
    <s v="San Salvador"/>
    <n v="0"/>
  </r>
  <r>
    <x v="42"/>
    <x v="13"/>
    <s v="Rosario del Tala"/>
    <n v="0"/>
  </r>
  <r>
    <x v="42"/>
    <x v="14"/>
    <s v="Concepción del Uruguay"/>
    <n v="0"/>
  </r>
  <r>
    <x v="42"/>
    <x v="15"/>
    <s v="Victoria"/>
    <n v="0"/>
  </r>
  <r>
    <x v="42"/>
    <x v="16"/>
    <s v="Villaguay"/>
    <n v="0"/>
  </r>
  <r>
    <x v="43"/>
    <x v="0"/>
    <s v="Colón"/>
    <n v="0"/>
  </r>
  <r>
    <x v="43"/>
    <x v="1"/>
    <s v="Concordia"/>
    <n v="0"/>
  </r>
  <r>
    <x v="43"/>
    <x v="2"/>
    <s v="Diamante"/>
    <n v="0"/>
  </r>
  <r>
    <x v="43"/>
    <x v="3"/>
    <s v="Santa Ana"/>
    <n v="1"/>
  </r>
  <r>
    <x v="43"/>
    <x v="4"/>
    <s v="Federal"/>
    <n v="0"/>
  </r>
  <r>
    <x v="43"/>
    <x v="5"/>
    <s v="Feliciano"/>
    <n v="0"/>
  </r>
  <r>
    <x v="43"/>
    <x v="6"/>
    <s v="Gualeguay"/>
    <n v="0"/>
  </r>
  <r>
    <x v="43"/>
    <x v="7"/>
    <s v="Gualeguaychú"/>
    <n v="2"/>
  </r>
  <r>
    <x v="43"/>
    <x v="8"/>
    <s v="Islas del Ibicuy"/>
    <n v="0"/>
  </r>
  <r>
    <x v="43"/>
    <x v="9"/>
    <s v="La Paz"/>
    <n v="0"/>
  </r>
  <r>
    <x v="43"/>
    <x v="10"/>
    <s v="Nogoyá"/>
    <n v="0"/>
  </r>
  <r>
    <x v="43"/>
    <x v="11"/>
    <s v="Paraná"/>
    <n v="7"/>
  </r>
  <r>
    <x v="43"/>
    <x v="12"/>
    <s v="San Salvador"/>
    <n v="0"/>
  </r>
  <r>
    <x v="43"/>
    <x v="13"/>
    <s v="Rosario del Tala"/>
    <n v="0"/>
  </r>
  <r>
    <x v="43"/>
    <x v="14"/>
    <s v="Concepción del Uruguay"/>
    <n v="0"/>
  </r>
  <r>
    <x v="43"/>
    <x v="15"/>
    <s v="Victoria"/>
    <n v="0"/>
  </r>
  <r>
    <x v="43"/>
    <x v="16"/>
    <s v="Villaguay"/>
    <n v="0"/>
  </r>
  <r>
    <x v="44"/>
    <x v="0"/>
    <s v="Col. Las Pepas"/>
    <n v="1"/>
  </r>
  <r>
    <x v="44"/>
    <x v="1"/>
    <s v="Concordia"/>
    <n v="0"/>
  </r>
  <r>
    <x v="44"/>
    <x v="2"/>
    <s v="Diamante"/>
    <n v="0"/>
  </r>
  <r>
    <x v="44"/>
    <x v="3"/>
    <s v="Santa Ana"/>
    <n v="13"/>
  </r>
  <r>
    <x v="44"/>
    <x v="4"/>
    <s v="Federal"/>
    <n v="0"/>
  </r>
  <r>
    <x v="44"/>
    <x v="5"/>
    <s v="Feliciano"/>
    <n v="0"/>
  </r>
  <r>
    <x v="44"/>
    <x v="6"/>
    <s v="Gualeguay"/>
    <n v="0"/>
  </r>
  <r>
    <x v="44"/>
    <x v="7"/>
    <s v="Gualeguaychú"/>
    <n v="3"/>
  </r>
  <r>
    <x v="44"/>
    <x v="8"/>
    <s v="Islas del Ibicuy"/>
    <n v="0"/>
  </r>
  <r>
    <x v="44"/>
    <x v="9"/>
    <s v="La Paz"/>
    <n v="0"/>
  </r>
  <r>
    <x v="44"/>
    <x v="10"/>
    <s v="Nogoyá"/>
    <n v="0"/>
  </r>
  <r>
    <x v="44"/>
    <x v="11"/>
    <s v="Paraná"/>
    <n v="8"/>
  </r>
  <r>
    <x v="44"/>
    <x v="12"/>
    <s v="San Salvador"/>
    <n v="0"/>
  </r>
  <r>
    <x v="44"/>
    <x v="13"/>
    <s v="Rosario del Tala"/>
    <n v="0"/>
  </r>
  <r>
    <x v="44"/>
    <x v="14"/>
    <s v="Concepción del Uruguay"/>
    <n v="0"/>
  </r>
  <r>
    <x v="44"/>
    <x v="15"/>
    <s v="Victoria"/>
    <n v="0"/>
  </r>
  <r>
    <x v="44"/>
    <x v="16"/>
    <s v="Villaguay"/>
    <n v="0"/>
  </r>
  <r>
    <x v="45"/>
    <x v="0"/>
    <s v="Colón"/>
    <n v="0"/>
  </r>
  <r>
    <x v="45"/>
    <x v="1"/>
    <s v="Concordia"/>
    <n v="0"/>
  </r>
  <r>
    <x v="45"/>
    <x v="2"/>
    <s v="Diamante"/>
    <n v="0"/>
  </r>
  <r>
    <x v="45"/>
    <x v="3"/>
    <s v="Federación"/>
    <n v="0"/>
  </r>
  <r>
    <x v="45"/>
    <x v="4"/>
    <s v="Federal"/>
    <n v="0"/>
  </r>
  <r>
    <x v="45"/>
    <x v="5"/>
    <s v="Feliciano"/>
    <n v="0"/>
  </r>
  <r>
    <x v="45"/>
    <x v="6"/>
    <s v="Gualeguay"/>
    <n v="0"/>
  </r>
  <r>
    <x v="45"/>
    <x v="7"/>
    <s v="Gualeguaychú"/>
    <n v="0"/>
  </r>
  <r>
    <x v="45"/>
    <x v="8"/>
    <s v="Islas del Ibicuy"/>
    <n v="0"/>
  </r>
  <r>
    <x v="45"/>
    <x v="9"/>
    <s v="La Paz"/>
    <n v="0"/>
  </r>
  <r>
    <x v="45"/>
    <x v="10"/>
    <s v="Nogoyá"/>
    <n v="0"/>
  </r>
  <r>
    <x v="45"/>
    <x v="11"/>
    <s v="Col. Avellaneda"/>
    <n v="2"/>
  </r>
  <r>
    <x v="45"/>
    <x v="11"/>
    <s v="Paraná"/>
    <n v="5"/>
  </r>
  <r>
    <x v="45"/>
    <x v="12"/>
    <s v="San Salvador"/>
    <n v="0"/>
  </r>
  <r>
    <x v="45"/>
    <x v="13"/>
    <s v="Rosario del Tala"/>
    <n v="0"/>
  </r>
  <r>
    <x v="45"/>
    <x v="14"/>
    <s v="Concepción del Uruguay"/>
    <n v="0"/>
  </r>
  <r>
    <x v="45"/>
    <x v="15"/>
    <s v="Victoria"/>
    <n v="0"/>
  </r>
  <r>
    <x v="45"/>
    <x v="16"/>
    <s v="Villaguay"/>
    <n v="0"/>
  </r>
  <r>
    <x v="46"/>
    <x v="0"/>
    <s v="Col. Las Pepas"/>
    <n v="2"/>
  </r>
  <r>
    <x v="46"/>
    <x v="1"/>
    <s v="Concordia"/>
    <n v="0"/>
  </r>
  <r>
    <x v="46"/>
    <x v="2"/>
    <s v="Diamante"/>
    <n v="0"/>
  </r>
  <r>
    <x v="46"/>
    <x v="3"/>
    <s v="Federación"/>
    <n v="0"/>
  </r>
  <r>
    <x v="46"/>
    <x v="4"/>
    <s v="Federal"/>
    <n v="0"/>
  </r>
  <r>
    <x v="46"/>
    <x v="5"/>
    <s v="Feliciano"/>
    <n v="0"/>
  </r>
  <r>
    <x v="46"/>
    <x v="6"/>
    <s v="Gualeguay"/>
    <n v="0"/>
  </r>
  <r>
    <x v="46"/>
    <x v="7"/>
    <s v="Gualeguaychú"/>
    <n v="0"/>
  </r>
  <r>
    <x v="46"/>
    <x v="8"/>
    <s v="Islas del Ibicuy"/>
    <n v="0"/>
  </r>
  <r>
    <x v="46"/>
    <x v="9"/>
    <s v="La Paz"/>
    <n v="0"/>
  </r>
  <r>
    <x v="46"/>
    <x v="10"/>
    <s v="Nogoyá"/>
    <n v="0"/>
  </r>
  <r>
    <x v="46"/>
    <x v="11"/>
    <s v="Paraná"/>
    <n v="5"/>
  </r>
  <r>
    <x v="46"/>
    <x v="12"/>
    <s v="San Salvador"/>
    <n v="0"/>
  </r>
  <r>
    <x v="46"/>
    <x v="13"/>
    <s v="Rosario del Tala"/>
    <n v="0"/>
  </r>
  <r>
    <x v="46"/>
    <x v="14"/>
    <s v="Concepción del Uruguay"/>
    <n v="0"/>
  </r>
  <r>
    <x v="46"/>
    <x v="15"/>
    <s v="Victoria"/>
    <n v="0"/>
  </r>
  <r>
    <x v="46"/>
    <x v="16"/>
    <s v="Villaguay"/>
    <n v="0"/>
  </r>
  <r>
    <x v="47"/>
    <x v="0"/>
    <s v="Col. Las Pepas"/>
    <n v="1"/>
  </r>
  <r>
    <x v="47"/>
    <x v="1"/>
    <s v="Concordia"/>
    <n v="0"/>
  </r>
  <r>
    <x v="47"/>
    <x v="2"/>
    <s v="Diamante"/>
    <n v="0"/>
  </r>
  <r>
    <x v="47"/>
    <x v="3"/>
    <s v="Federación"/>
    <n v="0"/>
  </r>
  <r>
    <x v="47"/>
    <x v="4"/>
    <s v="Federal"/>
    <n v="0"/>
  </r>
  <r>
    <x v="47"/>
    <x v="5"/>
    <s v="Feliciano"/>
    <n v="0"/>
  </r>
  <r>
    <x v="47"/>
    <x v="6"/>
    <s v="Gualeguay"/>
    <n v="0"/>
  </r>
  <r>
    <x v="47"/>
    <x v="7"/>
    <s v="Gualeguaychú"/>
    <n v="0"/>
  </r>
  <r>
    <x v="47"/>
    <x v="8"/>
    <s v="Islas del Ibicuy"/>
    <n v="0"/>
  </r>
  <r>
    <x v="47"/>
    <x v="9"/>
    <s v="La Paz"/>
    <n v="0"/>
  </r>
  <r>
    <x v="47"/>
    <x v="10"/>
    <s v="Nogoyá"/>
    <n v="0"/>
  </r>
  <r>
    <x v="47"/>
    <x v="11"/>
    <s v="Crespo"/>
    <n v="1"/>
  </r>
  <r>
    <x v="47"/>
    <x v="11"/>
    <s v="Paraná"/>
    <n v="8"/>
  </r>
  <r>
    <x v="47"/>
    <x v="12"/>
    <s v="San Salvador"/>
    <n v="0"/>
  </r>
  <r>
    <x v="47"/>
    <x v="13"/>
    <s v="Rosario del Tala"/>
    <n v="0"/>
  </r>
  <r>
    <x v="47"/>
    <x v="14"/>
    <s v="Concepción del Uruguay"/>
    <n v="0"/>
  </r>
  <r>
    <x v="47"/>
    <x v="15"/>
    <s v="Victoria"/>
    <n v="0"/>
  </r>
  <r>
    <x v="47"/>
    <x v="16"/>
    <s v="Villaguay"/>
    <n v="0"/>
  </r>
  <r>
    <x v="48"/>
    <x v="0"/>
    <s v="Col. Las Pepas"/>
    <n v="5"/>
  </r>
  <r>
    <x v="48"/>
    <x v="1"/>
    <s v="Concordia"/>
    <n v="0"/>
  </r>
  <r>
    <x v="48"/>
    <x v="2"/>
    <s v="Diamante"/>
    <n v="0"/>
  </r>
  <r>
    <x v="48"/>
    <x v="3"/>
    <s v="Chajarí"/>
    <n v="1"/>
  </r>
  <r>
    <x v="48"/>
    <x v="3"/>
    <s v="Santa Ana"/>
    <n v="9"/>
  </r>
  <r>
    <x v="48"/>
    <x v="4"/>
    <s v="Federal"/>
    <n v="0"/>
  </r>
  <r>
    <x v="48"/>
    <x v="5"/>
    <s v="Feliciano"/>
    <n v="0"/>
  </r>
  <r>
    <x v="48"/>
    <x v="6"/>
    <s v="Gualeguay"/>
    <n v="0"/>
  </r>
  <r>
    <x v="48"/>
    <x v="7"/>
    <s v="Gualeguaychú"/>
    <n v="0"/>
  </r>
  <r>
    <x v="48"/>
    <x v="8"/>
    <s v="Islas del Ibicuy"/>
    <n v="0"/>
  </r>
  <r>
    <x v="48"/>
    <x v="9"/>
    <s v="La Paz"/>
    <n v="0"/>
  </r>
  <r>
    <x v="48"/>
    <x v="10"/>
    <s v="Nogoyá"/>
    <n v="0"/>
  </r>
  <r>
    <x v="48"/>
    <x v="11"/>
    <s v="Paraná"/>
    <n v="2"/>
  </r>
  <r>
    <x v="48"/>
    <x v="12"/>
    <s v="San Salvador"/>
    <n v="0"/>
  </r>
  <r>
    <x v="48"/>
    <x v="13"/>
    <s v="Rosario del Tala"/>
    <n v="0"/>
  </r>
  <r>
    <x v="48"/>
    <x v="14"/>
    <s v="Concepción del Uruguay"/>
    <n v="0"/>
  </r>
  <r>
    <x v="48"/>
    <x v="15"/>
    <s v="Victoria"/>
    <n v="0"/>
  </r>
  <r>
    <x v="48"/>
    <x v="16"/>
    <s v="Villaguay"/>
    <n v="0"/>
  </r>
  <r>
    <x v="49"/>
    <x v="0"/>
    <s v="Colón"/>
    <n v="0"/>
  </r>
  <r>
    <x v="49"/>
    <x v="1"/>
    <s v="Concordia"/>
    <n v="0"/>
  </r>
  <r>
    <x v="49"/>
    <x v="2"/>
    <s v="Diamante"/>
    <n v="0"/>
  </r>
  <r>
    <x v="49"/>
    <x v="3"/>
    <s v="Santa Ana"/>
    <n v="1"/>
  </r>
  <r>
    <x v="49"/>
    <x v="4"/>
    <s v="Federal"/>
    <n v="0"/>
  </r>
  <r>
    <x v="49"/>
    <x v="5"/>
    <s v="Feliciano"/>
    <n v="0"/>
  </r>
  <r>
    <x v="49"/>
    <x v="6"/>
    <s v="Gualeguay"/>
    <n v="0"/>
  </r>
  <r>
    <x v="49"/>
    <x v="7"/>
    <s v="Gualeguaychú"/>
    <n v="0"/>
  </r>
  <r>
    <x v="49"/>
    <x v="8"/>
    <s v="Islas del Ibicuy"/>
    <n v="0"/>
  </r>
  <r>
    <x v="49"/>
    <x v="9"/>
    <s v="La Paz"/>
    <n v="0"/>
  </r>
  <r>
    <x v="49"/>
    <x v="10"/>
    <s v="Nogoyá"/>
    <n v="0"/>
  </r>
  <r>
    <x v="49"/>
    <x v="11"/>
    <s v="Paraná"/>
    <n v="8"/>
  </r>
  <r>
    <x v="49"/>
    <x v="12"/>
    <s v="San Salvador"/>
    <n v="0"/>
  </r>
  <r>
    <x v="49"/>
    <x v="13"/>
    <s v="Rosario del Tala"/>
    <n v="0"/>
  </r>
  <r>
    <x v="49"/>
    <x v="14"/>
    <s v="Concepción del Uruguay"/>
    <n v="0"/>
  </r>
  <r>
    <x v="49"/>
    <x v="15"/>
    <s v="Victoria"/>
    <n v="0"/>
  </r>
  <r>
    <x v="49"/>
    <x v="16"/>
    <s v="Villaguay"/>
    <n v="0"/>
  </r>
  <r>
    <x v="50"/>
    <x v="0"/>
    <s v="Colón"/>
    <n v="0"/>
  </r>
  <r>
    <x v="50"/>
    <x v="1"/>
    <s v="Concordia"/>
    <n v="0"/>
  </r>
  <r>
    <x v="50"/>
    <x v="2"/>
    <s v="Diamante"/>
    <n v="0"/>
  </r>
  <r>
    <x v="50"/>
    <x v="3"/>
    <s v="Santa Ana"/>
    <n v="2"/>
  </r>
  <r>
    <x v="50"/>
    <x v="3"/>
    <s v="Villa del Rosario"/>
    <n v="1"/>
  </r>
  <r>
    <x v="50"/>
    <x v="4"/>
    <s v="Federal"/>
    <n v="0"/>
  </r>
  <r>
    <x v="50"/>
    <x v="5"/>
    <s v="Feliciano"/>
    <n v="0"/>
  </r>
  <r>
    <x v="50"/>
    <x v="6"/>
    <s v="Gualeguay"/>
    <n v="0"/>
  </r>
  <r>
    <x v="50"/>
    <x v="7"/>
    <s v="Gualeguaychú"/>
    <n v="0"/>
  </r>
  <r>
    <x v="50"/>
    <x v="8"/>
    <s v="Islas del Ibicuy"/>
    <n v="0"/>
  </r>
  <r>
    <x v="50"/>
    <x v="9"/>
    <s v="La Paz"/>
    <n v="0"/>
  </r>
  <r>
    <x v="50"/>
    <x v="10"/>
    <s v="Nogoyá"/>
    <n v="0"/>
  </r>
  <r>
    <x v="50"/>
    <x v="11"/>
    <s v="Paraná"/>
    <n v="3"/>
  </r>
  <r>
    <x v="50"/>
    <x v="12"/>
    <s v="San Salvador"/>
    <n v="0"/>
  </r>
  <r>
    <x v="50"/>
    <x v="13"/>
    <s v="Rosario del Tala"/>
    <n v="0"/>
  </r>
  <r>
    <x v="50"/>
    <x v="14"/>
    <s v="Concepción del Uruguay"/>
    <n v="0"/>
  </r>
  <r>
    <x v="50"/>
    <x v="15"/>
    <s v="Victoria"/>
    <n v="0"/>
  </r>
  <r>
    <x v="50"/>
    <x v="16"/>
    <s v="Villaguay"/>
    <n v="0"/>
  </r>
  <r>
    <x v="51"/>
    <x v="0"/>
    <s v="Colón"/>
    <n v="0"/>
  </r>
  <r>
    <x v="51"/>
    <x v="1"/>
    <s v="Concordia"/>
    <n v="0"/>
  </r>
  <r>
    <x v="51"/>
    <x v="2"/>
    <s v="Diamante"/>
    <n v="0"/>
  </r>
  <r>
    <x v="51"/>
    <x v="3"/>
    <s v="Chajarí"/>
    <n v="2"/>
  </r>
  <r>
    <x v="51"/>
    <x v="4"/>
    <s v="Federal"/>
    <n v="0"/>
  </r>
  <r>
    <x v="51"/>
    <x v="5"/>
    <s v="Feliciano"/>
    <n v="0"/>
  </r>
  <r>
    <x v="51"/>
    <x v="6"/>
    <s v="Gualeguay"/>
    <n v="0"/>
  </r>
  <r>
    <x v="51"/>
    <x v="7"/>
    <s v="Gualeguaychú"/>
    <n v="0"/>
  </r>
  <r>
    <x v="51"/>
    <x v="8"/>
    <s v="Islas del Ibicuy"/>
    <n v="0"/>
  </r>
  <r>
    <x v="51"/>
    <x v="9"/>
    <s v="La Paz"/>
    <n v="0"/>
  </r>
  <r>
    <x v="51"/>
    <x v="10"/>
    <s v="Nogoyá"/>
    <n v="0"/>
  </r>
  <r>
    <x v="51"/>
    <x v="11"/>
    <s v="Paraná"/>
    <n v="4"/>
  </r>
  <r>
    <x v="51"/>
    <x v="12"/>
    <s v="San Salvador"/>
    <n v="0"/>
  </r>
  <r>
    <x v="51"/>
    <x v="13"/>
    <s v="Rosario del Tala"/>
    <n v="0"/>
  </r>
  <r>
    <x v="51"/>
    <x v="14"/>
    <s v="Concepción del Uruguay"/>
    <n v="0"/>
  </r>
  <r>
    <x v="51"/>
    <x v="15"/>
    <s v="Victoria"/>
    <n v="0"/>
  </r>
  <r>
    <x v="51"/>
    <x v="16"/>
    <s v="Villaguay"/>
    <n v="0"/>
  </r>
  <r>
    <x v="52"/>
    <x v="0"/>
    <s v="Colón"/>
    <n v="0"/>
  </r>
  <r>
    <x v="52"/>
    <x v="1"/>
    <s v="Concordia"/>
    <n v="0"/>
  </r>
  <r>
    <x v="52"/>
    <x v="2"/>
    <s v="Diamante"/>
    <n v="0"/>
  </r>
  <r>
    <x v="52"/>
    <x v="3"/>
    <s v="Federación"/>
    <n v="0"/>
  </r>
  <r>
    <x v="52"/>
    <x v="4"/>
    <s v="Federal"/>
    <n v="0"/>
  </r>
  <r>
    <x v="52"/>
    <x v="5"/>
    <s v="Feliciano"/>
    <n v="0"/>
  </r>
  <r>
    <x v="52"/>
    <x v="6"/>
    <s v="Gualeguay"/>
    <n v="0"/>
  </r>
  <r>
    <x v="52"/>
    <x v="7"/>
    <s v="Gualeguaychú"/>
    <n v="0"/>
  </r>
  <r>
    <x v="52"/>
    <x v="8"/>
    <s v="Islas del Ibicuy"/>
    <n v="0"/>
  </r>
  <r>
    <x v="52"/>
    <x v="9"/>
    <s v="La Paz"/>
    <n v="0"/>
  </r>
  <r>
    <x v="52"/>
    <x v="10"/>
    <s v="Nogoyá"/>
    <n v="0"/>
  </r>
  <r>
    <x v="52"/>
    <x v="11"/>
    <s v="Paraná"/>
    <n v="5"/>
  </r>
  <r>
    <x v="52"/>
    <x v="12"/>
    <s v="San Salvador"/>
    <n v="0"/>
  </r>
  <r>
    <x v="52"/>
    <x v="13"/>
    <s v="Rosario del Tala"/>
    <n v="0"/>
  </r>
  <r>
    <x v="52"/>
    <x v="14"/>
    <s v="Concepción del Uruguay"/>
    <n v="0"/>
  </r>
  <r>
    <x v="52"/>
    <x v="15"/>
    <s v="Victoria"/>
    <n v="0"/>
  </r>
  <r>
    <x v="52"/>
    <x v="16"/>
    <s v="Villaguay"/>
    <n v="0"/>
  </r>
  <r>
    <x v="53"/>
    <x v="0"/>
    <s v="Colón"/>
    <n v="0"/>
  </r>
  <r>
    <x v="53"/>
    <x v="1"/>
    <s v="Concordia"/>
    <n v="0"/>
  </r>
  <r>
    <x v="53"/>
    <x v="2"/>
    <s v="Diamante"/>
    <n v="0"/>
  </r>
  <r>
    <x v="53"/>
    <x v="3"/>
    <s v="Santa Ana"/>
    <n v="1"/>
  </r>
  <r>
    <x v="53"/>
    <x v="4"/>
    <s v="Federal"/>
    <n v="0"/>
  </r>
  <r>
    <x v="53"/>
    <x v="5"/>
    <s v="Feliciano"/>
    <n v="0"/>
  </r>
  <r>
    <x v="53"/>
    <x v="6"/>
    <s v="Gualeguay"/>
    <n v="0"/>
  </r>
  <r>
    <x v="53"/>
    <x v="7"/>
    <s v="Gualeguaychú"/>
    <n v="1"/>
  </r>
  <r>
    <x v="53"/>
    <x v="8"/>
    <s v="Islas del Ibicuy"/>
    <n v="0"/>
  </r>
  <r>
    <x v="53"/>
    <x v="9"/>
    <s v="La Paz"/>
    <n v="0"/>
  </r>
  <r>
    <x v="53"/>
    <x v="10"/>
    <s v="Nogoyá"/>
    <n v="0"/>
  </r>
  <r>
    <x v="53"/>
    <x v="11"/>
    <s v="Paraná"/>
    <n v="6"/>
  </r>
  <r>
    <x v="53"/>
    <x v="12"/>
    <s v="San Salvador"/>
    <n v="0"/>
  </r>
  <r>
    <x v="53"/>
    <x v="13"/>
    <s v="Rosario del Tala"/>
    <n v="0"/>
  </r>
  <r>
    <x v="53"/>
    <x v="14"/>
    <s v="Concepción del Uruguay"/>
    <n v="0"/>
  </r>
  <r>
    <x v="53"/>
    <x v="15"/>
    <s v="Victoria"/>
    <n v="0"/>
  </r>
  <r>
    <x v="53"/>
    <x v="16"/>
    <s v="Villaguay"/>
    <n v="0"/>
  </r>
  <r>
    <x v="54"/>
    <x v="0"/>
    <s v="Colón"/>
    <n v="0"/>
  </r>
  <r>
    <x v="54"/>
    <x v="1"/>
    <s v="Concordia"/>
    <n v="0"/>
  </r>
  <r>
    <x v="54"/>
    <x v="2"/>
    <s v="Diamante"/>
    <n v="0"/>
  </r>
  <r>
    <x v="54"/>
    <x v="3"/>
    <s v="Chajarí"/>
    <n v="2"/>
  </r>
  <r>
    <x v="54"/>
    <x v="4"/>
    <s v="Federal"/>
    <n v="0"/>
  </r>
  <r>
    <x v="54"/>
    <x v="5"/>
    <s v="Feliciano"/>
    <n v="0"/>
  </r>
  <r>
    <x v="54"/>
    <x v="6"/>
    <s v="Gualeguay"/>
    <n v="0"/>
  </r>
  <r>
    <x v="54"/>
    <x v="7"/>
    <s v="Gualeguaychú"/>
    <n v="1"/>
  </r>
  <r>
    <x v="54"/>
    <x v="8"/>
    <s v="Holt Ibicuy"/>
    <n v="1"/>
  </r>
  <r>
    <x v="54"/>
    <x v="9"/>
    <s v="La Paz"/>
    <n v="0"/>
  </r>
  <r>
    <x v="54"/>
    <x v="10"/>
    <s v="Nogoyá"/>
    <n v="0"/>
  </r>
  <r>
    <x v="54"/>
    <x v="11"/>
    <s v="Paraná"/>
    <n v="6"/>
  </r>
  <r>
    <x v="54"/>
    <x v="12"/>
    <s v="San Salvador"/>
    <n v="0"/>
  </r>
  <r>
    <x v="54"/>
    <x v="13"/>
    <s v="Rosario del Tala"/>
    <n v="0"/>
  </r>
  <r>
    <x v="54"/>
    <x v="14"/>
    <s v="Concepción del Uruguay"/>
    <n v="0"/>
  </r>
  <r>
    <x v="54"/>
    <x v="15"/>
    <s v="Victoria"/>
    <n v="0"/>
  </r>
  <r>
    <x v="54"/>
    <x v="16"/>
    <s v="Villaguay"/>
    <n v="0"/>
  </r>
  <r>
    <x v="55"/>
    <x v="0"/>
    <s v="Colón"/>
    <n v="0"/>
  </r>
  <r>
    <x v="55"/>
    <x v="1"/>
    <s v="Concordia"/>
    <n v="0"/>
  </r>
  <r>
    <x v="55"/>
    <x v="2"/>
    <s v="Diamante"/>
    <n v="1"/>
  </r>
  <r>
    <x v="55"/>
    <x v="3"/>
    <s v="Santa Ana"/>
    <n v="1"/>
  </r>
  <r>
    <x v="55"/>
    <x v="3"/>
    <s v="Villa del Rosario"/>
    <n v="1"/>
  </r>
  <r>
    <x v="55"/>
    <x v="4"/>
    <s v="Federal"/>
    <n v="0"/>
  </r>
  <r>
    <x v="55"/>
    <x v="5"/>
    <s v="Feliciano"/>
    <n v="0"/>
  </r>
  <r>
    <x v="55"/>
    <x v="6"/>
    <s v="Gualeguay"/>
    <n v="0"/>
  </r>
  <r>
    <x v="55"/>
    <x v="7"/>
    <s v="Gualeguaychú"/>
    <n v="11"/>
  </r>
  <r>
    <x v="55"/>
    <x v="8"/>
    <s v="Islas del Ibicuy"/>
    <n v="0"/>
  </r>
  <r>
    <x v="55"/>
    <x v="9"/>
    <s v="La Paz"/>
    <n v="0"/>
  </r>
  <r>
    <x v="55"/>
    <x v="10"/>
    <s v="Nogoyá"/>
    <n v="0"/>
  </r>
  <r>
    <x v="55"/>
    <x v="11"/>
    <s v="Paraná"/>
    <n v="5"/>
  </r>
  <r>
    <x v="55"/>
    <x v="12"/>
    <s v="San Salvador"/>
    <n v="0"/>
  </r>
  <r>
    <x v="55"/>
    <x v="13"/>
    <s v="Rosario del Tala"/>
    <n v="0"/>
  </r>
  <r>
    <x v="55"/>
    <x v="14"/>
    <s v="Concepción del Uruguay"/>
    <n v="1"/>
  </r>
  <r>
    <x v="55"/>
    <x v="15"/>
    <s v="Victoria"/>
    <n v="0"/>
  </r>
  <r>
    <x v="55"/>
    <x v="16"/>
    <s v="Villaguay"/>
    <n v="0"/>
  </r>
  <r>
    <x v="56"/>
    <x v="0"/>
    <s v="Col. Las Pepas"/>
    <n v="1"/>
  </r>
  <r>
    <x v="56"/>
    <x v="1"/>
    <s v="Concordia"/>
    <n v="0"/>
  </r>
  <r>
    <x v="56"/>
    <x v="2"/>
    <s v="Diamante"/>
    <n v="2"/>
  </r>
  <r>
    <x v="56"/>
    <x v="3"/>
    <s v="Chajarí"/>
    <n v="1"/>
  </r>
  <r>
    <x v="56"/>
    <x v="4"/>
    <s v="Federal"/>
    <n v="0"/>
  </r>
  <r>
    <x v="56"/>
    <x v="5"/>
    <s v="Feliciano"/>
    <n v="0"/>
  </r>
  <r>
    <x v="56"/>
    <x v="6"/>
    <s v="Gualeguay"/>
    <n v="0"/>
  </r>
  <r>
    <x v="56"/>
    <x v="7"/>
    <s v="Gualeguaychú"/>
    <n v="4"/>
  </r>
  <r>
    <x v="56"/>
    <x v="8"/>
    <s v="Holt Ibicuy"/>
    <n v="1"/>
  </r>
  <r>
    <x v="56"/>
    <x v="9"/>
    <s v="La Paz"/>
    <n v="0"/>
  </r>
  <r>
    <x v="56"/>
    <x v="10"/>
    <s v="Nogoyá"/>
    <n v="0"/>
  </r>
  <r>
    <x v="56"/>
    <x v="11"/>
    <s v="Paraná"/>
    <n v="10"/>
  </r>
  <r>
    <x v="56"/>
    <x v="12"/>
    <s v="San Salvador"/>
    <n v="0"/>
  </r>
  <r>
    <x v="56"/>
    <x v="13"/>
    <s v="Rosario del Tala"/>
    <n v="0"/>
  </r>
  <r>
    <x v="56"/>
    <x v="14"/>
    <s v="Concepción del Uruguay"/>
    <n v="0"/>
  </r>
  <r>
    <x v="56"/>
    <x v="15"/>
    <s v="Victoria"/>
    <n v="1"/>
  </r>
  <r>
    <x v="56"/>
    <x v="16"/>
    <s v="Villaguay"/>
    <n v="0"/>
  </r>
  <r>
    <x v="57"/>
    <x v="0"/>
    <s v="Colón"/>
    <n v="0"/>
  </r>
  <r>
    <x v="57"/>
    <x v="1"/>
    <s v="Concordia"/>
    <n v="0"/>
  </r>
  <r>
    <x v="57"/>
    <x v="2"/>
    <s v="Diamante"/>
    <n v="1"/>
  </r>
  <r>
    <x v="57"/>
    <x v="3"/>
    <s v="Federación"/>
    <n v="1"/>
  </r>
  <r>
    <x v="57"/>
    <x v="3"/>
    <s v="Villa del Rosario"/>
    <n v="1"/>
  </r>
  <r>
    <x v="57"/>
    <x v="4"/>
    <s v="Federal"/>
    <n v="0"/>
  </r>
  <r>
    <x v="57"/>
    <x v="5"/>
    <s v="Feliciano"/>
    <n v="0"/>
  </r>
  <r>
    <x v="57"/>
    <x v="6"/>
    <s v="Gualeguay"/>
    <n v="0"/>
  </r>
  <r>
    <x v="57"/>
    <x v="7"/>
    <s v="Gualeguaychú"/>
    <n v="6"/>
  </r>
  <r>
    <x v="57"/>
    <x v="8"/>
    <s v="Islas del Ibicuy"/>
    <n v="0"/>
  </r>
  <r>
    <x v="57"/>
    <x v="9"/>
    <s v="La Paz"/>
    <n v="0"/>
  </r>
  <r>
    <x v="57"/>
    <x v="10"/>
    <s v="Nogoyá"/>
    <n v="0"/>
  </r>
  <r>
    <x v="57"/>
    <x v="11"/>
    <s v="Paraná"/>
    <n v="19"/>
  </r>
  <r>
    <x v="57"/>
    <x v="12"/>
    <s v="San Salvador"/>
    <n v="0"/>
  </r>
  <r>
    <x v="57"/>
    <x v="13"/>
    <s v="Rosario del Tala"/>
    <n v="0"/>
  </r>
  <r>
    <x v="57"/>
    <x v="14"/>
    <s v="Concepción del Uruguay"/>
    <n v="1"/>
  </r>
  <r>
    <x v="57"/>
    <x v="15"/>
    <s v="Victoria"/>
    <n v="1"/>
  </r>
  <r>
    <x v="57"/>
    <x v="16"/>
    <s v="Villaguay"/>
    <n v="0"/>
  </r>
  <r>
    <x v="58"/>
    <x v="0"/>
    <s v="San José"/>
    <n v="1"/>
  </r>
  <r>
    <x v="58"/>
    <x v="1"/>
    <s v="Concordia"/>
    <n v="0"/>
  </r>
  <r>
    <x v="58"/>
    <x v="2"/>
    <s v="Diamante"/>
    <n v="6"/>
  </r>
  <r>
    <x v="58"/>
    <x v="3"/>
    <s v="Chajarí"/>
    <n v="6"/>
  </r>
  <r>
    <x v="58"/>
    <x v="3"/>
    <s v="Villa del Rosario"/>
    <n v="4"/>
  </r>
  <r>
    <x v="58"/>
    <x v="4"/>
    <s v="Federal"/>
    <n v="0"/>
  </r>
  <r>
    <x v="58"/>
    <x v="5"/>
    <s v="Feliciano"/>
    <n v="0"/>
  </r>
  <r>
    <x v="58"/>
    <x v="6"/>
    <s v="Gualeguay"/>
    <n v="0"/>
  </r>
  <r>
    <x v="58"/>
    <x v="7"/>
    <s v="Gualeguaychú"/>
    <n v="12"/>
  </r>
  <r>
    <x v="58"/>
    <x v="8"/>
    <s v="Islas del Ibicuy"/>
    <n v="0"/>
  </r>
  <r>
    <x v="58"/>
    <x v="9"/>
    <s v="Alcaraz"/>
    <n v="1"/>
  </r>
  <r>
    <x v="58"/>
    <x v="10"/>
    <s v="Nogoyá"/>
    <n v="0"/>
  </r>
  <r>
    <x v="58"/>
    <x v="11"/>
    <s v="Paraná"/>
    <n v="24"/>
  </r>
  <r>
    <x v="58"/>
    <x v="11"/>
    <s v="Seguí"/>
    <n v="1"/>
  </r>
  <r>
    <x v="58"/>
    <x v="12"/>
    <s v="San Salvador"/>
    <n v="0"/>
  </r>
  <r>
    <x v="58"/>
    <x v="13"/>
    <s v="Rosario del Tala"/>
    <n v="0"/>
  </r>
  <r>
    <x v="58"/>
    <x v="14"/>
    <s v="Col. 1° de Mayo"/>
    <n v="1"/>
  </r>
  <r>
    <x v="58"/>
    <x v="14"/>
    <s v="Concepción del Uruguay"/>
    <n v="1"/>
  </r>
  <r>
    <x v="58"/>
    <x v="15"/>
    <s v="Victoria"/>
    <n v="0"/>
  </r>
  <r>
    <x v="58"/>
    <x v="16"/>
    <s v="Villaguay"/>
    <n v="0"/>
  </r>
  <r>
    <x v="59"/>
    <x v="0"/>
    <s v="Colón"/>
    <n v="1"/>
  </r>
  <r>
    <x v="59"/>
    <x v="1"/>
    <s v="Concordia"/>
    <n v="0"/>
  </r>
  <r>
    <x v="59"/>
    <x v="2"/>
    <s v="Diamante"/>
    <n v="7"/>
  </r>
  <r>
    <x v="59"/>
    <x v="3"/>
    <s v="Col. Argentina"/>
    <n v="1"/>
  </r>
  <r>
    <x v="59"/>
    <x v="4"/>
    <s v="Federal"/>
    <n v="0"/>
  </r>
  <r>
    <x v="59"/>
    <x v="5"/>
    <s v="Feliciano"/>
    <n v="0"/>
  </r>
  <r>
    <x v="59"/>
    <x v="6"/>
    <s v="Gualeguay"/>
    <n v="0"/>
  </r>
  <r>
    <x v="59"/>
    <x v="7"/>
    <s v="Gualeguaychú"/>
    <n v="8"/>
  </r>
  <r>
    <x v="59"/>
    <x v="8"/>
    <s v="Islas del Ibicuy"/>
    <n v="0"/>
  </r>
  <r>
    <x v="59"/>
    <x v="9"/>
    <s v="La Paz"/>
    <n v="0"/>
  </r>
  <r>
    <x v="59"/>
    <x v="10"/>
    <s v="Aranguren"/>
    <n v="1"/>
  </r>
  <r>
    <x v="59"/>
    <x v="11"/>
    <s v="Cerrito"/>
    <n v="1"/>
  </r>
  <r>
    <x v="59"/>
    <x v="11"/>
    <s v="Crespo"/>
    <n v="2"/>
  </r>
  <r>
    <x v="59"/>
    <x v="11"/>
    <s v="Paraná"/>
    <n v="18"/>
  </r>
  <r>
    <x v="59"/>
    <x v="11"/>
    <s v="San Benito"/>
    <n v="1"/>
  </r>
  <r>
    <x v="59"/>
    <x v="12"/>
    <s v="San Salvador"/>
    <n v="0"/>
  </r>
  <r>
    <x v="59"/>
    <x v="13"/>
    <s v="Rosario del Tala"/>
    <n v="0"/>
  </r>
  <r>
    <x v="59"/>
    <x v="14"/>
    <s v="Concepción del Uruguay"/>
    <n v="2"/>
  </r>
  <r>
    <x v="59"/>
    <x v="14"/>
    <s v="San Justo"/>
    <n v="1"/>
  </r>
  <r>
    <x v="59"/>
    <x v="15"/>
    <s v="Victoria"/>
    <n v="0"/>
  </r>
  <r>
    <x v="59"/>
    <x v="16"/>
    <s v="Villaguay"/>
    <n v="0"/>
  </r>
  <r>
    <x v="60"/>
    <x v="0"/>
    <s v="Villa Elisa"/>
    <n v="1"/>
  </r>
  <r>
    <x v="60"/>
    <x v="1"/>
    <s v="Concordia"/>
    <n v="1"/>
  </r>
  <r>
    <x v="60"/>
    <x v="2"/>
    <s v="Col. Ensayo"/>
    <n v="1"/>
  </r>
  <r>
    <x v="60"/>
    <x v="2"/>
    <s v="Diamante"/>
    <n v="1"/>
  </r>
  <r>
    <x v="60"/>
    <x v="3"/>
    <s v="Federación"/>
    <n v="0"/>
  </r>
  <r>
    <x v="60"/>
    <x v="4"/>
    <s v="Federal"/>
    <n v="0"/>
  </r>
  <r>
    <x v="60"/>
    <x v="5"/>
    <s v="Feliciano"/>
    <n v="0"/>
  </r>
  <r>
    <x v="60"/>
    <x v="6"/>
    <s v="Gualeguay"/>
    <n v="0"/>
  </r>
  <r>
    <x v="60"/>
    <x v="7"/>
    <s v="Gualeguaychú"/>
    <n v="5"/>
  </r>
  <r>
    <x v="60"/>
    <x v="8"/>
    <s v="Islas del Ibicuy"/>
    <n v="0"/>
  </r>
  <r>
    <x v="60"/>
    <x v="9"/>
    <s v="La Paz"/>
    <n v="0"/>
  </r>
  <r>
    <x v="60"/>
    <x v="10"/>
    <s v="Nogoyá"/>
    <n v="0"/>
  </r>
  <r>
    <x v="60"/>
    <x v="11"/>
    <s v="Paraná"/>
    <n v="6"/>
  </r>
  <r>
    <x v="60"/>
    <x v="12"/>
    <s v="San Salvador"/>
    <n v="0"/>
  </r>
  <r>
    <x v="60"/>
    <x v="13"/>
    <s v="Rosario del Tala"/>
    <n v="0"/>
  </r>
  <r>
    <x v="60"/>
    <x v="14"/>
    <s v="Concepción del Uruguay"/>
    <n v="5"/>
  </r>
  <r>
    <x v="60"/>
    <x v="15"/>
    <s v="Victoria"/>
    <n v="0"/>
  </r>
  <r>
    <x v="60"/>
    <x v="16"/>
    <s v="Villaguay"/>
    <n v="0"/>
  </r>
  <r>
    <x v="61"/>
    <x v="0"/>
    <s v="Colón"/>
    <n v="0"/>
  </r>
  <r>
    <x v="61"/>
    <x v="1"/>
    <s v="Concordia"/>
    <n v="0"/>
  </r>
  <r>
    <x v="61"/>
    <x v="2"/>
    <s v="Diamante"/>
    <n v="1"/>
  </r>
  <r>
    <x v="61"/>
    <x v="3"/>
    <s v="Federación"/>
    <n v="0"/>
  </r>
  <r>
    <x v="61"/>
    <x v="4"/>
    <s v="Federal"/>
    <n v="0"/>
  </r>
  <r>
    <x v="61"/>
    <x v="5"/>
    <s v="Feliciano"/>
    <n v="0"/>
  </r>
  <r>
    <x v="61"/>
    <x v="6"/>
    <s v="Gualeguay"/>
    <n v="0"/>
  </r>
  <r>
    <x v="61"/>
    <x v="7"/>
    <s v="Gualeguaychú"/>
    <n v="4"/>
  </r>
  <r>
    <x v="61"/>
    <x v="8"/>
    <s v="Islas del Ibicuy"/>
    <n v="0"/>
  </r>
  <r>
    <x v="61"/>
    <x v="9"/>
    <s v="La Paz"/>
    <n v="0"/>
  </r>
  <r>
    <x v="61"/>
    <x v="10"/>
    <s v="Nogoyá"/>
    <n v="0"/>
  </r>
  <r>
    <x v="61"/>
    <x v="11"/>
    <s v="Paraná"/>
    <n v="5"/>
  </r>
  <r>
    <x v="61"/>
    <x v="12"/>
    <s v="San Salvador"/>
    <n v="0"/>
  </r>
  <r>
    <x v="61"/>
    <x v="13"/>
    <s v="Rosario del Tala"/>
    <n v="0"/>
  </r>
  <r>
    <x v="61"/>
    <x v="14"/>
    <s v="Concepción del Uruguay"/>
    <n v="0"/>
  </r>
  <r>
    <x v="61"/>
    <x v="15"/>
    <s v="Victoria"/>
    <n v="0"/>
  </r>
  <r>
    <x v="61"/>
    <x v="16"/>
    <s v="Villaguay"/>
    <n v="0"/>
  </r>
  <r>
    <x v="62"/>
    <x v="0"/>
    <s v="Colón"/>
    <n v="0"/>
  </r>
  <r>
    <x v="62"/>
    <x v="1"/>
    <s v="Concordia"/>
    <n v="0"/>
  </r>
  <r>
    <x v="62"/>
    <x v="2"/>
    <s v="Aldea Spatenkutter"/>
    <n v="1"/>
  </r>
  <r>
    <x v="62"/>
    <x v="3"/>
    <s v="Chajarí"/>
    <n v="3"/>
  </r>
  <r>
    <x v="62"/>
    <x v="3"/>
    <s v="Villa del Rosario"/>
    <n v="1"/>
  </r>
  <r>
    <x v="62"/>
    <x v="4"/>
    <s v="Federal"/>
    <n v="0"/>
  </r>
  <r>
    <x v="62"/>
    <x v="5"/>
    <s v="Feliciano"/>
    <n v="0"/>
  </r>
  <r>
    <x v="62"/>
    <x v="6"/>
    <s v="Gualeguay"/>
    <n v="0"/>
  </r>
  <r>
    <x v="62"/>
    <x v="7"/>
    <s v="Gualeguaychú"/>
    <n v="4"/>
  </r>
  <r>
    <x v="62"/>
    <x v="8"/>
    <s v="Islas del Ibicuy"/>
    <n v="0"/>
  </r>
  <r>
    <x v="62"/>
    <x v="9"/>
    <s v="La Paz"/>
    <n v="0"/>
  </r>
  <r>
    <x v="62"/>
    <x v="10"/>
    <s v="Nogoyá"/>
    <n v="0"/>
  </r>
  <r>
    <x v="62"/>
    <x v="11"/>
    <s v="Paraná"/>
    <n v="3"/>
  </r>
  <r>
    <x v="62"/>
    <x v="12"/>
    <s v="San Salvador"/>
    <n v="0"/>
  </r>
  <r>
    <x v="62"/>
    <x v="13"/>
    <s v="Rosario del Tala"/>
    <n v="0"/>
  </r>
  <r>
    <x v="62"/>
    <x v="14"/>
    <s v="Concepción del Uruguay"/>
    <n v="0"/>
  </r>
  <r>
    <x v="62"/>
    <x v="15"/>
    <s v="Victoria"/>
    <n v="0"/>
  </r>
  <r>
    <x v="62"/>
    <x v="16"/>
    <s v="Villaguay"/>
    <n v="0"/>
  </r>
  <r>
    <x v="63"/>
    <x v="0"/>
    <s v="Colón"/>
    <n v="0"/>
  </r>
  <r>
    <x v="63"/>
    <x v="1"/>
    <s v="Concordia"/>
    <n v="0"/>
  </r>
  <r>
    <x v="63"/>
    <x v="2"/>
    <s v="Diamante"/>
    <n v="0"/>
  </r>
  <r>
    <x v="63"/>
    <x v="3"/>
    <s v="Chajarí"/>
    <n v="1"/>
  </r>
  <r>
    <x v="63"/>
    <x v="4"/>
    <s v="Federal"/>
    <n v="0"/>
  </r>
  <r>
    <x v="63"/>
    <x v="5"/>
    <s v="Feliciano"/>
    <n v="0"/>
  </r>
  <r>
    <x v="63"/>
    <x v="6"/>
    <s v="Gualeguay"/>
    <n v="0"/>
  </r>
  <r>
    <x v="63"/>
    <x v="7"/>
    <s v="Gualeguaychú"/>
    <n v="16"/>
  </r>
  <r>
    <x v="63"/>
    <x v="8"/>
    <s v="Islas del Ibicuy"/>
    <n v="0"/>
  </r>
  <r>
    <x v="63"/>
    <x v="9"/>
    <s v="La Paz"/>
    <n v="0"/>
  </r>
  <r>
    <x v="63"/>
    <x v="10"/>
    <s v="Nogoyá"/>
    <n v="0"/>
  </r>
  <r>
    <x v="63"/>
    <x v="11"/>
    <s v="Paraná"/>
    <n v="6"/>
  </r>
  <r>
    <x v="63"/>
    <x v="11"/>
    <s v="San Benito"/>
    <n v="1"/>
  </r>
  <r>
    <x v="63"/>
    <x v="12"/>
    <s v="San Salvador"/>
    <n v="0"/>
  </r>
  <r>
    <x v="63"/>
    <x v="13"/>
    <s v="Rosario del Tala"/>
    <n v="0"/>
  </r>
  <r>
    <x v="63"/>
    <x v="14"/>
    <s v="Concepción del Uruguay"/>
    <n v="0"/>
  </r>
  <r>
    <x v="63"/>
    <x v="15"/>
    <s v="Victoria"/>
    <n v="0"/>
  </r>
  <r>
    <x v="63"/>
    <x v="16"/>
    <s v="Villaguay"/>
    <n v="0"/>
  </r>
  <r>
    <x v="64"/>
    <x v="0"/>
    <s v="Colón"/>
    <n v="0"/>
  </r>
  <r>
    <x v="64"/>
    <x v="1"/>
    <s v="Concordia"/>
    <n v="0"/>
  </r>
  <r>
    <x v="64"/>
    <x v="2"/>
    <s v="Col. Ensayo"/>
    <n v="1"/>
  </r>
  <r>
    <x v="64"/>
    <x v="3"/>
    <s v="Federación"/>
    <n v="0"/>
  </r>
  <r>
    <x v="64"/>
    <x v="4"/>
    <s v="Federal"/>
    <n v="0"/>
  </r>
  <r>
    <x v="64"/>
    <x v="5"/>
    <s v="Feliciano"/>
    <n v="0"/>
  </r>
  <r>
    <x v="64"/>
    <x v="6"/>
    <s v="Gualeguay"/>
    <n v="0"/>
  </r>
  <r>
    <x v="64"/>
    <x v="7"/>
    <s v="Gualeguaychú"/>
    <n v="8"/>
  </r>
  <r>
    <x v="64"/>
    <x v="8"/>
    <s v="Islas del Ibicuy"/>
    <n v="0"/>
  </r>
  <r>
    <x v="64"/>
    <x v="9"/>
    <s v="La Paz"/>
    <n v="0"/>
  </r>
  <r>
    <x v="64"/>
    <x v="10"/>
    <s v="Nogoyá"/>
    <n v="0"/>
  </r>
  <r>
    <x v="64"/>
    <x v="11"/>
    <s v="Oro Verde"/>
    <n v="1"/>
  </r>
  <r>
    <x v="64"/>
    <x v="11"/>
    <s v="Paraná"/>
    <n v="4"/>
  </r>
  <r>
    <x v="64"/>
    <x v="12"/>
    <s v="San Salvador"/>
    <n v="0"/>
  </r>
  <r>
    <x v="64"/>
    <x v="13"/>
    <s v="Rosario del Tala"/>
    <n v="0"/>
  </r>
  <r>
    <x v="64"/>
    <x v="14"/>
    <s v="Concepción del Uruguay"/>
    <n v="0"/>
  </r>
  <r>
    <x v="64"/>
    <x v="15"/>
    <s v="Victoria"/>
    <n v="0"/>
  </r>
  <r>
    <x v="64"/>
    <x v="16"/>
    <s v="Villaguay"/>
    <n v="0"/>
  </r>
  <r>
    <x v="65"/>
    <x v="0"/>
    <s v="Colón"/>
    <n v="0"/>
  </r>
  <r>
    <x v="65"/>
    <x v="1"/>
    <s v="Concordia"/>
    <n v="0"/>
  </r>
  <r>
    <x v="65"/>
    <x v="2"/>
    <s v="Aldea Brasilera"/>
    <n v="1"/>
  </r>
  <r>
    <x v="65"/>
    <x v="2"/>
    <s v="Diamante"/>
    <n v="1"/>
  </r>
  <r>
    <x v="65"/>
    <x v="3"/>
    <s v="Chajarí"/>
    <n v="1"/>
  </r>
  <r>
    <x v="65"/>
    <x v="4"/>
    <s v="Federal"/>
    <n v="0"/>
  </r>
  <r>
    <x v="65"/>
    <x v="5"/>
    <s v="Feliciano"/>
    <n v="0"/>
  </r>
  <r>
    <x v="65"/>
    <x v="6"/>
    <s v="Gualeguay"/>
    <n v="0"/>
  </r>
  <r>
    <x v="65"/>
    <x v="7"/>
    <s v="Gualeguaychú"/>
    <n v="1"/>
  </r>
  <r>
    <x v="65"/>
    <x v="8"/>
    <s v="Islas del Ibicuy"/>
    <n v="0"/>
  </r>
  <r>
    <x v="65"/>
    <x v="9"/>
    <s v="La Paz"/>
    <n v="0"/>
  </r>
  <r>
    <x v="65"/>
    <x v="10"/>
    <s v="Nogoyá"/>
    <n v="0"/>
  </r>
  <r>
    <x v="65"/>
    <x v="11"/>
    <s v="Paraná"/>
    <n v="9"/>
  </r>
  <r>
    <x v="65"/>
    <x v="12"/>
    <s v="San Salvador"/>
    <n v="0"/>
  </r>
  <r>
    <x v="65"/>
    <x v="13"/>
    <s v="Rosario del Tala"/>
    <n v="0"/>
  </r>
  <r>
    <x v="65"/>
    <x v="14"/>
    <s v="Concepción del Uruguay"/>
    <n v="0"/>
  </r>
  <r>
    <x v="65"/>
    <x v="15"/>
    <s v="Victoria"/>
    <n v="0"/>
  </r>
  <r>
    <x v="65"/>
    <x v="16"/>
    <s v="Villaguay"/>
    <n v="0"/>
  </r>
  <r>
    <x v="66"/>
    <x v="0"/>
    <s v="Colón"/>
    <n v="0"/>
  </r>
  <r>
    <x v="66"/>
    <x v="1"/>
    <s v="Concordia"/>
    <n v="0"/>
  </r>
  <r>
    <x v="66"/>
    <x v="2"/>
    <s v="Diamante"/>
    <n v="0"/>
  </r>
  <r>
    <x v="66"/>
    <x v="3"/>
    <s v="Chajarí"/>
    <n v="1"/>
  </r>
  <r>
    <x v="66"/>
    <x v="3"/>
    <s v="Villa del Rosario"/>
    <n v="1"/>
  </r>
  <r>
    <x v="66"/>
    <x v="4"/>
    <s v="Federal"/>
    <n v="0"/>
  </r>
  <r>
    <x v="66"/>
    <x v="5"/>
    <s v="Feliciano"/>
    <n v="0"/>
  </r>
  <r>
    <x v="66"/>
    <x v="6"/>
    <s v="Gualeguay"/>
    <n v="0"/>
  </r>
  <r>
    <x v="66"/>
    <x v="7"/>
    <s v="Gualeguaychú"/>
    <n v="2"/>
  </r>
  <r>
    <x v="66"/>
    <x v="8"/>
    <s v="Islas del Ibicuy"/>
    <n v="0"/>
  </r>
  <r>
    <x v="66"/>
    <x v="9"/>
    <s v="La Paz"/>
    <n v="0"/>
  </r>
  <r>
    <x v="66"/>
    <x v="10"/>
    <s v="Nogoyá"/>
    <n v="0"/>
  </r>
  <r>
    <x v="66"/>
    <x v="11"/>
    <s v="Paraná"/>
    <n v="14"/>
  </r>
  <r>
    <x v="66"/>
    <x v="12"/>
    <s v="San Salvador"/>
    <n v="0"/>
  </r>
  <r>
    <x v="66"/>
    <x v="13"/>
    <s v="Rosario del Tala"/>
    <n v="0"/>
  </r>
  <r>
    <x v="66"/>
    <x v="14"/>
    <s v="Concepción del Uruguay"/>
    <n v="0"/>
  </r>
  <r>
    <x v="66"/>
    <x v="15"/>
    <s v="Victoria"/>
    <n v="0"/>
  </r>
  <r>
    <x v="66"/>
    <x v="16"/>
    <s v="Villaguay"/>
    <n v="0"/>
  </r>
  <r>
    <x v="67"/>
    <x v="0"/>
    <s v="Colón"/>
    <n v="0"/>
  </r>
  <r>
    <x v="67"/>
    <x v="1"/>
    <s v="Concordia"/>
    <n v="1"/>
  </r>
  <r>
    <x v="67"/>
    <x v="2"/>
    <s v="Diamante"/>
    <n v="3"/>
  </r>
  <r>
    <x v="67"/>
    <x v="3"/>
    <s v="Chajarí"/>
    <n v="1"/>
  </r>
  <r>
    <x v="67"/>
    <x v="3"/>
    <s v="Villa del Rosario"/>
    <n v="1"/>
  </r>
  <r>
    <x v="67"/>
    <x v="4"/>
    <s v="Federal"/>
    <n v="0"/>
  </r>
  <r>
    <x v="67"/>
    <x v="5"/>
    <s v="Feliciano"/>
    <n v="0"/>
  </r>
  <r>
    <x v="67"/>
    <x v="6"/>
    <s v="Gualeguay"/>
    <n v="0"/>
  </r>
  <r>
    <x v="67"/>
    <x v="7"/>
    <s v="Gualeguaychú"/>
    <n v="4"/>
  </r>
  <r>
    <x v="67"/>
    <x v="8"/>
    <s v="Islas del Ibicuy"/>
    <n v="0"/>
  </r>
  <r>
    <x v="67"/>
    <x v="9"/>
    <s v="La Paz"/>
    <n v="0"/>
  </r>
  <r>
    <x v="67"/>
    <x v="10"/>
    <s v="Nogoyá"/>
    <n v="0"/>
  </r>
  <r>
    <x v="67"/>
    <x v="11"/>
    <s v="Paraná"/>
    <n v="0"/>
  </r>
  <r>
    <x v="67"/>
    <x v="12"/>
    <s v="San Salvador"/>
    <n v="0"/>
  </r>
  <r>
    <x v="67"/>
    <x v="13"/>
    <s v="Rosario del Tala"/>
    <n v="0"/>
  </r>
  <r>
    <x v="67"/>
    <x v="14"/>
    <s v="Concepción del Uruguay"/>
    <n v="0"/>
  </r>
  <r>
    <x v="67"/>
    <x v="15"/>
    <s v="Victoria"/>
    <n v="0"/>
  </r>
  <r>
    <x v="67"/>
    <x v="16"/>
    <s v="Villaguay"/>
    <n v="0"/>
  </r>
  <r>
    <x v="68"/>
    <x v="0"/>
    <s v="Colón"/>
    <n v="0"/>
  </r>
  <r>
    <x v="68"/>
    <x v="1"/>
    <s v="Concordia"/>
    <n v="0"/>
  </r>
  <r>
    <x v="68"/>
    <x v="2"/>
    <s v="Diamante"/>
    <n v="1"/>
  </r>
  <r>
    <x v="68"/>
    <x v="3"/>
    <s v="Federación"/>
    <n v="0"/>
  </r>
  <r>
    <x v="68"/>
    <x v="4"/>
    <s v="Federal"/>
    <n v="0"/>
  </r>
  <r>
    <x v="68"/>
    <x v="5"/>
    <s v="Feliciano"/>
    <n v="0"/>
  </r>
  <r>
    <x v="68"/>
    <x v="6"/>
    <s v="Gualeguay"/>
    <n v="0"/>
  </r>
  <r>
    <x v="68"/>
    <x v="7"/>
    <s v="Gualeguaychú"/>
    <n v="10"/>
  </r>
  <r>
    <x v="68"/>
    <x v="7"/>
    <s v="Pueblo Belgrano"/>
    <n v="1"/>
  </r>
  <r>
    <x v="68"/>
    <x v="8"/>
    <s v="Islas del Ibicuy"/>
    <n v="0"/>
  </r>
  <r>
    <x v="68"/>
    <x v="9"/>
    <s v="La Paz"/>
    <n v="0"/>
  </r>
  <r>
    <x v="68"/>
    <x v="10"/>
    <s v="Nogoyá"/>
    <n v="0"/>
  </r>
  <r>
    <x v="68"/>
    <x v="11"/>
    <s v="Oro Verde"/>
    <n v="2"/>
  </r>
  <r>
    <x v="68"/>
    <x v="11"/>
    <s v="Paraná"/>
    <n v="10"/>
  </r>
  <r>
    <x v="68"/>
    <x v="12"/>
    <s v="San Salvador"/>
    <n v="0"/>
  </r>
  <r>
    <x v="68"/>
    <x v="13"/>
    <s v="Rosario del Tala"/>
    <n v="0"/>
  </r>
  <r>
    <x v="68"/>
    <x v="14"/>
    <s v="Concepción del Uruguay"/>
    <n v="0"/>
  </r>
  <r>
    <x v="68"/>
    <x v="15"/>
    <s v="Victoria"/>
    <n v="0"/>
  </r>
  <r>
    <x v="68"/>
    <x v="16"/>
    <s v="Villaguay"/>
    <n v="0"/>
  </r>
  <r>
    <x v="69"/>
    <x v="0"/>
    <s v="Colón"/>
    <n v="0"/>
  </r>
  <r>
    <x v="69"/>
    <x v="1"/>
    <s v="Concordia"/>
    <n v="1"/>
  </r>
  <r>
    <x v="69"/>
    <x v="2"/>
    <s v="Aldea Brasilera"/>
    <n v="1"/>
  </r>
  <r>
    <x v="69"/>
    <x v="2"/>
    <s v="Diamante"/>
    <n v="3"/>
  </r>
  <r>
    <x v="69"/>
    <x v="3"/>
    <s v="Chajarí"/>
    <n v="1"/>
  </r>
  <r>
    <x v="69"/>
    <x v="3"/>
    <s v="Col. La Florida"/>
    <n v="1"/>
  </r>
  <r>
    <x v="69"/>
    <x v="3"/>
    <s v="Villa del Rosario"/>
    <n v="1"/>
  </r>
  <r>
    <x v="69"/>
    <x v="4"/>
    <s v="Federal"/>
    <n v="0"/>
  </r>
  <r>
    <x v="69"/>
    <x v="5"/>
    <s v="Feliciano"/>
    <n v="0"/>
  </r>
  <r>
    <x v="69"/>
    <x v="6"/>
    <s v="Gualeguay"/>
    <n v="0"/>
  </r>
  <r>
    <x v="69"/>
    <x v="7"/>
    <s v="Gualeguaychú"/>
    <n v="5"/>
  </r>
  <r>
    <x v="69"/>
    <x v="8"/>
    <s v="Islas del Ibicuy"/>
    <n v="0"/>
  </r>
  <r>
    <x v="69"/>
    <x v="9"/>
    <s v="La Paz"/>
    <n v="0"/>
  </r>
  <r>
    <x v="69"/>
    <x v="10"/>
    <s v="Nogoyá"/>
    <n v="0"/>
  </r>
  <r>
    <x v="69"/>
    <x v="11"/>
    <s v="Paraná"/>
    <n v="5"/>
  </r>
  <r>
    <x v="69"/>
    <x v="12"/>
    <s v="San Salvador"/>
    <n v="0"/>
  </r>
  <r>
    <x v="69"/>
    <x v="13"/>
    <s v="Rosario del Tala"/>
    <n v="0"/>
  </r>
  <r>
    <x v="69"/>
    <x v="14"/>
    <s v="Concepción del Uruguay"/>
    <n v="0"/>
  </r>
  <r>
    <x v="69"/>
    <x v="15"/>
    <s v="Victoria"/>
    <n v="0"/>
  </r>
  <r>
    <x v="69"/>
    <x v="16"/>
    <s v="Villaguay"/>
    <n v="0"/>
  </r>
  <r>
    <x v="70"/>
    <x v="0"/>
    <s v="San José"/>
    <n v="1"/>
  </r>
  <r>
    <x v="70"/>
    <x v="1"/>
    <s v="Concordia"/>
    <n v="0"/>
  </r>
  <r>
    <x v="70"/>
    <x v="2"/>
    <s v="Diamante"/>
    <n v="1"/>
  </r>
  <r>
    <x v="70"/>
    <x v="2"/>
    <s v="Gral. Ramírez"/>
    <n v="1"/>
  </r>
  <r>
    <x v="70"/>
    <x v="3"/>
    <s v="Villa del Rosario"/>
    <n v="2"/>
  </r>
  <r>
    <x v="70"/>
    <x v="4"/>
    <s v="Federal"/>
    <n v="0"/>
  </r>
  <r>
    <x v="70"/>
    <x v="5"/>
    <s v="Feliciano"/>
    <n v="0"/>
  </r>
  <r>
    <x v="70"/>
    <x v="6"/>
    <s v="Gualeguay"/>
    <n v="0"/>
  </r>
  <r>
    <x v="70"/>
    <x v="7"/>
    <s v="Gualeguaychú"/>
    <n v="11"/>
  </r>
  <r>
    <x v="70"/>
    <x v="8"/>
    <s v="Islas del Ibicuy"/>
    <n v="0"/>
  </r>
  <r>
    <x v="70"/>
    <x v="9"/>
    <s v="La Paz"/>
    <n v="0"/>
  </r>
  <r>
    <x v="70"/>
    <x v="10"/>
    <s v="Nogoyá"/>
    <n v="0"/>
  </r>
  <r>
    <x v="70"/>
    <x v="11"/>
    <s v="Paraná"/>
    <n v="5"/>
  </r>
  <r>
    <x v="70"/>
    <x v="12"/>
    <s v="San Salvador"/>
    <n v="0"/>
  </r>
  <r>
    <x v="70"/>
    <x v="13"/>
    <s v="Rosario del Tala"/>
    <n v="0"/>
  </r>
  <r>
    <x v="70"/>
    <x v="14"/>
    <s v="Concepción del Uruguay"/>
    <n v="0"/>
  </r>
  <r>
    <x v="70"/>
    <x v="15"/>
    <s v="Victoria"/>
    <n v="0"/>
  </r>
  <r>
    <x v="70"/>
    <x v="16"/>
    <s v="Villaguay"/>
    <n v="0"/>
  </r>
  <r>
    <x v="71"/>
    <x v="0"/>
    <s v="Colón"/>
    <n v="0"/>
  </r>
  <r>
    <x v="71"/>
    <x v="1"/>
    <s v="Concordia"/>
    <n v="0"/>
  </r>
  <r>
    <x v="71"/>
    <x v="2"/>
    <s v="Aldea Brasilera"/>
    <n v="1"/>
  </r>
  <r>
    <x v="71"/>
    <x v="2"/>
    <s v="Diamante"/>
    <n v="1"/>
  </r>
  <r>
    <x v="71"/>
    <x v="2"/>
    <s v="Gral. Ramírez"/>
    <n v="2"/>
  </r>
  <r>
    <x v="71"/>
    <x v="3"/>
    <s v="Chajarí"/>
    <n v="1"/>
  </r>
  <r>
    <x v="71"/>
    <x v="3"/>
    <s v="Villa del Rosario"/>
    <n v="2"/>
  </r>
  <r>
    <x v="71"/>
    <x v="4"/>
    <s v="Federal"/>
    <n v="0"/>
  </r>
  <r>
    <x v="71"/>
    <x v="5"/>
    <s v="Feliciano"/>
    <n v="0"/>
  </r>
  <r>
    <x v="71"/>
    <x v="6"/>
    <s v="Gualeguay"/>
    <n v="0"/>
  </r>
  <r>
    <x v="71"/>
    <x v="7"/>
    <s v="Gualeguaychú"/>
    <n v="5"/>
  </r>
  <r>
    <x v="71"/>
    <x v="7"/>
    <s v="Urdinarrain"/>
    <n v="1"/>
  </r>
  <r>
    <x v="71"/>
    <x v="8"/>
    <s v="Islas del Ibicuy"/>
    <n v="0"/>
  </r>
  <r>
    <x v="71"/>
    <x v="9"/>
    <s v="La Paz"/>
    <n v="0"/>
  </r>
  <r>
    <x v="71"/>
    <x v="10"/>
    <s v="Nogoyá"/>
    <n v="0"/>
  </r>
  <r>
    <x v="71"/>
    <x v="11"/>
    <s v="Paraná"/>
    <n v="4"/>
  </r>
  <r>
    <x v="71"/>
    <x v="12"/>
    <s v="San Salvador"/>
    <n v="0"/>
  </r>
  <r>
    <x v="71"/>
    <x v="13"/>
    <s v="Rosario del Tala"/>
    <n v="0"/>
  </r>
  <r>
    <x v="71"/>
    <x v="14"/>
    <s v="Concepción del Uruguay"/>
    <n v="0"/>
  </r>
  <r>
    <x v="71"/>
    <x v="15"/>
    <s v="Victoria"/>
    <n v="0"/>
  </r>
  <r>
    <x v="71"/>
    <x v="16"/>
    <s v="Villaguay"/>
    <n v="0"/>
  </r>
  <r>
    <x v="72"/>
    <x v="0"/>
    <s v="San José"/>
    <n v="1"/>
  </r>
  <r>
    <x v="72"/>
    <x v="1"/>
    <s v="Concordia"/>
    <n v="0"/>
  </r>
  <r>
    <x v="72"/>
    <x v="2"/>
    <s v="Diamante"/>
    <n v="3"/>
  </r>
  <r>
    <x v="72"/>
    <x v="3"/>
    <s v="Chajarí"/>
    <n v="1"/>
  </r>
  <r>
    <x v="72"/>
    <x v="4"/>
    <s v="Federal"/>
    <n v="0"/>
  </r>
  <r>
    <x v="72"/>
    <x v="5"/>
    <s v="Feliciano"/>
    <n v="0"/>
  </r>
  <r>
    <x v="72"/>
    <x v="6"/>
    <s v="Gualeguay"/>
    <n v="0"/>
  </r>
  <r>
    <x v="72"/>
    <x v="7"/>
    <s v="Gualeguaychú"/>
    <n v="3"/>
  </r>
  <r>
    <x v="72"/>
    <x v="8"/>
    <s v="Islas del Ibicuy"/>
    <n v="0"/>
  </r>
  <r>
    <x v="72"/>
    <x v="9"/>
    <s v="La Paz"/>
    <n v="0"/>
  </r>
  <r>
    <x v="72"/>
    <x v="10"/>
    <s v="Nogoyá"/>
    <n v="0"/>
  </r>
  <r>
    <x v="72"/>
    <x v="11"/>
    <s v="Paraná"/>
    <n v="10"/>
  </r>
  <r>
    <x v="72"/>
    <x v="11"/>
    <s v="San Benito"/>
    <n v="1"/>
  </r>
  <r>
    <x v="72"/>
    <x v="12"/>
    <s v="San Salvador"/>
    <n v="0"/>
  </r>
  <r>
    <x v="72"/>
    <x v="13"/>
    <s v="Rosario del Tala"/>
    <n v="0"/>
  </r>
  <r>
    <x v="72"/>
    <x v="14"/>
    <s v="Concepción del Uruguay"/>
    <n v="0"/>
  </r>
  <r>
    <x v="72"/>
    <x v="15"/>
    <s v="Victoria"/>
    <n v="0"/>
  </r>
  <r>
    <x v="72"/>
    <x v="16"/>
    <s v="Villaguay"/>
    <n v="0"/>
  </r>
  <r>
    <x v="73"/>
    <x v="0"/>
    <s v="Colón"/>
    <n v="0"/>
  </r>
  <r>
    <x v="73"/>
    <x v="1"/>
    <s v="Concordia"/>
    <n v="0"/>
  </r>
  <r>
    <x v="73"/>
    <x v="2"/>
    <s v="Diamante"/>
    <n v="0"/>
  </r>
  <r>
    <x v="73"/>
    <x v="3"/>
    <s v="Federación"/>
    <n v="0"/>
  </r>
  <r>
    <x v="73"/>
    <x v="4"/>
    <s v="Federal"/>
    <n v="0"/>
  </r>
  <r>
    <x v="73"/>
    <x v="5"/>
    <s v="Feliciano"/>
    <n v="0"/>
  </r>
  <r>
    <x v="73"/>
    <x v="6"/>
    <s v="Gualeguay"/>
    <n v="0"/>
  </r>
  <r>
    <x v="73"/>
    <x v="7"/>
    <s v="Gualeguaychú"/>
    <n v="2"/>
  </r>
  <r>
    <x v="73"/>
    <x v="8"/>
    <s v="Islas del Ibicuy"/>
    <n v="0"/>
  </r>
  <r>
    <x v="73"/>
    <x v="9"/>
    <s v="La Paz"/>
    <n v="0"/>
  </r>
  <r>
    <x v="73"/>
    <x v="10"/>
    <s v="Nogoyá"/>
    <n v="0"/>
  </r>
  <r>
    <x v="73"/>
    <x v="11"/>
    <s v="Paraná"/>
    <n v="1"/>
  </r>
  <r>
    <x v="73"/>
    <x v="12"/>
    <s v="San Salvador"/>
    <n v="0"/>
  </r>
  <r>
    <x v="73"/>
    <x v="13"/>
    <s v="Rosario del Tala"/>
    <n v="0"/>
  </r>
  <r>
    <x v="73"/>
    <x v="14"/>
    <s v="Concepción del Uruguay"/>
    <n v="0"/>
  </r>
  <r>
    <x v="73"/>
    <x v="15"/>
    <s v="Victoria"/>
    <n v="0"/>
  </r>
  <r>
    <x v="73"/>
    <x v="16"/>
    <s v="Villaguay"/>
    <n v="0"/>
  </r>
  <r>
    <x v="74"/>
    <x v="0"/>
    <s v="Colón"/>
    <n v="0"/>
  </r>
  <r>
    <x v="74"/>
    <x v="1"/>
    <s v="Concordia"/>
    <n v="0"/>
  </r>
  <r>
    <x v="74"/>
    <x v="2"/>
    <s v="Gral. Ramírez"/>
    <n v="1"/>
  </r>
  <r>
    <x v="74"/>
    <x v="3"/>
    <s v="Federación"/>
    <n v="0"/>
  </r>
  <r>
    <x v="74"/>
    <x v="4"/>
    <s v="Federal"/>
    <n v="0"/>
  </r>
  <r>
    <x v="74"/>
    <x v="5"/>
    <s v="Feliciano"/>
    <n v="0"/>
  </r>
  <r>
    <x v="74"/>
    <x v="6"/>
    <s v="Gualeguay"/>
    <n v="0"/>
  </r>
  <r>
    <x v="74"/>
    <x v="7"/>
    <s v="Gualeguaychú"/>
    <n v="0"/>
  </r>
  <r>
    <x v="74"/>
    <x v="7"/>
    <s v="Gualeguaychú"/>
    <n v="0"/>
  </r>
  <r>
    <x v="74"/>
    <x v="8"/>
    <s v="Islas del Ibicuy"/>
    <n v="0"/>
  </r>
  <r>
    <x v="74"/>
    <x v="9"/>
    <s v="La Paz"/>
    <n v="0"/>
  </r>
  <r>
    <x v="74"/>
    <x v="10"/>
    <s v="Nogoyá"/>
    <n v="0"/>
  </r>
  <r>
    <x v="74"/>
    <x v="11"/>
    <s v="Paraná"/>
    <n v="6"/>
  </r>
  <r>
    <x v="74"/>
    <x v="12"/>
    <s v="San Salvador"/>
    <n v="0"/>
  </r>
  <r>
    <x v="74"/>
    <x v="13"/>
    <s v="Rosario del Tala"/>
    <n v="0"/>
  </r>
  <r>
    <x v="74"/>
    <x v="14"/>
    <s v="Concepción del Uruguay"/>
    <n v="0"/>
  </r>
  <r>
    <x v="74"/>
    <x v="15"/>
    <s v="Victoria"/>
    <n v="0"/>
  </r>
  <r>
    <x v="74"/>
    <x v="16"/>
    <s v="Villaguay"/>
    <n v="0"/>
  </r>
  <r>
    <x v="75"/>
    <x v="0"/>
    <s v="Colón"/>
    <n v="0"/>
  </r>
  <r>
    <x v="75"/>
    <x v="1"/>
    <s v="Concordia"/>
    <n v="0"/>
  </r>
  <r>
    <x v="75"/>
    <x v="2"/>
    <s v="Diamante"/>
    <n v="2"/>
  </r>
  <r>
    <x v="75"/>
    <x v="3"/>
    <s v="Federación"/>
    <n v="0"/>
  </r>
  <r>
    <x v="75"/>
    <x v="4"/>
    <s v="Federal"/>
    <n v="0"/>
  </r>
  <r>
    <x v="75"/>
    <x v="5"/>
    <s v="Feliciano"/>
    <n v="0"/>
  </r>
  <r>
    <x v="75"/>
    <x v="6"/>
    <s v="Gualeguay"/>
    <n v="0"/>
  </r>
  <r>
    <x v="75"/>
    <x v="7"/>
    <s v="Gualeguaychú"/>
    <n v="1"/>
  </r>
  <r>
    <x v="75"/>
    <x v="8"/>
    <s v="Islas del Ibicuy"/>
    <n v="0"/>
  </r>
  <r>
    <x v="75"/>
    <x v="9"/>
    <s v="La Paz"/>
    <n v="1"/>
  </r>
  <r>
    <x v="75"/>
    <x v="10"/>
    <s v="Nogoyá"/>
    <n v="0"/>
  </r>
  <r>
    <x v="75"/>
    <x v="11"/>
    <s v="Paraná"/>
    <n v="9"/>
  </r>
  <r>
    <x v="75"/>
    <x v="12"/>
    <s v="San Salvador"/>
    <n v="0"/>
  </r>
  <r>
    <x v="75"/>
    <x v="13"/>
    <s v="Rosario del Tala"/>
    <n v="0"/>
  </r>
  <r>
    <x v="75"/>
    <x v="14"/>
    <s v="Concepción del Uruguay"/>
    <n v="0"/>
  </r>
  <r>
    <x v="75"/>
    <x v="15"/>
    <s v="Victoria"/>
    <n v="0"/>
  </r>
  <r>
    <x v="75"/>
    <x v="16"/>
    <s v="Villaguay"/>
    <n v="0"/>
  </r>
  <r>
    <x v="76"/>
    <x v="0"/>
    <s v="Colón"/>
    <n v="0"/>
  </r>
  <r>
    <x v="76"/>
    <x v="1"/>
    <s v="Concordia"/>
    <n v="0"/>
  </r>
  <r>
    <x v="76"/>
    <x v="2"/>
    <s v="Diamante"/>
    <n v="1"/>
  </r>
  <r>
    <x v="76"/>
    <x v="2"/>
    <s v="Gral. Ramírez"/>
    <n v="2"/>
  </r>
  <r>
    <x v="76"/>
    <x v="3"/>
    <s v="Chajarí"/>
    <n v="1"/>
  </r>
  <r>
    <x v="76"/>
    <x v="4"/>
    <s v="Federal"/>
    <n v="0"/>
  </r>
  <r>
    <x v="76"/>
    <x v="5"/>
    <s v="Feliciano"/>
    <n v="0"/>
  </r>
  <r>
    <x v="76"/>
    <x v="6"/>
    <s v="Gualeguay"/>
    <n v="0"/>
  </r>
  <r>
    <x v="76"/>
    <x v="7"/>
    <s v="Gualeguaychú"/>
    <n v="6"/>
  </r>
  <r>
    <x v="76"/>
    <x v="8"/>
    <s v="Islas del Ibicuy"/>
    <n v="0"/>
  </r>
  <r>
    <x v="76"/>
    <x v="9"/>
    <s v="La Paz"/>
    <n v="0"/>
  </r>
  <r>
    <x v="76"/>
    <x v="10"/>
    <s v="Nogoyá"/>
    <n v="0"/>
  </r>
  <r>
    <x v="76"/>
    <x v="11"/>
    <s v="Col. Avellaneda"/>
    <n v="1"/>
  </r>
  <r>
    <x v="76"/>
    <x v="11"/>
    <s v="Paraná"/>
    <n v="8"/>
  </r>
  <r>
    <x v="76"/>
    <x v="11"/>
    <s v="San Benito"/>
    <n v="2"/>
  </r>
  <r>
    <x v="76"/>
    <x v="12"/>
    <s v="San Salvador"/>
    <n v="0"/>
  </r>
  <r>
    <x v="76"/>
    <x v="13"/>
    <s v="Rosario del Tala"/>
    <n v="0"/>
  </r>
  <r>
    <x v="76"/>
    <x v="14"/>
    <s v="Concepción del Uruguay"/>
    <n v="0"/>
  </r>
  <r>
    <x v="76"/>
    <x v="15"/>
    <s v="Victoria"/>
    <n v="0"/>
  </r>
  <r>
    <x v="76"/>
    <x v="16"/>
    <s v="Villaguay"/>
    <n v="0"/>
  </r>
  <r>
    <x v="77"/>
    <x v="0"/>
    <s v="Colón"/>
    <n v="0"/>
  </r>
  <r>
    <x v="77"/>
    <x v="1"/>
    <s v="Concordia"/>
    <n v="0"/>
  </r>
  <r>
    <x v="77"/>
    <x v="2"/>
    <s v="Diamante"/>
    <n v="0"/>
  </r>
  <r>
    <x v="77"/>
    <x v="3"/>
    <s v="Federación"/>
    <n v="0"/>
  </r>
  <r>
    <x v="77"/>
    <x v="4"/>
    <s v="Federal"/>
    <n v="0"/>
  </r>
  <r>
    <x v="77"/>
    <x v="5"/>
    <s v="Feliciano"/>
    <n v="0"/>
  </r>
  <r>
    <x v="77"/>
    <x v="6"/>
    <s v="Gualeguay"/>
    <n v="0"/>
  </r>
  <r>
    <x v="77"/>
    <x v="7"/>
    <s v="Gualeguaychú"/>
    <n v="2"/>
  </r>
  <r>
    <x v="77"/>
    <x v="8"/>
    <s v="Islas del Ibicuy"/>
    <n v="0"/>
  </r>
  <r>
    <x v="77"/>
    <x v="9"/>
    <s v="La Paz"/>
    <n v="0"/>
  </r>
  <r>
    <x v="77"/>
    <x v="10"/>
    <s v="Nogoyá"/>
    <n v="0"/>
  </r>
  <r>
    <x v="77"/>
    <x v="11"/>
    <s v="Paraná"/>
    <n v="6"/>
  </r>
  <r>
    <x v="77"/>
    <x v="12"/>
    <s v="San Salvador"/>
    <n v="0"/>
  </r>
  <r>
    <x v="77"/>
    <x v="13"/>
    <s v="Rosario del Tala"/>
    <n v="0"/>
  </r>
  <r>
    <x v="77"/>
    <x v="14"/>
    <s v="Concepción del Uruguay"/>
    <n v="1"/>
  </r>
  <r>
    <x v="77"/>
    <x v="15"/>
    <s v="Victoria"/>
    <n v="0"/>
  </r>
  <r>
    <x v="77"/>
    <x v="16"/>
    <s v="Villaguay"/>
    <n v="0"/>
  </r>
  <r>
    <x v="78"/>
    <x v="0"/>
    <s v="Colón"/>
    <n v="1"/>
  </r>
  <r>
    <x v="78"/>
    <x v="1"/>
    <s v="Concordia"/>
    <n v="1"/>
  </r>
  <r>
    <x v="78"/>
    <x v="2"/>
    <s v="Diamante"/>
    <n v="0"/>
  </r>
  <r>
    <x v="78"/>
    <x v="3"/>
    <s v="Chajarí"/>
    <n v="2"/>
  </r>
  <r>
    <x v="78"/>
    <x v="4"/>
    <s v="Federal"/>
    <n v="1"/>
  </r>
  <r>
    <x v="78"/>
    <x v="5"/>
    <s v="Feliciano"/>
    <n v="0"/>
  </r>
  <r>
    <x v="78"/>
    <x v="6"/>
    <s v="Gualeguay"/>
    <n v="0"/>
  </r>
  <r>
    <x v="78"/>
    <x v="7"/>
    <s v="Gualeguaychú"/>
    <n v="1"/>
  </r>
  <r>
    <x v="78"/>
    <x v="8"/>
    <s v="Islas del Ibicuy"/>
    <n v="0"/>
  </r>
  <r>
    <x v="78"/>
    <x v="9"/>
    <s v="La Paz"/>
    <n v="0"/>
  </r>
  <r>
    <x v="78"/>
    <x v="10"/>
    <s v="Nogoyá"/>
    <n v="0"/>
  </r>
  <r>
    <x v="78"/>
    <x v="11"/>
    <s v="Paraná"/>
    <n v="9"/>
  </r>
  <r>
    <x v="78"/>
    <x v="12"/>
    <s v="San Salvador"/>
    <n v="0"/>
  </r>
  <r>
    <x v="78"/>
    <x v="13"/>
    <s v="Rosario del Tala"/>
    <n v="0"/>
  </r>
  <r>
    <x v="78"/>
    <x v="14"/>
    <s v="Concepción del Uruguay"/>
    <n v="0"/>
  </r>
  <r>
    <x v="78"/>
    <x v="15"/>
    <s v="Victoria"/>
    <n v="0"/>
  </r>
  <r>
    <x v="78"/>
    <x v="16"/>
    <s v="Villaguay"/>
    <n v="0"/>
  </r>
  <r>
    <x v="79"/>
    <x v="0"/>
    <s v="Colón"/>
    <n v="0"/>
  </r>
  <r>
    <x v="79"/>
    <x v="1"/>
    <s v="Concordia"/>
    <n v="0"/>
  </r>
  <r>
    <x v="79"/>
    <x v="2"/>
    <s v="Gral. Ramírez"/>
    <n v="2"/>
  </r>
  <r>
    <x v="79"/>
    <x v="3"/>
    <s v="Federación"/>
    <n v="0"/>
  </r>
  <r>
    <x v="79"/>
    <x v="4"/>
    <s v="Federal"/>
    <n v="0"/>
  </r>
  <r>
    <x v="79"/>
    <x v="5"/>
    <s v="Feliciano"/>
    <n v="0"/>
  </r>
  <r>
    <x v="79"/>
    <x v="6"/>
    <s v="Gualeguay"/>
    <n v="0"/>
  </r>
  <r>
    <x v="79"/>
    <x v="7"/>
    <s v="Gualeguaychú"/>
    <n v="5"/>
  </r>
  <r>
    <x v="79"/>
    <x v="8"/>
    <s v="Ceibas"/>
    <n v="1"/>
  </r>
  <r>
    <x v="79"/>
    <x v="9"/>
    <s v="La Paz"/>
    <n v="0"/>
  </r>
  <r>
    <x v="79"/>
    <x v="10"/>
    <s v="Nogoyá"/>
    <n v="0"/>
  </r>
  <r>
    <x v="79"/>
    <x v="11"/>
    <s v="Cerrito"/>
    <n v="1"/>
  </r>
  <r>
    <x v="79"/>
    <x v="11"/>
    <s v="Paraná"/>
    <n v="11"/>
  </r>
  <r>
    <x v="79"/>
    <x v="11"/>
    <s v="San Benito"/>
    <n v="1"/>
  </r>
  <r>
    <x v="79"/>
    <x v="12"/>
    <s v="San Salvador"/>
    <n v="0"/>
  </r>
  <r>
    <x v="79"/>
    <x v="13"/>
    <s v="Rosario del Tala"/>
    <n v="0"/>
  </r>
  <r>
    <x v="79"/>
    <x v="14"/>
    <s v="Concepción del Uruguay"/>
    <n v="0"/>
  </r>
  <r>
    <x v="79"/>
    <x v="15"/>
    <s v="Victoria"/>
    <n v="0"/>
  </r>
  <r>
    <x v="79"/>
    <x v="16"/>
    <s v="Villaguay"/>
    <n v="0"/>
  </r>
  <r>
    <x v="80"/>
    <x v="0"/>
    <s v="Colón"/>
    <n v="0"/>
  </r>
  <r>
    <x v="80"/>
    <x v="1"/>
    <s v="Concordia"/>
    <n v="0"/>
  </r>
  <r>
    <x v="80"/>
    <x v="2"/>
    <s v="Gral. Ramírez"/>
    <n v="2"/>
  </r>
  <r>
    <x v="80"/>
    <x v="3"/>
    <s v="Federación"/>
    <n v="0"/>
  </r>
  <r>
    <x v="80"/>
    <x v="4"/>
    <s v="Federal"/>
    <n v="0"/>
  </r>
  <r>
    <x v="80"/>
    <x v="5"/>
    <s v="Feliciano"/>
    <n v="0"/>
  </r>
  <r>
    <x v="80"/>
    <x v="6"/>
    <s v="Gualeguay"/>
    <n v="0"/>
  </r>
  <r>
    <x v="80"/>
    <x v="7"/>
    <s v="Gualeguaychú"/>
    <n v="3"/>
  </r>
  <r>
    <x v="80"/>
    <x v="8"/>
    <s v="Islas del Ibicuy"/>
    <n v="0"/>
  </r>
  <r>
    <x v="80"/>
    <x v="9"/>
    <s v="La Paz"/>
    <n v="0"/>
  </r>
  <r>
    <x v="80"/>
    <x v="10"/>
    <s v="Don Cristóbal 1°"/>
    <n v="1"/>
  </r>
  <r>
    <x v="80"/>
    <x v="11"/>
    <s v="Oro Verde"/>
    <n v="1"/>
  </r>
  <r>
    <x v="80"/>
    <x v="11"/>
    <s v="Paraná"/>
    <n v="20"/>
  </r>
  <r>
    <x v="80"/>
    <x v="12"/>
    <s v="San Salvador"/>
    <n v="0"/>
  </r>
  <r>
    <x v="80"/>
    <x v="13"/>
    <s v="Rosario del Tala"/>
    <n v="0"/>
  </r>
  <r>
    <x v="80"/>
    <x v="14"/>
    <s v="Concepción del Uruguay"/>
    <n v="0"/>
  </r>
  <r>
    <x v="80"/>
    <x v="15"/>
    <s v="Victoria"/>
    <n v="0"/>
  </r>
  <r>
    <x v="80"/>
    <x v="16"/>
    <s v="Villaguay"/>
    <n v="0"/>
  </r>
  <r>
    <x v="81"/>
    <x v="0"/>
    <s v="Colón"/>
    <n v="1"/>
  </r>
  <r>
    <x v="81"/>
    <x v="1"/>
    <s v="Concordia"/>
    <n v="0"/>
  </r>
  <r>
    <x v="81"/>
    <x v="2"/>
    <s v="Diamante"/>
    <n v="0"/>
  </r>
  <r>
    <x v="81"/>
    <x v="3"/>
    <s v="Federación"/>
    <n v="0"/>
  </r>
  <r>
    <x v="81"/>
    <x v="4"/>
    <s v="Federal"/>
    <n v="0"/>
  </r>
  <r>
    <x v="81"/>
    <x v="5"/>
    <s v="Feliciano"/>
    <n v="0"/>
  </r>
  <r>
    <x v="81"/>
    <x v="6"/>
    <s v="Gualeguay"/>
    <n v="1"/>
  </r>
  <r>
    <x v="81"/>
    <x v="7"/>
    <s v="Gualeguaychú"/>
    <n v="2"/>
  </r>
  <r>
    <x v="81"/>
    <x v="8"/>
    <s v="Islas del Ibicuy"/>
    <n v="0"/>
  </r>
  <r>
    <x v="81"/>
    <x v="9"/>
    <s v="La Paz"/>
    <n v="0"/>
  </r>
  <r>
    <x v="81"/>
    <x v="10"/>
    <s v="Nogoyá"/>
    <n v="0"/>
  </r>
  <r>
    <x v="81"/>
    <x v="11"/>
    <s v="Col. Avellaneda"/>
    <n v="1"/>
  </r>
  <r>
    <x v="81"/>
    <x v="11"/>
    <s v="Paraná"/>
    <n v="13"/>
  </r>
  <r>
    <x v="81"/>
    <x v="11"/>
    <s v="San Benito"/>
    <n v="2"/>
  </r>
  <r>
    <x v="81"/>
    <x v="12"/>
    <s v="San Salvador"/>
    <n v="0"/>
  </r>
  <r>
    <x v="81"/>
    <x v="13"/>
    <s v="Rosario del Tala"/>
    <n v="0"/>
  </r>
  <r>
    <x v="81"/>
    <x v="14"/>
    <s v="Concepción del Uruguay"/>
    <n v="0"/>
  </r>
  <r>
    <x v="81"/>
    <x v="15"/>
    <s v="Victoria"/>
    <n v="0"/>
  </r>
  <r>
    <x v="81"/>
    <x v="16"/>
    <s v="Villaguay"/>
    <n v="0"/>
  </r>
  <r>
    <x v="82"/>
    <x v="0"/>
    <s v="Colón"/>
    <n v="1"/>
  </r>
  <r>
    <x v="82"/>
    <x v="1"/>
    <s v="Concordia"/>
    <n v="1"/>
  </r>
  <r>
    <x v="82"/>
    <x v="2"/>
    <s v="Aldea Brasilera"/>
    <n v="1"/>
  </r>
  <r>
    <x v="82"/>
    <x v="2"/>
    <s v="Diamante"/>
    <n v="1"/>
  </r>
  <r>
    <x v="82"/>
    <x v="2"/>
    <s v="Gral. Ramírez"/>
    <n v="1"/>
  </r>
  <r>
    <x v="82"/>
    <x v="3"/>
    <s v="Chajarí"/>
    <n v="1"/>
  </r>
  <r>
    <x v="82"/>
    <x v="4"/>
    <s v="Federal"/>
    <n v="0"/>
  </r>
  <r>
    <x v="82"/>
    <x v="5"/>
    <s v="Feliciano"/>
    <n v="0"/>
  </r>
  <r>
    <x v="82"/>
    <x v="6"/>
    <s v="Gualeguay"/>
    <n v="0"/>
  </r>
  <r>
    <x v="82"/>
    <x v="7"/>
    <s v="Gualeguaychú"/>
    <n v="2"/>
  </r>
  <r>
    <x v="82"/>
    <x v="8"/>
    <s v="Islas del Ibicuy"/>
    <n v="0"/>
  </r>
  <r>
    <x v="82"/>
    <x v="9"/>
    <s v="La Paz"/>
    <n v="0"/>
  </r>
  <r>
    <x v="82"/>
    <x v="10"/>
    <s v="Nogoyá"/>
    <n v="0"/>
  </r>
  <r>
    <x v="82"/>
    <x v="11"/>
    <s v="Paraná"/>
    <n v="12"/>
  </r>
  <r>
    <x v="82"/>
    <x v="12"/>
    <s v="San Salvador"/>
    <n v="0"/>
  </r>
  <r>
    <x v="82"/>
    <x v="13"/>
    <s v="Rosario del Tala"/>
    <n v="0"/>
  </r>
  <r>
    <x v="82"/>
    <x v="14"/>
    <s v="Concepción del Uruguay"/>
    <n v="0"/>
  </r>
  <r>
    <x v="82"/>
    <x v="15"/>
    <s v="Victoria"/>
    <n v="0"/>
  </r>
  <r>
    <x v="82"/>
    <x v="16"/>
    <s v="Villaguay"/>
    <n v="0"/>
  </r>
  <r>
    <x v="83"/>
    <x v="0"/>
    <s v="Colón"/>
    <n v="0"/>
  </r>
  <r>
    <x v="83"/>
    <x v="1"/>
    <s v="Concordia"/>
    <n v="3"/>
  </r>
  <r>
    <x v="83"/>
    <x v="2"/>
    <s v="Villa Lib. San Martín"/>
    <n v="1"/>
  </r>
  <r>
    <x v="83"/>
    <x v="3"/>
    <s v="Federación"/>
    <n v="0"/>
  </r>
  <r>
    <x v="83"/>
    <x v="4"/>
    <s v="Federal"/>
    <n v="0"/>
  </r>
  <r>
    <x v="83"/>
    <x v="5"/>
    <s v="Feliciano"/>
    <n v="0"/>
  </r>
  <r>
    <x v="83"/>
    <x v="6"/>
    <s v="Gualeguay"/>
    <n v="0"/>
  </r>
  <r>
    <x v="83"/>
    <x v="7"/>
    <s v="Gualeguaychú"/>
    <n v="8"/>
  </r>
  <r>
    <x v="83"/>
    <x v="8"/>
    <s v="Islas del Ibicuy"/>
    <n v="0"/>
  </r>
  <r>
    <x v="83"/>
    <x v="9"/>
    <s v="La Paz"/>
    <n v="0"/>
  </r>
  <r>
    <x v="83"/>
    <x v="10"/>
    <s v="Nogoyá"/>
    <n v="3"/>
  </r>
  <r>
    <x v="83"/>
    <x v="11"/>
    <s v="Col. Avellaneda"/>
    <n v="1"/>
  </r>
  <r>
    <x v="83"/>
    <x v="11"/>
    <s v="Paraná"/>
    <n v="44"/>
  </r>
  <r>
    <x v="83"/>
    <x v="11"/>
    <s v="San Benito"/>
    <n v="2"/>
  </r>
  <r>
    <x v="83"/>
    <x v="11"/>
    <s v="Viale"/>
    <n v="2"/>
  </r>
  <r>
    <x v="83"/>
    <x v="12"/>
    <s v="San Salvador"/>
    <n v="0"/>
  </r>
  <r>
    <x v="83"/>
    <x v="13"/>
    <s v="Rosario del Tala"/>
    <n v="0"/>
  </r>
  <r>
    <x v="83"/>
    <x v="14"/>
    <s v="Concepción del Uruguay"/>
    <n v="0"/>
  </r>
  <r>
    <x v="83"/>
    <x v="15"/>
    <s v="Victoria"/>
    <n v="0"/>
  </r>
  <r>
    <x v="83"/>
    <x v="16"/>
    <s v="Villaguay"/>
    <n v="0"/>
  </r>
  <r>
    <x v="84"/>
    <x v="0"/>
    <s v="Colón"/>
    <n v="0"/>
  </r>
  <r>
    <x v="84"/>
    <x v="1"/>
    <s v="Concordia"/>
    <n v="1"/>
  </r>
  <r>
    <x v="84"/>
    <x v="2"/>
    <s v="Gral. Ramírez"/>
    <n v="2"/>
  </r>
  <r>
    <x v="84"/>
    <x v="3"/>
    <s v="Chajarí"/>
    <n v="1"/>
  </r>
  <r>
    <x v="84"/>
    <x v="4"/>
    <s v="Federal"/>
    <n v="0"/>
  </r>
  <r>
    <x v="84"/>
    <x v="5"/>
    <s v="Feliciano"/>
    <n v="0"/>
  </r>
  <r>
    <x v="84"/>
    <x v="6"/>
    <s v="Gualeguay"/>
    <n v="0"/>
  </r>
  <r>
    <x v="84"/>
    <x v="7"/>
    <s v="Gualeguaychú"/>
    <n v="5"/>
  </r>
  <r>
    <x v="84"/>
    <x v="8"/>
    <s v="Islas del Ibicuy"/>
    <n v="0"/>
  </r>
  <r>
    <x v="84"/>
    <x v="9"/>
    <s v="La Paz"/>
    <n v="0"/>
  </r>
  <r>
    <x v="84"/>
    <x v="10"/>
    <s v="Nogoyá"/>
    <n v="0"/>
  </r>
  <r>
    <x v="84"/>
    <x v="11"/>
    <s v="A. Maria Luisa"/>
    <n v="1"/>
  </r>
  <r>
    <x v="84"/>
    <x v="11"/>
    <s v="Col. Avellaneda"/>
    <n v="3"/>
  </r>
  <r>
    <x v="84"/>
    <x v="11"/>
    <s v="Paraná"/>
    <n v="48"/>
  </r>
  <r>
    <x v="84"/>
    <x v="11"/>
    <s v="San Benito"/>
    <n v="1"/>
  </r>
  <r>
    <x v="84"/>
    <x v="11"/>
    <s v="Viale"/>
    <n v="1"/>
  </r>
  <r>
    <x v="84"/>
    <x v="12"/>
    <s v="San Salvador"/>
    <n v="0"/>
  </r>
  <r>
    <x v="84"/>
    <x v="13"/>
    <s v="Rosario del Tala"/>
    <n v="0"/>
  </r>
  <r>
    <x v="84"/>
    <x v="14"/>
    <s v="Concepción del Uruguay"/>
    <n v="0"/>
  </r>
  <r>
    <x v="84"/>
    <x v="15"/>
    <s v="Victoria"/>
    <n v="0"/>
  </r>
  <r>
    <x v="84"/>
    <x v="16"/>
    <s v="Villaguay"/>
    <n v="0"/>
  </r>
  <r>
    <x v="85"/>
    <x v="0"/>
    <s v="Colón"/>
    <n v="0"/>
  </r>
  <r>
    <x v="85"/>
    <x v="1"/>
    <s v="Concordia"/>
    <n v="0"/>
  </r>
  <r>
    <x v="85"/>
    <x v="2"/>
    <s v="Diamante"/>
    <n v="1"/>
  </r>
  <r>
    <x v="85"/>
    <x v="3"/>
    <s v="Federación"/>
    <n v="0"/>
  </r>
  <r>
    <x v="85"/>
    <x v="4"/>
    <s v="Federal"/>
    <n v="1"/>
  </r>
  <r>
    <x v="85"/>
    <x v="5"/>
    <s v="Feliciano"/>
    <n v="0"/>
  </r>
  <r>
    <x v="85"/>
    <x v="6"/>
    <s v="Gualeguay"/>
    <n v="0"/>
  </r>
  <r>
    <x v="85"/>
    <x v="7"/>
    <s v="Gualeguaychú"/>
    <n v="4"/>
  </r>
  <r>
    <x v="85"/>
    <x v="8"/>
    <s v="Islas del Ibicuy"/>
    <n v="0"/>
  </r>
  <r>
    <x v="85"/>
    <x v="9"/>
    <s v="La Paz"/>
    <n v="0"/>
  </r>
  <r>
    <x v="85"/>
    <x v="10"/>
    <s v="Nogoyá"/>
    <n v="0"/>
  </r>
  <r>
    <x v="85"/>
    <x v="11"/>
    <s v="Paraná"/>
    <n v="28"/>
  </r>
  <r>
    <x v="85"/>
    <x v="11"/>
    <s v="San Benito"/>
    <n v="2"/>
  </r>
  <r>
    <x v="85"/>
    <x v="12"/>
    <s v="San Salvador"/>
    <n v="0"/>
  </r>
  <r>
    <x v="85"/>
    <x v="13"/>
    <s v="Rosario del Tala"/>
    <n v="0"/>
  </r>
  <r>
    <x v="85"/>
    <x v="14"/>
    <s v="Concepción del Uruguay"/>
    <n v="0"/>
  </r>
  <r>
    <x v="85"/>
    <x v="15"/>
    <s v="Victoria"/>
    <n v="0"/>
  </r>
  <r>
    <x v="85"/>
    <x v="16"/>
    <s v="Villaguay"/>
    <n v="0"/>
  </r>
  <r>
    <x v="86"/>
    <x v="0"/>
    <s v="Colón"/>
    <n v="0"/>
  </r>
  <r>
    <x v="86"/>
    <x v="1"/>
    <s v="Concordia"/>
    <n v="0"/>
  </r>
  <r>
    <x v="86"/>
    <x v="2"/>
    <s v="Gral. Ramírez"/>
    <n v="1"/>
  </r>
  <r>
    <x v="86"/>
    <x v="2"/>
    <s v="Villa Lib. San Martín"/>
    <n v="1"/>
  </r>
  <r>
    <x v="86"/>
    <x v="3"/>
    <s v="Chajarí"/>
    <n v="1"/>
  </r>
  <r>
    <x v="86"/>
    <x v="4"/>
    <s v="Federal"/>
    <n v="0"/>
  </r>
  <r>
    <x v="86"/>
    <x v="5"/>
    <s v="Feliciano"/>
    <n v="0"/>
  </r>
  <r>
    <x v="86"/>
    <x v="6"/>
    <s v="Gualeguay"/>
    <n v="2"/>
  </r>
  <r>
    <x v="86"/>
    <x v="7"/>
    <s v="Gualeguaychú"/>
    <n v="2"/>
  </r>
  <r>
    <x v="86"/>
    <x v="8"/>
    <s v="Islas del Ibicuy"/>
    <n v="0"/>
  </r>
  <r>
    <x v="86"/>
    <x v="9"/>
    <s v="La Paz"/>
    <n v="0"/>
  </r>
  <r>
    <x v="86"/>
    <x v="10"/>
    <s v="Nogoyá"/>
    <n v="2"/>
  </r>
  <r>
    <x v="86"/>
    <x v="11"/>
    <s v="Col. Avellaneda"/>
    <n v="1"/>
  </r>
  <r>
    <x v="86"/>
    <x v="11"/>
    <s v="Paraná"/>
    <n v="35"/>
  </r>
  <r>
    <x v="86"/>
    <x v="12"/>
    <s v="San Salvador"/>
    <n v="1"/>
  </r>
  <r>
    <x v="86"/>
    <x v="13"/>
    <s v="Rosario del Tala"/>
    <n v="0"/>
  </r>
  <r>
    <x v="86"/>
    <x v="14"/>
    <s v="Concepción del Uruguay"/>
    <n v="1"/>
  </r>
  <r>
    <x v="86"/>
    <x v="15"/>
    <s v="Victoria"/>
    <n v="1"/>
  </r>
  <r>
    <x v="86"/>
    <x v="16"/>
    <s v="Villaguay"/>
    <n v="0"/>
  </r>
  <r>
    <x v="87"/>
    <x v="0"/>
    <s v="Colón"/>
    <n v="0"/>
  </r>
  <r>
    <x v="87"/>
    <x v="1"/>
    <s v="Concordia"/>
    <n v="0"/>
  </r>
  <r>
    <x v="87"/>
    <x v="2"/>
    <s v="Diamante"/>
    <n v="0"/>
  </r>
  <r>
    <x v="87"/>
    <x v="3"/>
    <s v="Chajarí"/>
    <n v="2"/>
  </r>
  <r>
    <x v="87"/>
    <x v="4"/>
    <s v="Federal"/>
    <n v="0"/>
  </r>
  <r>
    <x v="87"/>
    <x v="5"/>
    <s v="Feliciano"/>
    <n v="0"/>
  </r>
  <r>
    <x v="87"/>
    <x v="6"/>
    <s v="Gualeguay"/>
    <n v="0"/>
  </r>
  <r>
    <x v="87"/>
    <x v="7"/>
    <s v="Gualeguaychú"/>
    <n v="14"/>
  </r>
  <r>
    <x v="87"/>
    <x v="8"/>
    <s v="Islas del Ibicuy"/>
    <n v="0"/>
  </r>
  <r>
    <x v="87"/>
    <x v="9"/>
    <s v="La Paz"/>
    <n v="0"/>
  </r>
  <r>
    <x v="87"/>
    <x v="10"/>
    <s v="Nogoyá"/>
    <n v="0"/>
  </r>
  <r>
    <x v="87"/>
    <x v="11"/>
    <s v="Col. Celina"/>
    <n v="2"/>
  </r>
  <r>
    <x v="87"/>
    <x v="11"/>
    <s v="El Pingo"/>
    <n v="2"/>
  </r>
  <r>
    <x v="87"/>
    <x v="11"/>
    <s v="Paraná"/>
    <n v="44"/>
  </r>
  <r>
    <x v="87"/>
    <x v="11"/>
    <s v="San Benito"/>
    <n v="2"/>
  </r>
  <r>
    <x v="87"/>
    <x v="11"/>
    <s v="Viale"/>
    <n v="1"/>
  </r>
  <r>
    <x v="87"/>
    <x v="12"/>
    <s v="San Salvador"/>
    <n v="0"/>
  </r>
  <r>
    <x v="87"/>
    <x v="13"/>
    <s v="Rosario del Tala"/>
    <n v="0"/>
  </r>
  <r>
    <x v="87"/>
    <x v="14"/>
    <s v="Concepción del Uruguay"/>
    <n v="0"/>
  </r>
  <r>
    <x v="87"/>
    <x v="15"/>
    <s v="Victoria"/>
    <n v="0"/>
  </r>
  <r>
    <x v="87"/>
    <x v="16"/>
    <s v="Villaguay"/>
    <n v="0"/>
  </r>
  <r>
    <x v="88"/>
    <x v="0"/>
    <s v="Colón"/>
    <n v="0"/>
  </r>
  <r>
    <x v="88"/>
    <x v="1"/>
    <s v="Concordia"/>
    <n v="1"/>
  </r>
  <r>
    <x v="88"/>
    <x v="2"/>
    <s v="Diamante"/>
    <n v="0"/>
  </r>
  <r>
    <x v="88"/>
    <x v="3"/>
    <s v="Federación"/>
    <n v="0"/>
  </r>
  <r>
    <x v="88"/>
    <x v="4"/>
    <s v="Federal"/>
    <n v="0"/>
  </r>
  <r>
    <x v="88"/>
    <x v="5"/>
    <s v="Feliciano"/>
    <n v="0"/>
  </r>
  <r>
    <x v="88"/>
    <x v="6"/>
    <s v="Gualeguay"/>
    <n v="0"/>
  </r>
  <r>
    <x v="88"/>
    <x v="7"/>
    <s v="Gualeguaychú"/>
    <n v="0"/>
  </r>
  <r>
    <x v="88"/>
    <x v="7"/>
    <s v="Gualeguaychú"/>
    <n v="0"/>
  </r>
  <r>
    <x v="88"/>
    <x v="8"/>
    <s v="Islas del Ibicuy"/>
    <n v="0"/>
  </r>
  <r>
    <x v="88"/>
    <x v="9"/>
    <s v="La Paz"/>
    <n v="0"/>
  </r>
  <r>
    <x v="88"/>
    <x v="10"/>
    <s v="Nogoyá"/>
    <n v="2"/>
  </r>
  <r>
    <x v="88"/>
    <x v="11"/>
    <s v="Paraná"/>
    <n v="31"/>
  </r>
  <r>
    <x v="88"/>
    <x v="11"/>
    <s v="Viale"/>
    <n v="1"/>
  </r>
  <r>
    <x v="88"/>
    <x v="12"/>
    <s v="San Salvador"/>
    <n v="0"/>
  </r>
  <r>
    <x v="88"/>
    <x v="13"/>
    <s v="Rosario del Tala"/>
    <n v="0"/>
  </r>
  <r>
    <x v="88"/>
    <x v="14"/>
    <s v="Concepción del Uruguay"/>
    <n v="0"/>
  </r>
  <r>
    <x v="88"/>
    <x v="15"/>
    <s v="Victoria"/>
    <n v="0"/>
  </r>
  <r>
    <x v="88"/>
    <x v="16"/>
    <s v="Villaguay"/>
    <n v="0"/>
  </r>
  <r>
    <x v="89"/>
    <x v="0"/>
    <s v="Colón"/>
    <n v="0"/>
  </r>
  <r>
    <x v="89"/>
    <x v="1"/>
    <s v="Concordia"/>
    <n v="0"/>
  </r>
  <r>
    <x v="89"/>
    <x v="2"/>
    <s v="Diamante"/>
    <n v="0"/>
  </r>
  <r>
    <x v="89"/>
    <x v="3"/>
    <s v="Federación"/>
    <n v="0"/>
  </r>
  <r>
    <x v="89"/>
    <x v="4"/>
    <s v="Federal"/>
    <n v="0"/>
  </r>
  <r>
    <x v="89"/>
    <x v="5"/>
    <s v="Feliciano"/>
    <n v="0"/>
  </r>
  <r>
    <x v="89"/>
    <x v="6"/>
    <s v="Gral. Galarza"/>
    <n v="1"/>
  </r>
  <r>
    <x v="89"/>
    <x v="6"/>
    <s v="Gualeguay"/>
    <n v="1"/>
  </r>
  <r>
    <x v="89"/>
    <x v="7"/>
    <s v="Gualeguaychú"/>
    <n v="6"/>
  </r>
  <r>
    <x v="89"/>
    <x v="8"/>
    <s v="Islas del Ibicuy"/>
    <n v="0"/>
  </r>
  <r>
    <x v="89"/>
    <x v="9"/>
    <s v="La Paz"/>
    <n v="0"/>
  </r>
  <r>
    <x v="89"/>
    <x v="10"/>
    <s v="Nogoyá"/>
    <n v="0"/>
  </r>
  <r>
    <x v="89"/>
    <x v="11"/>
    <s v="Col. Avellaneda"/>
    <n v="6"/>
  </r>
  <r>
    <x v="89"/>
    <x v="11"/>
    <s v="Paraná"/>
    <n v="40"/>
  </r>
  <r>
    <x v="89"/>
    <x v="11"/>
    <s v="San Benito"/>
    <n v="1"/>
  </r>
  <r>
    <x v="89"/>
    <x v="11"/>
    <s v="Viale"/>
    <n v="1"/>
  </r>
  <r>
    <x v="89"/>
    <x v="12"/>
    <s v="San Salvador"/>
    <n v="0"/>
  </r>
  <r>
    <x v="89"/>
    <x v="13"/>
    <s v="Rosario del Tala"/>
    <n v="0"/>
  </r>
  <r>
    <x v="89"/>
    <x v="14"/>
    <s v="Concepción del Uruguay"/>
    <n v="0"/>
  </r>
  <r>
    <x v="89"/>
    <x v="15"/>
    <s v="Victoria"/>
    <n v="4"/>
  </r>
  <r>
    <x v="89"/>
    <x v="16"/>
    <s v="Villaguay"/>
    <n v="0"/>
  </r>
  <r>
    <x v="90"/>
    <x v="0"/>
    <s v="Colón"/>
    <n v="3"/>
  </r>
  <r>
    <x v="90"/>
    <x v="1"/>
    <s v="Concordia"/>
    <n v="2"/>
  </r>
  <r>
    <x v="90"/>
    <x v="2"/>
    <s v="Diamante"/>
    <n v="0"/>
  </r>
  <r>
    <x v="90"/>
    <x v="3"/>
    <s v="Chajarí"/>
    <n v="2"/>
  </r>
  <r>
    <x v="90"/>
    <x v="4"/>
    <s v="Federal"/>
    <n v="0"/>
  </r>
  <r>
    <x v="90"/>
    <x v="5"/>
    <s v="Feliciano"/>
    <n v="0"/>
  </r>
  <r>
    <x v="90"/>
    <x v="6"/>
    <s v="Gualeguay"/>
    <n v="0"/>
  </r>
  <r>
    <x v="90"/>
    <x v="7"/>
    <s v="Gualeguaychú"/>
    <n v="1"/>
  </r>
  <r>
    <x v="90"/>
    <x v="8"/>
    <s v="Islas del Ibicuy"/>
    <n v="0"/>
  </r>
  <r>
    <x v="90"/>
    <x v="9"/>
    <s v="La Paz"/>
    <n v="0"/>
  </r>
  <r>
    <x v="90"/>
    <x v="10"/>
    <s v="Lucas Gonzalez"/>
    <n v="1"/>
  </r>
  <r>
    <x v="90"/>
    <x v="11"/>
    <s v="Col. Avellaneda"/>
    <n v="2"/>
  </r>
  <r>
    <x v="90"/>
    <x v="11"/>
    <s v="Paraná"/>
    <n v="32"/>
  </r>
  <r>
    <x v="90"/>
    <x v="11"/>
    <s v="San Benito"/>
    <n v="2"/>
  </r>
  <r>
    <x v="90"/>
    <x v="12"/>
    <s v="San Salvador"/>
    <n v="0"/>
  </r>
  <r>
    <x v="90"/>
    <x v="13"/>
    <s v="Rosario del Tala"/>
    <n v="0"/>
  </r>
  <r>
    <x v="90"/>
    <x v="14"/>
    <s v="Concepción del Uruguay"/>
    <n v="0"/>
  </r>
  <r>
    <x v="90"/>
    <x v="15"/>
    <s v="Victoria"/>
    <n v="0"/>
  </r>
  <r>
    <x v="90"/>
    <x v="16"/>
    <s v="Villaguay"/>
    <n v="1"/>
  </r>
  <r>
    <x v="91"/>
    <x v="0"/>
    <s v="Colón"/>
    <n v="0"/>
  </r>
  <r>
    <x v="91"/>
    <x v="1"/>
    <s v="Concordia"/>
    <n v="2"/>
  </r>
  <r>
    <x v="91"/>
    <x v="2"/>
    <s v="Diamante"/>
    <n v="0"/>
  </r>
  <r>
    <x v="91"/>
    <x v="3"/>
    <s v="Chajarí"/>
    <n v="2"/>
  </r>
  <r>
    <x v="91"/>
    <x v="4"/>
    <s v="Federal"/>
    <n v="0"/>
  </r>
  <r>
    <x v="91"/>
    <x v="5"/>
    <s v="Feliciano"/>
    <n v="0"/>
  </r>
  <r>
    <x v="91"/>
    <x v="6"/>
    <s v="Gualeguay"/>
    <n v="0"/>
  </r>
  <r>
    <x v="91"/>
    <x v="7"/>
    <s v="Gualeguaychú"/>
    <n v="22"/>
  </r>
  <r>
    <x v="91"/>
    <x v="7"/>
    <s v="Larroque"/>
    <n v="1"/>
  </r>
  <r>
    <x v="91"/>
    <x v="8"/>
    <s v="Islas del Ibicuy"/>
    <n v="0"/>
  </r>
  <r>
    <x v="91"/>
    <x v="9"/>
    <s v="La Paz"/>
    <n v="0"/>
  </r>
  <r>
    <x v="91"/>
    <x v="10"/>
    <s v="Nogoyá"/>
    <n v="0"/>
  </r>
  <r>
    <x v="91"/>
    <x v="11"/>
    <s v="Col. Avellaneda"/>
    <n v="1"/>
  </r>
  <r>
    <x v="91"/>
    <x v="11"/>
    <s v="Paraná"/>
    <n v="68"/>
  </r>
  <r>
    <x v="91"/>
    <x v="11"/>
    <s v="San Benito"/>
    <n v="3"/>
  </r>
  <r>
    <x v="91"/>
    <x v="11"/>
    <s v="Sauce Montrull"/>
    <n v="1"/>
  </r>
  <r>
    <x v="91"/>
    <x v="12"/>
    <s v="San Salvador"/>
    <n v="1"/>
  </r>
  <r>
    <x v="91"/>
    <x v="13"/>
    <s v="Rosario del Tala"/>
    <n v="0"/>
  </r>
  <r>
    <x v="91"/>
    <x v="14"/>
    <s v="Concepción del Uruguay"/>
    <n v="0"/>
  </r>
  <r>
    <x v="91"/>
    <x v="15"/>
    <s v="Victoria"/>
    <n v="0"/>
  </r>
  <r>
    <x v="91"/>
    <x v="16"/>
    <s v="Villaguay"/>
    <n v="0"/>
  </r>
  <r>
    <x v="92"/>
    <x v="0"/>
    <s v="Colón"/>
    <n v="0"/>
  </r>
  <r>
    <x v="92"/>
    <x v="1"/>
    <s v="Concordia"/>
    <n v="8"/>
  </r>
  <r>
    <x v="92"/>
    <x v="2"/>
    <s v="Villa Lib. San Martín"/>
    <n v="1"/>
  </r>
  <r>
    <x v="92"/>
    <x v="3"/>
    <s v="Chajarí"/>
    <n v="2"/>
  </r>
  <r>
    <x v="92"/>
    <x v="4"/>
    <s v="Federal"/>
    <n v="0"/>
  </r>
  <r>
    <x v="92"/>
    <x v="5"/>
    <s v="Feliciano"/>
    <n v="0"/>
  </r>
  <r>
    <x v="92"/>
    <x v="6"/>
    <s v="Gualeguay"/>
    <n v="0"/>
  </r>
  <r>
    <x v="92"/>
    <x v="7"/>
    <s v="Gualeguaychú"/>
    <n v="14"/>
  </r>
  <r>
    <x v="92"/>
    <x v="8"/>
    <s v="Islas del Ibicuy"/>
    <n v="0"/>
  </r>
  <r>
    <x v="92"/>
    <x v="9"/>
    <s v="Santa Elena"/>
    <n v="1"/>
  </r>
  <r>
    <x v="92"/>
    <x v="10"/>
    <s v="Lucas Gonzalez"/>
    <n v="1"/>
  </r>
  <r>
    <x v="92"/>
    <x v="10"/>
    <s v="Nogoyá"/>
    <n v="2"/>
  </r>
  <r>
    <x v="92"/>
    <x v="11"/>
    <s v="Col. Avellaneda"/>
    <n v="2"/>
  </r>
  <r>
    <x v="92"/>
    <x v="11"/>
    <s v="Hernandarias"/>
    <n v="1"/>
  </r>
  <r>
    <x v="92"/>
    <x v="11"/>
    <s v="Oro Verde"/>
    <n v="2"/>
  </r>
  <r>
    <x v="92"/>
    <x v="11"/>
    <s v="Paraná"/>
    <n v="63"/>
  </r>
  <r>
    <x v="92"/>
    <x v="11"/>
    <s v="Viale"/>
    <n v="1"/>
  </r>
  <r>
    <x v="92"/>
    <x v="12"/>
    <s v="San Salvador"/>
    <n v="0"/>
  </r>
  <r>
    <x v="92"/>
    <x v="13"/>
    <s v="Rosario del Tala"/>
    <n v="0"/>
  </r>
  <r>
    <x v="92"/>
    <x v="14"/>
    <s v="Concepción del Uruguay"/>
    <n v="0"/>
  </r>
  <r>
    <x v="92"/>
    <x v="15"/>
    <s v="Victoria"/>
    <n v="0"/>
  </r>
  <r>
    <x v="92"/>
    <x v="16"/>
    <s v="Villaguay"/>
    <n v="0"/>
  </r>
  <r>
    <x v="93"/>
    <x v="0"/>
    <s v="Colón"/>
    <n v="0"/>
  </r>
  <r>
    <x v="93"/>
    <x v="1"/>
    <s v="Concordia"/>
    <n v="1"/>
  </r>
  <r>
    <x v="93"/>
    <x v="2"/>
    <s v="Gral. Ramírez"/>
    <n v="1"/>
  </r>
  <r>
    <x v="93"/>
    <x v="2"/>
    <s v="Strobel"/>
    <n v="3"/>
  </r>
  <r>
    <x v="93"/>
    <x v="3"/>
    <s v="Chajarí"/>
    <n v="3"/>
  </r>
  <r>
    <x v="93"/>
    <x v="3"/>
    <s v="Villa del Rosario"/>
    <n v="1"/>
  </r>
  <r>
    <x v="93"/>
    <x v="4"/>
    <s v="Federal"/>
    <n v="0"/>
  </r>
  <r>
    <x v="93"/>
    <x v="5"/>
    <s v="Feliciano"/>
    <n v="0"/>
  </r>
  <r>
    <x v="93"/>
    <x v="6"/>
    <s v="Gualeguay"/>
    <n v="0"/>
  </r>
  <r>
    <x v="93"/>
    <x v="7"/>
    <s v="Gualeguaychú"/>
    <n v="20"/>
  </r>
  <r>
    <x v="93"/>
    <x v="8"/>
    <s v="Islas del Ibicuy"/>
    <n v="0"/>
  </r>
  <r>
    <x v="93"/>
    <x v="9"/>
    <s v="La Paz"/>
    <n v="0"/>
  </r>
  <r>
    <x v="93"/>
    <x v="10"/>
    <s v="Lucas Gonzalez"/>
    <n v="1"/>
  </r>
  <r>
    <x v="93"/>
    <x v="10"/>
    <s v="Nogoyá"/>
    <n v="1"/>
  </r>
  <r>
    <x v="93"/>
    <x v="11"/>
    <s v="Col. Avellaneda"/>
    <n v="6"/>
  </r>
  <r>
    <x v="93"/>
    <x v="11"/>
    <s v="Paraná"/>
    <n v="36"/>
  </r>
  <r>
    <x v="93"/>
    <x v="11"/>
    <s v="San Benito"/>
    <n v="3"/>
  </r>
  <r>
    <x v="93"/>
    <x v="11"/>
    <s v="Viale"/>
    <n v="1"/>
  </r>
  <r>
    <x v="93"/>
    <x v="12"/>
    <s v="San Salvador"/>
    <n v="0"/>
  </r>
  <r>
    <x v="93"/>
    <x v="13"/>
    <s v="Rosario del Tala"/>
    <n v="0"/>
  </r>
  <r>
    <x v="93"/>
    <x v="14"/>
    <s v="Concepción del Uruguay"/>
    <n v="0"/>
  </r>
  <r>
    <x v="93"/>
    <x v="15"/>
    <s v="Victoria"/>
    <n v="6"/>
  </r>
  <r>
    <x v="93"/>
    <x v="16"/>
    <s v="Villaguay"/>
    <n v="0"/>
  </r>
  <r>
    <x v="94"/>
    <x v="0"/>
    <s v="Colón"/>
    <n v="0"/>
  </r>
  <r>
    <x v="94"/>
    <x v="1"/>
    <s v="Concordia"/>
    <n v="1"/>
  </r>
  <r>
    <x v="94"/>
    <x v="2"/>
    <s v="Diamante"/>
    <n v="0"/>
  </r>
  <r>
    <x v="94"/>
    <x v="3"/>
    <s v="Federación"/>
    <n v="0"/>
  </r>
  <r>
    <x v="94"/>
    <x v="4"/>
    <s v="Federal"/>
    <n v="0"/>
  </r>
  <r>
    <x v="94"/>
    <x v="5"/>
    <s v="Feliciano"/>
    <n v="0"/>
  </r>
  <r>
    <x v="94"/>
    <x v="6"/>
    <s v="Gualeguay"/>
    <n v="1"/>
  </r>
  <r>
    <x v="94"/>
    <x v="7"/>
    <s v="Gualeguaychú"/>
    <n v="3"/>
  </r>
  <r>
    <x v="94"/>
    <x v="7"/>
    <s v="Larroque"/>
    <n v="3"/>
  </r>
  <r>
    <x v="94"/>
    <x v="8"/>
    <s v="Islas del Ibicuy"/>
    <n v="0"/>
  </r>
  <r>
    <x v="94"/>
    <x v="9"/>
    <s v="La Paz"/>
    <n v="0"/>
  </r>
  <r>
    <x v="94"/>
    <x v="10"/>
    <s v="Nogoyá"/>
    <n v="0"/>
  </r>
  <r>
    <x v="94"/>
    <x v="11"/>
    <s v="Col. Avellaneda"/>
    <n v="1"/>
  </r>
  <r>
    <x v="94"/>
    <x v="11"/>
    <s v="Paraná"/>
    <n v="41"/>
  </r>
  <r>
    <x v="94"/>
    <x v="11"/>
    <s v="San Benito"/>
    <n v="1"/>
  </r>
  <r>
    <x v="94"/>
    <x v="12"/>
    <s v="San Salvador"/>
    <n v="0"/>
  </r>
  <r>
    <x v="94"/>
    <x v="13"/>
    <s v="Rosario del Tala"/>
    <n v="0"/>
  </r>
  <r>
    <x v="94"/>
    <x v="14"/>
    <s v="Concepción del Uruguay"/>
    <n v="0"/>
  </r>
  <r>
    <x v="94"/>
    <x v="15"/>
    <s v="Victoria"/>
    <n v="0"/>
  </r>
  <r>
    <x v="94"/>
    <x v="16"/>
    <s v="Villaguay"/>
    <n v="0"/>
  </r>
  <r>
    <x v="95"/>
    <x v="0"/>
    <s v="Colón"/>
    <n v="0"/>
  </r>
  <r>
    <x v="95"/>
    <x v="1"/>
    <s v="Concordia"/>
    <n v="0"/>
  </r>
  <r>
    <x v="95"/>
    <x v="2"/>
    <s v="Diamante"/>
    <n v="0"/>
  </r>
  <r>
    <x v="95"/>
    <x v="3"/>
    <s v="Federación"/>
    <n v="0"/>
  </r>
  <r>
    <x v="95"/>
    <x v="4"/>
    <s v="Federal"/>
    <n v="0"/>
  </r>
  <r>
    <x v="95"/>
    <x v="5"/>
    <s v="Feliciano"/>
    <n v="0"/>
  </r>
  <r>
    <x v="95"/>
    <x v="6"/>
    <s v="Gualeguay"/>
    <n v="0"/>
  </r>
  <r>
    <x v="95"/>
    <x v="7"/>
    <s v="Gualeguaychú"/>
    <n v="23"/>
  </r>
  <r>
    <x v="95"/>
    <x v="8"/>
    <s v="Islas del Ibicuy"/>
    <n v="0"/>
  </r>
  <r>
    <x v="95"/>
    <x v="9"/>
    <s v="La Paz"/>
    <n v="0"/>
  </r>
  <r>
    <x v="95"/>
    <x v="10"/>
    <s v="Nogoyá"/>
    <n v="0"/>
  </r>
  <r>
    <x v="95"/>
    <x v="11"/>
    <s v="Cerrito"/>
    <n v="1"/>
  </r>
  <r>
    <x v="95"/>
    <x v="11"/>
    <s v="Paraná"/>
    <n v="36"/>
  </r>
  <r>
    <x v="95"/>
    <x v="11"/>
    <s v="San Benito"/>
    <n v="2"/>
  </r>
  <r>
    <x v="95"/>
    <x v="11"/>
    <s v="Viale"/>
    <n v="1"/>
  </r>
  <r>
    <x v="95"/>
    <x v="12"/>
    <s v="San Salvador"/>
    <n v="0"/>
  </r>
  <r>
    <x v="95"/>
    <x v="13"/>
    <s v="Rosario del Tala"/>
    <n v="0"/>
  </r>
  <r>
    <x v="95"/>
    <x v="14"/>
    <s v="Concepción del Uruguay"/>
    <n v="0"/>
  </r>
  <r>
    <x v="95"/>
    <x v="15"/>
    <s v="Victoria"/>
    <n v="0"/>
  </r>
  <r>
    <x v="95"/>
    <x v="16"/>
    <s v="Villaguay"/>
    <n v="0"/>
  </r>
  <r>
    <x v="96"/>
    <x v="0"/>
    <s v="Colón"/>
    <n v="1"/>
  </r>
  <r>
    <x v="96"/>
    <x v="1"/>
    <s v="Concordia"/>
    <n v="0"/>
  </r>
  <r>
    <x v="96"/>
    <x v="1"/>
    <s v="Concordia"/>
    <n v="0"/>
  </r>
  <r>
    <x v="96"/>
    <x v="2"/>
    <s v="Diamante"/>
    <n v="1"/>
  </r>
  <r>
    <x v="96"/>
    <x v="3"/>
    <s v="Chajarí"/>
    <n v="1"/>
  </r>
  <r>
    <x v="96"/>
    <x v="3"/>
    <s v="Villa del Rosario"/>
    <n v="1"/>
  </r>
  <r>
    <x v="96"/>
    <x v="4"/>
    <s v="Federal"/>
    <n v="0"/>
  </r>
  <r>
    <x v="96"/>
    <x v="5"/>
    <s v="Feliciano"/>
    <n v="0"/>
  </r>
  <r>
    <x v="96"/>
    <x v="6"/>
    <s v="Gualeguay"/>
    <n v="0"/>
  </r>
  <r>
    <x v="96"/>
    <x v="7"/>
    <s v="Gualeguaychú"/>
    <n v="3"/>
  </r>
  <r>
    <x v="96"/>
    <x v="8"/>
    <s v="Islas del Ibicuy"/>
    <n v="0"/>
  </r>
  <r>
    <x v="96"/>
    <x v="9"/>
    <s v="La Paz"/>
    <n v="0"/>
  </r>
  <r>
    <x v="96"/>
    <x v="10"/>
    <s v="Nogoyá"/>
    <n v="0"/>
  </r>
  <r>
    <x v="96"/>
    <x v="11"/>
    <s v="Col. Avellaneda"/>
    <n v="1"/>
  </r>
  <r>
    <x v="96"/>
    <x v="11"/>
    <s v="Paraná"/>
    <n v="32"/>
  </r>
  <r>
    <x v="96"/>
    <x v="11"/>
    <s v="San Benito"/>
    <n v="1"/>
  </r>
  <r>
    <x v="96"/>
    <x v="12"/>
    <s v="San Salvador"/>
    <n v="0"/>
  </r>
  <r>
    <x v="96"/>
    <x v="13"/>
    <s v="Rosario del Tala"/>
    <n v="0"/>
  </r>
  <r>
    <x v="96"/>
    <x v="14"/>
    <s v="Basavilbaso"/>
    <n v="2"/>
  </r>
  <r>
    <x v="96"/>
    <x v="15"/>
    <s v="Victoria"/>
    <n v="2"/>
  </r>
  <r>
    <x v="96"/>
    <x v="16"/>
    <s v="Villaguay"/>
    <n v="0"/>
  </r>
  <r>
    <x v="97"/>
    <x v="0"/>
    <s v="Colón"/>
    <n v="0"/>
  </r>
  <r>
    <x v="97"/>
    <x v="1"/>
    <s v="Concordia"/>
    <n v="1"/>
  </r>
  <r>
    <x v="97"/>
    <x v="2"/>
    <s v="Strobel"/>
    <n v="1"/>
  </r>
  <r>
    <x v="97"/>
    <x v="3"/>
    <s v="Chajarí"/>
    <n v="1"/>
  </r>
  <r>
    <x v="97"/>
    <x v="4"/>
    <s v="Federal"/>
    <n v="0"/>
  </r>
  <r>
    <x v="97"/>
    <x v="5"/>
    <s v="Feliciano"/>
    <n v="0"/>
  </r>
  <r>
    <x v="97"/>
    <x v="6"/>
    <s v="Gualeguay"/>
    <n v="0"/>
  </r>
  <r>
    <x v="97"/>
    <x v="7"/>
    <s v="Gualeguaychú"/>
    <n v="2"/>
  </r>
  <r>
    <x v="97"/>
    <x v="8"/>
    <s v="Islas del Ibicuy"/>
    <n v="0"/>
  </r>
  <r>
    <x v="97"/>
    <x v="9"/>
    <s v="La Paz"/>
    <n v="0"/>
  </r>
  <r>
    <x v="97"/>
    <x v="10"/>
    <s v="Nogoyá"/>
    <n v="0"/>
  </r>
  <r>
    <x v="97"/>
    <x v="11"/>
    <s v="Paraná"/>
    <n v="32"/>
  </r>
  <r>
    <x v="97"/>
    <x v="11"/>
    <s v="San Benito"/>
    <n v="1"/>
  </r>
  <r>
    <x v="97"/>
    <x v="12"/>
    <s v="San Salvador"/>
    <n v="0"/>
  </r>
  <r>
    <x v="97"/>
    <x v="13"/>
    <s v="Rosario del Tala"/>
    <n v="0"/>
  </r>
  <r>
    <x v="97"/>
    <x v="14"/>
    <s v="Concepción del Uruguay"/>
    <n v="0"/>
  </r>
  <r>
    <x v="97"/>
    <x v="15"/>
    <s v="Victoria"/>
    <n v="2"/>
  </r>
  <r>
    <x v="97"/>
    <x v="16"/>
    <s v="Villaguay"/>
    <n v="1"/>
  </r>
  <r>
    <x v="98"/>
    <x v="0"/>
    <s v="Colón"/>
    <n v="0"/>
  </r>
  <r>
    <x v="98"/>
    <x v="1"/>
    <s v="Concordia"/>
    <n v="6"/>
  </r>
  <r>
    <x v="98"/>
    <x v="2"/>
    <s v="Gral. Ramírez"/>
    <n v="1"/>
  </r>
  <r>
    <x v="98"/>
    <x v="3"/>
    <s v="Chajarí"/>
    <n v="2"/>
  </r>
  <r>
    <x v="98"/>
    <x v="3"/>
    <s v="Villa del Rosario"/>
    <n v="1"/>
  </r>
  <r>
    <x v="98"/>
    <x v="4"/>
    <s v="Federal"/>
    <n v="0"/>
  </r>
  <r>
    <x v="98"/>
    <x v="5"/>
    <s v="Feliciano"/>
    <n v="0"/>
  </r>
  <r>
    <x v="98"/>
    <x v="6"/>
    <s v="Gualeguay"/>
    <n v="0"/>
  </r>
  <r>
    <x v="98"/>
    <x v="7"/>
    <s v="Gualeguaychú"/>
    <n v="41"/>
  </r>
  <r>
    <x v="98"/>
    <x v="8"/>
    <s v="Ceibas"/>
    <n v="2"/>
  </r>
  <r>
    <x v="98"/>
    <x v="9"/>
    <s v="El Solar"/>
    <n v="3"/>
  </r>
  <r>
    <x v="98"/>
    <x v="10"/>
    <s v="Nogoyá"/>
    <n v="0"/>
  </r>
  <r>
    <x v="98"/>
    <x v="11"/>
    <s v="Col. Avellaneda"/>
    <n v="1"/>
  </r>
  <r>
    <x v="98"/>
    <x v="11"/>
    <s v="Crespo"/>
    <n v="2"/>
  </r>
  <r>
    <x v="98"/>
    <x v="11"/>
    <s v="Hasenkamp"/>
    <n v="1"/>
  </r>
  <r>
    <x v="98"/>
    <x v="11"/>
    <s v="Paraná"/>
    <n v="58"/>
  </r>
  <r>
    <x v="98"/>
    <x v="11"/>
    <s v="San Benito"/>
    <n v="3"/>
  </r>
  <r>
    <x v="98"/>
    <x v="11"/>
    <s v="Viale"/>
    <n v="3"/>
  </r>
  <r>
    <x v="98"/>
    <x v="12"/>
    <s v="San Salvador"/>
    <n v="0"/>
  </r>
  <r>
    <x v="98"/>
    <x v="13"/>
    <s v="Rosario del Tala"/>
    <n v="0"/>
  </r>
  <r>
    <x v="98"/>
    <x v="14"/>
    <s v="Basavilbaso"/>
    <n v="4"/>
  </r>
  <r>
    <x v="98"/>
    <x v="15"/>
    <s v="Victoria"/>
    <n v="0"/>
  </r>
  <r>
    <x v="98"/>
    <x v="16"/>
    <s v="Villaguay"/>
    <n v="0"/>
  </r>
  <r>
    <x v="99"/>
    <x v="0"/>
    <s v="Colón"/>
    <n v="0"/>
  </r>
  <r>
    <x v="99"/>
    <x v="1"/>
    <s v="Concordia"/>
    <n v="0"/>
  </r>
  <r>
    <x v="99"/>
    <x v="2"/>
    <s v="A. Valle María"/>
    <n v="1"/>
  </r>
  <r>
    <x v="99"/>
    <x v="2"/>
    <s v="Diamante"/>
    <n v="2"/>
  </r>
  <r>
    <x v="99"/>
    <x v="2"/>
    <s v="Villa Lib. San Martín"/>
    <n v="1"/>
  </r>
  <r>
    <x v="99"/>
    <x v="3"/>
    <s v="Chajarí"/>
    <n v="0"/>
  </r>
  <r>
    <x v="99"/>
    <x v="3"/>
    <s v="Federación"/>
    <n v="0"/>
  </r>
  <r>
    <x v="99"/>
    <x v="4"/>
    <s v="Federal"/>
    <n v="0"/>
  </r>
  <r>
    <x v="99"/>
    <x v="5"/>
    <s v="Feliciano"/>
    <n v="0"/>
  </r>
  <r>
    <x v="99"/>
    <x v="6"/>
    <s v="Gualeguay"/>
    <n v="6"/>
  </r>
  <r>
    <x v="99"/>
    <x v="7"/>
    <s v="Gualeguaychú"/>
    <n v="18"/>
  </r>
  <r>
    <x v="99"/>
    <x v="8"/>
    <s v="Islas del Ibicuy"/>
    <n v="0"/>
  </r>
  <r>
    <x v="99"/>
    <x v="9"/>
    <s v="La Paz"/>
    <n v="0"/>
  </r>
  <r>
    <x v="99"/>
    <x v="10"/>
    <s v="Nogoyá"/>
    <n v="0"/>
  </r>
  <r>
    <x v="99"/>
    <x v="11"/>
    <s v="Col. Avellaneda"/>
    <n v="5"/>
  </r>
  <r>
    <x v="99"/>
    <x v="11"/>
    <s v="Crespo"/>
    <n v="1"/>
  </r>
  <r>
    <x v="99"/>
    <x v="11"/>
    <s v="Hernandarias"/>
    <n v="1"/>
  </r>
  <r>
    <x v="99"/>
    <x v="11"/>
    <s v="Paraná"/>
    <n v="79"/>
  </r>
  <r>
    <x v="99"/>
    <x v="11"/>
    <s v="San Benito"/>
    <n v="5"/>
  </r>
  <r>
    <x v="99"/>
    <x v="11"/>
    <s v="Viale"/>
    <n v="2"/>
  </r>
  <r>
    <x v="99"/>
    <x v="12"/>
    <s v="San Salvador"/>
    <n v="0"/>
  </r>
  <r>
    <x v="99"/>
    <x v="13"/>
    <s v="Rosario del Tala"/>
    <n v="0"/>
  </r>
  <r>
    <x v="99"/>
    <x v="14"/>
    <s v="Basavilbaso"/>
    <n v="1"/>
  </r>
  <r>
    <x v="99"/>
    <x v="14"/>
    <s v="Concepción del Uruguay"/>
    <n v="1"/>
  </r>
  <r>
    <x v="99"/>
    <x v="15"/>
    <s v="Victoria"/>
    <n v="8"/>
  </r>
  <r>
    <x v="99"/>
    <x v="16"/>
    <s v="Villaguay"/>
    <n v="0"/>
  </r>
  <r>
    <x v="100"/>
    <x v="0"/>
    <s v="Colón"/>
    <n v="0"/>
  </r>
  <r>
    <x v="100"/>
    <x v="1"/>
    <s v="Concordia"/>
    <n v="8"/>
  </r>
  <r>
    <x v="100"/>
    <x v="2"/>
    <s v="Diamante"/>
    <n v="1"/>
  </r>
  <r>
    <x v="100"/>
    <x v="2"/>
    <s v="Gral. Ramírez"/>
    <n v="0"/>
  </r>
  <r>
    <x v="100"/>
    <x v="3"/>
    <s v="Chajarí"/>
    <n v="3"/>
  </r>
  <r>
    <x v="100"/>
    <x v="4"/>
    <s v="Federal"/>
    <n v="0"/>
  </r>
  <r>
    <x v="100"/>
    <x v="5"/>
    <s v="Feliciano"/>
    <n v="0"/>
  </r>
  <r>
    <x v="100"/>
    <x v="6"/>
    <s v="Gualeguay"/>
    <n v="0"/>
  </r>
  <r>
    <x v="100"/>
    <x v="7"/>
    <s v="Gualeguaychú"/>
    <n v="32"/>
  </r>
  <r>
    <x v="100"/>
    <x v="8"/>
    <s v="Ceibas"/>
    <n v="3"/>
  </r>
  <r>
    <x v="100"/>
    <x v="9"/>
    <s v="La Paz"/>
    <n v="0"/>
  </r>
  <r>
    <x v="100"/>
    <x v="10"/>
    <s v="Nogoyá"/>
    <n v="3"/>
  </r>
  <r>
    <x v="100"/>
    <x v="11"/>
    <s v="Cerrito"/>
    <n v="1"/>
  </r>
  <r>
    <x v="100"/>
    <x v="11"/>
    <s v="Col. Avellaneda"/>
    <n v="1"/>
  </r>
  <r>
    <x v="100"/>
    <x v="11"/>
    <s v="Hasenkamp"/>
    <n v="2"/>
  </r>
  <r>
    <x v="100"/>
    <x v="11"/>
    <s v="Paraná"/>
    <n v="75"/>
  </r>
  <r>
    <x v="100"/>
    <x v="12"/>
    <s v="San Salvador"/>
    <n v="0"/>
  </r>
  <r>
    <x v="100"/>
    <x v="13"/>
    <s v="Gob. Maciá"/>
    <n v="1"/>
  </r>
  <r>
    <x v="100"/>
    <x v="14"/>
    <s v="Basavilbaso"/>
    <n v="3"/>
  </r>
  <r>
    <x v="100"/>
    <x v="15"/>
    <s v="Victoria"/>
    <n v="0"/>
  </r>
  <r>
    <x v="100"/>
    <x v="16"/>
    <s v="Villaguay"/>
    <n v="3"/>
  </r>
  <r>
    <x v="101"/>
    <x v="0"/>
    <s v="Colón"/>
    <n v="0"/>
  </r>
  <r>
    <x v="101"/>
    <x v="1"/>
    <s v="Concordia"/>
    <n v="5"/>
  </r>
  <r>
    <x v="101"/>
    <x v="2"/>
    <s v="Gral. Ramírez"/>
    <n v="2"/>
  </r>
  <r>
    <x v="101"/>
    <x v="3"/>
    <s v="Chajarí"/>
    <n v="1"/>
  </r>
  <r>
    <x v="101"/>
    <x v="4"/>
    <s v="Federal"/>
    <n v="0"/>
  </r>
  <r>
    <x v="101"/>
    <x v="4"/>
    <s v="Federal"/>
    <n v="0"/>
  </r>
  <r>
    <x v="101"/>
    <x v="5"/>
    <s v="Feliciano"/>
    <n v="0"/>
  </r>
  <r>
    <x v="101"/>
    <x v="6"/>
    <s v="Gualeguay"/>
    <n v="1"/>
  </r>
  <r>
    <x v="101"/>
    <x v="7"/>
    <s v="Gualeguaychú"/>
    <n v="0"/>
  </r>
  <r>
    <x v="101"/>
    <x v="7"/>
    <s v="Gualeguaychú"/>
    <n v="0"/>
  </r>
  <r>
    <x v="101"/>
    <x v="8"/>
    <s v="Islas del Ibicuy"/>
    <n v="0"/>
  </r>
  <r>
    <x v="101"/>
    <x v="9"/>
    <s v="El Solar"/>
    <n v="1"/>
  </r>
  <r>
    <x v="101"/>
    <x v="10"/>
    <s v="Nogoyá"/>
    <n v="0"/>
  </r>
  <r>
    <x v="101"/>
    <x v="11"/>
    <s v="Col. Avellaneda"/>
    <n v="4"/>
  </r>
  <r>
    <x v="101"/>
    <x v="11"/>
    <s v="Crespo"/>
    <n v="2"/>
  </r>
  <r>
    <x v="101"/>
    <x v="11"/>
    <s v="Estación Parera"/>
    <n v="2"/>
  </r>
  <r>
    <x v="101"/>
    <x v="11"/>
    <s v="Hasenkamp"/>
    <n v="1"/>
  </r>
  <r>
    <x v="101"/>
    <x v="11"/>
    <s v="Oro Verde"/>
    <n v="3"/>
  </r>
  <r>
    <x v="101"/>
    <x v="11"/>
    <s v="Paraná"/>
    <n v="85"/>
  </r>
  <r>
    <x v="101"/>
    <x v="11"/>
    <s v="Viale"/>
    <n v="2"/>
  </r>
  <r>
    <x v="101"/>
    <x v="12"/>
    <s v="San Salvador"/>
    <n v="0"/>
  </r>
  <r>
    <x v="101"/>
    <x v="13"/>
    <s v="Rosario del Tala"/>
    <n v="0"/>
  </r>
  <r>
    <x v="101"/>
    <x v="14"/>
    <s v="Concepción del Uruguay"/>
    <n v="0"/>
  </r>
  <r>
    <x v="101"/>
    <x v="15"/>
    <s v="Victoria"/>
    <n v="8"/>
  </r>
  <r>
    <x v="101"/>
    <x v="16"/>
    <s v="Villaguay"/>
    <n v="1"/>
  </r>
  <r>
    <x v="102"/>
    <x v="0"/>
    <s v="Colón"/>
    <n v="0"/>
  </r>
  <r>
    <x v="102"/>
    <x v="1"/>
    <s v="Concordia"/>
    <n v="0"/>
  </r>
  <r>
    <x v="102"/>
    <x v="2"/>
    <s v="Aldea Brasilera"/>
    <n v="1"/>
  </r>
  <r>
    <x v="102"/>
    <x v="2"/>
    <s v="Diamante"/>
    <n v="1"/>
  </r>
  <r>
    <x v="102"/>
    <x v="3"/>
    <s v="Federación"/>
    <n v="0"/>
  </r>
  <r>
    <x v="102"/>
    <x v="4"/>
    <s v="Federal"/>
    <n v="0"/>
  </r>
  <r>
    <x v="102"/>
    <x v="5"/>
    <s v="Feliciano"/>
    <n v="0"/>
  </r>
  <r>
    <x v="102"/>
    <x v="6"/>
    <s v="Gualeguay"/>
    <n v="2"/>
  </r>
  <r>
    <x v="102"/>
    <x v="7"/>
    <s v="Gualeguaychú"/>
    <n v="37"/>
  </r>
  <r>
    <x v="102"/>
    <x v="7"/>
    <s v="Larroque"/>
    <n v="4"/>
  </r>
  <r>
    <x v="102"/>
    <x v="7"/>
    <s v="Pueblo Belgrano"/>
    <n v="2"/>
  </r>
  <r>
    <x v="102"/>
    <x v="7"/>
    <s v="Urdinarrain"/>
    <n v="1"/>
  </r>
  <r>
    <x v="102"/>
    <x v="8"/>
    <s v="Ceibas"/>
    <n v="4"/>
  </r>
  <r>
    <x v="102"/>
    <x v="9"/>
    <s v="El Solar"/>
    <n v="5"/>
  </r>
  <r>
    <x v="102"/>
    <x v="10"/>
    <s v="Nogoyá"/>
    <n v="0"/>
  </r>
  <r>
    <x v="102"/>
    <x v="11"/>
    <s v="Col. Avellaneda"/>
    <n v="3"/>
  </r>
  <r>
    <x v="102"/>
    <x v="11"/>
    <s v="Paraná"/>
    <n v="43"/>
  </r>
  <r>
    <x v="102"/>
    <x v="11"/>
    <s v="San Benito"/>
    <n v="2"/>
  </r>
  <r>
    <x v="102"/>
    <x v="11"/>
    <s v="Sauce Montrull"/>
    <n v="2"/>
  </r>
  <r>
    <x v="102"/>
    <x v="11"/>
    <s v="Seguí"/>
    <n v="2"/>
  </r>
  <r>
    <x v="102"/>
    <x v="11"/>
    <s v="Viale"/>
    <n v="2"/>
  </r>
  <r>
    <x v="102"/>
    <x v="12"/>
    <s v="San Salvador"/>
    <n v="0"/>
  </r>
  <r>
    <x v="102"/>
    <x v="13"/>
    <s v="Gob. Maciá"/>
    <n v="1"/>
  </r>
  <r>
    <x v="102"/>
    <x v="14"/>
    <s v="Concepción del Uruguay"/>
    <n v="0"/>
  </r>
  <r>
    <x v="102"/>
    <x v="15"/>
    <s v="Victoria"/>
    <n v="0"/>
  </r>
  <r>
    <x v="102"/>
    <x v="16"/>
    <s v="Villaguay"/>
    <n v="3"/>
  </r>
  <r>
    <x v="103"/>
    <x v="0"/>
    <s v="Colón"/>
    <n v="0"/>
  </r>
  <r>
    <x v="103"/>
    <x v="1"/>
    <s v="Concordia"/>
    <n v="1"/>
  </r>
  <r>
    <x v="103"/>
    <x v="2"/>
    <s v="Diamante"/>
    <n v="3"/>
  </r>
  <r>
    <x v="103"/>
    <x v="3"/>
    <s v="Federación"/>
    <n v="0"/>
  </r>
  <r>
    <x v="103"/>
    <x v="4"/>
    <s v="Federal"/>
    <n v="0"/>
  </r>
  <r>
    <x v="103"/>
    <x v="4"/>
    <s v="Federal"/>
    <n v="0"/>
  </r>
  <r>
    <x v="103"/>
    <x v="5"/>
    <s v="Feliciano"/>
    <n v="0"/>
  </r>
  <r>
    <x v="103"/>
    <x v="6"/>
    <s v="Gualeguay"/>
    <n v="0"/>
  </r>
  <r>
    <x v="103"/>
    <x v="7"/>
    <s v="Gualeguaychú"/>
    <n v="26"/>
  </r>
  <r>
    <x v="103"/>
    <x v="8"/>
    <s v="Islas del Ibicuy"/>
    <n v="0"/>
  </r>
  <r>
    <x v="103"/>
    <x v="9"/>
    <s v="La Paz"/>
    <n v="0"/>
  </r>
  <r>
    <x v="103"/>
    <x v="10"/>
    <s v="Don Cristóbal 2°"/>
    <n v="1"/>
  </r>
  <r>
    <x v="103"/>
    <x v="10"/>
    <s v="Nogoyá"/>
    <n v="1"/>
  </r>
  <r>
    <x v="103"/>
    <x v="11"/>
    <s v="Col. Avellaneda"/>
    <n v="4"/>
  </r>
  <r>
    <x v="103"/>
    <x v="11"/>
    <s v="Crespo"/>
    <n v="2"/>
  </r>
  <r>
    <x v="103"/>
    <x v="11"/>
    <s v="Hasenkamp"/>
    <n v="1"/>
  </r>
  <r>
    <x v="103"/>
    <x v="11"/>
    <s v="Hernandarias"/>
    <n v="1"/>
  </r>
  <r>
    <x v="103"/>
    <x v="11"/>
    <s v="Oro Verde"/>
    <n v="1"/>
  </r>
  <r>
    <x v="103"/>
    <x v="11"/>
    <s v="Paraná"/>
    <n v="48"/>
  </r>
  <r>
    <x v="103"/>
    <x v="12"/>
    <s v="San Salvador"/>
    <n v="0"/>
  </r>
  <r>
    <x v="103"/>
    <x v="13"/>
    <s v="Gob. Maciá"/>
    <n v="1"/>
  </r>
  <r>
    <x v="103"/>
    <x v="14"/>
    <s v="Basavilbaso"/>
    <n v="1"/>
  </r>
  <r>
    <x v="103"/>
    <x v="14"/>
    <s v="Concepción del Uruguay"/>
    <n v="2"/>
  </r>
  <r>
    <x v="103"/>
    <x v="15"/>
    <s v="Victoria"/>
    <n v="1"/>
  </r>
  <r>
    <x v="103"/>
    <x v="16"/>
    <s v="Villaguay"/>
    <n v="3"/>
  </r>
  <r>
    <x v="104"/>
    <x v="0"/>
    <s v="Colón"/>
    <n v="0"/>
  </r>
  <r>
    <x v="104"/>
    <x v="1"/>
    <s v="Concordia"/>
    <n v="0"/>
  </r>
  <r>
    <x v="104"/>
    <x v="2"/>
    <s v="Aldea Brasilera"/>
    <n v="1"/>
  </r>
  <r>
    <x v="104"/>
    <x v="2"/>
    <s v="Diamante"/>
    <n v="4"/>
  </r>
  <r>
    <x v="104"/>
    <x v="2"/>
    <s v="Gral. Ramírez"/>
    <n v="2"/>
  </r>
  <r>
    <x v="104"/>
    <x v="3"/>
    <s v="Federación"/>
    <n v="0"/>
  </r>
  <r>
    <x v="104"/>
    <x v="4"/>
    <s v="Federal"/>
    <n v="0"/>
  </r>
  <r>
    <x v="104"/>
    <x v="5"/>
    <s v="Feliciano"/>
    <n v="0"/>
  </r>
  <r>
    <x v="104"/>
    <x v="6"/>
    <s v="Gualeguay"/>
    <n v="1"/>
  </r>
  <r>
    <x v="104"/>
    <x v="7"/>
    <s v="Gualeguaychú"/>
    <n v="33"/>
  </r>
  <r>
    <x v="104"/>
    <x v="7"/>
    <s v="Larroque"/>
    <n v="3"/>
  </r>
  <r>
    <x v="104"/>
    <x v="8"/>
    <s v="Ceibas"/>
    <n v="5"/>
  </r>
  <r>
    <x v="104"/>
    <x v="9"/>
    <s v="La Paz"/>
    <n v="2"/>
  </r>
  <r>
    <x v="104"/>
    <x v="9"/>
    <s v="Santa Elena"/>
    <n v="1"/>
  </r>
  <r>
    <x v="104"/>
    <x v="10"/>
    <s v="Nogoyá"/>
    <n v="0"/>
  </r>
  <r>
    <x v="104"/>
    <x v="11"/>
    <s v="Crespo"/>
    <n v="1"/>
  </r>
  <r>
    <x v="104"/>
    <x v="11"/>
    <s v="Hasenkamp"/>
    <n v="1"/>
  </r>
  <r>
    <x v="104"/>
    <x v="11"/>
    <s v="Oro Verde"/>
    <n v="1"/>
  </r>
  <r>
    <x v="104"/>
    <x v="11"/>
    <s v="Paraná"/>
    <n v="103"/>
  </r>
  <r>
    <x v="104"/>
    <x v="11"/>
    <s v="San Benito"/>
    <n v="1"/>
  </r>
  <r>
    <x v="104"/>
    <x v="11"/>
    <s v="Viale"/>
    <n v="4"/>
  </r>
  <r>
    <x v="104"/>
    <x v="12"/>
    <s v="San Salvador"/>
    <n v="0"/>
  </r>
  <r>
    <x v="104"/>
    <x v="13"/>
    <s v="Rosario del Tala"/>
    <n v="0"/>
  </r>
  <r>
    <x v="104"/>
    <x v="14"/>
    <s v="Concepción del Uruguay"/>
    <n v="1"/>
  </r>
  <r>
    <x v="104"/>
    <x v="15"/>
    <s v="Victoria"/>
    <n v="1"/>
  </r>
  <r>
    <x v="104"/>
    <x v="16"/>
    <s v="Villaguay"/>
    <n v="2"/>
  </r>
  <r>
    <x v="105"/>
    <x v="0"/>
    <s v="Colón"/>
    <n v="0"/>
  </r>
  <r>
    <x v="105"/>
    <x v="1"/>
    <s v="Concordia"/>
    <n v="0"/>
  </r>
  <r>
    <x v="105"/>
    <x v="1"/>
    <s v="Concordia"/>
    <n v="0"/>
  </r>
  <r>
    <x v="105"/>
    <x v="2"/>
    <s v="Diamante"/>
    <n v="0"/>
  </r>
  <r>
    <x v="105"/>
    <x v="3"/>
    <s v="Chajarí"/>
    <n v="1"/>
  </r>
  <r>
    <x v="105"/>
    <x v="4"/>
    <s v="Federal"/>
    <n v="0"/>
  </r>
  <r>
    <x v="105"/>
    <x v="5"/>
    <s v="Feliciano"/>
    <n v="0"/>
  </r>
  <r>
    <x v="105"/>
    <x v="6"/>
    <s v="Gualeguay"/>
    <n v="1"/>
  </r>
  <r>
    <x v="105"/>
    <x v="7"/>
    <s v="Gualeguaychú"/>
    <n v="26"/>
  </r>
  <r>
    <x v="105"/>
    <x v="8"/>
    <s v="Ceibas"/>
    <n v="2"/>
  </r>
  <r>
    <x v="105"/>
    <x v="9"/>
    <s v="La Paz"/>
    <n v="0"/>
  </r>
  <r>
    <x v="105"/>
    <x v="10"/>
    <s v="Nogoyá"/>
    <n v="1"/>
  </r>
  <r>
    <x v="105"/>
    <x v="11"/>
    <s v="Col. Avellaneda"/>
    <n v="2"/>
  </r>
  <r>
    <x v="105"/>
    <x v="11"/>
    <s v="Hasenkamp"/>
    <n v="2"/>
  </r>
  <r>
    <x v="105"/>
    <x v="11"/>
    <s v="Oro Verde"/>
    <n v="2"/>
  </r>
  <r>
    <x v="105"/>
    <x v="11"/>
    <s v="Paraná"/>
    <n v="70"/>
  </r>
  <r>
    <x v="105"/>
    <x v="11"/>
    <s v="Pueblo Brugo"/>
    <n v="1"/>
  </r>
  <r>
    <x v="105"/>
    <x v="11"/>
    <s v="Viale"/>
    <n v="5"/>
  </r>
  <r>
    <x v="105"/>
    <x v="12"/>
    <s v="San Salvador"/>
    <n v="0"/>
  </r>
  <r>
    <x v="105"/>
    <x v="13"/>
    <s v="Rosario del Tala"/>
    <n v="0"/>
  </r>
  <r>
    <x v="105"/>
    <x v="14"/>
    <s v="Concepción del Uruguay"/>
    <n v="3"/>
  </r>
  <r>
    <x v="105"/>
    <x v="15"/>
    <s v="Victoria"/>
    <n v="2"/>
  </r>
  <r>
    <x v="105"/>
    <x v="16"/>
    <s v="Villaguay"/>
    <n v="0"/>
  </r>
  <r>
    <x v="106"/>
    <x v="0"/>
    <s v="San José"/>
    <n v="2"/>
  </r>
  <r>
    <x v="106"/>
    <x v="1"/>
    <s v="Concordia"/>
    <n v="0"/>
  </r>
  <r>
    <x v="106"/>
    <x v="2"/>
    <s v="Aldea Brasilera"/>
    <n v="1"/>
  </r>
  <r>
    <x v="106"/>
    <x v="2"/>
    <s v="Diamante"/>
    <n v="3"/>
  </r>
  <r>
    <x v="106"/>
    <x v="2"/>
    <s v="Strobel"/>
    <n v="2"/>
  </r>
  <r>
    <x v="106"/>
    <x v="3"/>
    <s v="San Ramón"/>
    <n v="1"/>
  </r>
  <r>
    <x v="106"/>
    <x v="4"/>
    <s v="Federal"/>
    <n v="0"/>
  </r>
  <r>
    <x v="106"/>
    <x v="5"/>
    <s v="Feliciano"/>
    <n v="0"/>
  </r>
  <r>
    <x v="106"/>
    <x v="6"/>
    <s v="Gualeguay"/>
    <n v="0"/>
  </r>
  <r>
    <x v="106"/>
    <x v="7"/>
    <s v="Gualeguaychú"/>
    <n v="38"/>
  </r>
  <r>
    <x v="106"/>
    <x v="7"/>
    <s v="Pueblo Belgrano"/>
    <n v="1"/>
  </r>
  <r>
    <x v="106"/>
    <x v="7"/>
    <s v="Urdinarrain"/>
    <n v="1"/>
  </r>
  <r>
    <x v="106"/>
    <x v="8"/>
    <s v="Islas del Ibicuy"/>
    <n v="0"/>
  </r>
  <r>
    <x v="106"/>
    <x v="9"/>
    <s v="La Paz"/>
    <n v="0"/>
  </r>
  <r>
    <x v="106"/>
    <x v="10"/>
    <s v="Nogoyá"/>
    <n v="2"/>
  </r>
  <r>
    <x v="106"/>
    <x v="11"/>
    <s v="Col. Avellaneda"/>
    <n v="1"/>
  </r>
  <r>
    <x v="106"/>
    <x v="11"/>
    <s v="Paraná"/>
    <n v="91"/>
  </r>
  <r>
    <x v="106"/>
    <x v="11"/>
    <s v="San Benito"/>
    <n v="2"/>
  </r>
  <r>
    <x v="106"/>
    <x v="11"/>
    <s v="Seguí"/>
    <n v="2"/>
  </r>
  <r>
    <x v="106"/>
    <x v="11"/>
    <s v="Viale"/>
    <n v="1"/>
  </r>
  <r>
    <x v="106"/>
    <x v="12"/>
    <s v="San Salvador"/>
    <n v="0"/>
  </r>
  <r>
    <x v="106"/>
    <x v="13"/>
    <s v="Rosario del Tala"/>
    <n v="0"/>
  </r>
  <r>
    <x v="106"/>
    <x v="14"/>
    <s v="Basavilbaso"/>
    <n v="1"/>
  </r>
  <r>
    <x v="106"/>
    <x v="15"/>
    <s v="Victoria"/>
    <n v="7"/>
  </r>
  <r>
    <x v="106"/>
    <x v="16"/>
    <s v="Villaguay"/>
    <n v="4"/>
  </r>
  <r>
    <x v="107"/>
    <x v="0"/>
    <s v="Colón"/>
    <n v="0"/>
  </r>
  <r>
    <x v="107"/>
    <x v="1"/>
    <s v="Concordia"/>
    <n v="0"/>
  </r>
  <r>
    <x v="107"/>
    <x v="2"/>
    <s v="A. Valle María"/>
    <n v="2"/>
  </r>
  <r>
    <x v="107"/>
    <x v="2"/>
    <s v="Col. Ensayo"/>
    <n v="1"/>
  </r>
  <r>
    <x v="107"/>
    <x v="2"/>
    <s v="Diamante"/>
    <n v="9"/>
  </r>
  <r>
    <x v="107"/>
    <x v="2"/>
    <s v="Strobel"/>
    <n v="2"/>
  </r>
  <r>
    <x v="107"/>
    <x v="3"/>
    <s v="Chajarí"/>
    <n v="1"/>
  </r>
  <r>
    <x v="107"/>
    <x v="4"/>
    <s v="Federal"/>
    <n v="0"/>
  </r>
  <r>
    <x v="107"/>
    <x v="5"/>
    <s v="Feliciano"/>
    <n v="0"/>
  </r>
  <r>
    <x v="107"/>
    <x v="6"/>
    <s v="Gualeguay"/>
    <n v="0"/>
  </r>
  <r>
    <x v="107"/>
    <x v="7"/>
    <s v="Gualeguaychú"/>
    <n v="32"/>
  </r>
  <r>
    <x v="107"/>
    <x v="7"/>
    <s v="Pueblo Belgrano"/>
    <n v="2"/>
  </r>
  <r>
    <x v="107"/>
    <x v="7"/>
    <s v="Urdinarrain"/>
    <n v="2"/>
  </r>
  <r>
    <x v="107"/>
    <x v="8"/>
    <s v="Islas del Ibicuy"/>
    <n v="0"/>
  </r>
  <r>
    <x v="107"/>
    <x v="9"/>
    <s v="La Paz"/>
    <n v="2"/>
  </r>
  <r>
    <x v="107"/>
    <x v="9"/>
    <s v="Santa Elena"/>
    <n v="1"/>
  </r>
  <r>
    <x v="107"/>
    <x v="10"/>
    <s v="Nogoyá"/>
    <n v="0"/>
  </r>
  <r>
    <x v="107"/>
    <x v="11"/>
    <s v="Col. Avellaneda"/>
    <n v="2"/>
  </r>
  <r>
    <x v="107"/>
    <x v="11"/>
    <s v="María Grande"/>
    <n v="1"/>
  </r>
  <r>
    <x v="107"/>
    <x v="11"/>
    <s v="Oro Verde"/>
    <n v="2"/>
  </r>
  <r>
    <x v="107"/>
    <x v="11"/>
    <s v="Paraná"/>
    <n v="59"/>
  </r>
  <r>
    <x v="107"/>
    <x v="12"/>
    <s v="San Salvador"/>
    <n v="0"/>
  </r>
  <r>
    <x v="107"/>
    <x v="13"/>
    <s v="Rosario del Tala"/>
    <n v="0"/>
  </r>
  <r>
    <x v="107"/>
    <x v="14"/>
    <s v="Concepción del Uruguay"/>
    <n v="1"/>
  </r>
  <r>
    <x v="107"/>
    <x v="15"/>
    <s v="Victoria"/>
    <n v="0"/>
  </r>
  <r>
    <x v="107"/>
    <x v="16"/>
    <s v="Villaguay"/>
    <n v="0"/>
  </r>
  <r>
    <x v="108"/>
    <x v="0"/>
    <s v="Colón"/>
    <n v="0"/>
  </r>
  <r>
    <x v="108"/>
    <x v="1"/>
    <s v="Concordia"/>
    <n v="1"/>
  </r>
  <r>
    <x v="108"/>
    <x v="2"/>
    <s v="Aldea Brasilera"/>
    <n v="1"/>
  </r>
  <r>
    <x v="108"/>
    <x v="2"/>
    <s v="Diamante"/>
    <n v="10"/>
  </r>
  <r>
    <x v="108"/>
    <x v="2"/>
    <s v="Gral. Ramírez"/>
    <n v="3"/>
  </r>
  <r>
    <x v="108"/>
    <x v="2"/>
    <s v="Villa Lib. San Martín"/>
    <n v="4"/>
  </r>
  <r>
    <x v="108"/>
    <x v="3"/>
    <s v="Chajarí"/>
    <n v="0"/>
  </r>
  <r>
    <x v="108"/>
    <x v="3"/>
    <s v="Col. Mandisovi"/>
    <n v="1"/>
  </r>
  <r>
    <x v="108"/>
    <x v="3"/>
    <s v="Federación"/>
    <n v="1"/>
  </r>
  <r>
    <x v="108"/>
    <x v="4"/>
    <s v="Federal"/>
    <n v="0"/>
  </r>
  <r>
    <x v="108"/>
    <x v="5"/>
    <s v="Feliciano"/>
    <n v="0"/>
  </r>
  <r>
    <x v="108"/>
    <x v="6"/>
    <s v="Gualeguay"/>
    <n v="4"/>
  </r>
  <r>
    <x v="108"/>
    <x v="7"/>
    <s v="Gualeguaychú"/>
    <n v="16"/>
  </r>
  <r>
    <x v="108"/>
    <x v="7"/>
    <s v="Larroque"/>
    <n v="1"/>
  </r>
  <r>
    <x v="108"/>
    <x v="8"/>
    <s v="Islas del Ibicuy"/>
    <n v="0"/>
  </r>
  <r>
    <x v="108"/>
    <x v="9"/>
    <s v="Santa Elena"/>
    <n v="4"/>
  </r>
  <r>
    <x v="108"/>
    <x v="10"/>
    <s v="Nogoyá"/>
    <n v="1"/>
  </r>
  <r>
    <x v="108"/>
    <x v="11"/>
    <s v="Col. Avellaneda"/>
    <n v="1"/>
  </r>
  <r>
    <x v="108"/>
    <x v="11"/>
    <s v="Crespo"/>
    <n v="1"/>
  </r>
  <r>
    <x v="108"/>
    <x v="11"/>
    <s v="Oro Verde"/>
    <n v="6"/>
  </r>
  <r>
    <x v="108"/>
    <x v="11"/>
    <s v="Paraná"/>
    <n v="121"/>
  </r>
  <r>
    <x v="108"/>
    <x v="11"/>
    <s v="San Benito"/>
    <n v="7"/>
  </r>
  <r>
    <x v="108"/>
    <x v="11"/>
    <s v="Seguí"/>
    <n v="2"/>
  </r>
  <r>
    <x v="108"/>
    <x v="11"/>
    <s v="Viale"/>
    <n v="2"/>
  </r>
  <r>
    <x v="108"/>
    <x v="12"/>
    <s v="San Salvador"/>
    <n v="0"/>
  </r>
  <r>
    <x v="108"/>
    <x v="13"/>
    <s v="Rosario del Tala"/>
    <n v="0"/>
  </r>
  <r>
    <x v="108"/>
    <x v="14"/>
    <s v="Concepción del Uruguay"/>
    <n v="0"/>
  </r>
  <r>
    <x v="108"/>
    <x v="15"/>
    <s v="Victoria"/>
    <n v="4"/>
  </r>
  <r>
    <x v="108"/>
    <x v="16"/>
    <s v="Villaguay"/>
    <n v="1"/>
  </r>
  <r>
    <x v="109"/>
    <x v="0"/>
    <s v="Colón"/>
    <n v="0"/>
  </r>
  <r>
    <x v="109"/>
    <x v="1"/>
    <s v="Concordia"/>
    <n v="13"/>
  </r>
  <r>
    <x v="109"/>
    <x v="2"/>
    <s v="Aldea Brasilera"/>
    <n v="1"/>
  </r>
  <r>
    <x v="109"/>
    <x v="2"/>
    <s v="Gral. Ramírez"/>
    <n v="1"/>
  </r>
  <r>
    <x v="109"/>
    <x v="3"/>
    <s v="Chajarí"/>
    <n v="3"/>
  </r>
  <r>
    <x v="109"/>
    <x v="3"/>
    <s v="Federación"/>
    <n v="1"/>
  </r>
  <r>
    <x v="109"/>
    <x v="4"/>
    <s v="Federal"/>
    <n v="0"/>
  </r>
  <r>
    <x v="109"/>
    <x v="4"/>
    <s v="Federal"/>
    <n v="0"/>
  </r>
  <r>
    <x v="109"/>
    <x v="5"/>
    <s v="Feliciano"/>
    <n v="2"/>
  </r>
  <r>
    <x v="109"/>
    <x v="6"/>
    <s v="Gral. Galarza"/>
    <n v="1"/>
  </r>
  <r>
    <x v="109"/>
    <x v="7"/>
    <s v="Gualeguaychú"/>
    <n v="29"/>
  </r>
  <r>
    <x v="109"/>
    <x v="7"/>
    <s v="Larroque"/>
    <n v="2"/>
  </r>
  <r>
    <x v="109"/>
    <x v="8"/>
    <s v="Ceibas"/>
    <n v="2"/>
  </r>
  <r>
    <x v="109"/>
    <x v="9"/>
    <s v="Alcaraz"/>
    <n v="0"/>
  </r>
  <r>
    <x v="109"/>
    <x v="9"/>
    <s v="Santa Elena"/>
    <n v="1"/>
  </r>
  <r>
    <x v="109"/>
    <x v="10"/>
    <s v="Don Cristóbal 2°"/>
    <n v="7"/>
  </r>
  <r>
    <x v="109"/>
    <x v="11"/>
    <s v="Col. Avellaneda"/>
    <n v="2"/>
  </r>
  <r>
    <x v="109"/>
    <x v="11"/>
    <s v="Crespo"/>
    <n v="8"/>
  </r>
  <r>
    <x v="109"/>
    <x v="11"/>
    <s v="Hernandarias"/>
    <n v="3"/>
  </r>
  <r>
    <x v="109"/>
    <x v="11"/>
    <s v="Oro Verde"/>
    <n v="4"/>
  </r>
  <r>
    <x v="109"/>
    <x v="11"/>
    <s v="Paraná"/>
    <n v="160"/>
  </r>
  <r>
    <x v="109"/>
    <x v="11"/>
    <s v="Pueblo Brugo"/>
    <n v="2"/>
  </r>
  <r>
    <x v="109"/>
    <x v="11"/>
    <s v="San Benito"/>
    <n v="6"/>
  </r>
  <r>
    <x v="109"/>
    <x v="11"/>
    <s v="Seguí"/>
    <n v="2"/>
  </r>
  <r>
    <x v="109"/>
    <x v="11"/>
    <s v="Viale"/>
    <n v="4"/>
  </r>
  <r>
    <x v="109"/>
    <x v="12"/>
    <s v="Gral. Campos"/>
    <n v="0"/>
  </r>
  <r>
    <x v="109"/>
    <x v="12"/>
    <s v="San Salvador"/>
    <n v="0"/>
  </r>
  <r>
    <x v="109"/>
    <x v="13"/>
    <s v="Rosario del Tala"/>
    <n v="0"/>
  </r>
  <r>
    <x v="109"/>
    <x v="14"/>
    <s v="Concepción del Uruguay"/>
    <n v="2"/>
  </r>
  <r>
    <x v="109"/>
    <x v="15"/>
    <s v="Victoria"/>
    <n v="2"/>
  </r>
  <r>
    <x v="109"/>
    <x v="16"/>
    <s v="Villaguay"/>
    <n v="4"/>
  </r>
  <r>
    <x v="110"/>
    <x v="0"/>
    <s v="Colón"/>
    <n v="0"/>
  </r>
  <r>
    <x v="110"/>
    <x v="1"/>
    <s v="Concordia"/>
    <n v="20"/>
  </r>
  <r>
    <x v="110"/>
    <x v="2"/>
    <s v="A. Valle María"/>
    <n v="2"/>
  </r>
  <r>
    <x v="110"/>
    <x v="2"/>
    <s v="Aldea Brasilera"/>
    <n v="2"/>
  </r>
  <r>
    <x v="110"/>
    <x v="2"/>
    <s v="Diamante"/>
    <n v="19"/>
  </r>
  <r>
    <x v="110"/>
    <x v="2"/>
    <s v="Strobel"/>
    <n v="1"/>
  </r>
  <r>
    <x v="110"/>
    <x v="2"/>
    <s v="Villa Lib. San Martín"/>
    <n v="1"/>
  </r>
  <r>
    <x v="110"/>
    <x v="3"/>
    <s v="Chajarí"/>
    <n v="1"/>
  </r>
  <r>
    <x v="110"/>
    <x v="4"/>
    <s v="Federal"/>
    <n v="0"/>
  </r>
  <r>
    <x v="110"/>
    <x v="5"/>
    <s v="Feliciano"/>
    <n v="0"/>
  </r>
  <r>
    <x v="110"/>
    <x v="6"/>
    <s v="Gualeguay"/>
    <n v="11"/>
  </r>
  <r>
    <x v="110"/>
    <x v="7"/>
    <s v="Gualeguaychú"/>
    <n v="74"/>
  </r>
  <r>
    <x v="110"/>
    <x v="7"/>
    <s v="Larroque"/>
    <n v="2"/>
  </r>
  <r>
    <x v="110"/>
    <x v="7"/>
    <s v="Urdinarrain"/>
    <n v="2"/>
  </r>
  <r>
    <x v="110"/>
    <x v="8"/>
    <s v="Holt Ibicuy"/>
    <n v="2"/>
  </r>
  <r>
    <x v="110"/>
    <x v="9"/>
    <s v="El Solar"/>
    <n v="6"/>
  </r>
  <r>
    <x v="110"/>
    <x v="9"/>
    <s v="La Paz"/>
    <n v="2"/>
  </r>
  <r>
    <x v="110"/>
    <x v="9"/>
    <s v="Santa Elena"/>
    <n v="6"/>
  </r>
  <r>
    <x v="110"/>
    <x v="10"/>
    <s v="Nogoyá"/>
    <n v="0"/>
  </r>
  <r>
    <x v="110"/>
    <x v="11"/>
    <s v="La Picada"/>
    <n v="1"/>
  </r>
  <r>
    <x v="110"/>
    <x v="11"/>
    <s v="María Grande"/>
    <n v="3"/>
  </r>
  <r>
    <x v="110"/>
    <x v="11"/>
    <s v="Oro Verde"/>
    <n v="3"/>
  </r>
  <r>
    <x v="110"/>
    <x v="11"/>
    <s v="Paraná"/>
    <n v="51"/>
  </r>
  <r>
    <x v="110"/>
    <x v="11"/>
    <s v="Viale"/>
    <n v="4"/>
  </r>
  <r>
    <x v="110"/>
    <x v="12"/>
    <s v="San Salvador"/>
    <n v="0"/>
  </r>
  <r>
    <x v="110"/>
    <x v="13"/>
    <s v="Rosario del Tala"/>
    <n v="0"/>
  </r>
  <r>
    <x v="110"/>
    <x v="14"/>
    <s v="Concepción del Uruguay"/>
    <n v="2"/>
  </r>
  <r>
    <x v="110"/>
    <x v="15"/>
    <s v="Victoria"/>
    <n v="1"/>
  </r>
  <r>
    <x v="110"/>
    <x v="16"/>
    <s v="Villaguay"/>
    <n v="7"/>
  </r>
  <r>
    <x v="111"/>
    <x v="0"/>
    <s v="Colón"/>
    <n v="1"/>
  </r>
  <r>
    <x v="111"/>
    <x v="1"/>
    <s v="Concordia"/>
    <n v="0"/>
  </r>
  <r>
    <x v="111"/>
    <x v="2"/>
    <s v="Aldea Brasilera"/>
    <n v="1"/>
  </r>
  <r>
    <x v="111"/>
    <x v="2"/>
    <s v="Diamante"/>
    <n v="5"/>
  </r>
  <r>
    <x v="111"/>
    <x v="2"/>
    <s v="Strobel"/>
    <n v="1"/>
  </r>
  <r>
    <x v="111"/>
    <x v="3"/>
    <s v="Federación"/>
    <n v="1"/>
  </r>
  <r>
    <x v="111"/>
    <x v="4"/>
    <s v="Federal"/>
    <n v="0"/>
  </r>
  <r>
    <x v="111"/>
    <x v="5"/>
    <s v="Feliciano"/>
    <n v="0"/>
  </r>
  <r>
    <x v="111"/>
    <x v="6"/>
    <s v="Gualeguay"/>
    <n v="0"/>
  </r>
  <r>
    <x v="111"/>
    <x v="7"/>
    <s v="Gualeguaychú"/>
    <n v="19"/>
  </r>
  <r>
    <x v="111"/>
    <x v="7"/>
    <s v="Larroque"/>
    <n v="4"/>
  </r>
  <r>
    <x v="111"/>
    <x v="7"/>
    <s v="Urdinarrain"/>
    <n v="3"/>
  </r>
  <r>
    <x v="111"/>
    <x v="8"/>
    <s v="Islas del Ibicuy"/>
    <n v="0"/>
  </r>
  <r>
    <x v="111"/>
    <x v="9"/>
    <s v="Santa Elena"/>
    <n v="3"/>
  </r>
  <r>
    <x v="111"/>
    <x v="10"/>
    <s v="Nogoyá"/>
    <n v="2"/>
  </r>
  <r>
    <x v="111"/>
    <x v="11"/>
    <s v="Col. Avellaneda"/>
    <n v="2"/>
  </r>
  <r>
    <x v="111"/>
    <x v="11"/>
    <s v="Crespo"/>
    <n v="1"/>
  </r>
  <r>
    <x v="111"/>
    <x v="11"/>
    <s v="Oro Verde"/>
    <n v="8"/>
  </r>
  <r>
    <x v="111"/>
    <x v="11"/>
    <s v="Paraná"/>
    <n v="63"/>
  </r>
  <r>
    <x v="111"/>
    <x v="11"/>
    <s v="San Benito"/>
    <n v="2"/>
  </r>
  <r>
    <x v="111"/>
    <x v="12"/>
    <s v="San Salvador"/>
    <n v="0"/>
  </r>
  <r>
    <x v="111"/>
    <x v="13"/>
    <s v="Rosario del Tala"/>
    <n v="0"/>
  </r>
  <r>
    <x v="111"/>
    <x v="14"/>
    <s v="Concepción del Uruguay"/>
    <n v="5"/>
  </r>
  <r>
    <x v="111"/>
    <x v="15"/>
    <s v="Victoria"/>
    <n v="1"/>
  </r>
  <r>
    <x v="111"/>
    <x v="16"/>
    <s v="Villaguay"/>
    <n v="3"/>
  </r>
  <r>
    <x v="112"/>
    <x v="0"/>
    <s v="Colón"/>
    <n v="0"/>
  </r>
  <r>
    <x v="112"/>
    <x v="1"/>
    <s v="Concordia"/>
    <n v="0"/>
  </r>
  <r>
    <x v="112"/>
    <x v="2"/>
    <s v="Diamante"/>
    <n v="0"/>
  </r>
  <r>
    <x v="112"/>
    <x v="3"/>
    <s v="Federación"/>
    <n v="0"/>
  </r>
  <r>
    <x v="112"/>
    <x v="4"/>
    <s v="Federal"/>
    <n v="0"/>
  </r>
  <r>
    <x v="112"/>
    <x v="5"/>
    <s v="Feliciano"/>
    <n v="0"/>
  </r>
  <r>
    <x v="112"/>
    <x v="6"/>
    <s v="Gualeguay"/>
    <n v="1"/>
  </r>
  <r>
    <x v="112"/>
    <x v="7"/>
    <s v="Gualeguaychú"/>
    <n v="24"/>
  </r>
  <r>
    <x v="112"/>
    <x v="8"/>
    <s v="Islas del Ibicuy"/>
    <n v="0"/>
  </r>
  <r>
    <x v="112"/>
    <x v="9"/>
    <s v="La Paz"/>
    <n v="0"/>
  </r>
  <r>
    <x v="112"/>
    <x v="10"/>
    <s v="Nogoyá"/>
    <n v="0"/>
  </r>
  <r>
    <x v="112"/>
    <x v="11"/>
    <s v="A. Maria Luisa"/>
    <n v="1"/>
  </r>
  <r>
    <x v="112"/>
    <x v="11"/>
    <s v="Col. Avellaneda"/>
    <n v="1"/>
  </r>
  <r>
    <x v="112"/>
    <x v="11"/>
    <s v="Oro Verde"/>
    <n v="4"/>
  </r>
  <r>
    <x v="112"/>
    <x v="11"/>
    <s v="Paraná"/>
    <n v="99"/>
  </r>
  <r>
    <x v="112"/>
    <x v="11"/>
    <s v="San Benito"/>
    <n v="2"/>
  </r>
  <r>
    <x v="112"/>
    <x v="12"/>
    <s v="San Salvador"/>
    <n v="1"/>
  </r>
  <r>
    <x v="112"/>
    <x v="13"/>
    <s v="Rosario del Tala"/>
    <n v="0"/>
  </r>
  <r>
    <x v="112"/>
    <x v="14"/>
    <s v="Caseros"/>
    <n v="2"/>
  </r>
  <r>
    <x v="112"/>
    <x v="15"/>
    <s v="Victoria"/>
    <n v="0"/>
  </r>
  <r>
    <x v="112"/>
    <x v="16"/>
    <s v="Villaguay"/>
    <n v="0"/>
  </r>
  <r>
    <x v="113"/>
    <x v="0"/>
    <s v="Colón"/>
    <n v="0"/>
  </r>
  <r>
    <x v="113"/>
    <x v="1"/>
    <s v="Concordia"/>
    <n v="4"/>
  </r>
  <r>
    <x v="113"/>
    <x v="2"/>
    <s v="A. Valle María"/>
    <n v="3"/>
  </r>
  <r>
    <x v="113"/>
    <x v="2"/>
    <s v="Aldea Brasilera"/>
    <n v="1"/>
  </r>
  <r>
    <x v="113"/>
    <x v="2"/>
    <s v="Diamante"/>
    <n v="11"/>
  </r>
  <r>
    <x v="113"/>
    <x v="2"/>
    <s v="Villa Lib. San Martín"/>
    <n v="2"/>
  </r>
  <r>
    <x v="113"/>
    <x v="3"/>
    <s v="Chajarí"/>
    <n v="2"/>
  </r>
  <r>
    <x v="113"/>
    <x v="3"/>
    <s v="San Ramón"/>
    <n v="1"/>
  </r>
  <r>
    <x v="113"/>
    <x v="4"/>
    <s v="Federal"/>
    <n v="0"/>
  </r>
  <r>
    <x v="113"/>
    <x v="5"/>
    <s v="Feliciano"/>
    <n v="0"/>
  </r>
  <r>
    <x v="113"/>
    <x v="6"/>
    <s v="Gualeguay"/>
    <n v="0"/>
  </r>
  <r>
    <x v="113"/>
    <x v="7"/>
    <s v="Gualeguaychú"/>
    <n v="19"/>
  </r>
  <r>
    <x v="113"/>
    <x v="7"/>
    <s v="Larroque"/>
    <n v="1"/>
  </r>
  <r>
    <x v="113"/>
    <x v="7"/>
    <s v="Urdinarrain"/>
    <n v="5"/>
  </r>
  <r>
    <x v="113"/>
    <x v="8"/>
    <s v="Villa Paranacito"/>
    <n v="1"/>
  </r>
  <r>
    <x v="113"/>
    <x v="9"/>
    <s v="Santa Elena"/>
    <n v="2"/>
  </r>
  <r>
    <x v="113"/>
    <x v="10"/>
    <s v="Nogoyá"/>
    <n v="0"/>
  </r>
  <r>
    <x v="113"/>
    <x v="11"/>
    <s v="A. Maria Luisa"/>
    <n v="1"/>
  </r>
  <r>
    <x v="113"/>
    <x v="11"/>
    <s v="Col. Avellaneda"/>
    <n v="1"/>
  </r>
  <r>
    <x v="113"/>
    <x v="11"/>
    <s v="Crespo"/>
    <n v="4"/>
  </r>
  <r>
    <x v="113"/>
    <x v="11"/>
    <s v="Gdor. Etchevere"/>
    <n v="1"/>
  </r>
  <r>
    <x v="113"/>
    <x v="11"/>
    <s v="Oro Verde"/>
    <n v="15"/>
  </r>
  <r>
    <x v="113"/>
    <x v="11"/>
    <s v="Paraná"/>
    <n v="49"/>
  </r>
  <r>
    <x v="113"/>
    <x v="11"/>
    <s v="Viale"/>
    <n v="3"/>
  </r>
  <r>
    <x v="113"/>
    <x v="12"/>
    <s v="San Salvador"/>
    <n v="0"/>
  </r>
  <r>
    <x v="113"/>
    <x v="13"/>
    <s v="Rosario del Tala"/>
    <n v="0"/>
  </r>
  <r>
    <x v="113"/>
    <x v="14"/>
    <s v="Concepción del Uruguay"/>
    <n v="0"/>
  </r>
  <r>
    <x v="113"/>
    <x v="15"/>
    <s v="Victoria"/>
    <n v="1"/>
  </r>
  <r>
    <x v="113"/>
    <x v="16"/>
    <s v="Villaguay"/>
    <n v="4"/>
  </r>
  <r>
    <x v="114"/>
    <x v="0"/>
    <s v="Colón"/>
    <n v="0"/>
  </r>
  <r>
    <x v="114"/>
    <x v="1"/>
    <s v="Concordia"/>
    <n v="3"/>
  </r>
  <r>
    <x v="114"/>
    <x v="2"/>
    <s v="A. Valle María"/>
    <n v="1"/>
  </r>
  <r>
    <x v="114"/>
    <x v="2"/>
    <s v="Aldea Brasilera"/>
    <n v="1"/>
  </r>
  <r>
    <x v="114"/>
    <x v="2"/>
    <s v="Diamante"/>
    <n v="9"/>
  </r>
  <r>
    <x v="114"/>
    <x v="2"/>
    <s v="Diamante"/>
    <n v="1"/>
  </r>
  <r>
    <x v="114"/>
    <x v="2"/>
    <s v="Villa Lib. San Martín"/>
    <n v="1"/>
  </r>
  <r>
    <x v="114"/>
    <x v="3"/>
    <s v="Chajarí"/>
    <n v="2"/>
  </r>
  <r>
    <x v="114"/>
    <x v="4"/>
    <s v="Federal"/>
    <n v="0"/>
  </r>
  <r>
    <x v="114"/>
    <x v="5"/>
    <s v="Feliciano"/>
    <n v="0"/>
  </r>
  <r>
    <x v="114"/>
    <x v="6"/>
    <s v="Gral. Galarza"/>
    <n v="1"/>
  </r>
  <r>
    <x v="114"/>
    <x v="7"/>
    <s v="Gualeguaychú"/>
    <n v="15"/>
  </r>
  <r>
    <x v="114"/>
    <x v="7"/>
    <s v="Larroque"/>
    <n v="1"/>
  </r>
  <r>
    <x v="114"/>
    <x v="8"/>
    <s v="Islas del Ibicuy"/>
    <n v="0"/>
  </r>
  <r>
    <x v="114"/>
    <x v="9"/>
    <s v="La Paz"/>
    <n v="0"/>
  </r>
  <r>
    <x v="114"/>
    <x v="10"/>
    <s v="Nogoyá"/>
    <n v="0"/>
  </r>
  <r>
    <x v="114"/>
    <x v="11"/>
    <s v="Cerrito"/>
    <n v="2"/>
  </r>
  <r>
    <x v="114"/>
    <x v="11"/>
    <s v="Col. Avellaneda"/>
    <n v="1"/>
  </r>
  <r>
    <x v="114"/>
    <x v="11"/>
    <s v="Crespo"/>
    <n v="6"/>
  </r>
  <r>
    <x v="114"/>
    <x v="11"/>
    <s v="Oro Verde"/>
    <n v="3"/>
  </r>
  <r>
    <x v="114"/>
    <x v="11"/>
    <s v="Paraná"/>
    <n v="35"/>
  </r>
  <r>
    <x v="114"/>
    <x v="11"/>
    <s v="San Benito"/>
    <n v="1"/>
  </r>
  <r>
    <x v="114"/>
    <x v="11"/>
    <s v="Viale"/>
    <n v="3"/>
  </r>
  <r>
    <x v="114"/>
    <x v="12"/>
    <s v="San Salvador"/>
    <n v="0"/>
  </r>
  <r>
    <x v="114"/>
    <x v="13"/>
    <s v="Rosario del Tala"/>
    <n v="0"/>
  </r>
  <r>
    <x v="114"/>
    <x v="14"/>
    <s v="Concepción del Uruguay"/>
    <n v="0"/>
  </r>
  <r>
    <x v="114"/>
    <x v="15"/>
    <s v="Victoria"/>
    <n v="5"/>
  </r>
  <r>
    <x v="114"/>
    <x v="16"/>
    <s v="Villaguay"/>
    <n v="4"/>
  </r>
  <r>
    <x v="115"/>
    <x v="0"/>
    <s v="Colón"/>
    <n v="0"/>
  </r>
  <r>
    <x v="115"/>
    <x v="1"/>
    <s v="Concordia"/>
    <n v="0"/>
  </r>
  <r>
    <x v="115"/>
    <x v="2"/>
    <s v="Diamante"/>
    <n v="5"/>
  </r>
  <r>
    <x v="115"/>
    <x v="3"/>
    <s v="Federación"/>
    <n v="0"/>
  </r>
  <r>
    <x v="115"/>
    <x v="4"/>
    <s v="Federal"/>
    <n v="0"/>
  </r>
  <r>
    <x v="115"/>
    <x v="5"/>
    <s v="Feliciano"/>
    <n v="0"/>
  </r>
  <r>
    <x v="115"/>
    <x v="6"/>
    <s v="Gualeguay"/>
    <n v="3"/>
  </r>
  <r>
    <x v="115"/>
    <x v="7"/>
    <s v="Gualeguaychú"/>
    <n v="23"/>
  </r>
  <r>
    <x v="115"/>
    <x v="8"/>
    <s v="Islas del Ibicuy"/>
    <n v="0"/>
  </r>
  <r>
    <x v="115"/>
    <x v="9"/>
    <s v="La Paz"/>
    <n v="1"/>
  </r>
  <r>
    <x v="115"/>
    <x v="10"/>
    <s v="Nogoyá"/>
    <n v="2"/>
  </r>
  <r>
    <x v="115"/>
    <x v="11"/>
    <s v="Paraná"/>
    <n v="45"/>
  </r>
  <r>
    <x v="115"/>
    <x v="12"/>
    <s v="San Salvador"/>
    <n v="0"/>
  </r>
  <r>
    <x v="115"/>
    <x v="12"/>
    <s v="San Salvador"/>
    <n v="0"/>
  </r>
  <r>
    <x v="115"/>
    <x v="13"/>
    <s v="Rosario del Tala"/>
    <n v="0"/>
  </r>
  <r>
    <x v="115"/>
    <x v="14"/>
    <s v="Concepción del Uruguay"/>
    <n v="0"/>
  </r>
  <r>
    <x v="115"/>
    <x v="15"/>
    <s v="Victoria"/>
    <n v="0"/>
  </r>
  <r>
    <x v="115"/>
    <x v="16"/>
    <s v="Villaguay"/>
    <n v="2"/>
  </r>
  <r>
    <x v="116"/>
    <x v="0"/>
    <s v="Colón"/>
    <n v="1"/>
  </r>
  <r>
    <x v="116"/>
    <x v="1"/>
    <s v="Concordia"/>
    <n v="1"/>
  </r>
  <r>
    <x v="116"/>
    <x v="2"/>
    <s v="A. Grapschental"/>
    <n v="1"/>
  </r>
  <r>
    <x v="116"/>
    <x v="2"/>
    <s v="A. Valle María"/>
    <n v="1"/>
  </r>
  <r>
    <x v="116"/>
    <x v="2"/>
    <s v="Aldea Brasilera"/>
    <n v="1"/>
  </r>
  <r>
    <x v="116"/>
    <x v="2"/>
    <s v="Diamante"/>
    <n v="17"/>
  </r>
  <r>
    <x v="116"/>
    <x v="2"/>
    <s v="Gral. Ramírez"/>
    <n v="1"/>
  </r>
  <r>
    <x v="116"/>
    <x v="3"/>
    <s v="Chajarí"/>
    <n v="1"/>
  </r>
  <r>
    <x v="116"/>
    <x v="4"/>
    <s v="Federal"/>
    <n v="0"/>
  </r>
  <r>
    <x v="116"/>
    <x v="5"/>
    <s v="Feliciano"/>
    <n v="0"/>
  </r>
  <r>
    <x v="116"/>
    <x v="6"/>
    <s v="Gualeguay"/>
    <n v="0"/>
  </r>
  <r>
    <x v="116"/>
    <x v="7"/>
    <s v="Gualeguaychú"/>
    <n v="23"/>
  </r>
  <r>
    <x v="116"/>
    <x v="7"/>
    <s v="Larroque"/>
    <n v="3"/>
  </r>
  <r>
    <x v="116"/>
    <x v="7"/>
    <s v="Pueblo Belgrano"/>
    <n v="1"/>
  </r>
  <r>
    <x v="116"/>
    <x v="7"/>
    <s v="Urdinarrain"/>
    <n v="4"/>
  </r>
  <r>
    <x v="116"/>
    <x v="8"/>
    <s v="Islas del Ibicuy"/>
    <n v="0"/>
  </r>
  <r>
    <x v="116"/>
    <x v="9"/>
    <s v="La Paz"/>
    <n v="0"/>
  </r>
  <r>
    <x v="116"/>
    <x v="10"/>
    <s v="Don Cristóbal 2°"/>
    <n v="3"/>
  </r>
  <r>
    <x v="116"/>
    <x v="11"/>
    <s v="Col. Avellaneda"/>
    <n v="8"/>
  </r>
  <r>
    <x v="116"/>
    <x v="11"/>
    <s v="Crespo"/>
    <n v="6"/>
  </r>
  <r>
    <x v="116"/>
    <x v="11"/>
    <s v="Oro Verde"/>
    <n v="7"/>
  </r>
  <r>
    <x v="116"/>
    <x v="11"/>
    <s v="Paraná"/>
    <n v="56"/>
  </r>
  <r>
    <x v="116"/>
    <x v="11"/>
    <s v="Viale"/>
    <n v="7"/>
  </r>
  <r>
    <x v="116"/>
    <x v="12"/>
    <s v="San Salvador"/>
    <n v="0"/>
  </r>
  <r>
    <x v="116"/>
    <x v="13"/>
    <s v="Rosario del Tala"/>
    <n v="0"/>
  </r>
  <r>
    <x v="116"/>
    <x v="14"/>
    <s v="Concepción del Uruguay"/>
    <n v="1"/>
  </r>
  <r>
    <x v="116"/>
    <x v="15"/>
    <s v="Victoria"/>
    <n v="0"/>
  </r>
  <r>
    <x v="116"/>
    <x v="16"/>
    <s v="Villaguay"/>
    <n v="6"/>
  </r>
  <r>
    <x v="117"/>
    <x v="0"/>
    <s v="Colón"/>
    <n v="0"/>
  </r>
  <r>
    <x v="117"/>
    <x v="1"/>
    <s v="Concordia"/>
    <n v="1"/>
  </r>
  <r>
    <x v="117"/>
    <x v="2"/>
    <s v="Aldea Brasilera"/>
    <n v="1"/>
  </r>
  <r>
    <x v="117"/>
    <x v="3"/>
    <s v="Chajarí"/>
    <n v="4"/>
  </r>
  <r>
    <x v="117"/>
    <x v="4"/>
    <s v="Federal"/>
    <n v="0"/>
  </r>
  <r>
    <x v="117"/>
    <x v="5"/>
    <s v="Feliciano"/>
    <n v="0"/>
  </r>
  <r>
    <x v="117"/>
    <x v="6"/>
    <s v="Gualeguay"/>
    <n v="1"/>
  </r>
  <r>
    <x v="117"/>
    <x v="7"/>
    <s v="Gualeguaychú"/>
    <n v="25"/>
  </r>
  <r>
    <x v="117"/>
    <x v="7"/>
    <s v="Urdinarrain"/>
    <n v="4"/>
  </r>
  <r>
    <x v="117"/>
    <x v="8"/>
    <s v="Villa Paranacito"/>
    <n v="5"/>
  </r>
  <r>
    <x v="117"/>
    <x v="9"/>
    <s v="Santa Elena"/>
    <n v="3"/>
  </r>
  <r>
    <x v="117"/>
    <x v="10"/>
    <s v="Nogoyá"/>
    <n v="0"/>
  </r>
  <r>
    <x v="117"/>
    <x v="11"/>
    <s v="A. Maria Luisa"/>
    <n v="1"/>
  </r>
  <r>
    <x v="117"/>
    <x v="11"/>
    <s v="Hernandarias"/>
    <n v="1"/>
  </r>
  <r>
    <x v="117"/>
    <x v="11"/>
    <s v="Oro Verde"/>
    <n v="15"/>
  </r>
  <r>
    <x v="117"/>
    <x v="11"/>
    <s v="Paraná"/>
    <n v="118"/>
  </r>
  <r>
    <x v="117"/>
    <x v="11"/>
    <s v="San Benito"/>
    <n v="5"/>
  </r>
  <r>
    <x v="117"/>
    <x v="12"/>
    <s v="San Salvador"/>
    <n v="0"/>
  </r>
  <r>
    <x v="117"/>
    <x v="13"/>
    <s v="Rosario del Tala"/>
    <n v="0"/>
  </r>
  <r>
    <x v="117"/>
    <x v="14"/>
    <s v="Basavilbaso"/>
    <n v="3"/>
  </r>
  <r>
    <x v="117"/>
    <x v="14"/>
    <s v="Caseros"/>
    <n v="1"/>
  </r>
  <r>
    <x v="117"/>
    <x v="14"/>
    <s v="San Justo"/>
    <n v="1"/>
  </r>
  <r>
    <x v="117"/>
    <x v="15"/>
    <s v="Victoria"/>
    <n v="1"/>
  </r>
  <r>
    <x v="117"/>
    <x v="16"/>
    <s v="Villaguay"/>
    <n v="0"/>
  </r>
  <r>
    <x v="118"/>
    <x v="0"/>
    <s v="Colón"/>
    <n v="0"/>
  </r>
  <r>
    <x v="118"/>
    <x v="1"/>
    <s v="Concordia"/>
    <n v="0"/>
  </r>
  <r>
    <x v="118"/>
    <x v="2"/>
    <s v="A. Protestante"/>
    <n v="1"/>
  </r>
  <r>
    <x v="118"/>
    <x v="2"/>
    <s v="Diamante"/>
    <n v="6"/>
  </r>
  <r>
    <x v="118"/>
    <x v="2"/>
    <s v="Villa Lib. San Martín"/>
    <n v="2"/>
  </r>
  <r>
    <x v="118"/>
    <x v="3"/>
    <s v="Chajarí"/>
    <n v="5"/>
  </r>
  <r>
    <x v="118"/>
    <x v="4"/>
    <s v="Federal"/>
    <n v="0"/>
  </r>
  <r>
    <x v="118"/>
    <x v="5"/>
    <s v="Feliciano"/>
    <n v="0"/>
  </r>
  <r>
    <x v="118"/>
    <x v="6"/>
    <s v="Gualeguay"/>
    <n v="0"/>
  </r>
  <r>
    <x v="118"/>
    <x v="7"/>
    <s v="Gualeguaychú"/>
    <n v="18"/>
  </r>
  <r>
    <x v="118"/>
    <x v="7"/>
    <s v="Larroque"/>
    <n v="3"/>
  </r>
  <r>
    <x v="118"/>
    <x v="7"/>
    <s v="Pueblo Belgrano"/>
    <n v="1"/>
  </r>
  <r>
    <x v="118"/>
    <x v="7"/>
    <s v="Urdinarrain"/>
    <n v="1"/>
  </r>
  <r>
    <x v="118"/>
    <x v="8"/>
    <s v="Islas del Ibicuy"/>
    <n v="0"/>
  </r>
  <r>
    <x v="118"/>
    <x v="9"/>
    <s v="La Paz"/>
    <n v="0"/>
  </r>
  <r>
    <x v="118"/>
    <x v="10"/>
    <s v="Don Cristóbal 2°"/>
    <n v="1"/>
  </r>
  <r>
    <x v="118"/>
    <x v="10"/>
    <s v="Nogoyá"/>
    <n v="3"/>
  </r>
  <r>
    <x v="118"/>
    <x v="11"/>
    <s v="Col. Avellaneda"/>
    <n v="2"/>
  </r>
  <r>
    <x v="118"/>
    <x v="11"/>
    <s v="Crespo"/>
    <n v="9"/>
  </r>
  <r>
    <x v="118"/>
    <x v="11"/>
    <s v="Oro Verde"/>
    <n v="6"/>
  </r>
  <r>
    <x v="118"/>
    <x v="11"/>
    <s v="Paraná"/>
    <n v="61"/>
  </r>
  <r>
    <x v="118"/>
    <x v="11"/>
    <s v="San Benito"/>
    <n v="2"/>
  </r>
  <r>
    <x v="118"/>
    <x v="11"/>
    <s v="Viale"/>
    <n v="3"/>
  </r>
  <r>
    <x v="118"/>
    <x v="12"/>
    <s v="San Salvador"/>
    <n v="0"/>
  </r>
  <r>
    <x v="118"/>
    <x v="13"/>
    <s v="Rosario del Tala"/>
    <n v="0"/>
  </r>
  <r>
    <x v="118"/>
    <x v="14"/>
    <s v="Basavilbaso"/>
    <n v="2"/>
  </r>
  <r>
    <x v="118"/>
    <x v="14"/>
    <s v="Concepción del Uruguay"/>
    <n v="3"/>
  </r>
  <r>
    <x v="118"/>
    <x v="15"/>
    <s v="Victoria"/>
    <n v="0"/>
  </r>
  <r>
    <x v="118"/>
    <x v="16"/>
    <s v="Villaguay"/>
    <n v="4"/>
  </r>
  <r>
    <x v="119"/>
    <x v="0"/>
    <s v="Colón"/>
    <n v="0"/>
  </r>
  <r>
    <x v="119"/>
    <x v="1"/>
    <s v="Concordia"/>
    <n v="7"/>
  </r>
  <r>
    <x v="119"/>
    <x v="2"/>
    <s v="A. Valle María"/>
    <n v="1"/>
  </r>
  <r>
    <x v="119"/>
    <x v="2"/>
    <s v="Diamante"/>
    <n v="4"/>
  </r>
  <r>
    <x v="119"/>
    <x v="2"/>
    <s v="Isletas"/>
    <n v="1"/>
  </r>
  <r>
    <x v="119"/>
    <x v="2"/>
    <s v="Villa Lib. San Martín"/>
    <n v="2"/>
  </r>
  <r>
    <x v="119"/>
    <x v="3"/>
    <s v="Chajarí"/>
    <n v="1"/>
  </r>
  <r>
    <x v="119"/>
    <x v="4"/>
    <s v="Federal"/>
    <n v="1"/>
  </r>
  <r>
    <x v="119"/>
    <x v="5"/>
    <s v="Feliciano"/>
    <n v="0"/>
  </r>
  <r>
    <x v="119"/>
    <x v="6"/>
    <s v="Gualeguay"/>
    <n v="0"/>
  </r>
  <r>
    <x v="119"/>
    <x v="7"/>
    <s v="Gualeguaychú"/>
    <n v="26"/>
  </r>
  <r>
    <x v="119"/>
    <x v="7"/>
    <s v="Larroque"/>
    <n v="4"/>
  </r>
  <r>
    <x v="119"/>
    <x v="8"/>
    <s v="Villa Paranacito"/>
    <n v="2"/>
  </r>
  <r>
    <x v="119"/>
    <x v="9"/>
    <s v="El Solar"/>
    <n v="2"/>
  </r>
  <r>
    <x v="119"/>
    <x v="9"/>
    <s v="Santa Elena"/>
    <n v="2"/>
  </r>
  <r>
    <x v="119"/>
    <x v="10"/>
    <s v="Don Cristóbal 2°"/>
    <n v="1"/>
  </r>
  <r>
    <x v="119"/>
    <x v="11"/>
    <s v="A. San Rafael"/>
    <n v="1"/>
  </r>
  <r>
    <x v="119"/>
    <x v="11"/>
    <s v="Cerrito"/>
    <n v="1"/>
  </r>
  <r>
    <x v="119"/>
    <x v="11"/>
    <s v="Col. Avellaneda"/>
    <n v="2"/>
  </r>
  <r>
    <x v="119"/>
    <x v="11"/>
    <s v="Crespo"/>
    <n v="4"/>
  </r>
  <r>
    <x v="119"/>
    <x v="11"/>
    <s v="Oro Verde"/>
    <n v="5"/>
  </r>
  <r>
    <x v="119"/>
    <x v="11"/>
    <s v="Paraná"/>
    <n v="127"/>
  </r>
  <r>
    <x v="119"/>
    <x v="11"/>
    <s v="San Benito"/>
    <n v="4"/>
  </r>
  <r>
    <x v="119"/>
    <x v="11"/>
    <s v="Viale"/>
    <n v="2"/>
  </r>
  <r>
    <x v="119"/>
    <x v="12"/>
    <s v="San Salvador"/>
    <n v="0"/>
  </r>
  <r>
    <x v="119"/>
    <x v="13"/>
    <s v="Rosario del Tala"/>
    <n v="0"/>
  </r>
  <r>
    <x v="119"/>
    <x v="14"/>
    <s v="Basavilbaso"/>
    <n v="2"/>
  </r>
  <r>
    <x v="119"/>
    <x v="14"/>
    <s v="Caseros"/>
    <n v="3"/>
  </r>
  <r>
    <x v="119"/>
    <x v="14"/>
    <s v="Concepción del Uruguay"/>
    <n v="1"/>
  </r>
  <r>
    <x v="119"/>
    <x v="15"/>
    <s v="Victoria"/>
    <n v="0"/>
  </r>
  <r>
    <x v="119"/>
    <x v="16"/>
    <s v="Villaguay"/>
    <n v="7"/>
  </r>
  <r>
    <x v="120"/>
    <x v="0"/>
    <s v="Colón"/>
    <n v="0"/>
  </r>
  <r>
    <x v="120"/>
    <x v="1"/>
    <s v="Concordia"/>
    <n v="1"/>
  </r>
  <r>
    <x v="120"/>
    <x v="2"/>
    <s v="Aldea Brasilera"/>
    <n v="2"/>
  </r>
  <r>
    <x v="120"/>
    <x v="2"/>
    <s v="Diamante"/>
    <n v="9"/>
  </r>
  <r>
    <x v="120"/>
    <x v="2"/>
    <s v="Gral. Ramírez"/>
    <n v="1"/>
  </r>
  <r>
    <x v="120"/>
    <x v="2"/>
    <s v="Racedo"/>
    <n v="1"/>
  </r>
  <r>
    <x v="120"/>
    <x v="2"/>
    <s v="Villa Lib. San Martín"/>
    <n v="2"/>
  </r>
  <r>
    <x v="120"/>
    <x v="3"/>
    <s v="Chajarí"/>
    <n v="2"/>
  </r>
  <r>
    <x v="120"/>
    <x v="3"/>
    <s v="Federación"/>
    <n v="1"/>
  </r>
  <r>
    <x v="120"/>
    <x v="4"/>
    <s v="Federal"/>
    <n v="0"/>
  </r>
  <r>
    <x v="120"/>
    <x v="5"/>
    <s v="Feliciano"/>
    <n v="0"/>
  </r>
  <r>
    <x v="120"/>
    <x v="6"/>
    <s v="Gualeguay"/>
    <n v="2"/>
  </r>
  <r>
    <x v="120"/>
    <x v="7"/>
    <s v="Gualeguaychú"/>
    <n v="29"/>
  </r>
  <r>
    <x v="120"/>
    <x v="7"/>
    <s v="Pueblo Belgrano"/>
    <n v="1"/>
  </r>
  <r>
    <x v="120"/>
    <x v="7"/>
    <s v="Urdinarrain"/>
    <n v="5"/>
  </r>
  <r>
    <x v="120"/>
    <x v="8"/>
    <s v="Villa Paranacito"/>
    <n v="5"/>
  </r>
  <r>
    <x v="120"/>
    <x v="9"/>
    <s v="Bovril"/>
    <n v="1"/>
  </r>
  <r>
    <x v="120"/>
    <x v="9"/>
    <s v="Santa Elena"/>
    <n v="1"/>
  </r>
  <r>
    <x v="120"/>
    <x v="10"/>
    <s v="Nogoyá"/>
    <n v="0"/>
  </r>
  <r>
    <x v="120"/>
    <x v="11"/>
    <s v="Cerrito"/>
    <n v="3"/>
  </r>
  <r>
    <x v="120"/>
    <x v="11"/>
    <s v="Col. Avellaneda"/>
    <n v="5"/>
  </r>
  <r>
    <x v="120"/>
    <x v="11"/>
    <s v="Crespo"/>
    <n v="2"/>
  </r>
  <r>
    <x v="120"/>
    <x v="11"/>
    <s v="Oro Verde"/>
    <n v="4"/>
  </r>
  <r>
    <x v="120"/>
    <x v="11"/>
    <s v="Paraná"/>
    <n v="111"/>
  </r>
  <r>
    <x v="120"/>
    <x v="11"/>
    <s v="Sauce Montrull"/>
    <n v="2"/>
  </r>
  <r>
    <x v="120"/>
    <x v="11"/>
    <s v="Viale"/>
    <n v="2"/>
  </r>
  <r>
    <x v="120"/>
    <x v="12"/>
    <s v="San Salvador"/>
    <n v="0"/>
  </r>
  <r>
    <x v="120"/>
    <x v="13"/>
    <s v="Rosario del Tala"/>
    <n v="0"/>
  </r>
  <r>
    <x v="120"/>
    <x v="14"/>
    <s v="Concepción del Uruguay"/>
    <n v="0"/>
  </r>
  <r>
    <x v="120"/>
    <x v="15"/>
    <s v="Victoria"/>
    <n v="1"/>
  </r>
  <r>
    <x v="120"/>
    <x v="16"/>
    <s v="Villaguay"/>
    <n v="1"/>
  </r>
  <r>
    <x v="121"/>
    <x v="0"/>
    <s v="Colón"/>
    <n v="1"/>
  </r>
  <r>
    <x v="121"/>
    <x v="1"/>
    <s v="Concordia"/>
    <n v="3"/>
  </r>
  <r>
    <x v="121"/>
    <x v="2"/>
    <s v="A. Valle María"/>
    <n v="2"/>
  </r>
  <r>
    <x v="121"/>
    <x v="2"/>
    <s v="Diamante"/>
    <n v="4"/>
  </r>
  <r>
    <x v="121"/>
    <x v="2"/>
    <s v="Villa Lib. San Martín"/>
    <n v="7"/>
  </r>
  <r>
    <x v="121"/>
    <x v="3"/>
    <s v="Federación"/>
    <n v="0"/>
  </r>
  <r>
    <x v="121"/>
    <x v="4"/>
    <s v="Federal"/>
    <n v="0"/>
  </r>
  <r>
    <x v="121"/>
    <x v="5"/>
    <s v="Feliciano"/>
    <n v="0"/>
  </r>
  <r>
    <x v="121"/>
    <x v="6"/>
    <s v="Gualeguay"/>
    <n v="0"/>
  </r>
  <r>
    <x v="121"/>
    <x v="7"/>
    <s v="Gualeguaychú"/>
    <n v="27"/>
  </r>
  <r>
    <x v="121"/>
    <x v="7"/>
    <s v="Larroque"/>
    <n v="3"/>
  </r>
  <r>
    <x v="121"/>
    <x v="7"/>
    <s v="Urdinarrain"/>
    <n v="1"/>
  </r>
  <r>
    <x v="121"/>
    <x v="8"/>
    <s v="Villa Paranacito"/>
    <n v="2"/>
  </r>
  <r>
    <x v="121"/>
    <x v="9"/>
    <s v="Bovril"/>
    <n v="1"/>
  </r>
  <r>
    <x v="121"/>
    <x v="9"/>
    <s v="La Paz"/>
    <n v="3"/>
  </r>
  <r>
    <x v="121"/>
    <x v="10"/>
    <s v="Nogoyá"/>
    <n v="0"/>
  </r>
  <r>
    <x v="121"/>
    <x v="11"/>
    <s v="Col. Avellaneda"/>
    <n v="1"/>
  </r>
  <r>
    <x v="121"/>
    <x v="11"/>
    <s v="Crespo"/>
    <n v="9"/>
  </r>
  <r>
    <x v="121"/>
    <x v="11"/>
    <s v="Oro Verde"/>
    <n v="2"/>
  </r>
  <r>
    <x v="121"/>
    <x v="11"/>
    <s v="Paraná"/>
    <n v="83"/>
  </r>
  <r>
    <x v="121"/>
    <x v="11"/>
    <s v="San Benito"/>
    <n v="3"/>
  </r>
  <r>
    <x v="121"/>
    <x v="12"/>
    <s v="San Salvador"/>
    <n v="0"/>
  </r>
  <r>
    <x v="121"/>
    <x v="13"/>
    <s v="Rosario del Tala"/>
    <n v="0"/>
  </r>
  <r>
    <x v="121"/>
    <x v="14"/>
    <s v="Basavilbaso"/>
    <n v="1"/>
  </r>
  <r>
    <x v="121"/>
    <x v="14"/>
    <s v="Caseros"/>
    <n v="1"/>
  </r>
  <r>
    <x v="121"/>
    <x v="15"/>
    <s v="Victoria"/>
    <n v="0"/>
  </r>
  <r>
    <x v="121"/>
    <x v="16"/>
    <s v="Villa Clara"/>
    <n v="1"/>
  </r>
  <r>
    <x v="121"/>
    <x v="16"/>
    <s v="Villaguay"/>
    <n v="6"/>
  </r>
  <r>
    <x v="122"/>
    <x v="0"/>
    <s v="Colón"/>
    <n v="0"/>
  </r>
  <r>
    <x v="122"/>
    <x v="1"/>
    <s v="Concordia"/>
    <n v="0"/>
  </r>
  <r>
    <x v="122"/>
    <x v="2"/>
    <s v="Gral. Ramírez"/>
    <n v="1"/>
  </r>
  <r>
    <x v="122"/>
    <x v="3"/>
    <s v="Chajarí"/>
    <n v="1"/>
  </r>
  <r>
    <x v="122"/>
    <x v="3"/>
    <s v="Col. La Florida"/>
    <n v="1"/>
  </r>
  <r>
    <x v="122"/>
    <x v="4"/>
    <s v="Federal"/>
    <n v="0"/>
  </r>
  <r>
    <x v="122"/>
    <x v="5"/>
    <s v="Feliciano"/>
    <n v="0"/>
  </r>
  <r>
    <x v="122"/>
    <x v="6"/>
    <s v="Gualeguay"/>
    <n v="0"/>
  </r>
  <r>
    <x v="122"/>
    <x v="7"/>
    <s v="Gualeguaychú"/>
    <n v="4"/>
  </r>
  <r>
    <x v="122"/>
    <x v="8"/>
    <s v="Islas del Ibicuy"/>
    <n v="0"/>
  </r>
  <r>
    <x v="122"/>
    <x v="9"/>
    <s v="La Paz"/>
    <n v="0"/>
  </r>
  <r>
    <x v="122"/>
    <x v="10"/>
    <s v="Nogoyá"/>
    <n v="0"/>
  </r>
  <r>
    <x v="122"/>
    <x v="11"/>
    <s v="Cerrito"/>
    <n v="2"/>
  </r>
  <r>
    <x v="122"/>
    <x v="11"/>
    <s v="Col. Avellaneda"/>
    <n v="2"/>
  </r>
  <r>
    <x v="122"/>
    <x v="11"/>
    <s v="Crespo"/>
    <n v="4"/>
  </r>
  <r>
    <x v="122"/>
    <x v="11"/>
    <s v="Oro Verde"/>
    <n v="2"/>
  </r>
  <r>
    <x v="122"/>
    <x v="11"/>
    <s v="Paraná"/>
    <n v="41"/>
  </r>
  <r>
    <x v="122"/>
    <x v="11"/>
    <s v="Viale"/>
    <n v="4"/>
  </r>
  <r>
    <x v="122"/>
    <x v="11"/>
    <s v="Villa Urquiza"/>
    <n v="1"/>
  </r>
  <r>
    <x v="122"/>
    <x v="12"/>
    <s v="San Salvador"/>
    <n v="0"/>
  </r>
  <r>
    <x v="122"/>
    <x v="13"/>
    <s v="Rosario del Tala"/>
    <n v="0"/>
  </r>
  <r>
    <x v="122"/>
    <x v="14"/>
    <s v="Concepción del Uruguay"/>
    <n v="0"/>
  </r>
  <r>
    <x v="122"/>
    <x v="15"/>
    <s v="Victoria"/>
    <n v="0"/>
  </r>
  <r>
    <x v="122"/>
    <x v="16"/>
    <s v="Villaguay"/>
    <n v="2"/>
  </r>
  <r>
    <x v="123"/>
    <x v="0"/>
    <s v="Colón"/>
    <n v="1"/>
  </r>
  <r>
    <x v="123"/>
    <x v="1"/>
    <s v="Concordia"/>
    <n v="1"/>
  </r>
  <r>
    <x v="123"/>
    <x v="2"/>
    <s v="A. San Francisco"/>
    <n v="1"/>
  </r>
  <r>
    <x v="123"/>
    <x v="2"/>
    <s v="A. Valle María"/>
    <n v="4"/>
  </r>
  <r>
    <x v="123"/>
    <x v="2"/>
    <s v="Diamante"/>
    <n v="15"/>
  </r>
  <r>
    <x v="123"/>
    <x v="2"/>
    <s v="Gral. Ramírez"/>
    <n v="2"/>
  </r>
  <r>
    <x v="123"/>
    <x v="2"/>
    <s v="Racedo"/>
    <n v="2"/>
  </r>
  <r>
    <x v="123"/>
    <x v="2"/>
    <s v="Villa Lib. San Martín"/>
    <n v="3"/>
  </r>
  <r>
    <x v="123"/>
    <x v="3"/>
    <s v="Chajarí"/>
    <n v="2"/>
  </r>
  <r>
    <x v="123"/>
    <x v="4"/>
    <s v="Federal"/>
    <n v="0"/>
  </r>
  <r>
    <x v="123"/>
    <x v="5"/>
    <s v="Feliciano"/>
    <n v="0"/>
  </r>
  <r>
    <x v="123"/>
    <x v="6"/>
    <s v="Gualeguay"/>
    <n v="3"/>
  </r>
  <r>
    <x v="123"/>
    <x v="7"/>
    <s v="Gualeguaychú"/>
    <n v="23"/>
  </r>
  <r>
    <x v="123"/>
    <x v="7"/>
    <s v="Urdinarrain"/>
    <n v="3"/>
  </r>
  <r>
    <x v="123"/>
    <x v="8"/>
    <s v="Villa Paranacito"/>
    <n v="3"/>
  </r>
  <r>
    <x v="123"/>
    <x v="9"/>
    <s v="Santa Elena"/>
    <n v="2"/>
  </r>
  <r>
    <x v="123"/>
    <x v="10"/>
    <s v="Nogoyá"/>
    <n v="0"/>
  </r>
  <r>
    <x v="123"/>
    <x v="11"/>
    <s v="Cerrito"/>
    <n v="2"/>
  </r>
  <r>
    <x v="123"/>
    <x v="11"/>
    <s v="Col. Avellaneda"/>
    <n v="3"/>
  </r>
  <r>
    <x v="123"/>
    <x v="11"/>
    <s v="Crespo"/>
    <n v="6"/>
  </r>
  <r>
    <x v="123"/>
    <x v="11"/>
    <s v="Oro Verde"/>
    <n v="2"/>
  </r>
  <r>
    <x v="123"/>
    <x v="11"/>
    <s v="Paraná"/>
    <n v="82"/>
  </r>
  <r>
    <x v="123"/>
    <x v="11"/>
    <s v="Pueblo Brugo"/>
    <n v="1"/>
  </r>
  <r>
    <x v="123"/>
    <x v="11"/>
    <s v="San Benito"/>
    <n v="2"/>
  </r>
  <r>
    <x v="123"/>
    <x v="11"/>
    <s v="Viale"/>
    <n v="2"/>
  </r>
  <r>
    <x v="123"/>
    <x v="12"/>
    <s v="San Salvador"/>
    <n v="0"/>
  </r>
  <r>
    <x v="123"/>
    <x v="13"/>
    <s v="Rosario del Tala"/>
    <n v="0"/>
  </r>
  <r>
    <x v="123"/>
    <x v="14"/>
    <s v="Basavilbaso"/>
    <n v="5"/>
  </r>
  <r>
    <x v="123"/>
    <x v="14"/>
    <s v="Col. 1° de Mayo"/>
    <n v="1"/>
  </r>
  <r>
    <x v="123"/>
    <x v="14"/>
    <s v="Concepción del Uruguay"/>
    <n v="5"/>
  </r>
  <r>
    <x v="123"/>
    <x v="14"/>
    <s v="Las Moscas"/>
    <n v="1"/>
  </r>
  <r>
    <x v="123"/>
    <x v="14"/>
    <s v="Villa San Marcial"/>
    <n v="1"/>
  </r>
  <r>
    <x v="123"/>
    <x v="15"/>
    <s v="Victoria"/>
    <n v="3"/>
  </r>
  <r>
    <x v="123"/>
    <x v="16"/>
    <s v="Villaguay"/>
    <n v="1"/>
  </r>
  <r>
    <x v="124"/>
    <x v="0"/>
    <s v="Colón"/>
    <n v="0"/>
  </r>
  <r>
    <x v="124"/>
    <x v="1"/>
    <s v="Concordia"/>
    <n v="4"/>
  </r>
  <r>
    <x v="124"/>
    <x v="1"/>
    <s v="La Criolla"/>
    <n v="1"/>
  </r>
  <r>
    <x v="124"/>
    <x v="2"/>
    <s v="A. Valle María"/>
    <n v="1"/>
  </r>
  <r>
    <x v="124"/>
    <x v="2"/>
    <s v="Aldea Brasilera"/>
    <n v="1"/>
  </r>
  <r>
    <x v="124"/>
    <x v="2"/>
    <s v="Diamante"/>
    <n v="5"/>
  </r>
  <r>
    <x v="124"/>
    <x v="2"/>
    <s v="Racedo"/>
    <n v="2"/>
  </r>
  <r>
    <x v="124"/>
    <x v="2"/>
    <s v="Villa Lib. San Martín"/>
    <n v="1"/>
  </r>
  <r>
    <x v="124"/>
    <x v="3"/>
    <s v="Federación"/>
    <n v="1"/>
  </r>
  <r>
    <x v="124"/>
    <x v="4"/>
    <s v="Federal"/>
    <n v="7"/>
  </r>
  <r>
    <x v="124"/>
    <x v="5"/>
    <s v="Feliciano"/>
    <n v="0"/>
  </r>
  <r>
    <x v="124"/>
    <x v="6"/>
    <s v="Gualeguay"/>
    <n v="0"/>
  </r>
  <r>
    <x v="124"/>
    <x v="7"/>
    <s v="Gilbert"/>
    <n v="1"/>
  </r>
  <r>
    <x v="124"/>
    <x v="7"/>
    <s v="Gualeguaychú"/>
    <n v="18"/>
  </r>
  <r>
    <x v="124"/>
    <x v="7"/>
    <s v="Pueblo Belgrano"/>
    <n v="1"/>
  </r>
  <r>
    <x v="124"/>
    <x v="7"/>
    <s v="Urdinarrain"/>
    <n v="2"/>
  </r>
  <r>
    <x v="124"/>
    <x v="8"/>
    <s v="Villa Paranacito"/>
    <n v="1"/>
  </r>
  <r>
    <x v="124"/>
    <x v="9"/>
    <s v="Santa Elena"/>
    <n v="2"/>
  </r>
  <r>
    <x v="124"/>
    <x v="10"/>
    <s v="Nogoyá"/>
    <n v="0"/>
  </r>
  <r>
    <x v="124"/>
    <x v="11"/>
    <s v="A. Maria Luisa"/>
    <n v="1"/>
  </r>
  <r>
    <x v="124"/>
    <x v="11"/>
    <s v="Col. Avellaneda"/>
    <n v="1"/>
  </r>
  <r>
    <x v="124"/>
    <x v="11"/>
    <s v="Crespo"/>
    <n v="10"/>
  </r>
  <r>
    <x v="124"/>
    <x v="11"/>
    <s v="Paraná"/>
    <n v="68"/>
  </r>
  <r>
    <x v="124"/>
    <x v="11"/>
    <s v="San Benito"/>
    <n v="2"/>
  </r>
  <r>
    <x v="124"/>
    <x v="11"/>
    <s v="Sauce Montrull"/>
    <n v="1"/>
  </r>
  <r>
    <x v="124"/>
    <x v="11"/>
    <s v="Viale"/>
    <n v="2"/>
  </r>
  <r>
    <x v="124"/>
    <x v="12"/>
    <s v="San Salvador"/>
    <n v="0"/>
  </r>
  <r>
    <x v="124"/>
    <x v="13"/>
    <s v="Rosario del Tala"/>
    <n v="1"/>
  </r>
  <r>
    <x v="124"/>
    <x v="14"/>
    <s v="Basavilbaso"/>
    <n v="1"/>
  </r>
  <r>
    <x v="124"/>
    <x v="14"/>
    <s v="Concepción del Uruguay"/>
    <n v="3"/>
  </r>
  <r>
    <x v="124"/>
    <x v="15"/>
    <s v="Victoria"/>
    <n v="0"/>
  </r>
  <r>
    <x v="124"/>
    <x v="16"/>
    <s v="Lucas Sur 1°"/>
    <n v="1"/>
  </r>
  <r>
    <x v="124"/>
    <x v="16"/>
    <s v="Villaguay"/>
    <n v="1"/>
  </r>
  <r>
    <x v="125"/>
    <x v="0"/>
    <s v="Colón"/>
    <n v="1"/>
  </r>
  <r>
    <x v="125"/>
    <x v="1"/>
    <s v="Concordia"/>
    <n v="0"/>
  </r>
  <r>
    <x v="125"/>
    <x v="2"/>
    <s v="A. Valle María"/>
    <n v="1"/>
  </r>
  <r>
    <x v="125"/>
    <x v="2"/>
    <s v="Diamante"/>
    <n v="6"/>
  </r>
  <r>
    <x v="125"/>
    <x v="2"/>
    <s v="Racedo"/>
    <n v="1"/>
  </r>
  <r>
    <x v="125"/>
    <x v="2"/>
    <s v="Villa Lib. San Martín"/>
    <n v="3"/>
  </r>
  <r>
    <x v="125"/>
    <x v="3"/>
    <s v="Chajarí"/>
    <n v="5"/>
  </r>
  <r>
    <x v="125"/>
    <x v="4"/>
    <s v="Federal"/>
    <n v="0"/>
  </r>
  <r>
    <x v="125"/>
    <x v="5"/>
    <s v="Feliciano"/>
    <n v="0"/>
  </r>
  <r>
    <x v="125"/>
    <x v="6"/>
    <s v="Gualeguay"/>
    <n v="3"/>
  </r>
  <r>
    <x v="125"/>
    <x v="7"/>
    <s v="Gualeguaychú"/>
    <n v="7"/>
  </r>
  <r>
    <x v="125"/>
    <x v="7"/>
    <s v="Pehuajó"/>
    <n v="1"/>
  </r>
  <r>
    <x v="125"/>
    <x v="7"/>
    <s v="Pueblo Belgrano"/>
    <n v="1"/>
  </r>
  <r>
    <x v="125"/>
    <x v="8"/>
    <s v="Villa Paranacito"/>
    <n v="1"/>
  </r>
  <r>
    <x v="125"/>
    <x v="9"/>
    <s v="La Paz"/>
    <n v="0"/>
  </r>
  <r>
    <x v="125"/>
    <x v="10"/>
    <s v="Nogoyá"/>
    <n v="1"/>
  </r>
  <r>
    <x v="125"/>
    <x v="11"/>
    <s v="Oro Verde"/>
    <n v="3"/>
  </r>
  <r>
    <x v="125"/>
    <x v="11"/>
    <s v="Paraná"/>
    <n v="82"/>
  </r>
  <r>
    <x v="125"/>
    <x v="11"/>
    <s v="San Benito"/>
    <n v="1"/>
  </r>
  <r>
    <x v="125"/>
    <x v="11"/>
    <s v="Sauce Montrull"/>
    <n v="1"/>
  </r>
  <r>
    <x v="125"/>
    <x v="12"/>
    <s v="San Salvador"/>
    <n v="0"/>
  </r>
  <r>
    <x v="125"/>
    <x v="13"/>
    <s v="Rosario del Tala"/>
    <n v="2"/>
  </r>
  <r>
    <x v="125"/>
    <x v="14"/>
    <s v="Col. 1° de Mayo"/>
    <n v="2"/>
  </r>
  <r>
    <x v="125"/>
    <x v="14"/>
    <s v="Concepción del Uruguay"/>
    <n v="5"/>
  </r>
  <r>
    <x v="125"/>
    <x v="14"/>
    <s v="Villa San Marcial"/>
    <n v="1"/>
  </r>
  <r>
    <x v="125"/>
    <x v="15"/>
    <s v="Victoria"/>
    <n v="1"/>
  </r>
  <r>
    <x v="125"/>
    <x v="16"/>
    <s v="Villaguay"/>
    <n v="3"/>
  </r>
  <r>
    <x v="126"/>
    <x v="0"/>
    <s v="Colón"/>
    <n v="0"/>
  </r>
  <r>
    <x v="126"/>
    <x v="1"/>
    <s v="Concordia"/>
    <n v="0"/>
  </r>
  <r>
    <x v="126"/>
    <x v="2"/>
    <s v="A. Valle María"/>
    <n v="3"/>
  </r>
  <r>
    <x v="126"/>
    <x v="2"/>
    <s v="Diamante"/>
    <n v="14"/>
  </r>
  <r>
    <x v="126"/>
    <x v="2"/>
    <s v="Gral. Ramírez"/>
    <n v="6"/>
  </r>
  <r>
    <x v="126"/>
    <x v="2"/>
    <s v="Villa Lib. San Martín"/>
    <n v="3"/>
  </r>
  <r>
    <x v="126"/>
    <x v="3"/>
    <s v="Chajarí"/>
    <n v="1"/>
  </r>
  <r>
    <x v="126"/>
    <x v="4"/>
    <s v="Federal"/>
    <n v="0"/>
  </r>
  <r>
    <x v="126"/>
    <x v="5"/>
    <s v="Feliciano"/>
    <n v="0"/>
  </r>
  <r>
    <x v="126"/>
    <x v="6"/>
    <s v="Gualeguay"/>
    <n v="2"/>
  </r>
  <r>
    <x v="126"/>
    <x v="7"/>
    <s v="Gualeguaychú"/>
    <n v="26"/>
  </r>
  <r>
    <x v="126"/>
    <x v="8"/>
    <s v="Islas del Ibicuy"/>
    <n v="0"/>
  </r>
  <r>
    <x v="126"/>
    <x v="9"/>
    <s v="La Paz"/>
    <n v="4"/>
  </r>
  <r>
    <x v="126"/>
    <x v="10"/>
    <s v="Hernandez"/>
    <n v="1"/>
  </r>
  <r>
    <x v="126"/>
    <x v="10"/>
    <s v="Nogoyá"/>
    <n v="1"/>
  </r>
  <r>
    <x v="126"/>
    <x v="11"/>
    <s v="Cerrito"/>
    <n v="3"/>
  </r>
  <r>
    <x v="126"/>
    <x v="11"/>
    <s v="Col. Avellaneda"/>
    <n v="2"/>
  </r>
  <r>
    <x v="126"/>
    <x v="11"/>
    <s v="Crespo"/>
    <n v="3"/>
  </r>
  <r>
    <x v="126"/>
    <x v="11"/>
    <s v="María Grande"/>
    <n v="1"/>
  </r>
  <r>
    <x v="126"/>
    <x v="11"/>
    <s v="Oro Verde"/>
    <n v="2"/>
  </r>
  <r>
    <x v="126"/>
    <x v="11"/>
    <s v="Paraná"/>
    <n v="85"/>
  </r>
  <r>
    <x v="126"/>
    <x v="11"/>
    <s v="San Benito"/>
    <n v="1"/>
  </r>
  <r>
    <x v="126"/>
    <x v="11"/>
    <s v="Viale"/>
    <n v="2"/>
  </r>
  <r>
    <x v="126"/>
    <x v="12"/>
    <s v="San Salvador"/>
    <n v="0"/>
  </r>
  <r>
    <x v="126"/>
    <x v="13"/>
    <s v="Rosario del Tala"/>
    <n v="1"/>
  </r>
  <r>
    <x v="126"/>
    <x v="14"/>
    <s v="Basavilbaso"/>
    <n v="2"/>
  </r>
  <r>
    <x v="126"/>
    <x v="14"/>
    <s v="Concepción del Uruguay"/>
    <n v="3"/>
  </r>
  <r>
    <x v="126"/>
    <x v="15"/>
    <s v="Victoria"/>
    <n v="1"/>
  </r>
  <r>
    <x v="126"/>
    <x v="16"/>
    <s v="Villaguay"/>
    <n v="6"/>
  </r>
  <r>
    <x v="127"/>
    <x v="0"/>
    <s v="Colón"/>
    <n v="0"/>
  </r>
  <r>
    <x v="127"/>
    <x v="1"/>
    <s v="Concordia"/>
    <n v="1"/>
  </r>
  <r>
    <x v="127"/>
    <x v="2"/>
    <s v="Col. Ensayo"/>
    <n v="1"/>
  </r>
  <r>
    <x v="127"/>
    <x v="2"/>
    <s v="Diamante"/>
    <n v="1"/>
  </r>
  <r>
    <x v="127"/>
    <x v="2"/>
    <s v="Gral. Ramírez"/>
    <n v="3"/>
  </r>
  <r>
    <x v="127"/>
    <x v="2"/>
    <s v="Villa Lib. San Martín"/>
    <n v="1"/>
  </r>
  <r>
    <x v="127"/>
    <x v="3"/>
    <s v="Chajarí"/>
    <n v="1"/>
  </r>
  <r>
    <x v="127"/>
    <x v="4"/>
    <s v="Federal"/>
    <n v="0"/>
  </r>
  <r>
    <x v="127"/>
    <x v="5"/>
    <s v="Feliciano"/>
    <n v="0"/>
  </r>
  <r>
    <x v="127"/>
    <x v="6"/>
    <s v="Gualeguay"/>
    <n v="6"/>
  </r>
  <r>
    <x v="127"/>
    <x v="7"/>
    <s v="Gilbert"/>
    <n v="1"/>
  </r>
  <r>
    <x v="127"/>
    <x v="7"/>
    <s v="Gualeguaychú"/>
    <n v="20"/>
  </r>
  <r>
    <x v="127"/>
    <x v="8"/>
    <s v="Villa Paranacito"/>
    <n v="1"/>
  </r>
  <r>
    <x v="127"/>
    <x v="9"/>
    <s v="La Paz"/>
    <n v="3"/>
  </r>
  <r>
    <x v="127"/>
    <x v="9"/>
    <s v="Santa Elena"/>
    <n v="5"/>
  </r>
  <r>
    <x v="127"/>
    <x v="10"/>
    <s v="Hernandez"/>
    <n v="3"/>
  </r>
  <r>
    <x v="127"/>
    <x v="10"/>
    <s v="Nogoyá"/>
    <n v="2"/>
  </r>
  <r>
    <x v="127"/>
    <x v="11"/>
    <s v="A. San Rafael"/>
    <n v="0"/>
  </r>
  <r>
    <x v="127"/>
    <x v="11"/>
    <s v="Col. Avellaneda"/>
    <n v="1"/>
  </r>
  <r>
    <x v="127"/>
    <x v="11"/>
    <s v="Crespo"/>
    <n v="4"/>
  </r>
  <r>
    <x v="127"/>
    <x v="11"/>
    <s v="Paraná"/>
    <n v="76"/>
  </r>
  <r>
    <x v="127"/>
    <x v="11"/>
    <s v="San Benito"/>
    <n v="1"/>
  </r>
  <r>
    <x v="127"/>
    <x v="11"/>
    <s v="Tabossi"/>
    <n v="1"/>
  </r>
  <r>
    <x v="127"/>
    <x v="11"/>
    <s v="Viale"/>
    <n v="3"/>
  </r>
  <r>
    <x v="127"/>
    <x v="12"/>
    <s v="San Salvador"/>
    <n v="0"/>
  </r>
  <r>
    <x v="127"/>
    <x v="13"/>
    <s v="Rosario del Tala"/>
    <n v="1"/>
  </r>
  <r>
    <x v="127"/>
    <x v="14"/>
    <s v="Basavilbaso"/>
    <n v="1"/>
  </r>
  <r>
    <x v="127"/>
    <x v="14"/>
    <s v="Col. 1° de Mayo"/>
    <n v="3"/>
  </r>
  <r>
    <x v="127"/>
    <x v="14"/>
    <s v="Concepción del Uruguay"/>
    <n v="4"/>
  </r>
  <r>
    <x v="127"/>
    <x v="14"/>
    <s v="Villa San Marcial"/>
    <n v="1"/>
  </r>
  <r>
    <x v="127"/>
    <x v="15"/>
    <s v="Victoria"/>
    <n v="0"/>
  </r>
  <r>
    <x v="127"/>
    <x v="16"/>
    <s v="Villaguay"/>
    <n v="0"/>
  </r>
  <r>
    <x v="128"/>
    <x v="0"/>
    <s v="Colón"/>
    <n v="0"/>
  </r>
  <r>
    <x v="128"/>
    <x v="1"/>
    <s v="Concordia"/>
    <n v="1"/>
  </r>
  <r>
    <x v="128"/>
    <x v="2"/>
    <s v="A. Valle María"/>
    <n v="1"/>
  </r>
  <r>
    <x v="128"/>
    <x v="2"/>
    <s v="Diamante"/>
    <n v="6"/>
  </r>
  <r>
    <x v="128"/>
    <x v="2"/>
    <s v="Villa Lib. San Martín"/>
    <n v="4"/>
  </r>
  <r>
    <x v="128"/>
    <x v="3"/>
    <s v="Chajarí"/>
    <n v="6"/>
  </r>
  <r>
    <x v="128"/>
    <x v="4"/>
    <s v="Federal"/>
    <n v="0"/>
  </r>
  <r>
    <x v="128"/>
    <x v="5"/>
    <s v="Feliciano"/>
    <n v="0"/>
  </r>
  <r>
    <x v="128"/>
    <x v="6"/>
    <s v="Gualeguay"/>
    <n v="0"/>
  </r>
  <r>
    <x v="128"/>
    <x v="7"/>
    <s v="Gualeguaychú"/>
    <n v="18"/>
  </r>
  <r>
    <x v="128"/>
    <x v="7"/>
    <s v="Larroque"/>
    <n v="1"/>
  </r>
  <r>
    <x v="128"/>
    <x v="7"/>
    <s v="Urdinarrain"/>
    <n v="1"/>
  </r>
  <r>
    <x v="128"/>
    <x v="8"/>
    <s v="Islas del Ibicuy"/>
    <n v="0"/>
  </r>
  <r>
    <x v="128"/>
    <x v="9"/>
    <s v="La Paz"/>
    <n v="0"/>
  </r>
  <r>
    <x v="128"/>
    <x v="10"/>
    <s v="Nogoyá"/>
    <n v="0"/>
  </r>
  <r>
    <x v="128"/>
    <x v="11"/>
    <s v="Crespo"/>
    <n v="12"/>
  </r>
  <r>
    <x v="128"/>
    <x v="11"/>
    <s v="Hernandarias"/>
    <n v="1"/>
  </r>
  <r>
    <x v="128"/>
    <x v="11"/>
    <s v="Paraná"/>
    <n v="67"/>
  </r>
  <r>
    <x v="128"/>
    <x v="11"/>
    <s v="San Benito"/>
    <n v="4"/>
  </r>
  <r>
    <x v="128"/>
    <x v="11"/>
    <s v="Viale"/>
    <n v="2"/>
  </r>
  <r>
    <x v="128"/>
    <x v="12"/>
    <s v="San Salvador"/>
    <n v="0"/>
  </r>
  <r>
    <x v="128"/>
    <x v="13"/>
    <s v="Rosario del Tala"/>
    <n v="3"/>
  </r>
  <r>
    <x v="128"/>
    <x v="14"/>
    <s v="Caseros"/>
    <n v="1"/>
  </r>
  <r>
    <x v="128"/>
    <x v="14"/>
    <s v="Concepción del Uruguay"/>
    <n v="2"/>
  </r>
  <r>
    <x v="128"/>
    <x v="15"/>
    <s v="Victoria"/>
    <n v="0"/>
  </r>
  <r>
    <x v="128"/>
    <x v="16"/>
    <s v="Villaguay"/>
    <n v="2"/>
  </r>
  <r>
    <x v="129"/>
    <x v="0"/>
    <s v="Colón"/>
    <n v="0"/>
  </r>
  <r>
    <x v="129"/>
    <x v="1"/>
    <s v="Concordia"/>
    <n v="1"/>
  </r>
  <r>
    <x v="129"/>
    <x v="2"/>
    <s v="Aldea Brasilera"/>
    <n v="1"/>
  </r>
  <r>
    <x v="129"/>
    <x v="2"/>
    <s v="Gral. Ramírez"/>
    <n v="6"/>
  </r>
  <r>
    <x v="129"/>
    <x v="3"/>
    <s v="Chajarí"/>
    <n v="1"/>
  </r>
  <r>
    <x v="129"/>
    <x v="4"/>
    <s v="Federal"/>
    <n v="3"/>
  </r>
  <r>
    <x v="129"/>
    <x v="5"/>
    <s v="Feliciano"/>
    <n v="0"/>
  </r>
  <r>
    <x v="129"/>
    <x v="6"/>
    <s v="Gualeguay"/>
    <n v="3"/>
  </r>
  <r>
    <x v="129"/>
    <x v="7"/>
    <s v="Gualeguaychú"/>
    <n v="13"/>
  </r>
  <r>
    <x v="129"/>
    <x v="8"/>
    <s v="Islas del Ibicuy"/>
    <n v="0"/>
  </r>
  <r>
    <x v="129"/>
    <x v="9"/>
    <s v="Alcaraz"/>
    <n v="1"/>
  </r>
  <r>
    <x v="129"/>
    <x v="9"/>
    <s v="Santa Elena"/>
    <n v="3"/>
  </r>
  <r>
    <x v="129"/>
    <x v="10"/>
    <s v="Nogoyá"/>
    <n v="0"/>
  </r>
  <r>
    <x v="129"/>
    <x v="11"/>
    <s v="Col. Avellaneda"/>
    <n v="1"/>
  </r>
  <r>
    <x v="129"/>
    <x v="11"/>
    <s v="Crespo"/>
    <n v="4"/>
  </r>
  <r>
    <x v="129"/>
    <x v="11"/>
    <s v="Oro Verde"/>
    <n v="2"/>
  </r>
  <r>
    <x v="129"/>
    <x v="11"/>
    <s v="Paraná"/>
    <n v="34"/>
  </r>
  <r>
    <x v="129"/>
    <x v="11"/>
    <s v="Seguí"/>
    <n v="2"/>
  </r>
  <r>
    <x v="129"/>
    <x v="11"/>
    <s v="Viale"/>
    <n v="1"/>
  </r>
  <r>
    <x v="129"/>
    <x v="12"/>
    <s v="San Salvador"/>
    <n v="0"/>
  </r>
  <r>
    <x v="129"/>
    <x v="13"/>
    <s v="Rosario del Tala"/>
    <n v="0"/>
  </r>
  <r>
    <x v="129"/>
    <x v="14"/>
    <s v="Concepción del Uruguay"/>
    <n v="0"/>
  </r>
  <r>
    <x v="129"/>
    <x v="15"/>
    <s v="Victoria"/>
    <n v="0"/>
  </r>
  <r>
    <x v="129"/>
    <x v="16"/>
    <s v="Villaguay"/>
    <n v="2"/>
  </r>
  <r>
    <x v="130"/>
    <x v="0"/>
    <s v="Colón"/>
    <n v="2"/>
  </r>
  <r>
    <x v="130"/>
    <x v="1"/>
    <s v="Concordia"/>
    <n v="4"/>
  </r>
  <r>
    <x v="130"/>
    <x v="2"/>
    <s v="A. Protestante"/>
    <n v="1"/>
  </r>
  <r>
    <x v="130"/>
    <x v="2"/>
    <s v="Diamante"/>
    <n v="4"/>
  </r>
  <r>
    <x v="130"/>
    <x v="2"/>
    <s v="Gral. Ramírez"/>
    <n v="4"/>
  </r>
  <r>
    <x v="130"/>
    <x v="2"/>
    <s v="Villa Lib. San Martín"/>
    <n v="3"/>
  </r>
  <r>
    <x v="130"/>
    <x v="3"/>
    <s v="Federación"/>
    <n v="0"/>
  </r>
  <r>
    <x v="130"/>
    <x v="4"/>
    <s v="Federal"/>
    <n v="1"/>
  </r>
  <r>
    <x v="130"/>
    <x v="5"/>
    <s v="Feliciano"/>
    <n v="1"/>
  </r>
  <r>
    <x v="130"/>
    <x v="6"/>
    <s v="Gualeguay"/>
    <n v="5"/>
  </r>
  <r>
    <x v="130"/>
    <x v="7"/>
    <s v="Gualeguaychú"/>
    <n v="16"/>
  </r>
  <r>
    <x v="130"/>
    <x v="7"/>
    <s v="Urdinarrain"/>
    <n v="2"/>
  </r>
  <r>
    <x v="130"/>
    <x v="8"/>
    <s v="Villa Paranacito"/>
    <n v="2"/>
  </r>
  <r>
    <x v="130"/>
    <x v="9"/>
    <s v="La Paz"/>
    <n v="0"/>
  </r>
  <r>
    <x v="130"/>
    <x v="10"/>
    <s v="Nogoyá"/>
    <n v="0"/>
  </r>
  <r>
    <x v="130"/>
    <x v="11"/>
    <s v="A. Maria Luisa"/>
    <n v="1"/>
  </r>
  <r>
    <x v="130"/>
    <x v="11"/>
    <s v="Cerrito"/>
    <n v="2"/>
  </r>
  <r>
    <x v="130"/>
    <x v="11"/>
    <s v="Col. Avellaneda"/>
    <n v="1"/>
  </r>
  <r>
    <x v="130"/>
    <x v="11"/>
    <s v="Crespo"/>
    <n v="2"/>
  </r>
  <r>
    <x v="130"/>
    <x v="11"/>
    <s v="El Ramblón"/>
    <n v="1"/>
  </r>
  <r>
    <x v="130"/>
    <x v="11"/>
    <s v="Paraná"/>
    <n v="59"/>
  </r>
  <r>
    <x v="130"/>
    <x v="11"/>
    <s v="San Benito"/>
    <n v="1"/>
  </r>
  <r>
    <x v="130"/>
    <x v="11"/>
    <s v="Seguí"/>
    <n v="3"/>
  </r>
  <r>
    <x v="130"/>
    <x v="12"/>
    <s v="San Salvador"/>
    <n v="0"/>
  </r>
  <r>
    <x v="130"/>
    <x v="13"/>
    <s v="Rosario del Tala"/>
    <n v="3"/>
  </r>
  <r>
    <x v="130"/>
    <x v="14"/>
    <s v="Concepción del Uruguay"/>
    <n v="2"/>
  </r>
  <r>
    <x v="130"/>
    <x v="15"/>
    <s v="Victoria"/>
    <n v="0"/>
  </r>
  <r>
    <x v="130"/>
    <x v="16"/>
    <s v="Villaguay"/>
    <n v="2"/>
  </r>
  <r>
    <x v="131"/>
    <x v="0"/>
    <s v="Colón"/>
    <n v="0"/>
  </r>
  <r>
    <x v="131"/>
    <x v="1"/>
    <s v="Concordia"/>
    <n v="4"/>
  </r>
  <r>
    <x v="131"/>
    <x v="2"/>
    <s v="Col. Ensayo"/>
    <n v="1"/>
  </r>
  <r>
    <x v="131"/>
    <x v="2"/>
    <s v="Diamante"/>
    <n v="1"/>
  </r>
  <r>
    <x v="131"/>
    <x v="2"/>
    <s v="Gral. Ramírez"/>
    <n v="2"/>
  </r>
  <r>
    <x v="131"/>
    <x v="2"/>
    <s v="Villa Lib. San Martín"/>
    <n v="2"/>
  </r>
  <r>
    <x v="131"/>
    <x v="3"/>
    <s v="Chajarí"/>
    <n v="1"/>
  </r>
  <r>
    <x v="131"/>
    <x v="4"/>
    <s v="Federal"/>
    <n v="0"/>
  </r>
  <r>
    <x v="131"/>
    <x v="5"/>
    <s v="Feliciano"/>
    <n v="0"/>
  </r>
  <r>
    <x v="131"/>
    <x v="6"/>
    <s v="Gualeguay"/>
    <n v="1"/>
  </r>
  <r>
    <x v="131"/>
    <x v="7"/>
    <s v="Gualeguaychú"/>
    <n v="8"/>
  </r>
  <r>
    <x v="131"/>
    <x v="8"/>
    <s v="Islas del Ibicuy"/>
    <n v="0"/>
  </r>
  <r>
    <x v="131"/>
    <x v="9"/>
    <s v="La Paz"/>
    <n v="2"/>
  </r>
  <r>
    <x v="131"/>
    <x v="9"/>
    <s v="Santa Elena"/>
    <n v="1"/>
  </r>
  <r>
    <x v="131"/>
    <x v="10"/>
    <s v="Nogoyá"/>
    <n v="0"/>
  </r>
  <r>
    <x v="131"/>
    <x v="11"/>
    <s v="A. Maria Luisa"/>
    <n v="2"/>
  </r>
  <r>
    <x v="131"/>
    <x v="11"/>
    <s v="Col. Avellaneda"/>
    <n v="1"/>
  </r>
  <r>
    <x v="131"/>
    <x v="11"/>
    <s v="Crespo"/>
    <n v="8"/>
  </r>
  <r>
    <x v="131"/>
    <x v="11"/>
    <s v="Hernandarias"/>
    <n v="1"/>
  </r>
  <r>
    <x v="131"/>
    <x v="11"/>
    <s v="María Grande"/>
    <n v="1"/>
  </r>
  <r>
    <x v="131"/>
    <x v="11"/>
    <s v="Paraná"/>
    <n v="68"/>
  </r>
  <r>
    <x v="131"/>
    <x v="11"/>
    <s v="Tezano Pintos"/>
    <n v="1"/>
  </r>
  <r>
    <x v="131"/>
    <x v="11"/>
    <s v="Viale"/>
    <n v="4"/>
  </r>
  <r>
    <x v="131"/>
    <x v="12"/>
    <s v="San Salvador"/>
    <n v="0"/>
  </r>
  <r>
    <x v="131"/>
    <x v="13"/>
    <s v="Rosario del Tala"/>
    <n v="0"/>
  </r>
  <r>
    <x v="131"/>
    <x v="14"/>
    <s v="Basavilbaso"/>
    <n v="1"/>
  </r>
  <r>
    <x v="131"/>
    <x v="14"/>
    <s v="Caseros"/>
    <n v="1"/>
  </r>
  <r>
    <x v="131"/>
    <x v="14"/>
    <s v="Concepción del Uruguay"/>
    <n v="2"/>
  </r>
  <r>
    <x v="131"/>
    <x v="15"/>
    <s v="Victoria"/>
    <n v="3"/>
  </r>
  <r>
    <x v="131"/>
    <x v="16"/>
    <s v="Villaguay"/>
    <n v="2"/>
  </r>
  <r>
    <x v="132"/>
    <x v="0"/>
    <s v="Colón"/>
    <n v="0"/>
  </r>
  <r>
    <x v="132"/>
    <x v="1"/>
    <s v="Concordia"/>
    <n v="0"/>
  </r>
  <r>
    <x v="132"/>
    <x v="2"/>
    <s v="A. Valle María"/>
    <n v="1"/>
  </r>
  <r>
    <x v="132"/>
    <x v="2"/>
    <s v="Gral. Ramírez"/>
    <n v="2"/>
  </r>
  <r>
    <x v="132"/>
    <x v="3"/>
    <s v="Chajarí"/>
    <n v="2"/>
  </r>
  <r>
    <x v="132"/>
    <x v="4"/>
    <s v="Federal"/>
    <n v="0"/>
  </r>
  <r>
    <x v="132"/>
    <x v="5"/>
    <s v="Feliciano"/>
    <n v="0"/>
  </r>
  <r>
    <x v="132"/>
    <x v="6"/>
    <s v="Gualeguay"/>
    <n v="4"/>
  </r>
  <r>
    <x v="132"/>
    <x v="7"/>
    <s v="Gualeguaychú"/>
    <n v="12"/>
  </r>
  <r>
    <x v="132"/>
    <x v="7"/>
    <s v="Urdinarrain"/>
    <n v="2"/>
  </r>
  <r>
    <x v="132"/>
    <x v="8"/>
    <s v="Islas del Ibicuy"/>
    <n v="0"/>
  </r>
  <r>
    <x v="132"/>
    <x v="9"/>
    <s v="La Paz"/>
    <n v="1"/>
  </r>
  <r>
    <x v="132"/>
    <x v="10"/>
    <s v="Nogoyá"/>
    <n v="0"/>
  </r>
  <r>
    <x v="132"/>
    <x v="11"/>
    <s v="Cerrito"/>
    <n v="2"/>
  </r>
  <r>
    <x v="132"/>
    <x v="11"/>
    <s v="Crespo"/>
    <n v="5"/>
  </r>
  <r>
    <x v="132"/>
    <x v="11"/>
    <s v="Paraná"/>
    <n v="62"/>
  </r>
  <r>
    <x v="132"/>
    <x v="11"/>
    <s v="San Benito"/>
    <n v="2"/>
  </r>
  <r>
    <x v="132"/>
    <x v="12"/>
    <s v="San Salvador"/>
    <n v="0"/>
  </r>
  <r>
    <x v="132"/>
    <x v="13"/>
    <s v="Rosario del Tala"/>
    <n v="2"/>
  </r>
  <r>
    <x v="132"/>
    <x v="14"/>
    <s v="Basavilbaso"/>
    <n v="2"/>
  </r>
  <r>
    <x v="132"/>
    <x v="14"/>
    <s v="Concepción del Uruguay"/>
    <n v="1"/>
  </r>
  <r>
    <x v="132"/>
    <x v="15"/>
    <s v="Victoria"/>
    <n v="0"/>
  </r>
  <r>
    <x v="132"/>
    <x v="16"/>
    <s v="Villaguay"/>
    <n v="0"/>
  </r>
  <r>
    <x v="133"/>
    <x v="0"/>
    <s v="Colón"/>
    <n v="0"/>
  </r>
  <r>
    <x v="133"/>
    <x v="1"/>
    <s v="Concordia"/>
    <n v="2"/>
  </r>
  <r>
    <x v="133"/>
    <x v="2"/>
    <s v="Diamante"/>
    <n v="2"/>
  </r>
  <r>
    <x v="133"/>
    <x v="2"/>
    <s v="Villa Lib. San Martín"/>
    <n v="1"/>
  </r>
  <r>
    <x v="133"/>
    <x v="3"/>
    <s v="Chajarí"/>
    <n v="2"/>
  </r>
  <r>
    <x v="133"/>
    <x v="4"/>
    <s v="Federal"/>
    <n v="1"/>
  </r>
  <r>
    <x v="133"/>
    <x v="5"/>
    <s v="Feliciano"/>
    <n v="0"/>
  </r>
  <r>
    <x v="133"/>
    <x v="6"/>
    <s v="Gualeguay"/>
    <n v="4"/>
  </r>
  <r>
    <x v="133"/>
    <x v="7"/>
    <s v="Gualeguaychú"/>
    <n v="21"/>
  </r>
  <r>
    <x v="133"/>
    <x v="7"/>
    <s v="Urdinarrain"/>
    <n v="2"/>
  </r>
  <r>
    <x v="133"/>
    <x v="8"/>
    <s v="Islas del Ibicuy"/>
    <n v="0"/>
  </r>
  <r>
    <x v="133"/>
    <x v="9"/>
    <s v="Alcaraz"/>
    <n v="1"/>
  </r>
  <r>
    <x v="133"/>
    <x v="9"/>
    <s v="Bovril"/>
    <n v="1"/>
  </r>
  <r>
    <x v="133"/>
    <x v="9"/>
    <s v="La Paz"/>
    <n v="3"/>
  </r>
  <r>
    <x v="133"/>
    <x v="10"/>
    <s v="Hernandez"/>
    <n v="3"/>
  </r>
  <r>
    <x v="133"/>
    <x v="10"/>
    <s v="Nogoyá"/>
    <n v="2"/>
  </r>
  <r>
    <x v="133"/>
    <x v="11"/>
    <s v="A. Maria Luisa"/>
    <n v="5"/>
  </r>
  <r>
    <x v="133"/>
    <x v="11"/>
    <s v="Cerrito"/>
    <n v="1"/>
  </r>
  <r>
    <x v="133"/>
    <x v="11"/>
    <s v="Col. Avellaneda"/>
    <n v="1"/>
  </r>
  <r>
    <x v="133"/>
    <x v="11"/>
    <s v="Crespo"/>
    <n v="12"/>
  </r>
  <r>
    <x v="133"/>
    <x v="11"/>
    <s v="María Grande"/>
    <n v="2"/>
  </r>
  <r>
    <x v="133"/>
    <x v="11"/>
    <s v="Paraná"/>
    <n v="97"/>
  </r>
  <r>
    <x v="133"/>
    <x v="11"/>
    <s v="San Benito"/>
    <n v="5"/>
  </r>
  <r>
    <x v="133"/>
    <x v="11"/>
    <s v="Seguí"/>
    <n v="2"/>
  </r>
  <r>
    <x v="133"/>
    <x v="11"/>
    <s v="Viale"/>
    <n v="1"/>
  </r>
  <r>
    <x v="133"/>
    <x v="12"/>
    <s v="San Salvador"/>
    <n v="0"/>
  </r>
  <r>
    <x v="133"/>
    <x v="13"/>
    <s v="Rosario del Tala"/>
    <n v="3"/>
  </r>
  <r>
    <x v="133"/>
    <x v="14"/>
    <s v="Concepción del Uruguay"/>
    <n v="2"/>
  </r>
  <r>
    <x v="133"/>
    <x v="15"/>
    <s v="Victoria"/>
    <n v="4"/>
  </r>
  <r>
    <x v="133"/>
    <x v="16"/>
    <s v="Villaguay"/>
    <n v="6"/>
  </r>
  <r>
    <x v="134"/>
    <x v="0"/>
    <s v="Colón"/>
    <n v="1"/>
  </r>
  <r>
    <x v="134"/>
    <x v="1"/>
    <s v="Concordia"/>
    <n v="5"/>
  </r>
  <r>
    <x v="134"/>
    <x v="2"/>
    <s v="Aldea Brasilera"/>
    <n v="2"/>
  </r>
  <r>
    <x v="134"/>
    <x v="2"/>
    <s v="Diamante"/>
    <n v="6"/>
  </r>
  <r>
    <x v="134"/>
    <x v="2"/>
    <s v="Gral. Ramírez"/>
    <n v="3"/>
  </r>
  <r>
    <x v="134"/>
    <x v="3"/>
    <s v="Chajarí"/>
    <n v="4"/>
  </r>
  <r>
    <x v="134"/>
    <x v="4"/>
    <s v="Federal"/>
    <n v="0"/>
  </r>
  <r>
    <x v="134"/>
    <x v="5"/>
    <s v="Feliciano"/>
    <n v="0"/>
  </r>
  <r>
    <x v="134"/>
    <x v="6"/>
    <s v="Gualeguay"/>
    <n v="2"/>
  </r>
  <r>
    <x v="134"/>
    <x v="7"/>
    <s v="Gualeguaychú"/>
    <n v="12"/>
  </r>
  <r>
    <x v="134"/>
    <x v="8"/>
    <s v="Islas del Ibicuy"/>
    <n v="0"/>
  </r>
  <r>
    <x v="134"/>
    <x v="9"/>
    <s v="Santa Elena"/>
    <n v="7"/>
  </r>
  <r>
    <x v="134"/>
    <x v="10"/>
    <s v="Nogoyá"/>
    <n v="0"/>
  </r>
  <r>
    <x v="134"/>
    <x v="11"/>
    <s v="Crespo"/>
    <n v="3"/>
  </r>
  <r>
    <x v="134"/>
    <x v="11"/>
    <s v="Paraná"/>
    <n v="33"/>
  </r>
  <r>
    <x v="134"/>
    <x v="11"/>
    <s v="Sauce Montrull"/>
    <n v="1"/>
  </r>
  <r>
    <x v="134"/>
    <x v="12"/>
    <s v="San Salvador"/>
    <n v="0"/>
  </r>
  <r>
    <x v="134"/>
    <x v="13"/>
    <s v="Rosario del Tala"/>
    <n v="0"/>
  </r>
  <r>
    <x v="134"/>
    <x v="14"/>
    <s v="Concepción del Uruguay"/>
    <n v="1"/>
  </r>
  <r>
    <x v="134"/>
    <x v="15"/>
    <s v="Victoria"/>
    <n v="0"/>
  </r>
  <r>
    <x v="134"/>
    <x v="16"/>
    <s v="Villaguay"/>
    <n v="1"/>
  </r>
  <r>
    <x v="135"/>
    <x v="0"/>
    <s v="Colón"/>
    <n v="0"/>
  </r>
  <r>
    <x v="135"/>
    <x v="1"/>
    <s v="Concordia"/>
    <n v="5"/>
  </r>
  <r>
    <x v="135"/>
    <x v="2"/>
    <s v="Col. Ensayo"/>
    <n v="3"/>
  </r>
  <r>
    <x v="135"/>
    <x v="2"/>
    <s v="Diamante"/>
    <n v="1"/>
  </r>
  <r>
    <x v="135"/>
    <x v="2"/>
    <s v="Gral. Ramírez"/>
    <n v="4"/>
  </r>
  <r>
    <x v="135"/>
    <x v="2"/>
    <s v="Villa Lib. San Martín"/>
    <n v="2"/>
  </r>
  <r>
    <x v="135"/>
    <x v="3"/>
    <s v="Chajarí"/>
    <n v="2"/>
  </r>
  <r>
    <x v="135"/>
    <x v="4"/>
    <s v="Federal"/>
    <n v="0"/>
  </r>
  <r>
    <x v="135"/>
    <x v="5"/>
    <s v="Feliciano"/>
    <n v="0"/>
  </r>
  <r>
    <x v="135"/>
    <x v="6"/>
    <s v="Gualeguay"/>
    <n v="5"/>
  </r>
  <r>
    <x v="135"/>
    <x v="7"/>
    <s v="Gualeguaychú"/>
    <n v="25"/>
  </r>
  <r>
    <x v="135"/>
    <x v="8"/>
    <s v="Holt Ibicuy"/>
    <n v="1"/>
  </r>
  <r>
    <x v="135"/>
    <x v="9"/>
    <s v="La Paz"/>
    <n v="1"/>
  </r>
  <r>
    <x v="135"/>
    <x v="10"/>
    <s v="Hernandez"/>
    <n v="1"/>
  </r>
  <r>
    <x v="135"/>
    <x v="11"/>
    <s v="A. San Rafael"/>
    <n v="1"/>
  </r>
  <r>
    <x v="135"/>
    <x v="11"/>
    <s v="Cerrito"/>
    <n v="1"/>
  </r>
  <r>
    <x v="135"/>
    <x v="11"/>
    <s v="Crespo"/>
    <n v="10"/>
  </r>
  <r>
    <x v="135"/>
    <x v="11"/>
    <s v="Hernandarias"/>
    <n v="1"/>
  </r>
  <r>
    <x v="135"/>
    <x v="11"/>
    <s v="Oro Verde"/>
    <n v="3"/>
  </r>
  <r>
    <x v="135"/>
    <x v="11"/>
    <s v="Paraná"/>
    <n v="88"/>
  </r>
  <r>
    <x v="135"/>
    <x v="11"/>
    <s v="San Benito"/>
    <n v="2"/>
  </r>
  <r>
    <x v="135"/>
    <x v="11"/>
    <s v="Seguí"/>
    <n v="2"/>
  </r>
  <r>
    <x v="135"/>
    <x v="11"/>
    <s v="Tabossi"/>
    <n v="1"/>
  </r>
  <r>
    <x v="135"/>
    <x v="11"/>
    <s v="Viale"/>
    <n v="1"/>
  </r>
  <r>
    <x v="135"/>
    <x v="12"/>
    <s v="San Salvador"/>
    <n v="0"/>
  </r>
  <r>
    <x v="135"/>
    <x v="13"/>
    <s v="Rosario del Tala"/>
    <n v="3"/>
  </r>
  <r>
    <x v="135"/>
    <x v="14"/>
    <s v="Basavilbaso"/>
    <n v="2"/>
  </r>
  <r>
    <x v="135"/>
    <x v="15"/>
    <s v="Victoria"/>
    <n v="0"/>
  </r>
  <r>
    <x v="135"/>
    <x v="16"/>
    <s v="Villaguay"/>
    <n v="0"/>
  </r>
  <r>
    <x v="136"/>
    <x v="0"/>
    <s v="Colón"/>
    <n v="0"/>
  </r>
  <r>
    <x v="136"/>
    <x v="1"/>
    <s v="Concordia"/>
    <n v="2"/>
  </r>
  <r>
    <x v="136"/>
    <x v="2"/>
    <s v="A. Valle María"/>
    <n v="5"/>
  </r>
  <r>
    <x v="136"/>
    <x v="2"/>
    <s v="Aldea Brasilera"/>
    <n v="1"/>
  </r>
  <r>
    <x v="136"/>
    <x v="2"/>
    <s v="Col. Ensayo"/>
    <n v="9"/>
  </r>
  <r>
    <x v="136"/>
    <x v="2"/>
    <s v="Diamante"/>
    <n v="8"/>
  </r>
  <r>
    <x v="136"/>
    <x v="2"/>
    <s v="Gral. Ramírez"/>
    <n v="3"/>
  </r>
  <r>
    <x v="136"/>
    <x v="2"/>
    <s v="Villa Lib. San Martín"/>
    <n v="1"/>
  </r>
  <r>
    <x v="136"/>
    <x v="3"/>
    <s v="Chajarí"/>
    <n v="3"/>
  </r>
  <r>
    <x v="136"/>
    <x v="4"/>
    <s v="Federal"/>
    <n v="0"/>
  </r>
  <r>
    <x v="136"/>
    <x v="5"/>
    <s v="Feliciano"/>
    <n v="0"/>
  </r>
  <r>
    <x v="136"/>
    <x v="6"/>
    <s v="Gualeguay"/>
    <n v="1"/>
  </r>
  <r>
    <x v="136"/>
    <x v="7"/>
    <s v="Gualeguaychú"/>
    <n v="2"/>
  </r>
  <r>
    <x v="136"/>
    <x v="8"/>
    <s v="Islas del Ibicuy"/>
    <n v="0"/>
  </r>
  <r>
    <x v="136"/>
    <x v="9"/>
    <s v="La Paz"/>
    <n v="1"/>
  </r>
  <r>
    <x v="136"/>
    <x v="10"/>
    <s v="Nogoyá"/>
    <n v="0"/>
  </r>
  <r>
    <x v="136"/>
    <x v="11"/>
    <s v="Crespo"/>
    <n v="6"/>
  </r>
  <r>
    <x v="136"/>
    <x v="11"/>
    <s v="María Grande"/>
    <n v="1"/>
  </r>
  <r>
    <x v="136"/>
    <x v="11"/>
    <s v="Paraná"/>
    <n v="48"/>
  </r>
  <r>
    <x v="136"/>
    <x v="11"/>
    <s v="San Benito"/>
    <n v="2"/>
  </r>
  <r>
    <x v="136"/>
    <x v="11"/>
    <s v="Seguí"/>
    <n v="2"/>
  </r>
  <r>
    <x v="136"/>
    <x v="11"/>
    <s v="Villa Fontana"/>
    <n v="1"/>
  </r>
  <r>
    <x v="136"/>
    <x v="12"/>
    <s v="San Salvador"/>
    <n v="0"/>
  </r>
  <r>
    <x v="136"/>
    <x v="13"/>
    <s v="Rosario del Tala"/>
    <n v="0"/>
  </r>
  <r>
    <x v="136"/>
    <x v="14"/>
    <s v="Concepción del Uruguay"/>
    <n v="1"/>
  </r>
  <r>
    <x v="136"/>
    <x v="15"/>
    <s v="Victoria"/>
    <n v="0"/>
  </r>
  <r>
    <x v="136"/>
    <x v="16"/>
    <s v="Villaguay"/>
    <n v="10"/>
  </r>
  <r>
    <x v="137"/>
    <x v="0"/>
    <s v="Colón"/>
    <n v="0"/>
  </r>
  <r>
    <x v="137"/>
    <x v="1"/>
    <s v="Concordia"/>
    <n v="0"/>
  </r>
  <r>
    <x v="137"/>
    <x v="2"/>
    <s v="Gral. Ramírez"/>
    <n v="1"/>
  </r>
  <r>
    <x v="137"/>
    <x v="3"/>
    <s v="Chajarí"/>
    <n v="5"/>
  </r>
  <r>
    <x v="137"/>
    <x v="4"/>
    <s v="Federal"/>
    <n v="0"/>
  </r>
  <r>
    <x v="137"/>
    <x v="5"/>
    <s v="Feliciano"/>
    <n v="0"/>
  </r>
  <r>
    <x v="137"/>
    <x v="6"/>
    <s v="Gualeguay"/>
    <n v="1"/>
  </r>
  <r>
    <x v="137"/>
    <x v="7"/>
    <s v="A. San Antonio"/>
    <n v="1"/>
  </r>
  <r>
    <x v="137"/>
    <x v="7"/>
    <s v="Gualeguaychú"/>
    <n v="19"/>
  </r>
  <r>
    <x v="137"/>
    <x v="7"/>
    <s v="Larroque"/>
    <n v="1"/>
  </r>
  <r>
    <x v="137"/>
    <x v="8"/>
    <s v="Médanos"/>
    <n v="1"/>
  </r>
  <r>
    <x v="137"/>
    <x v="9"/>
    <s v="Santa Elena"/>
    <n v="2"/>
  </r>
  <r>
    <x v="137"/>
    <x v="10"/>
    <s v="Aranguren"/>
    <n v="1"/>
  </r>
  <r>
    <x v="137"/>
    <x v="11"/>
    <s v="A. Maria Luisa"/>
    <n v="2"/>
  </r>
  <r>
    <x v="137"/>
    <x v="11"/>
    <s v="Col. Avellaneda"/>
    <n v="1"/>
  </r>
  <r>
    <x v="137"/>
    <x v="11"/>
    <s v="Crespo"/>
    <n v="5"/>
  </r>
  <r>
    <x v="137"/>
    <x v="11"/>
    <s v="Oro Verde"/>
    <n v="2"/>
  </r>
  <r>
    <x v="137"/>
    <x v="11"/>
    <s v="Paraná"/>
    <n v="58"/>
  </r>
  <r>
    <x v="137"/>
    <x v="11"/>
    <s v="San Benito"/>
    <n v="2"/>
  </r>
  <r>
    <x v="137"/>
    <x v="11"/>
    <s v="Seguí"/>
    <n v="3"/>
  </r>
  <r>
    <x v="137"/>
    <x v="11"/>
    <s v="Viale"/>
    <n v="5"/>
  </r>
  <r>
    <x v="137"/>
    <x v="12"/>
    <s v="San Salvador"/>
    <n v="2"/>
  </r>
  <r>
    <x v="137"/>
    <x v="13"/>
    <s v="Mansilla"/>
    <n v="1"/>
  </r>
  <r>
    <x v="137"/>
    <x v="13"/>
    <s v="Rosario del Tala"/>
    <n v="6"/>
  </r>
  <r>
    <x v="137"/>
    <x v="14"/>
    <s v="Concepción del Uruguay"/>
    <n v="3"/>
  </r>
  <r>
    <x v="137"/>
    <x v="14"/>
    <s v="Santa Anita"/>
    <n v="1"/>
  </r>
  <r>
    <x v="137"/>
    <x v="15"/>
    <s v="Victoria"/>
    <n v="4"/>
  </r>
  <r>
    <x v="137"/>
    <x v="16"/>
    <s v="Villaguay"/>
    <n v="0"/>
  </r>
  <r>
    <x v="138"/>
    <x v="0"/>
    <s v="Colón"/>
    <n v="0"/>
  </r>
  <r>
    <x v="138"/>
    <x v="1"/>
    <s v="Concordia"/>
    <n v="5"/>
  </r>
  <r>
    <x v="138"/>
    <x v="2"/>
    <s v="Col. Ensayo"/>
    <n v="1"/>
  </r>
  <r>
    <x v="138"/>
    <x v="2"/>
    <s v="Diamante"/>
    <n v="4"/>
  </r>
  <r>
    <x v="138"/>
    <x v="2"/>
    <s v="Villa Lib. San Martín"/>
    <n v="6"/>
  </r>
  <r>
    <x v="138"/>
    <x v="3"/>
    <s v="Chajarí"/>
    <n v="7"/>
  </r>
  <r>
    <x v="138"/>
    <x v="4"/>
    <s v="Federal"/>
    <n v="0"/>
  </r>
  <r>
    <x v="138"/>
    <x v="5"/>
    <s v="Feliciano"/>
    <n v="0"/>
  </r>
  <r>
    <x v="138"/>
    <x v="6"/>
    <s v="Gualeguay"/>
    <n v="6"/>
  </r>
  <r>
    <x v="138"/>
    <x v="7"/>
    <s v="Gualeguaychú"/>
    <n v="27"/>
  </r>
  <r>
    <x v="138"/>
    <x v="7"/>
    <s v="Urdinarrain"/>
    <n v="2"/>
  </r>
  <r>
    <x v="138"/>
    <x v="8"/>
    <s v="Islas del Ibicuy"/>
    <n v="0"/>
  </r>
  <r>
    <x v="138"/>
    <x v="9"/>
    <s v="Alcaraz"/>
    <n v="1"/>
  </r>
  <r>
    <x v="138"/>
    <x v="10"/>
    <s v="Hernandez"/>
    <n v="2"/>
  </r>
  <r>
    <x v="138"/>
    <x v="10"/>
    <s v="Nogoyá"/>
    <n v="1"/>
  </r>
  <r>
    <x v="138"/>
    <x v="11"/>
    <s v="A. Maria Luisa"/>
    <n v="2"/>
  </r>
  <r>
    <x v="138"/>
    <x v="11"/>
    <s v="Col. Avellaneda"/>
    <n v="3"/>
  </r>
  <r>
    <x v="138"/>
    <x v="11"/>
    <s v="Crespo"/>
    <n v="3"/>
  </r>
  <r>
    <x v="138"/>
    <x v="11"/>
    <s v="María Grande"/>
    <n v="1"/>
  </r>
  <r>
    <x v="138"/>
    <x v="11"/>
    <s v="Oro Verde"/>
    <n v="2"/>
  </r>
  <r>
    <x v="138"/>
    <x v="11"/>
    <s v="Paraná"/>
    <n v="64"/>
  </r>
  <r>
    <x v="138"/>
    <x v="11"/>
    <s v="San Benito"/>
    <n v="1"/>
  </r>
  <r>
    <x v="138"/>
    <x v="11"/>
    <s v="Viale"/>
    <n v="3"/>
  </r>
  <r>
    <x v="138"/>
    <x v="12"/>
    <s v="San Salvador"/>
    <n v="0"/>
  </r>
  <r>
    <x v="138"/>
    <x v="13"/>
    <s v="Rosario del Tala"/>
    <n v="0"/>
  </r>
  <r>
    <x v="138"/>
    <x v="14"/>
    <s v="Basavilbaso"/>
    <n v="1"/>
  </r>
  <r>
    <x v="138"/>
    <x v="14"/>
    <s v="Concepción del Uruguay"/>
    <n v="3"/>
  </r>
  <r>
    <x v="138"/>
    <x v="15"/>
    <s v="Victoria"/>
    <n v="2"/>
  </r>
  <r>
    <x v="138"/>
    <x v="16"/>
    <s v="Villaguay"/>
    <n v="0"/>
  </r>
  <r>
    <x v="139"/>
    <x v="0"/>
    <s v="Colón"/>
    <n v="0"/>
  </r>
  <r>
    <x v="139"/>
    <x v="1"/>
    <s v="Concordia"/>
    <n v="0"/>
  </r>
  <r>
    <x v="139"/>
    <x v="2"/>
    <s v="A. Valle María"/>
    <n v="1"/>
  </r>
  <r>
    <x v="139"/>
    <x v="2"/>
    <s v="Diamante"/>
    <n v="4"/>
  </r>
  <r>
    <x v="139"/>
    <x v="2"/>
    <s v="Gral. Ramírez"/>
    <n v="4"/>
  </r>
  <r>
    <x v="139"/>
    <x v="2"/>
    <s v="Villa Lib. San Martín"/>
    <n v="2"/>
  </r>
  <r>
    <x v="139"/>
    <x v="3"/>
    <s v="Chajarí"/>
    <n v="8"/>
  </r>
  <r>
    <x v="139"/>
    <x v="4"/>
    <s v="Federal"/>
    <n v="0"/>
  </r>
  <r>
    <x v="139"/>
    <x v="5"/>
    <s v="Feliciano"/>
    <n v="0"/>
  </r>
  <r>
    <x v="139"/>
    <x v="6"/>
    <s v="Gualeguay"/>
    <n v="9"/>
  </r>
  <r>
    <x v="139"/>
    <x v="7"/>
    <s v="E. Carbó"/>
    <n v="1"/>
  </r>
  <r>
    <x v="139"/>
    <x v="7"/>
    <s v="Gualeguaychú"/>
    <n v="16"/>
  </r>
  <r>
    <x v="139"/>
    <x v="7"/>
    <s v="Larroque"/>
    <n v="4"/>
  </r>
  <r>
    <x v="139"/>
    <x v="8"/>
    <s v="Médanos"/>
    <n v="4"/>
  </r>
  <r>
    <x v="139"/>
    <x v="9"/>
    <s v="Santa Elena"/>
    <n v="4"/>
  </r>
  <r>
    <x v="139"/>
    <x v="10"/>
    <s v="Nogoyá"/>
    <n v="0"/>
  </r>
  <r>
    <x v="139"/>
    <x v="11"/>
    <s v="A. Maria Luisa"/>
    <n v="2"/>
  </r>
  <r>
    <x v="139"/>
    <x v="11"/>
    <s v="Col. Avellaneda"/>
    <n v="2"/>
  </r>
  <r>
    <x v="139"/>
    <x v="11"/>
    <s v="Crespo"/>
    <n v="4"/>
  </r>
  <r>
    <x v="139"/>
    <x v="11"/>
    <s v="Hasenkamp"/>
    <n v="1"/>
  </r>
  <r>
    <x v="139"/>
    <x v="11"/>
    <s v="Oro Verde"/>
    <n v="3"/>
  </r>
  <r>
    <x v="139"/>
    <x v="11"/>
    <s v="Paraná"/>
    <n v="108"/>
  </r>
  <r>
    <x v="139"/>
    <x v="11"/>
    <s v="Pueblo Brugo"/>
    <n v="1"/>
  </r>
  <r>
    <x v="139"/>
    <x v="11"/>
    <s v="San Benito"/>
    <n v="2"/>
  </r>
  <r>
    <x v="139"/>
    <x v="12"/>
    <s v="San Salvador"/>
    <n v="0"/>
  </r>
  <r>
    <x v="139"/>
    <x v="13"/>
    <s v="Mansilla"/>
    <n v="1"/>
  </r>
  <r>
    <x v="139"/>
    <x v="13"/>
    <s v="Rosario del Tala"/>
    <n v="4"/>
  </r>
  <r>
    <x v="139"/>
    <x v="14"/>
    <s v="Basavilbaso"/>
    <n v="3"/>
  </r>
  <r>
    <x v="139"/>
    <x v="14"/>
    <s v="Caseros"/>
    <n v="1"/>
  </r>
  <r>
    <x v="139"/>
    <x v="14"/>
    <s v="Concepción del Uruguay"/>
    <n v="5"/>
  </r>
  <r>
    <x v="139"/>
    <x v="14"/>
    <s v="Santa Anita"/>
    <n v="2"/>
  </r>
  <r>
    <x v="139"/>
    <x v="15"/>
    <s v="Victoria"/>
    <n v="0"/>
  </r>
  <r>
    <x v="139"/>
    <x v="16"/>
    <s v="Villaguay"/>
    <n v="0"/>
  </r>
  <r>
    <x v="140"/>
    <x v="0"/>
    <s v="Colón"/>
    <n v="0"/>
  </r>
  <r>
    <x v="140"/>
    <x v="1"/>
    <s v="Concordia"/>
    <n v="3"/>
  </r>
  <r>
    <x v="140"/>
    <x v="2"/>
    <s v="Gral. Ramírez"/>
    <n v="4"/>
  </r>
  <r>
    <x v="140"/>
    <x v="2"/>
    <s v="Las Cuevas"/>
    <n v="1"/>
  </r>
  <r>
    <x v="140"/>
    <x v="3"/>
    <s v="Chajarí"/>
    <n v="2"/>
  </r>
  <r>
    <x v="140"/>
    <x v="3"/>
    <s v="Col. La Fraternidad"/>
    <n v="1"/>
  </r>
  <r>
    <x v="140"/>
    <x v="4"/>
    <s v="Federal"/>
    <n v="0"/>
  </r>
  <r>
    <x v="140"/>
    <x v="5"/>
    <s v="Feliciano"/>
    <n v="1"/>
  </r>
  <r>
    <x v="140"/>
    <x v="6"/>
    <s v="Gualeguay"/>
    <n v="10"/>
  </r>
  <r>
    <x v="140"/>
    <x v="7"/>
    <s v="E. Carbó"/>
    <n v="1"/>
  </r>
  <r>
    <x v="140"/>
    <x v="7"/>
    <s v="Gualeguaychú"/>
    <n v="23"/>
  </r>
  <r>
    <x v="140"/>
    <x v="7"/>
    <s v="Larroque"/>
    <n v="2"/>
  </r>
  <r>
    <x v="140"/>
    <x v="8"/>
    <s v="Islas del Ibicuy"/>
    <n v="0"/>
  </r>
  <r>
    <x v="140"/>
    <x v="9"/>
    <s v="La Paz"/>
    <n v="1"/>
  </r>
  <r>
    <x v="140"/>
    <x v="9"/>
    <s v="Santa Elena"/>
    <n v="1"/>
  </r>
  <r>
    <x v="140"/>
    <x v="10"/>
    <s v="Hernandez"/>
    <n v="3"/>
  </r>
  <r>
    <x v="140"/>
    <x v="10"/>
    <s v="Nogoyá"/>
    <n v="2"/>
  </r>
  <r>
    <x v="140"/>
    <x v="11"/>
    <s v="Cerrito"/>
    <n v="2"/>
  </r>
  <r>
    <x v="140"/>
    <x v="11"/>
    <s v="Crespo"/>
    <n v="6"/>
  </r>
  <r>
    <x v="140"/>
    <x v="11"/>
    <s v="María Grande"/>
    <n v="1"/>
  </r>
  <r>
    <x v="140"/>
    <x v="11"/>
    <s v="Paraná"/>
    <n v="74"/>
  </r>
  <r>
    <x v="140"/>
    <x v="11"/>
    <s v="San Benito"/>
    <n v="2"/>
  </r>
  <r>
    <x v="140"/>
    <x v="11"/>
    <s v="Viale"/>
    <n v="4"/>
  </r>
  <r>
    <x v="140"/>
    <x v="12"/>
    <s v="San Salvador"/>
    <n v="0"/>
  </r>
  <r>
    <x v="140"/>
    <x v="13"/>
    <s v="Rosario del Tala"/>
    <n v="0"/>
  </r>
  <r>
    <x v="140"/>
    <x v="14"/>
    <s v="Basavilbaso"/>
    <n v="2"/>
  </r>
  <r>
    <x v="140"/>
    <x v="14"/>
    <s v="Concepción del Uruguay"/>
    <n v="5"/>
  </r>
  <r>
    <x v="140"/>
    <x v="14"/>
    <s v="Santa Anita"/>
    <n v="1"/>
  </r>
  <r>
    <x v="140"/>
    <x v="15"/>
    <s v="Victoria"/>
    <n v="4"/>
  </r>
  <r>
    <x v="140"/>
    <x v="16"/>
    <s v="Villaguay"/>
    <n v="0"/>
  </r>
  <r>
    <x v="141"/>
    <x v="0"/>
    <s v="Colón"/>
    <n v="4"/>
  </r>
  <r>
    <x v="141"/>
    <x v="1"/>
    <s v="Concordia"/>
    <n v="1"/>
  </r>
  <r>
    <x v="141"/>
    <x v="2"/>
    <s v="Gral. Ramírez"/>
    <n v="5"/>
  </r>
  <r>
    <x v="141"/>
    <x v="3"/>
    <s v="Chajarí"/>
    <n v="10"/>
  </r>
  <r>
    <x v="141"/>
    <x v="4"/>
    <s v="Federal"/>
    <n v="0"/>
  </r>
  <r>
    <x v="141"/>
    <x v="5"/>
    <s v="Feliciano"/>
    <n v="0"/>
  </r>
  <r>
    <x v="141"/>
    <x v="6"/>
    <s v="Gualeguay"/>
    <n v="5"/>
  </r>
  <r>
    <x v="141"/>
    <x v="7"/>
    <s v="Gualeguaychú"/>
    <n v="14"/>
  </r>
  <r>
    <x v="141"/>
    <x v="8"/>
    <s v="Médanos"/>
    <n v="5"/>
  </r>
  <r>
    <x v="141"/>
    <x v="9"/>
    <s v="Bovril"/>
    <n v="1"/>
  </r>
  <r>
    <x v="141"/>
    <x v="9"/>
    <s v="Santa Elena"/>
    <n v="2"/>
  </r>
  <r>
    <x v="141"/>
    <x v="10"/>
    <s v="Aranguren"/>
    <n v="1"/>
  </r>
  <r>
    <x v="141"/>
    <x v="11"/>
    <s v="A. Maria Luisa"/>
    <n v="4"/>
  </r>
  <r>
    <x v="141"/>
    <x v="11"/>
    <s v="Crespo"/>
    <n v="4"/>
  </r>
  <r>
    <x v="141"/>
    <x v="11"/>
    <s v="Gdor. Etchevere"/>
    <n v="2"/>
  </r>
  <r>
    <x v="141"/>
    <x v="11"/>
    <s v="Hernandarias"/>
    <n v="1"/>
  </r>
  <r>
    <x v="141"/>
    <x v="11"/>
    <s v="María Grande"/>
    <n v="2"/>
  </r>
  <r>
    <x v="141"/>
    <x v="11"/>
    <s v="Paraná"/>
    <n v="99"/>
  </r>
  <r>
    <x v="141"/>
    <x v="11"/>
    <s v="San Benito"/>
    <n v="3"/>
  </r>
  <r>
    <x v="141"/>
    <x v="11"/>
    <s v="Seguí"/>
    <n v="1"/>
  </r>
  <r>
    <x v="141"/>
    <x v="11"/>
    <s v="Viale"/>
    <n v="3"/>
  </r>
  <r>
    <x v="141"/>
    <x v="12"/>
    <s v="San Salvador"/>
    <n v="0"/>
  </r>
  <r>
    <x v="141"/>
    <x v="13"/>
    <s v="Gob. Maciá"/>
    <n v="3"/>
  </r>
  <r>
    <x v="141"/>
    <x v="13"/>
    <s v="Rosario del Tala"/>
    <n v="3"/>
  </r>
  <r>
    <x v="141"/>
    <x v="14"/>
    <s v="Basavilbaso"/>
    <n v="3"/>
  </r>
  <r>
    <x v="141"/>
    <x v="14"/>
    <s v="Concepción del Uruguay"/>
    <n v="1"/>
  </r>
  <r>
    <x v="141"/>
    <x v="14"/>
    <s v="Villa San Marcial"/>
    <n v="1"/>
  </r>
  <r>
    <x v="141"/>
    <x v="15"/>
    <s v="Victoria"/>
    <n v="0"/>
  </r>
  <r>
    <x v="141"/>
    <x v="16"/>
    <s v="Raíces Oeste"/>
    <n v="1"/>
  </r>
  <r>
    <x v="141"/>
    <x v="16"/>
    <s v="Villaguay"/>
    <n v="3"/>
  </r>
  <r>
    <x v="142"/>
    <x v="0"/>
    <s v="Colón"/>
    <n v="4"/>
  </r>
  <r>
    <x v="142"/>
    <x v="1"/>
    <s v="Concordia"/>
    <n v="2"/>
  </r>
  <r>
    <x v="142"/>
    <x v="2"/>
    <s v="Diamante"/>
    <n v="2"/>
  </r>
  <r>
    <x v="142"/>
    <x v="2"/>
    <s v="Gral. Ramírez"/>
    <n v="2"/>
  </r>
  <r>
    <x v="142"/>
    <x v="2"/>
    <s v="Villa Lib. San Martín"/>
    <n v="2"/>
  </r>
  <r>
    <x v="142"/>
    <x v="3"/>
    <s v="Chajarí"/>
    <n v="1"/>
  </r>
  <r>
    <x v="142"/>
    <x v="3"/>
    <s v="Santa Ana"/>
    <n v="2"/>
  </r>
  <r>
    <x v="142"/>
    <x v="4"/>
    <s v="Federal"/>
    <n v="0"/>
  </r>
  <r>
    <x v="142"/>
    <x v="5"/>
    <s v="Feliciano"/>
    <n v="0"/>
  </r>
  <r>
    <x v="142"/>
    <x v="6"/>
    <s v="Gualeguay"/>
    <n v="5"/>
  </r>
  <r>
    <x v="142"/>
    <x v="7"/>
    <s v="Gualeguaychú"/>
    <n v="16"/>
  </r>
  <r>
    <x v="142"/>
    <x v="7"/>
    <s v="Larroque"/>
    <n v="8"/>
  </r>
  <r>
    <x v="142"/>
    <x v="8"/>
    <s v="Médanos"/>
    <n v="2"/>
  </r>
  <r>
    <x v="142"/>
    <x v="9"/>
    <s v="Bovril"/>
    <n v="2"/>
  </r>
  <r>
    <x v="142"/>
    <x v="10"/>
    <s v="Hernandez"/>
    <n v="1"/>
  </r>
  <r>
    <x v="142"/>
    <x v="10"/>
    <s v="Nogoyá"/>
    <n v="2"/>
  </r>
  <r>
    <x v="142"/>
    <x v="11"/>
    <s v="Col. Avellaneda"/>
    <n v="2"/>
  </r>
  <r>
    <x v="142"/>
    <x v="11"/>
    <s v="Crespo"/>
    <n v="11"/>
  </r>
  <r>
    <x v="142"/>
    <x v="11"/>
    <s v="Hasenkamp"/>
    <n v="1"/>
  </r>
  <r>
    <x v="142"/>
    <x v="11"/>
    <s v="María Grande"/>
    <n v="2"/>
  </r>
  <r>
    <x v="142"/>
    <x v="11"/>
    <s v="Oro Verde"/>
    <n v="2"/>
  </r>
  <r>
    <x v="142"/>
    <x v="11"/>
    <s v="Paraná"/>
    <n v="71"/>
  </r>
  <r>
    <x v="142"/>
    <x v="12"/>
    <s v="San Salvador"/>
    <n v="0"/>
  </r>
  <r>
    <x v="142"/>
    <x v="13"/>
    <s v="Rosario del Tala"/>
    <n v="1"/>
  </r>
  <r>
    <x v="142"/>
    <x v="14"/>
    <s v="Basavilbaso"/>
    <n v="2"/>
  </r>
  <r>
    <x v="142"/>
    <x v="14"/>
    <s v="Concepción del Uruguay"/>
    <n v="3"/>
  </r>
  <r>
    <x v="142"/>
    <x v="15"/>
    <s v="Victoria"/>
    <n v="3"/>
  </r>
  <r>
    <x v="142"/>
    <x v="16"/>
    <s v="Villaguay"/>
    <n v="0"/>
  </r>
  <r>
    <x v="143"/>
    <x v="0"/>
    <s v="Colón"/>
    <n v="0"/>
  </r>
  <r>
    <x v="143"/>
    <x v="1"/>
    <s v="Concordia"/>
    <n v="2"/>
  </r>
  <r>
    <x v="143"/>
    <x v="1"/>
    <s v="Los Charrúas"/>
    <n v="1"/>
  </r>
  <r>
    <x v="143"/>
    <x v="2"/>
    <s v="A. Valle María"/>
    <n v="2"/>
  </r>
  <r>
    <x v="143"/>
    <x v="2"/>
    <s v="Diamante"/>
    <n v="9"/>
  </r>
  <r>
    <x v="143"/>
    <x v="2"/>
    <s v="Villa Lib. San Martín"/>
    <n v="2"/>
  </r>
  <r>
    <x v="143"/>
    <x v="3"/>
    <s v="Federación"/>
    <n v="0"/>
  </r>
  <r>
    <x v="143"/>
    <x v="4"/>
    <s v="Federal"/>
    <n v="0"/>
  </r>
  <r>
    <x v="143"/>
    <x v="5"/>
    <s v="Feliciano"/>
    <n v="0"/>
  </r>
  <r>
    <x v="143"/>
    <x v="6"/>
    <s v="Gualeguay"/>
    <n v="0"/>
  </r>
  <r>
    <x v="143"/>
    <x v="7"/>
    <s v="Gualeguaychú"/>
    <n v="3"/>
  </r>
  <r>
    <x v="143"/>
    <x v="8"/>
    <s v="Islas del Ibicuy"/>
    <n v="0"/>
  </r>
  <r>
    <x v="143"/>
    <x v="9"/>
    <s v="La Paz"/>
    <n v="0"/>
  </r>
  <r>
    <x v="143"/>
    <x v="10"/>
    <s v="Nogoyá"/>
    <n v="0"/>
  </r>
  <r>
    <x v="143"/>
    <x v="11"/>
    <s v="Crespo"/>
    <n v="1"/>
  </r>
  <r>
    <x v="143"/>
    <x v="11"/>
    <s v="Hasenkamp"/>
    <n v="1"/>
  </r>
  <r>
    <x v="143"/>
    <x v="11"/>
    <s v="María Grande"/>
    <n v="2"/>
  </r>
  <r>
    <x v="143"/>
    <x v="11"/>
    <s v="Paraná"/>
    <n v="75"/>
  </r>
  <r>
    <x v="143"/>
    <x v="11"/>
    <s v="San Benito"/>
    <n v="3"/>
  </r>
  <r>
    <x v="143"/>
    <x v="11"/>
    <s v="Viale"/>
    <n v="1"/>
  </r>
  <r>
    <x v="143"/>
    <x v="12"/>
    <s v="San Salvador"/>
    <n v="0"/>
  </r>
  <r>
    <x v="143"/>
    <x v="13"/>
    <s v="Rosario del Tala"/>
    <n v="0"/>
  </r>
  <r>
    <x v="143"/>
    <x v="14"/>
    <s v="Concepción del Uruguay"/>
    <n v="0"/>
  </r>
  <r>
    <x v="143"/>
    <x v="15"/>
    <s v="Victoria"/>
    <n v="0"/>
  </r>
  <r>
    <x v="143"/>
    <x v="16"/>
    <s v="Villaguay"/>
    <n v="5"/>
  </r>
  <r>
    <x v="144"/>
    <x v="0"/>
    <s v="Colón"/>
    <n v="1"/>
  </r>
  <r>
    <x v="144"/>
    <x v="1"/>
    <s v="Concordia"/>
    <n v="7"/>
  </r>
  <r>
    <x v="144"/>
    <x v="2"/>
    <s v="Gral. Ramírez"/>
    <n v="6"/>
  </r>
  <r>
    <x v="144"/>
    <x v="3"/>
    <s v="Chajarí"/>
    <n v="14"/>
  </r>
  <r>
    <x v="144"/>
    <x v="3"/>
    <s v="Col. Freitas"/>
    <n v="2"/>
  </r>
  <r>
    <x v="144"/>
    <x v="3"/>
    <s v="San Pedro"/>
    <n v="1"/>
  </r>
  <r>
    <x v="144"/>
    <x v="3"/>
    <s v="Villa del Rosario"/>
    <n v="1"/>
  </r>
  <r>
    <x v="144"/>
    <x v="4"/>
    <s v="Federal"/>
    <n v="0"/>
  </r>
  <r>
    <x v="144"/>
    <x v="5"/>
    <s v="Feliciano"/>
    <n v="0"/>
  </r>
  <r>
    <x v="144"/>
    <x v="6"/>
    <s v="Gualeguay"/>
    <n v="10"/>
  </r>
  <r>
    <x v="144"/>
    <x v="7"/>
    <s v="Gualeguaychú"/>
    <n v="12"/>
  </r>
  <r>
    <x v="144"/>
    <x v="7"/>
    <s v="Larroque"/>
    <n v="15"/>
  </r>
  <r>
    <x v="144"/>
    <x v="8"/>
    <s v="Médanos"/>
    <n v="1"/>
  </r>
  <r>
    <x v="144"/>
    <x v="9"/>
    <s v="Bovril"/>
    <n v="1"/>
  </r>
  <r>
    <x v="144"/>
    <x v="9"/>
    <s v="Santa Elena"/>
    <n v="2"/>
  </r>
  <r>
    <x v="144"/>
    <x v="10"/>
    <s v="Nogoyá"/>
    <n v="3"/>
  </r>
  <r>
    <x v="144"/>
    <x v="11"/>
    <s v="A. Maria Luisa"/>
    <n v="5"/>
  </r>
  <r>
    <x v="144"/>
    <x v="11"/>
    <s v="Col. Avellaneda"/>
    <n v="1"/>
  </r>
  <r>
    <x v="144"/>
    <x v="11"/>
    <s v="Crespo"/>
    <n v="3"/>
  </r>
  <r>
    <x v="144"/>
    <x v="11"/>
    <s v="María Grande"/>
    <n v="3"/>
  </r>
  <r>
    <x v="144"/>
    <x v="11"/>
    <s v="Oro Verde"/>
    <n v="1"/>
  </r>
  <r>
    <x v="144"/>
    <x v="11"/>
    <s v="Paraná"/>
    <n v="74"/>
  </r>
  <r>
    <x v="144"/>
    <x v="11"/>
    <s v="San Benito"/>
    <n v="2"/>
  </r>
  <r>
    <x v="144"/>
    <x v="11"/>
    <s v="Viale"/>
    <n v="6"/>
  </r>
  <r>
    <x v="144"/>
    <x v="12"/>
    <s v="San Salvador"/>
    <n v="4"/>
  </r>
  <r>
    <x v="144"/>
    <x v="13"/>
    <s v="Rosario del Tala"/>
    <n v="1"/>
  </r>
  <r>
    <x v="144"/>
    <x v="14"/>
    <s v="Basavilbaso"/>
    <n v="1"/>
  </r>
  <r>
    <x v="144"/>
    <x v="14"/>
    <s v="Concepción del Uruguay"/>
    <n v="5"/>
  </r>
  <r>
    <x v="144"/>
    <x v="15"/>
    <s v="Victoria"/>
    <n v="3"/>
  </r>
  <r>
    <x v="144"/>
    <x v="16"/>
    <s v="Villaguay"/>
    <n v="1"/>
  </r>
  <r>
    <x v="145"/>
    <x v="0"/>
    <s v="Colón"/>
    <n v="0"/>
  </r>
  <r>
    <x v="145"/>
    <x v="1"/>
    <s v="Concordia"/>
    <n v="4"/>
  </r>
  <r>
    <x v="145"/>
    <x v="2"/>
    <s v="A. Valle María"/>
    <n v="1"/>
  </r>
  <r>
    <x v="145"/>
    <x v="2"/>
    <s v="Aldea Brasilera"/>
    <n v="2"/>
  </r>
  <r>
    <x v="145"/>
    <x v="2"/>
    <s v="Diamante"/>
    <n v="6"/>
  </r>
  <r>
    <x v="145"/>
    <x v="3"/>
    <s v="Chajarí"/>
    <n v="16"/>
  </r>
  <r>
    <x v="145"/>
    <x v="4"/>
    <s v="Federal"/>
    <n v="0"/>
  </r>
  <r>
    <x v="145"/>
    <x v="5"/>
    <s v="Feliciano"/>
    <n v="0"/>
  </r>
  <r>
    <x v="145"/>
    <x v="6"/>
    <s v="Gualeguay"/>
    <n v="12"/>
  </r>
  <r>
    <x v="145"/>
    <x v="7"/>
    <s v="Gualeguaychú"/>
    <n v="7"/>
  </r>
  <r>
    <x v="145"/>
    <x v="7"/>
    <s v="Larroque"/>
    <n v="9"/>
  </r>
  <r>
    <x v="145"/>
    <x v="7"/>
    <s v="Urdinarrain"/>
    <n v="1"/>
  </r>
  <r>
    <x v="145"/>
    <x v="8"/>
    <s v="Islas del Ibicuy"/>
    <n v="0"/>
  </r>
  <r>
    <x v="145"/>
    <x v="9"/>
    <s v="La Paz"/>
    <n v="1"/>
  </r>
  <r>
    <x v="145"/>
    <x v="9"/>
    <s v="Santa Elena"/>
    <n v="2"/>
  </r>
  <r>
    <x v="145"/>
    <x v="10"/>
    <s v="Nogoyá"/>
    <n v="0"/>
  </r>
  <r>
    <x v="145"/>
    <x v="11"/>
    <s v="Crespo"/>
    <n v="2"/>
  </r>
  <r>
    <x v="145"/>
    <x v="11"/>
    <s v="María Grande"/>
    <n v="2"/>
  </r>
  <r>
    <x v="145"/>
    <x v="11"/>
    <s v="Oro Verde"/>
    <n v="2"/>
  </r>
  <r>
    <x v="145"/>
    <x v="11"/>
    <s v="Paraná"/>
    <n v="37"/>
  </r>
  <r>
    <x v="145"/>
    <x v="11"/>
    <s v="Viale"/>
    <n v="1"/>
  </r>
  <r>
    <x v="145"/>
    <x v="12"/>
    <s v="San Salvador"/>
    <n v="0"/>
  </r>
  <r>
    <x v="145"/>
    <x v="13"/>
    <s v="Mansilla"/>
    <n v="4"/>
  </r>
  <r>
    <x v="145"/>
    <x v="13"/>
    <s v="Rosario del Tala"/>
    <n v="1"/>
  </r>
  <r>
    <x v="145"/>
    <x v="14"/>
    <s v="Basavilbaso"/>
    <n v="7"/>
  </r>
  <r>
    <x v="145"/>
    <x v="14"/>
    <s v="Concepción del Uruguay"/>
    <n v="6"/>
  </r>
  <r>
    <x v="145"/>
    <x v="15"/>
    <s v="Victoria"/>
    <n v="2"/>
  </r>
  <r>
    <x v="145"/>
    <x v="16"/>
    <s v="Villaguay"/>
    <n v="1"/>
  </r>
  <r>
    <x v="146"/>
    <x v="0"/>
    <s v="Colón"/>
    <n v="0"/>
  </r>
  <r>
    <x v="146"/>
    <x v="1"/>
    <s v="Concordia"/>
    <n v="1"/>
  </r>
  <r>
    <x v="146"/>
    <x v="2"/>
    <s v="Col. Ensayo"/>
    <n v="1"/>
  </r>
  <r>
    <x v="146"/>
    <x v="2"/>
    <s v="Est. Camps"/>
    <n v="1"/>
  </r>
  <r>
    <x v="146"/>
    <x v="2"/>
    <s v="Gral. Ramírez"/>
    <n v="11"/>
  </r>
  <r>
    <x v="146"/>
    <x v="2"/>
    <s v="Villa Lib. San Martín"/>
    <n v="5"/>
  </r>
  <r>
    <x v="146"/>
    <x v="3"/>
    <s v="Chajarí"/>
    <n v="2"/>
  </r>
  <r>
    <x v="146"/>
    <x v="4"/>
    <s v="Federal"/>
    <n v="0"/>
  </r>
  <r>
    <x v="146"/>
    <x v="5"/>
    <s v="Feliciano"/>
    <n v="0"/>
  </r>
  <r>
    <x v="146"/>
    <x v="6"/>
    <s v="Gualeguay"/>
    <n v="1"/>
  </r>
  <r>
    <x v="146"/>
    <x v="7"/>
    <s v="Gualeguaychú"/>
    <n v="13"/>
  </r>
  <r>
    <x v="146"/>
    <x v="7"/>
    <s v="Larroque"/>
    <n v="6"/>
  </r>
  <r>
    <x v="146"/>
    <x v="7"/>
    <s v="Pueblo Belgrano"/>
    <n v="1"/>
  </r>
  <r>
    <x v="146"/>
    <x v="7"/>
    <s v="Urdinarrain"/>
    <n v="2"/>
  </r>
  <r>
    <x v="146"/>
    <x v="8"/>
    <s v="Ceibas"/>
    <n v="1"/>
  </r>
  <r>
    <x v="146"/>
    <x v="9"/>
    <s v="La Paz"/>
    <n v="0"/>
  </r>
  <r>
    <x v="146"/>
    <x v="10"/>
    <s v="Hernandez"/>
    <n v="1"/>
  </r>
  <r>
    <x v="146"/>
    <x v="11"/>
    <s v="A. Maria Luisa"/>
    <n v="2"/>
  </r>
  <r>
    <x v="146"/>
    <x v="11"/>
    <s v="Estación Parera"/>
    <n v="2"/>
  </r>
  <r>
    <x v="146"/>
    <x v="11"/>
    <s v="Hernandarias"/>
    <n v="1"/>
  </r>
  <r>
    <x v="146"/>
    <x v="11"/>
    <s v="María Grande"/>
    <n v="2"/>
  </r>
  <r>
    <x v="146"/>
    <x v="11"/>
    <s v="Oro Verde"/>
    <n v="1"/>
  </r>
  <r>
    <x v="146"/>
    <x v="11"/>
    <s v="Paraná"/>
    <n v="82"/>
  </r>
  <r>
    <x v="146"/>
    <x v="11"/>
    <s v="Viale"/>
    <n v="2"/>
  </r>
  <r>
    <x v="146"/>
    <x v="12"/>
    <s v="San Salvador"/>
    <n v="0"/>
  </r>
  <r>
    <x v="146"/>
    <x v="13"/>
    <s v="Mansilla"/>
    <n v="1"/>
  </r>
  <r>
    <x v="146"/>
    <x v="13"/>
    <s v="Rosario del Tala"/>
    <n v="3"/>
  </r>
  <r>
    <x v="146"/>
    <x v="14"/>
    <s v="Basavilbaso"/>
    <n v="1"/>
  </r>
  <r>
    <x v="146"/>
    <x v="14"/>
    <s v="Concepción del Uruguay"/>
    <n v="7"/>
  </r>
  <r>
    <x v="146"/>
    <x v="15"/>
    <s v="Victoria"/>
    <n v="0"/>
  </r>
  <r>
    <x v="146"/>
    <x v="16"/>
    <s v="Villaguay"/>
    <n v="0"/>
  </r>
  <r>
    <x v="147"/>
    <x v="0"/>
    <s v="Colón"/>
    <n v="0"/>
  </r>
  <r>
    <x v="147"/>
    <x v="1"/>
    <s v="Concordia"/>
    <n v="13"/>
  </r>
  <r>
    <x v="147"/>
    <x v="1"/>
    <s v="La Criolla"/>
    <n v="1"/>
  </r>
  <r>
    <x v="147"/>
    <x v="2"/>
    <s v="A. Valle María"/>
    <n v="1"/>
  </r>
  <r>
    <x v="147"/>
    <x v="2"/>
    <s v="Diamante"/>
    <n v="6"/>
  </r>
  <r>
    <x v="147"/>
    <x v="2"/>
    <s v="Gral. Ramírez"/>
    <n v="8"/>
  </r>
  <r>
    <x v="147"/>
    <x v="2"/>
    <s v="Villa Lib. San Martín"/>
    <n v="1"/>
  </r>
  <r>
    <x v="147"/>
    <x v="3"/>
    <s v="Chajarí"/>
    <n v="12"/>
  </r>
  <r>
    <x v="147"/>
    <x v="4"/>
    <s v="Federal"/>
    <n v="0"/>
  </r>
  <r>
    <x v="147"/>
    <x v="5"/>
    <s v="Feliciano"/>
    <n v="0"/>
  </r>
  <r>
    <x v="147"/>
    <x v="6"/>
    <s v="Gualeguay"/>
    <n v="7"/>
  </r>
  <r>
    <x v="147"/>
    <x v="7"/>
    <s v="Gualeguaychú"/>
    <n v="22"/>
  </r>
  <r>
    <x v="147"/>
    <x v="7"/>
    <s v="Larroque"/>
    <n v="18"/>
  </r>
  <r>
    <x v="147"/>
    <x v="7"/>
    <s v="Urdinarrain"/>
    <n v="1"/>
  </r>
  <r>
    <x v="147"/>
    <x v="8"/>
    <s v="Ceibas"/>
    <n v="3"/>
  </r>
  <r>
    <x v="147"/>
    <x v="8"/>
    <s v="Villa Paranacito"/>
    <n v="1"/>
  </r>
  <r>
    <x v="147"/>
    <x v="9"/>
    <s v="La Paz"/>
    <n v="2"/>
  </r>
  <r>
    <x v="147"/>
    <x v="9"/>
    <s v="Santa Elena"/>
    <n v="2"/>
  </r>
  <r>
    <x v="147"/>
    <x v="10"/>
    <s v="Aranguren"/>
    <n v="3"/>
  </r>
  <r>
    <x v="147"/>
    <x v="10"/>
    <s v="Nogoyá"/>
    <n v="3"/>
  </r>
  <r>
    <x v="147"/>
    <x v="11"/>
    <s v="A. Maria Luisa"/>
    <n v="1"/>
  </r>
  <r>
    <x v="147"/>
    <x v="11"/>
    <s v="Col. Avellaneda"/>
    <n v="1"/>
  </r>
  <r>
    <x v="147"/>
    <x v="11"/>
    <s v="Col. Reffino"/>
    <n v="2"/>
  </r>
  <r>
    <x v="147"/>
    <x v="11"/>
    <s v="Crespo"/>
    <n v="6"/>
  </r>
  <r>
    <x v="147"/>
    <x v="11"/>
    <s v="Hernandarias"/>
    <n v="1"/>
  </r>
  <r>
    <x v="147"/>
    <x v="11"/>
    <s v="María Grande"/>
    <n v="3"/>
  </r>
  <r>
    <x v="147"/>
    <x v="11"/>
    <s v="Oro Verde"/>
    <n v="1"/>
  </r>
  <r>
    <x v="147"/>
    <x v="11"/>
    <s v="Paraná"/>
    <n v="77"/>
  </r>
  <r>
    <x v="147"/>
    <x v="11"/>
    <s v="San Benito"/>
    <n v="2"/>
  </r>
  <r>
    <x v="147"/>
    <x v="11"/>
    <s v="Seguí"/>
    <n v="1"/>
  </r>
  <r>
    <x v="147"/>
    <x v="11"/>
    <s v="Viale"/>
    <n v="1"/>
  </r>
  <r>
    <x v="147"/>
    <x v="12"/>
    <s v="Gral. Campos"/>
    <n v="1"/>
  </r>
  <r>
    <x v="147"/>
    <x v="12"/>
    <s v="San Salvador"/>
    <n v="2"/>
  </r>
  <r>
    <x v="147"/>
    <x v="13"/>
    <s v="Mansilla"/>
    <n v="5"/>
  </r>
  <r>
    <x v="147"/>
    <x v="13"/>
    <s v="Rosario del Tala"/>
    <n v="4"/>
  </r>
  <r>
    <x v="147"/>
    <x v="14"/>
    <s v="Basavilbaso"/>
    <n v="4"/>
  </r>
  <r>
    <x v="147"/>
    <x v="14"/>
    <s v="Concepción del Uruguay"/>
    <n v="10"/>
  </r>
  <r>
    <x v="147"/>
    <x v="14"/>
    <s v="Santa Anita"/>
    <n v="1"/>
  </r>
  <r>
    <x v="147"/>
    <x v="15"/>
    <s v="Victoria"/>
    <n v="3"/>
  </r>
  <r>
    <x v="147"/>
    <x v="16"/>
    <s v="Villaguay"/>
    <n v="2"/>
  </r>
  <r>
    <x v="148"/>
    <x v="0"/>
    <s v="Colón"/>
    <n v="0"/>
  </r>
  <r>
    <x v="148"/>
    <x v="1"/>
    <s v="Concordia"/>
    <n v="12"/>
  </r>
  <r>
    <x v="148"/>
    <x v="1"/>
    <s v="Est. Grande"/>
    <n v="1"/>
  </r>
  <r>
    <x v="148"/>
    <x v="2"/>
    <s v="A. Valle María"/>
    <n v="2"/>
  </r>
  <r>
    <x v="148"/>
    <x v="2"/>
    <s v="Strobel"/>
    <n v="1"/>
  </r>
  <r>
    <x v="148"/>
    <x v="2"/>
    <s v="Villa Lib. San Martín"/>
    <n v="3"/>
  </r>
  <r>
    <x v="148"/>
    <x v="3"/>
    <s v="Chajarí"/>
    <n v="17"/>
  </r>
  <r>
    <x v="148"/>
    <x v="3"/>
    <s v="Villa del Rosario"/>
    <n v="2"/>
  </r>
  <r>
    <x v="148"/>
    <x v="4"/>
    <s v="Federal"/>
    <n v="0"/>
  </r>
  <r>
    <x v="148"/>
    <x v="5"/>
    <s v="Feliciano"/>
    <n v="0"/>
  </r>
  <r>
    <x v="148"/>
    <x v="6"/>
    <s v="Gualeguay"/>
    <n v="18"/>
  </r>
  <r>
    <x v="148"/>
    <x v="7"/>
    <s v="Gualeguaychú"/>
    <n v="10"/>
  </r>
  <r>
    <x v="148"/>
    <x v="7"/>
    <s v="Larroque"/>
    <n v="6"/>
  </r>
  <r>
    <x v="148"/>
    <x v="7"/>
    <s v="Urdinarrain"/>
    <n v="1"/>
  </r>
  <r>
    <x v="148"/>
    <x v="8"/>
    <s v="Islas del Ibicuy"/>
    <n v="0"/>
  </r>
  <r>
    <x v="148"/>
    <x v="9"/>
    <s v="Bovril"/>
    <n v="1"/>
  </r>
  <r>
    <x v="148"/>
    <x v="9"/>
    <s v="La Paz"/>
    <n v="1"/>
  </r>
  <r>
    <x v="148"/>
    <x v="9"/>
    <s v="Santa Elena"/>
    <n v="5"/>
  </r>
  <r>
    <x v="148"/>
    <x v="10"/>
    <s v="Nogoyá"/>
    <n v="1"/>
  </r>
  <r>
    <x v="148"/>
    <x v="11"/>
    <s v="Cerrito"/>
    <n v="1"/>
  </r>
  <r>
    <x v="148"/>
    <x v="11"/>
    <s v="Col. Avellaneda"/>
    <n v="2"/>
  </r>
  <r>
    <x v="148"/>
    <x v="11"/>
    <s v="Crespo"/>
    <n v="1"/>
  </r>
  <r>
    <x v="148"/>
    <x v="11"/>
    <s v="María Grande"/>
    <n v="1"/>
  </r>
  <r>
    <x v="148"/>
    <x v="11"/>
    <s v="Paraná"/>
    <n v="121"/>
  </r>
  <r>
    <x v="148"/>
    <x v="11"/>
    <s v="San Benito"/>
    <n v="2"/>
  </r>
  <r>
    <x v="148"/>
    <x v="11"/>
    <s v="Seguí"/>
    <n v="2"/>
  </r>
  <r>
    <x v="148"/>
    <x v="11"/>
    <s v="Viale"/>
    <n v="3"/>
  </r>
  <r>
    <x v="148"/>
    <x v="12"/>
    <s v="San Salvador"/>
    <n v="6"/>
  </r>
  <r>
    <x v="148"/>
    <x v="13"/>
    <s v="Gob. Maciá"/>
    <n v="2"/>
  </r>
  <r>
    <x v="148"/>
    <x v="13"/>
    <s v="Rosario del Tala"/>
    <n v="4"/>
  </r>
  <r>
    <x v="148"/>
    <x v="14"/>
    <s v="Basavilbaso"/>
    <n v="3"/>
  </r>
  <r>
    <x v="148"/>
    <x v="14"/>
    <s v="Concepción del Uruguay"/>
    <n v="3"/>
  </r>
  <r>
    <x v="148"/>
    <x v="15"/>
    <s v="Victoria"/>
    <n v="3"/>
  </r>
  <r>
    <x v="148"/>
    <x v="16"/>
    <s v="Villaguay"/>
    <n v="1"/>
  </r>
  <r>
    <x v="149"/>
    <x v="0"/>
    <s v="Villa Elisa"/>
    <n v="1"/>
  </r>
  <r>
    <x v="149"/>
    <x v="1"/>
    <s v="Concordia"/>
    <n v="9"/>
  </r>
  <r>
    <x v="149"/>
    <x v="2"/>
    <s v="Diamante"/>
    <n v="7"/>
  </r>
  <r>
    <x v="149"/>
    <x v="2"/>
    <s v="Est. Camps"/>
    <n v="1"/>
  </r>
  <r>
    <x v="149"/>
    <x v="2"/>
    <s v="Gral. Ramírez"/>
    <n v="1"/>
  </r>
  <r>
    <x v="149"/>
    <x v="2"/>
    <s v="Villa Lib. San Martín"/>
    <n v="8"/>
  </r>
  <r>
    <x v="149"/>
    <x v="3"/>
    <s v="Chajarí"/>
    <n v="20"/>
  </r>
  <r>
    <x v="149"/>
    <x v="3"/>
    <s v="Col. Freitas"/>
    <n v="1"/>
  </r>
  <r>
    <x v="149"/>
    <x v="3"/>
    <s v="Federación"/>
    <n v="1"/>
  </r>
  <r>
    <x v="149"/>
    <x v="4"/>
    <s v="Federal"/>
    <n v="0"/>
  </r>
  <r>
    <x v="149"/>
    <x v="5"/>
    <s v="Feliciano"/>
    <n v="0"/>
  </r>
  <r>
    <x v="149"/>
    <x v="6"/>
    <s v="Gualeguay"/>
    <n v="22"/>
  </r>
  <r>
    <x v="149"/>
    <x v="7"/>
    <s v="Gualeguaychú"/>
    <n v="17"/>
  </r>
  <r>
    <x v="149"/>
    <x v="7"/>
    <s v="Larroque"/>
    <n v="9"/>
  </r>
  <r>
    <x v="149"/>
    <x v="7"/>
    <s v="Urdinarrain"/>
    <n v="3"/>
  </r>
  <r>
    <x v="149"/>
    <x v="8"/>
    <s v="Ceibas"/>
    <n v="2"/>
  </r>
  <r>
    <x v="149"/>
    <x v="9"/>
    <s v="La Paz"/>
    <n v="1"/>
  </r>
  <r>
    <x v="149"/>
    <x v="9"/>
    <s v="Santa Elena"/>
    <n v="1"/>
  </r>
  <r>
    <x v="149"/>
    <x v="10"/>
    <s v="Nogoyá"/>
    <n v="5"/>
  </r>
  <r>
    <x v="149"/>
    <x v="11"/>
    <s v="Col. Avellaneda"/>
    <n v="1"/>
  </r>
  <r>
    <x v="149"/>
    <x v="11"/>
    <s v="Crespo"/>
    <n v="1"/>
  </r>
  <r>
    <x v="149"/>
    <x v="11"/>
    <s v="Hasenkamp"/>
    <n v="1"/>
  </r>
  <r>
    <x v="149"/>
    <x v="11"/>
    <s v="María Grande"/>
    <n v="4"/>
  </r>
  <r>
    <x v="149"/>
    <x v="11"/>
    <s v="Paraná"/>
    <n v="49"/>
  </r>
  <r>
    <x v="149"/>
    <x v="11"/>
    <s v="San Benito"/>
    <n v="1"/>
  </r>
  <r>
    <x v="149"/>
    <x v="11"/>
    <s v="Seguí"/>
    <n v="1"/>
  </r>
  <r>
    <x v="149"/>
    <x v="12"/>
    <s v="San Salvador"/>
    <n v="3"/>
  </r>
  <r>
    <x v="149"/>
    <x v="13"/>
    <s v="Gob. Maciá"/>
    <n v="4"/>
  </r>
  <r>
    <x v="149"/>
    <x v="13"/>
    <s v="Mansilla"/>
    <n v="4"/>
  </r>
  <r>
    <x v="149"/>
    <x v="13"/>
    <s v="Rosario del Tala"/>
    <n v="1"/>
  </r>
  <r>
    <x v="149"/>
    <x v="14"/>
    <s v="Basavilbaso"/>
    <n v="11"/>
  </r>
  <r>
    <x v="149"/>
    <x v="14"/>
    <s v="Concepción del Uruguay"/>
    <n v="8"/>
  </r>
  <r>
    <x v="149"/>
    <x v="15"/>
    <s v="Victoria"/>
    <n v="4"/>
  </r>
  <r>
    <x v="149"/>
    <x v="16"/>
    <s v="Villaguay"/>
    <n v="1"/>
  </r>
  <r>
    <x v="150"/>
    <x v="0"/>
    <s v="Colón"/>
    <n v="0"/>
  </r>
  <r>
    <x v="150"/>
    <x v="1"/>
    <s v="Concordia"/>
    <n v="8"/>
  </r>
  <r>
    <x v="150"/>
    <x v="2"/>
    <s v="Diamante"/>
    <n v="3"/>
  </r>
  <r>
    <x v="150"/>
    <x v="2"/>
    <s v="Gral. Ramírez"/>
    <n v="2"/>
  </r>
  <r>
    <x v="150"/>
    <x v="3"/>
    <s v="Chajarí"/>
    <n v="20"/>
  </r>
  <r>
    <x v="150"/>
    <x v="4"/>
    <s v="Paraje Loma Limpia"/>
    <n v="1"/>
  </r>
  <r>
    <x v="150"/>
    <x v="5"/>
    <s v="Feliciano"/>
    <n v="0"/>
  </r>
  <r>
    <x v="150"/>
    <x v="6"/>
    <s v="Gualeguay"/>
    <n v="0"/>
  </r>
  <r>
    <x v="150"/>
    <x v="7"/>
    <s v="Gualeguaychú"/>
    <n v="2"/>
  </r>
  <r>
    <x v="150"/>
    <x v="8"/>
    <s v="Islas del Ibicuy"/>
    <n v="0"/>
  </r>
  <r>
    <x v="150"/>
    <x v="9"/>
    <s v="La Paz"/>
    <n v="0"/>
  </r>
  <r>
    <x v="150"/>
    <x v="10"/>
    <s v="Nogoyá"/>
    <n v="0"/>
  </r>
  <r>
    <x v="150"/>
    <x v="11"/>
    <s v="Col. Avellaneda"/>
    <n v="3"/>
  </r>
  <r>
    <x v="150"/>
    <x v="11"/>
    <s v="Crespo"/>
    <n v="3"/>
  </r>
  <r>
    <x v="150"/>
    <x v="11"/>
    <s v="Oro Verde"/>
    <n v="1"/>
  </r>
  <r>
    <x v="150"/>
    <x v="11"/>
    <s v="Paraná"/>
    <n v="83"/>
  </r>
  <r>
    <x v="150"/>
    <x v="11"/>
    <s v="San Benito"/>
    <n v="2"/>
  </r>
  <r>
    <x v="150"/>
    <x v="12"/>
    <s v="San Salvador"/>
    <n v="0"/>
  </r>
  <r>
    <x v="150"/>
    <x v="13"/>
    <s v="Rosario del Tala"/>
    <n v="0"/>
  </r>
  <r>
    <x v="150"/>
    <x v="14"/>
    <s v="Concepción del Uruguay"/>
    <n v="0"/>
  </r>
  <r>
    <x v="150"/>
    <x v="15"/>
    <s v="Rincón del Doll"/>
    <n v="1"/>
  </r>
  <r>
    <x v="150"/>
    <x v="15"/>
    <s v="Victoria"/>
    <n v="2"/>
  </r>
  <r>
    <x v="150"/>
    <x v="16"/>
    <s v="Villaguay"/>
    <n v="0"/>
  </r>
  <r>
    <x v="151"/>
    <x v="0"/>
    <s v="Colón"/>
    <n v="0"/>
  </r>
  <r>
    <x v="151"/>
    <x v="1"/>
    <s v="Concordia"/>
    <n v="8"/>
  </r>
  <r>
    <x v="151"/>
    <x v="2"/>
    <s v="Aldea Brasilera"/>
    <n v="1"/>
  </r>
  <r>
    <x v="151"/>
    <x v="2"/>
    <s v="Diamante"/>
    <n v="2"/>
  </r>
  <r>
    <x v="151"/>
    <x v="2"/>
    <s v="Gral. Ramírez"/>
    <n v="4"/>
  </r>
  <r>
    <x v="151"/>
    <x v="2"/>
    <s v="Villa Lib. San Martín"/>
    <n v="4"/>
  </r>
  <r>
    <x v="151"/>
    <x v="3"/>
    <s v="Chajarí"/>
    <n v="19"/>
  </r>
  <r>
    <x v="151"/>
    <x v="3"/>
    <s v="Col. Freitas"/>
    <n v="2"/>
  </r>
  <r>
    <x v="151"/>
    <x v="3"/>
    <s v="Villa del Rosario"/>
    <n v="2"/>
  </r>
  <r>
    <x v="151"/>
    <x v="4"/>
    <s v="Federal"/>
    <n v="0"/>
  </r>
  <r>
    <x v="151"/>
    <x v="5"/>
    <s v="Feliciano"/>
    <n v="0"/>
  </r>
  <r>
    <x v="151"/>
    <x v="6"/>
    <s v="Gualeguay"/>
    <n v="0"/>
  </r>
  <r>
    <x v="151"/>
    <x v="7"/>
    <s v="Gualeguaychú"/>
    <n v="9"/>
  </r>
  <r>
    <x v="151"/>
    <x v="8"/>
    <s v="Islas del Ibicuy"/>
    <n v="0"/>
  </r>
  <r>
    <x v="151"/>
    <x v="9"/>
    <s v="Santa Elena"/>
    <n v="5"/>
  </r>
  <r>
    <x v="151"/>
    <x v="10"/>
    <s v="Hernandez"/>
    <n v="1"/>
  </r>
  <r>
    <x v="151"/>
    <x v="11"/>
    <s v="Cerrito"/>
    <n v="2"/>
  </r>
  <r>
    <x v="151"/>
    <x v="11"/>
    <s v="Col. Avellaneda"/>
    <n v="1"/>
  </r>
  <r>
    <x v="151"/>
    <x v="11"/>
    <s v="Crespo"/>
    <n v="31"/>
  </r>
  <r>
    <x v="151"/>
    <x v="11"/>
    <s v="Hasenkamp"/>
    <n v="1"/>
  </r>
  <r>
    <x v="151"/>
    <x v="11"/>
    <s v="María Grande"/>
    <n v="3"/>
  </r>
  <r>
    <x v="151"/>
    <x v="11"/>
    <s v="Paraná"/>
    <n v="105"/>
  </r>
  <r>
    <x v="151"/>
    <x v="11"/>
    <s v="San Benito"/>
    <n v="3"/>
  </r>
  <r>
    <x v="151"/>
    <x v="11"/>
    <s v="Viale"/>
    <n v="2"/>
  </r>
  <r>
    <x v="151"/>
    <x v="12"/>
    <s v="San Salvador"/>
    <n v="0"/>
  </r>
  <r>
    <x v="151"/>
    <x v="13"/>
    <s v="Gob. Maciá"/>
    <n v="1"/>
  </r>
  <r>
    <x v="151"/>
    <x v="14"/>
    <s v="Concepción del Uruguay"/>
    <n v="4"/>
  </r>
  <r>
    <x v="151"/>
    <x v="15"/>
    <s v="Victoria"/>
    <n v="8"/>
  </r>
  <r>
    <x v="151"/>
    <x v="16"/>
    <s v="Villaguay"/>
    <n v="3"/>
  </r>
  <r>
    <x v="152"/>
    <x v="0"/>
    <s v="Colón"/>
    <n v="0"/>
  </r>
  <r>
    <x v="152"/>
    <x v="1"/>
    <s v="Concordia"/>
    <n v="3"/>
  </r>
  <r>
    <x v="152"/>
    <x v="2"/>
    <s v="A. Valle María"/>
    <n v="1"/>
  </r>
  <r>
    <x v="152"/>
    <x v="2"/>
    <s v="Aldea Brasilera"/>
    <n v="1"/>
  </r>
  <r>
    <x v="152"/>
    <x v="2"/>
    <s v="Diamante"/>
    <n v="5"/>
  </r>
  <r>
    <x v="152"/>
    <x v="2"/>
    <s v="Gral. Ramírez"/>
    <n v="6"/>
  </r>
  <r>
    <x v="152"/>
    <x v="2"/>
    <s v="Villa Lib. San Martín"/>
    <n v="6"/>
  </r>
  <r>
    <x v="152"/>
    <x v="3"/>
    <s v="Chajarí"/>
    <n v="4"/>
  </r>
  <r>
    <x v="152"/>
    <x v="3"/>
    <s v="Col. Freitas"/>
    <n v="1"/>
  </r>
  <r>
    <x v="152"/>
    <x v="3"/>
    <s v="Santa Ana"/>
    <n v="1"/>
  </r>
  <r>
    <x v="152"/>
    <x v="4"/>
    <s v="Federal"/>
    <n v="0"/>
  </r>
  <r>
    <x v="152"/>
    <x v="5"/>
    <s v="Feliciano"/>
    <n v="0"/>
  </r>
  <r>
    <x v="152"/>
    <x v="6"/>
    <s v="Gral. Galarza"/>
    <n v="2"/>
  </r>
  <r>
    <x v="152"/>
    <x v="6"/>
    <s v="Gualeguay"/>
    <n v="4"/>
  </r>
  <r>
    <x v="152"/>
    <x v="7"/>
    <s v="Gilbert"/>
    <n v="1"/>
  </r>
  <r>
    <x v="152"/>
    <x v="7"/>
    <s v="Gualeguaychú"/>
    <n v="34"/>
  </r>
  <r>
    <x v="152"/>
    <x v="7"/>
    <s v="Larroque"/>
    <n v="15"/>
  </r>
  <r>
    <x v="152"/>
    <x v="7"/>
    <s v="Urdinarrain"/>
    <n v="2"/>
  </r>
  <r>
    <x v="152"/>
    <x v="8"/>
    <s v="Islas del Ibicuy"/>
    <n v="0"/>
  </r>
  <r>
    <x v="152"/>
    <x v="9"/>
    <s v="Santa Elena"/>
    <n v="5"/>
  </r>
  <r>
    <x v="152"/>
    <x v="10"/>
    <s v="Algarrobitos"/>
    <n v="1"/>
  </r>
  <r>
    <x v="152"/>
    <x v="10"/>
    <s v="Aranguren"/>
    <n v="6"/>
  </r>
  <r>
    <x v="152"/>
    <x v="10"/>
    <s v="Lucas Gonzalez"/>
    <n v="1"/>
  </r>
  <r>
    <x v="152"/>
    <x v="10"/>
    <s v="Nogoyá"/>
    <n v="2"/>
  </r>
  <r>
    <x v="152"/>
    <x v="10"/>
    <s v="Sauce"/>
    <n v="1"/>
  </r>
  <r>
    <x v="152"/>
    <x v="11"/>
    <s v="A. Maria Luisa"/>
    <n v="1"/>
  </r>
  <r>
    <x v="152"/>
    <x v="11"/>
    <s v="Cerrito"/>
    <n v="2"/>
  </r>
  <r>
    <x v="152"/>
    <x v="11"/>
    <s v="Col. Avellaneda"/>
    <n v="2"/>
  </r>
  <r>
    <x v="152"/>
    <x v="11"/>
    <s v="Crespo"/>
    <n v="28"/>
  </r>
  <r>
    <x v="152"/>
    <x v="11"/>
    <s v="María Grande"/>
    <n v="1"/>
  </r>
  <r>
    <x v="152"/>
    <x v="11"/>
    <s v="Oro Verde"/>
    <n v="4"/>
  </r>
  <r>
    <x v="152"/>
    <x v="11"/>
    <s v="Paraná"/>
    <n v="128"/>
  </r>
  <r>
    <x v="152"/>
    <x v="11"/>
    <s v="San Benito"/>
    <n v="1"/>
  </r>
  <r>
    <x v="152"/>
    <x v="11"/>
    <s v="Sauce Montrull"/>
    <n v="1"/>
  </r>
  <r>
    <x v="152"/>
    <x v="11"/>
    <s v="Seguí"/>
    <n v="4"/>
  </r>
  <r>
    <x v="152"/>
    <x v="12"/>
    <s v="San Salvador"/>
    <n v="4"/>
  </r>
  <r>
    <x v="152"/>
    <x v="13"/>
    <s v="Gob. Maciá"/>
    <n v="8"/>
  </r>
  <r>
    <x v="152"/>
    <x v="13"/>
    <s v="Mansilla"/>
    <n v="4"/>
  </r>
  <r>
    <x v="152"/>
    <x v="13"/>
    <s v="Rosario del Tala"/>
    <n v="3"/>
  </r>
  <r>
    <x v="152"/>
    <x v="14"/>
    <s v="Basavilbaso"/>
    <n v="4"/>
  </r>
  <r>
    <x v="152"/>
    <x v="14"/>
    <s v="Concepción del Uruguay"/>
    <n v="12"/>
  </r>
  <r>
    <x v="152"/>
    <x v="14"/>
    <s v="Santa Anita"/>
    <n v="2"/>
  </r>
  <r>
    <x v="152"/>
    <x v="15"/>
    <s v="Victoria"/>
    <n v="0"/>
  </r>
  <r>
    <x v="152"/>
    <x v="16"/>
    <s v="Villaguay"/>
    <n v="5"/>
  </r>
  <r>
    <x v="153"/>
    <x v="0"/>
    <s v="Colón"/>
    <n v="0"/>
  </r>
  <r>
    <x v="153"/>
    <x v="1"/>
    <s v="Concordia"/>
    <n v="10"/>
  </r>
  <r>
    <x v="153"/>
    <x v="2"/>
    <s v="Diamante"/>
    <n v="4"/>
  </r>
  <r>
    <x v="153"/>
    <x v="2"/>
    <s v="Gral. Ramírez"/>
    <n v="7"/>
  </r>
  <r>
    <x v="153"/>
    <x v="2"/>
    <s v="Villa Lib. San Martín"/>
    <n v="3"/>
  </r>
  <r>
    <x v="153"/>
    <x v="3"/>
    <s v="Chajarí"/>
    <n v="12"/>
  </r>
  <r>
    <x v="153"/>
    <x v="4"/>
    <s v="Federal"/>
    <n v="1"/>
  </r>
  <r>
    <x v="153"/>
    <x v="5"/>
    <s v="Feliciano"/>
    <n v="0"/>
  </r>
  <r>
    <x v="153"/>
    <x v="6"/>
    <s v="Gral. Galarza"/>
    <n v="1"/>
  </r>
  <r>
    <x v="153"/>
    <x v="6"/>
    <s v="Gualeguay"/>
    <n v="22"/>
  </r>
  <r>
    <x v="153"/>
    <x v="7"/>
    <s v="Gualeguaychú"/>
    <n v="31"/>
  </r>
  <r>
    <x v="153"/>
    <x v="7"/>
    <s v="Larroque"/>
    <n v="2"/>
  </r>
  <r>
    <x v="153"/>
    <x v="7"/>
    <s v="Urdinarrain"/>
    <n v="8"/>
  </r>
  <r>
    <x v="153"/>
    <x v="8"/>
    <s v="Holt Ibicuy"/>
    <n v="1"/>
  </r>
  <r>
    <x v="153"/>
    <x v="8"/>
    <s v="Villa Paranacito"/>
    <n v="1"/>
  </r>
  <r>
    <x v="153"/>
    <x v="9"/>
    <s v="La Paz"/>
    <n v="1"/>
  </r>
  <r>
    <x v="153"/>
    <x v="9"/>
    <s v="Santa Elena"/>
    <n v="2"/>
  </r>
  <r>
    <x v="153"/>
    <x v="10"/>
    <s v="Aranguren"/>
    <n v="2"/>
  </r>
  <r>
    <x v="153"/>
    <x v="10"/>
    <s v="Nogoyá"/>
    <n v="10"/>
  </r>
  <r>
    <x v="153"/>
    <x v="11"/>
    <s v="Cerrito"/>
    <n v="1"/>
  </r>
  <r>
    <x v="153"/>
    <x v="11"/>
    <s v="Col. Avellaneda"/>
    <n v="5"/>
  </r>
  <r>
    <x v="153"/>
    <x v="11"/>
    <s v="Crespo"/>
    <n v="10"/>
  </r>
  <r>
    <x v="153"/>
    <x v="11"/>
    <s v="Hasenkamp"/>
    <n v="1"/>
  </r>
  <r>
    <x v="153"/>
    <x v="11"/>
    <s v="María Grande"/>
    <n v="2"/>
  </r>
  <r>
    <x v="153"/>
    <x v="11"/>
    <s v="Oro Verde"/>
    <n v="1"/>
  </r>
  <r>
    <x v="153"/>
    <x v="11"/>
    <s v="Paraná"/>
    <n v="90"/>
  </r>
  <r>
    <x v="153"/>
    <x v="11"/>
    <s v="San Benito"/>
    <n v="3"/>
  </r>
  <r>
    <x v="153"/>
    <x v="11"/>
    <s v="Seguí"/>
    <n v="2"/>
  </r>
  <r>
    <x v="153"/>
    <x v="11"/>
    <s v="Viale"/>
    <n v="1"/>
  </r>
  <r>
    <x v="153"/>
    <x v="11"/>
    <s v="Villa Urquiza"/>
    <n v="1"/>
  </r>
  <r>
    <x v="153"/>
    <x v="12"/>
    <s v="San Salvador"/>
    <n v="16"/>
  </r>
  <r>
    <x v="153"/>
    <x v="13"/>
    <s v="Gob. Maciá"/>
    <n v="3"/>
  </r>
  <r>
    <x v="153"/>
    <x v="13"/>
    <s v="Mansilla"/>
    <n v="1"/>
  </r>
  <r>
    <x v="153"/>
    <x v="13"/>
    <s v="Rosario del Tala"/>
    <n v="1"/>
  </r>
  <r>
    <x v="153"/>
    <x v="14"/>
    <s v="Basavilbaso"/>
    <n v="7"/>
  </r>
  <r>
    <x v="153"/>
    <x v="14"/>
    <s v="Concepción del Uruguay"/>
    <n v="16"/>
  </r>
  <r>
    <x v="153"/>
    <x v="15"/>
    <s v="Rincón de Nogoyá"/>
    <n v="1"/>
  </r>
  <r>
    <x v="153"/>
    <x v="15"/>
    <s v="Victoria"/>
    <n v="8"/>
  </r>
  <r>
    <x v="153"/>
    <x v="16"/>
    <s v="Villaguay"/>
    <n v="1"/>
  </r>
  <r>
    <x v="154"/>
    <x v="0"/>
    <s v="Colón"/>
    <n v="0"/>
  </r>
  <r>
    <x v="154"/>
    <x v="1"/>
    <s v="Concordia"/>
    <n v="19"/>
  </r>
  <r>
    <x v="154"/>
    <x v="1"/>
    <s v="Los Charrúas"/>
    <n v="1"/>
  </r>
  <r>
    <x v="154"/>
    <x v="2"/>
    <s v="A. Valle María"/>
    <n v="1"/>
  </r>
  <r>
    <x v="154"/>
    <x v="2"/>
    <s v="Alvear"/>
    <n v="1"/>
  </r>
  <r>
    <x v="154"/>
    <x v="2"/>
    <s v="Diamante"/>
    <n v="7"/>
  </r>
  <r>
    <x v="154"/>
    <x v="2"/>
    <s v="Gral. Ramírez"/>
    <n v="7"/>
  </r>
  <r>
    <x v="154"/>
    <x v="2"/>
    <s v="Racedo"/>
    <n v="1"/>
  </r>
  <r>
    <x v="154"/>
    <x v="2"/>
    <s v="Villa Lib. San Martín"/>
    <n v="3"/>
  </r>
  <r>
    <x v="154"/>
    <x v="3"/>
    <s v="Chajarí"/>
    <n v="17"/>
  </r>
  <r>
    <x v="154"/>
    <x v="3"/>
    <s v="Col. Freitas"/>
    <n v="1"/>
  </r>
  <r>
    <x v="154"/>
    <x v="3"/>
    <s v="Federación"/>
    <n v="4"/>
  </r>
  <r>
    <x v="154"/>
    <x v="3"/>
    <s v="Gualeguaycito"/>
    <n v="2"/>
  </r>
  <r>
    <x v="154"/>
    <x v="3"/>
    <s v="Villa del Rosario"/>
    <n v="2"/>
  </r>
  <r>
    <x v="154"/>
    <x v="4"/>
    <s v="Federal"/>
    <n v="0"/>
  </r>
  <r>
    <x v="154"/>
    <x v="5"/>
    <s v="Feliciano"/>
    <n v="0"/>
  </r>
  <r>
    <x v="154"/>
    <x v="6"/>
    <s v="Gral. Galarza"/>
    <n v="3"/>
  </r>
  <r>
    <x v="154"/>
    <x v="6"/>
    <s v="Gualeguay"/>
    <n v="18"/>
  </r>
  <r>
    <x v="154"/>
    <x v="7"/>
    <s v="Gualeguaychú"/>
    <n v="21"/>
  </r>
  <r>
    <x v="154"/>
    <x v="7"/>
    <s v="Larroque"/>
    <n v="6"/>
  </r>
  <r>
    <x v="154"/>
    <x v="7"/>
    <s v="Urdinarrain"/>
    <n v="1"/>
  </r>
  <r>
    <x v="154"/>
    <x v="8"/>
    <s v="Islas del Ibicuy"/>
    <n v="0"/>
  </r>
  <r>
    <x v="154"/>
    <x v="9"/>
    <s v="Bovril"/>
    <n v="2"/>
  </r>
  <r>
    <x v="154"/>
    <x v="9"/>
    <s v="Santa Elena"/>
    <n v="6"/>
  </r>
  <r>
    <x v="154"/>
    <x v="10"/>
    <s v="Aranguren"/>
    <n v="2"/>
  </r>
  <r>
    <x v="154"/>
    <x v="10"/>
    <s v="Lucas Gonzalez"/>
    <n v="0"/>
  </r>
  <r>
    <x v="154"/>
    <x v="11"/>
    <s v="A. Maria Luisa"/>
    <n v="1"/>
  </r>
  <r>
    <x v="154"/>
    <x v="11"/>
    <s v="A. San Rafael"/>
    <n v="1"/>
  </r>
  <r>
    <x v="154"/>
    <x v="11"/>
    <s v="Col. Avellaneda"/>
    <n v="2"/>
  </r>
  <r>
    <x v="154"/>
    <x v="11"/>
    <s v="Crespo"/>
    <n v="35"/>
  </r>
  <r>
    <x v="154"/>
    <x v="11"/>
    <s v="Hasenkamp"/>
    <n v="2"/>
  </r>
  <r>
    <x v="154"/>
    <x v="11"/>
    <s v="Hernandarias"/>
    <n v="1"/>
  </r>
  <r>
    <x v="154"/>
    <x v="11"/>
    <s v="María Grande"/>
    <n v="0"/>
  </r>
  <r>
    <x v="154"/>
    <x v="11"/>
    <s v="Oro Verde"/>
    <n v="1"/>
  </r>
  <r>
    <x v="154"/>
    <x v="11"/>
    <s v="Paraná"/>
    <n v="113"/>
  </r>
  <r>
    <x v="154"/>
    <x v="11"/>
    <s v="San Benito"/>
    <n v="3"/>
  </r>
  <r>
    <x v="154"/>
    <x v="11"/>
    <s v="Sauce Montrull"/>
    <n v="1"/>
  </r>
  <r>
    <x v="154"/>
    <x v="11"/>
    <s v="Sauce Pinto"/>
    <n v="1"/>
  </r>
  <r>
    <x v="154"/>
    <x v="11"/>
    <s v="Seguí"/>
    <n v="6"/>
  </r>
  <r>
    <x v="154"/>
    <x v="11"/>
    <s v="Viale"/>
    <n v="1"/>
  </r>
  <r>
    <x v="154"/>
    <x v="12"/>
    <s v="San Salvador"/>
    <n v="7"/>
  </r>
  <r>
    <x v="154"/>
    <x v="13"/>
    <s v="Gob. Maciá"/>
    <n v="9"/>
  </r>
  <r>
    <x v="154"/>
    <x v="13"/>
    <s v="Gob. Sola"/>
    <n v="1"/>
  </r>
  <r>
    <x v="154"/>
    <x v="13"/>
    <s v="Mansilla"/>
    <n v="5"/>
  </r>
  <r>
    <x v="154"/>
    <x v="14"/>
    <s v="Basavilbaso"/>
    <n v="10"/>
  </r>
  <r>
    <x v="154"/>
    <x v="14"/>
    <s v="Concepción del Uruguay"/>
    <n v="14"/>
  </r>
  <r>
    <x v="154"/>
    <x v="14"/>
    <s v="Santa Anita"/>
    <n v="3"/>
  </r>
  <r>
    <x v="154"/>
    <x v="15"/>
    <s v="Victoria"/>
    <n v="18"/>
  </r>
  <r>
    <x v="154"/>
    <x v="16"/>
    <s v="Villaguay"/>
    <n v="0"/>
  </r>
  <r>
    <x v="155"/>
    <x v="0"/>
    <s v="Villa Elisa"/>
    <n v="4"/>
  </r>
  <r>
    <x v="155"/>
    <x v="1"/>
    <s v="Concordia"/>
    <n v="33"/>
  </r>
  <r>
    <x v="155"/>
    <x v="2"/>
    <s v="Aldea Brasilera"/>
    <n v="1"/>
  </r>
  <r>
    <x v="155"/>
    <x v="2"/>
    <s v="Diamante"/>
    <n v="8"/>
  </r>
  <r>
    <x v="155"/>
    <x v="2"/>
    <s v="Gral. Ramírez"/>
    <n v="11"/>
  </r>
  <r>
    <x v="155"/>
    <x v="2"/>
    <s v="Paraje La Virgen"/>
    <n v="1"/>
  </r>
  <r>
    <x v="155"/>
    <x v="3"/>
    <s v="Chajarí"/>
    <n v="31"/>
  </r>
  <r>
    <x v="155"/>
    <x v="3"/>
    <s v="Federación"/>
    <n v="1"/>
  </r>
  <r>
    <x v="155"/>
    <x v="3"/>
    <s v="Villa del Rosario"/>
    <n v="2"/>
  </r>
  <r>
    <x v="155"/>
    <x v="4"/>
    <s v="Federal"/>
    <n v="0"/>
  </r>
  <r>
    <x v="155"/>
    <x v="5"/>
    <s v="Feliciano"/>
    <n v="0"/>
  </r>
  <r>
    <x v="155"/>
    <x v="6"/>
    <s v="Gualeguay"/>
    <n v="18"/>
  </r>
  <r>
    <x v="155"/>
    <x v="7"/>
    <s v="Gualeguaychú"/>
    <n v="35"/>
  </r>
  <r>
    <x v="155"/>
    <x v="7"/>
    <s v="Irazusta"/>
    <n v="1"/>
  </r>
  <r>
    <x v="155"/>
    <x v="7"/>
    <s v="Larroque"/>
    <n v="6"/>
  </r>
  <r>
    <x v="155"/>
    <x v="7"/>
    <s v="Urdinarrain"/>
    <n v="3"/>
  </r>
  <r>
    <x v="155"/>
    <x v="8"/>
    <s v="Islas del Ibicuy"/>
    <n v="0"/>
  </r>
  <r>
    <x v="155"/>
    <x v="9"/>
    <s v="Santa Elena"/>
    <n v="8"/>
  </r>
  <r>
    <x v="155"/>
    <x v="10"/>
    <s v="Nogoyá"/>
    <n v="0"/>
  </r>
  <r>
    <x v="155"/>
    <x v="11"/>
    <s v="Col. Avellaneda"/>
    <n v="2"/>
  </r>
  <r>
    <x v="155"/>
    <x v="11"/>
    <s v="Crespo"/>
    <n v="24"/>
  </r>
  <r>
    <x v="155"/>
    <x v="11"/>
    <s v="Hasenkamp"/>
    <n v="1"/>
  </r>
  <r>
    <x v="155"/>
    <x v="11"/>
    <s v="María Grande"/>
    <n v="2"/>
  </r>
  <r>
    <x v="155"/>
    <x v="11"/>
    <s v="Oro Verde"/>
    <n v="1"/>
  </r>
  <r>
    <x v="155"/>
    <x v="11"/>
    <s v="Paraná"/>
    <n v="142"/>
  </r>
  <r>
    <x v="155"/>
    <x v="11"/>
    <s v="Viale"/>
    <n v="2"/>
  </r>
  <r>
    <x v="155"/>
    <x v="12"/>
    <s v="Gral. Campos"/>
    <n v="2"/>
  </r>
  <r>
    <x v="155"/>
    <x v="12"/>
    <s v="San Salvador"/>
    <n v="2"/>
  </r>
  <r>
    <x v="155"/>
    <x v="13"/>
    <s v="Gob. Maciá"/>
    <n v="2"/>
  </r>
  <r>
    <x v="155"/>
    <x v="14"/>
    <s v="Basavilbaso"/>
    <n v="5"/>
  </r>
  <r>
    <x v="155"/>
    <x v="14"/>
    <s v="Concepción del Uruguay"/>
    <n v="21"/>
  </r>
  <r>
    <x v="155"/>
    <x v="14"/>
    <s v="Villa Mantero"/>
    <n v="1"/>
  </r>
  <r>
    <x v="155"/>
    <x v="14"/>
    <s v="Villa San Marcial"/>
    <n v="1"/>
  </r>
  <r>
    <x v="155"/>
    <x v="15"/>
    <s v="Victoria"/>
    <n v="4"/>
  </r>
  <r>
    <x v="155"/>
    <x v="16"/>
    <s v="Villaguay"/>
    <n v="3"/>
  </r>
  <r>
    <x v="156"/>
    <x v="0"/>
    <s v="Colón"/>
    <n v="0"/>
  </r>
  <r>
    <x v="156"/>
    <x v="1"/>
    <s v="Concordia"/>
    <n v="24"/>
  </r>
  <r>
    <x v="156"/>
    <x v="1"/>
    <s v="Los Charrúas"/>
    <n v="1"/>
  </r>
  <r>
    <x v="156"/>
    <x v="1"/>
    <s v="Puerto Yeruá"/>
    <n v="1"/>
  </r>
  <r>
    <x v="156"/>
    <x v="2"/>
    <s v="A. Protestante"/>
    <n v="1"/>
  </r>
  <r>
    <x v="156"/>
    <x v="2"/>
    <s v="Aldea Brasilera"/>
    <n v="1"/>
  </r>
  <r>
    <x v="156"/>
    <x v="2"/>
    <s v="Diamante"/>
    <n v="5"/>
  </r>
  <r>
    <x v="156"/>
    <x v="2"/>
    <s v="Gral. Ramírez"/>
    <n v="1"/>
  </r>
  <r>
    <x v="156"/>
    <x v="2"/>
    <s v="Villa Lib. San Martín"/>
    <n v="1"/>
  </r>
  <r>
    <x v="156"/>
    <x v="3"/>
    <s v="Chajarí"/>
    <n v="17"/>
  </r>
  <r>
    <x v="156"/>
    <x v="3"/>
    <s v="Villa del Rosario"/>
    <n v="4"/>
  </r>
  <r>
    <x v="156"/>
    <x v="4"/>
    <s v="Federal"/>
    <n v="0"/>
  </r>
  <r>
    <x v="156"/>
    <x v="5"/>
    <s v="Feliciano"/>
    <n v="0"/>
  </r>
  <r>
    <x v="156"/>
    <x v="6"/>
    <s v="Gral. Galarza"/>
    <n v="4"/>
  </r>
  <r>
    <x v="156"/>
    <x v="6"/>
    <s v="Gualeguay"/>
    <n v="16"/>
  </r>
  <r>
    <x v="156"/>
    <x v="7"/>
    <s v="Gualeguaychú"/>
    <n v="19"/>
  </r>
  <r>
    <x v="156"/>
    <x v="8"/>
    <s v="Holt Ibicuy"/>
    <n v="3"/>
  </r>
  <r>
    <x v="156"/>
    <x v="8"/>
    <s v="Villa Paranacito"/>
    <n v="8"/>
  </r>
  <r>
    <x v="156"/>
    <x v="9"/>
    <s v="Bovril"/>
    <n v="1"/>
  </r>
  <r>
    <x v="156"/>
    <x v="9"/>
    <s v="La Paz"/>
    <n v="3"/>
  </r>
  <r>
    <x v="156"/>
    <x v="9"/>
    <s v="Santa Elena"/>
    <n v="7"/>
  </r>
  <r>
    <x v="156"/>
    <x v="10"/>
    <s v="Lucas Gonzalez"/>
    <n v="1"/>
  </r>
  <r>
    <x v="156"/>
    <x v="10"/>
    <s v="Nogoyá"/>
    <n v="1"/>
  </r>
  <r>
    <x v="156"/>
    <x v="11"/>
    <s v="Cerrito"/>
    <n v="4"/>
  </r>
  <r>
    <x v="156"/>
    <x v="11"/>
    <s v="Col. Avellaneda"/>
    <n v="2"/>
  </r>
  <r>
    <x v="156"/>
    <x v="11"/>
    <s v="Crespo"/>
    <n v="10"/>
  </r>
  <r>
    <x v="156"/>
    <x v="11"/>
    <s v="Oro Verde"/>
    <n v="1"/>
  </r>
  <r>
    <x v="156"/>
    <x v="11"/>
    <s v="Paraná"/>
    <n v="111"/>
  </r>
  <r>
    <x v="156"/>
    <x v="11"/>
    <s v="Seguí"/>
    <n v="2"/>
  </r>
  <r>
    <x v="156"/>
    <x v="11"/>
    <s v="Viale"/>
    <n v="5"/>
  </r>
  <r>
    <x v="156"/>
    <x v="12"/>
    <s v="San Salvador"/>
    <n v="0"/>
  </r>
  <r>
    <x v="156"/>
    <x v="13"/>
    <s v="Gob. Maciá"/>
    <n v="3"/>
  </r>
  <r>
    <x v="156"/>
    <x v="13"/>
    <s v="Mansilla"/>
    <n v="1"/>
  </r>
  <r>
    <x v="156"/>
    <x v="14"/>
    <s v="Basavilbaso"/>
    <n v="6"/>
  </r>
  <r>
    <x v="156"/>
    <x v="14"/>
    <s v="Concepción del Uruguay"/>
    <n v="19"/>
  </r>
  <r>
    <x v="156"/>
    <x v="14"/>
    <s v="Villa Mantero"/>
    <n v="1"/>
  </r>
  <r>
    <x v="156"/>
    <x v="15"/>
    <s v="Victoria"/>
    <n v="10"/>
  </r>
  <r>
    <x v="156"/>
    <x v="16"/>
    <s v="Villaguay"/>
    <n v="1"/>
  </r>
  <r>
    <x v="157"/>
    <x v="0"/>
    <s v="Colón"/>
    <n v="0"/>
  </r>
  <r>
    <x v="157"/>
    <x v="1"/>
    <s v="Concordia"/>
    <n v="17"/>
  </r>
  <r>
    <x v="157"/>
    <x v="2"/>
    <s v="A. Protestante"/>
    <n v="2"/>
  </r>
  <r>
    <x v="157"/>
    <x v="2"/>
    <s v="Diamante"/>
    <n v="3"/>
  </r>
  <r>
    <x v="157"/>
    <x v="2"/>
    <s v="Gral. Ramírez"/>
    <n v="14"/>
  </r>
  <r>
    <x v="157"/>
    <x v="2"/>
    <s v="Isletas"/>
    <n v="1"/>
  </r>
  <r>
    <x v="157"/>
    <x v="2"/>
    <s v="Racedo"/>
    <n v="1"/>
  </r>
  <r>
    <x v="157"/>
    <x v="2"/>
    <s v="Villa Lib. San Martín"/>
    <n v="6"/>
  </r>
  <r>
    <x v="157"/>
    <x v="3"/>
    <s v="Chajarí"/>
    <n v="9"/>
  </r>
  <r>
    <x v="157"/>
    <x v="3"/>
    <s v="Federación"/>
    <n v="4"/>
  </r>
  <r>
    <x v="157"/>
    <x v="4"/>
    <s v="Federal"/>
    <n v="0"/>
  </r>
  <r>
    <x v="157"/>
    <x v="5"/>
    <s v="Feliciano"/>
    <n v="0"/>
  </r>
  <r>
    <x v="157"/>
    <x v="6"/>
    <s v="Gualeguay"/>
    <n v="20"/>
  </r>
  <r>
    <x v="157"/>
    <x v="7"/>
    <s v="Gualeguaychú"/>
    <n v="3"/>
  </r>
  <r>
    <x v="157"/>
    <x v="8"/>
    <s v="Holt Ibicuy"/>
    <n v="1"/>
  </r>
  <r>
    <x v="157"/>
    <x v="9"/>
    <s v="La Paz"/>
    <n v="4"/>
  </r>
  <r>
    <x v="157"/>
    <x v="9"/>
    <s v="Santa Elena"/>
    <n v="1"/>
  </r>
  <r>
    <x v="157"/>
    <x v="10"/>
    <s v="Lucas Gonzalez"/>
    <n v="2"/>
  </r>
  <r>
    <x v="157"/>
    <x v="10"/>
    <s v="Nogoyá"/>
    <n v="8"/>
  </r>
  <r>
    <x v="157"/>
    <x v="11"/>
    <s v="Cerrito"/>
    <n v="2"/>
  </r>
  <r>
    <x v="157"/>
    <x v="11"/>
    <s v="Col. Avellaneda"/>
    <n v="1"/>
  </r>
  <r>
    <x v="157"/>
    <x v="11"/>
    <s v="Crespo"/>
    <n v="3"/>
  </r>
  <r>
    <x v="157"/>
    <x v="11"/>
    <s v="El Palenque"/>
    <n v="1"/>
  </r>
  <r>
    <x v="157"/>
    <x v="11"/>
    <s v="Hasenkamp"/>
    <n v="2"/>
  </r>
  <r>
    <x v="157"/>
    <x v="11"/>
    <s v="María Grande"/>
    <n v="3"/>
  </r>
  <r>
    <x v="157"/>
    <x v="11"/>
    <s v="Oro Verde"/>
    <n v="3"/>
  </r>
  <r>
    <x v="157"/>
    <x v="11"/>
    <s v="Paraná"/>
    <n v="63"/>
  </r>
  <r>
    <x v="157"/>
    <x v="11"/>
    <s v="San Benito"/>
    <n v="1"/>
  </r>
  <r>
    <x v="157"/>
    <x v="12"/>
    <s v="San Salvador"/>
    <n v="0"/>
  </r>
  <r>
    <x v="157"/>
    <x v="13"/>
    <s v="Rosario del Tala"/>
    <n v="0"/>
  </r>
  <r>
    <x v="157"/>
    <x v="14"/>
    <s v="Basavilbaso"/>
    <n v="3"/>
  </r>
  <r>
    <x v="157"/>
    <x v="14"/>
    <s v="Concepción del Uruguay"/>
    <n v="1"/>
  </r>
  <r>
    <x v="157"/>
    <x v="15"/>
    <s v="Victoria"/>
    <n v="11"/>
  </r>
  <r>
    <x v="157"/>
    <x v="16"/>
    <s v="Villaguay"/>
    <n v="3"/>
  </r>
  <r>
    <x v="158"/>
    <x v="0"/>
    <s v="Colón"/>
    <n v="0"/>
  </r>
  <r>
    <x v="158"/>
    <x v="1"/>
    <s v="Concordia"/>
    <n v="20"/>
  </r>
  <r>
    <x v="158"/>
    <x v="2"/>
    <s v="A. Protestante"/>
    <n v="1"/>
  </r>
  <r>
    <x v="158"/>
    <x v="2"/>
    <s v="Diamante"/>
    <n v="25"/>
  </r>
  <r>
    <x v="158"/>
    <x v="2"/>
    <s v="Gral. Ramírez"/>
    <n v="10"/>
  </r>
  <r>
    <x v="158"/>
    <x v="2"/>
    <s v="Las Cuevas"/>
    <n v="1"/>
  </r>
  <r>
    <x v="158"/>
    <x v="2"/>
    <s v="Racedo"/>
    <n v="1"/>
  </r>
  <r>
    <x v="158"/>
    <x v="2"/>
    <s v="Villa Lib. San Martín"/>
    <n v="1"/>
  </r>
  <r>
    <x v="158"/>
    <x v="3"/>
    <s v="Chajarí"/>
    <n v="28"/>
  </r>
  <r>
    <x v="158"/>
    <x v="3"/>
    <s v="Villa del Rosario"/>
    <n v="2"/>
  </r>
  <r>
    <x v="158"/>
    <x v="4"/>
    <s v="Federal"/>
    <n v="0"/>
  </r>
  <r>
    <x v="158"/>
    <x v="5"/>
    <s v="Feliciano"/>
    <n v="0"/>
  </r>
  <r>
    <x v="158"/>
    <x v="6"/>
    <s v="Gualeguay"/>
    <n v="11"/>
  </r>
  <r>
    <x v="158"/>
    <x v="7"/>
    <s v="Gualeguaychú"/>
    <n v="28"/>
  </r>
  <r>
    <x v="158"/>
    <x v="7"/>
    <s v="Larroque"/>
    <n v="15"/>
  </r>
  <r>
    <x v="158"/>
    <x v="8"/>
    <s v="Holt Ibicuy"/>
    <n v="2"/>
  </r>
  <r>
    <x v="158"/>
    <x v="9"/>
    <s v="Bovril"/>
    <n v="2"/>
  </r>
  <r>
    <x v="158"/>
    <x v="9"/>
    <s v="Santa Elena"/>
    <n v="1"/>
  </r>
  <r>
    <x v="158"/>
    <x v="10"/>
    <s v="Nogoyá"/>
    <n v="8"/>
  </r>
  <r>
    <x v="158"/>
    <x v="11"/>
    <s v="Col. Avellaneda"/>
    <n v="2"/>
  </r>
  <r>
    <x v="158"/>
    <x v="11"/>
    <s v="Crespo"/>
    <n v="26"/>
  </r>
  <r>
    <x v="158"/>
    <x v="11"/>
    <s v="El Palenque"/>
    <n v="1"/>
  </r>
  <r>
    <x v="158"/>
    <x v="11"/>
    <s v="María Grande"/>
    <n v="1"/>
  </r>
  <r>
    <x v="158"/>
    <x v="11"/>
    <s v="Oro Verde"/>
    <n v="7"/>
  </r>
  <r>
    <x v="158"/>
    <x v="11"/>
    <s v="Paraná"/>
    <n v="116"/>
  </r>
  <r>
    <x v="158"/>
    <x v="11"/>
    <s v="San Benito"/>
    <n v="5"/>
  </r>
  <r>
    <x v="158"/>
    <x v="11"/>
    <s v="Sauce Pinto"/>
    <n v="1"/>
  </r>
  <r>
    <x v="158"/>
    <x v="11"/>
    <s v="Seguí"/>
    <n v="2"/>
  </r>
  <r>
    <x v="158"/>
    <x v="11"/>
    <s v="Viale"/>
    <n v="1"/>
  </r>
  <r>
    <x v="158"/>
    <x v="12"/>
    <s v="San Salvador"/>
    <n v="0"/>
  </r>
  <r>
    <x v="158"/>
    <x v="13"/>
    <s v="Gob. Maciá"/>
    <n v="2"/>
  </r>
  <r>
    <x v="158"/>
    <x v="13"/>
    <s v="Gob. Sola"/>
    <n v="2"/>
  </r>
  <r>
    <x v="158"/>
    <x v="13"/>
    <s v="Mansilla"/>
    <n v="2"/>
  </r>
  <r>
    <x v="158"/>
    <x v="13"/>
    <s v="Rosario del Tala"/>
    <n v="1"/>
  </r>
  <r>
    <x v="158"/>
    <x v="14"/>
    <s v="Concepción del Uruguay"/>
    <n v="16"/>
  </r>
  <r>
    <x v="158"/>
    <x v="15"/>
    <s v="Antelo"/>
    <n v="1"/>
  </r>
  <r>
    <x v="158"/>
    <x v="15"/>
    <s v="Victoria"/>
    <n v="4"/>
  </r>
  <r>
    <x v="158"/>
    <x v="16"/>
    <s v="Villaguay"/>
    <n v="3"/>
  </r>
  <r>
    <x v="159"/>
    <x v="0"/>
    <s v="Colón"/>
    <n v="2"/>
  </r>
  <r>
    <x v="159"/>
    <x v="1"/>
    <s v="Concordia"/>
    <n v="43"/>
  </r>
  <r>
    <x v="159"/>
    <x v="2"/>
    <s v="Diamante"/>
    <n v="5"/>
  </r>
  <r>
    <x v="159"/>
    <x v="2"/>
    <s v="Gral. Ramírez"/>
    <n v="4"/>
  </r>
  <r>
    <x v="159"/>
    <x v="2"/>
    <s v="Villa Lib. San Martín"/>
    <n v="5"/>
  </r>
  <r>
    <x v="159"/>
    <x v="3"/>
    <s v="Chajarí"/>
    <n v="4"/>
  </r>
  <r>
    <x v="159"/>
    <x v="3"/>
    <s v="Federación"/>
    <n v="8"/>
  </r>
  <r>
    <x v="159"/>
    <x v="3"/>
    <s v="San Jaime"/>
    <n v="1"/>
  </r>
  <r>
    <x v="159"/>
    <x v="3"/>
    <s v="Santa Ana"/>
    <n v="1"/>
  </r>
  <r>
    <x v="159"/>
    <x v="4"/>
    <s v="Federal"/>
    <n v="1"/>
  </r>
  <r>
    <x v="159"/>
    <x v="5"/>
    <s v="Feliciano"/>
    <n v="0"/>
  </r>
  <r>
    <x v="159"/>
    <x v="6"/>
    <s v="Gualeguay"/>
    <n v="43"/>
  </r>
  <r>
    <x v="159"/>
    <x v="7"/>
    <s v="E. Carbó"/>
    <n v="1"/>
  </r>
  <r>
    <x v="159"/>
    <x v="7"/>
    <s v="Gualeguaychú"/>
    <n v="10"/>
  </r>
  <r>
    <x v="159"/>
    <x v="7"/>
    <s v="Larroque"/>
    <n v="5"/>
  </r>
  <r>
    <x v="159"/>
    <x v="7"/>
    <s v="Pueblo Belgrano"/>
    <n v="1"/>
  </r>
  <r>
    <x v="159"/>
    <x v="7"/>
    <s v="Urdinarrain"/>
    <n v="3"/>
  </r>
  <r>
    <x v="159"/>
    <x v="8"/>
    <s v="Villa Paranacito"/>
    <n v="1"/>
  </r>
  <r>
    <x v="159"/>
    <x v="9"/>
    <s v="La Paz"/>
    <n v="8"/>
  </r>
  <r>
    <x v="159"/>
    <x v="9"/>
    <s v="San Gustavo"/>
    <n v="1"/>
  </r>
  <r>
    <x v="159"/>
    <x v="9"/>
    <s v="Santa Elena"/>
    <n v="8"/>
  </r>
  <r>
    <x v="159"/>
    <x v="10"/>
    <s v="Aranguren"/>
    <n v="1"/>
  </r>
  <r>
    <x v="159"/>
    <x v="10"/>
    <s v="Nogoyá"/>
    <n v="8"/>
  </r>
  <r>
    <x v="159"/>
    <x v="11"/>
    <s v="Cerrito"/>
    <n v="1"/>
  </r>
  <r>
    <x v="159"/>
    <x v="11"/>
    <s v="Col. Avellaneda"/>
    <n v="2"/>
  </r>
  <r>
    <x v="159"/>
    <x v="11"/>
    <s v="Crespo"/>
    <n v="17"/>
  </r>
  <r>
    <x v="159"/>
    <x v="11"/>
    <s v="María Grande"/>
    <n v="2"/>
  </r>
  <r>
    <x v="159"/>
    <x v="11"/>
    <s v="Paraná"/>
    <n v="167"/>
  </r>
  <r>
    <x v="159"/>
    <x v="11"/>
    <s v="San Benito"/>
    <n v="5"/>
  </r>
  <r>
    <x v="159"/>
    <x v="12"/>
    <s v="Gral. Campos"/>
    <n v="2"/>
  </r>
  <r>
    <x v="159"/>
    <x v="12"/>
    <s v="San Salvador"/>
    <n v="9"/>
  </r>
  <r>
    <x v="159"/>
    <x v="13"/>
    <s v="Mansilla"/>
    <n v="1"/>
  </r>
  <r>
    <x v="159"/>
    <x v="13"/>
    <s v="Rosario del Tala"/>
    <n v="2"/>
  </r>
  <r>
    <x v="159"/>
    <x v="14"/>
    <s v="Basavilbaso"/>
    <n v="16"/>
  </r>
  <r>
    <x v="159"/>
    <x v="14"/>
    <s v="Concepción del Uruguay"/>
    <n v="8"/>
  </r>
  <r>
    <x v="159"/>
    <x v="14"/>
    <s v="Santa Anita"/>
    <n v="1"/>
  </r>
  <r>
    <x v="159"/>
    <x v="15"/>
    <s v="Antelo"/>
    <n v="1"/>
  </r>
  <r>
    <x v="159"/>
    <x v="15"/>
    <s v="Rincón de Nogoyá"/>
    <n v="1"/>
  </r>
  <r>
    <x v="159"/>
    <x v="15"/>
    <s v="Victoria"/>
    <n v="36"/>
  </r>
  <r>
    <x v="159"/>
    <x v="16"/>
    <s v="Villaguay"/>
    <n v="0"/>
  </r>
  <r>
    <x v="160"/>
    <x v="0"/>
    <s v="Colón"/>
    <n v="0"/>
  </r>
  <r>
    <x v="160"/>
    <x v="1"/>
    <s v="Concordia"/>
    <n v="47"/>
  </r>
  <r>
    <x v="160"/>
    <x v="2"/>
    <s v="Diamante"/>
    <n v="6"/>
  </r>
  <r>
    <x v="160"/>
    <x v="2"/>
    <s v="Gral. Ramírez"/>
    <n v="8"/>
  </r>
  <r>
    <x v="160"/>
    <x v="2"/>
    <s v="Las Cuevas"/>
    <n v="1"/>
  </r>
  <r>
    <x v="160"/>
    <x v="2"/>
    <s v="Villa Lib. San Martín"/>
    <n v="3"/>
  </r>
  <r>
    <x v="160"/>
    <x v="3"/>
    <s v="Chajarí"/>
    <n v="49"/>
  </r>
  <r>
    <x v="160"/>
    <x v="3"/>
    <s v="Federación"/>
    <n v="9"/>
  </r>
  <r>
    <x v="160"/>
    <x v="3"/>
    <s v="San Jaime"/>
    <n v="1"/>
  </r>
  <r>
    <x v="160"/>
    <x v="3"/>
    <s v="Villa del Rosario"/>
    <n v="1"/>
  </r>
  <r>
    <x v="160"/>
    <x v="4"/>
    <s v="Federal"/>
    <n v="1"/>
  </r>
  <r>
    <x v="160"/>
    <x v="5"/>
    <s v="Feliciano"/>
    <n v="0"/>
  </r>
  <r>
    <x v="160"/>
    <x v="6"/>
    <s v="Gral. Galarza"/>
    <n v="2"/>
  </r>
  <r>
    <x v="160"/>
    <x v="6"/>
    <s v="Gualeguay"/>
    <n v="12"/>
  </r>
  <r>
    <x v="160"/>
    <x v="7"/>
    <s v="Gualeguaychú"/>
    <n v="22"/>
  </r>
  <r>
    <x v="160"/>
    <x v="7"/>
    <s v="Larroque"/>
    <n v="3"/>
  </r>
  <r>
    <x v="160"/>
    <x v="7"/>
    <s v="Pueblo Belgrano"/>
    <n v="1"/>
  </r>
  <r>
    <x v="160"/>
    <x v="7"/>
    <s v="Urdinarrain"/>
    <n v="2"/>
  </r>
  <r>
    <x v="160"/>
    <x v="8"/>
    <s v="Holt Ibicuy"/>
    <n v="3"/>
  </r>
  <r>
    <x v="160"/>
    <x v="9"/>
    <s v="Alcaraz"/>
    <n v="1"/>
  </r>
  <r>
    <x v="160"/>
    <x v="9"/>
    <s v="Bovril"/>
    <n v="1"/>
  </r>
  <r>
    <x v="160"/>
    <x v="9"/>
    <s v="La Paz"/>
    <n v="7"/>
  </r>
  <r>
    <x v="160"/>
    <x v="9"/>
    <s v="Santa Elena"/>
    <n v="1"/>
  </r>
  <r>
    <x v="160"/>
    <x v="10"/>
    <s v="Nogoyá"/>
    <n v="1"/>
  </r>
  <r>
    <x v="160"/>
    <x v="11"/>
    <s v="A. Maria Luisa"/>
    <n v="1"/>
  </r>
  <r>
    <x v="160"/>
    <x v="11"/>
    <s v="Cerrito"/>
    <n v="7"/>
  </r>
  <r>
    <x v="160"/>
    <x v="11"/>
    <s v="Col. Avellaneda"/>
    <n v="1"/>
  </r>
  <r>
    <x v="160"/>
    <x v="11"/>
    <s v="Crespo"/>
    <n v="29"/>
  </r>
  <r>
    <x v="160"/>
    <x v="11"/>
    <s v="Hasenkamp"/>
    <n v="3"/>
  </r>
  <r>
    <x v="160"/>
    <x v="11"/>
    <s v="Hernandarias"/>
    <n v="2"/>
  </r>
  <r>
    <x v="160"/>
    <x v="11"/>
    <s v="María Grande"/>
    <n v="9"/>
  </r>
  <r>
    <x v="160"/>
    <x v="11"/>
    <s v="Oro Verde"/>
    <n v="1"/>
  </r>
  <r>
    <x v="160"/>
    <x v="11"/>
    <s v="Paraná"/>
    <n v="136"/>
  </r>
  <r>
    <x v="160"/>
    <x v="11"/>
    <s v="San Benito"/>
    <n v="4"/>
  </r>
  <r>
    <x v="160"/>
    <x v="11"/>
    <s v="Sauce Montrull"/>
    <n v="1"/>
  </r>
  <r>
    <x v="160"/>
    <x v="11"/>
    <s v="Sauce Pinto"/>
    <n v="1"/>
  </r>
  <r>
    <x v="160"/>
    <x v="11"/>
    <s v="Seguí"/>
    <n v="7"/>
  </r>
  <r>
    <x v="160"/>
    <x v="11"/>
    <s v="Viale"/>
    <n v="2"/>
  </r>
  <r>
    <x v="160"/>
    <x v="12"/>
    <s v="San Salvador"/>
    <n v="0"/>
  </r>
  <r>
    <x v="160"/>
    <x v="13"/>
    <s v="Gob. Maciá"/>
    <n v="3"/>
  </r>
  <r>
    <x v="160"/>
    <x v="13"/>
    <s v="Mansilla"/>
    <n v="3"/>
  </r>
  <r>
    <x v="160"/>
    <x v="13"/>
    <s v="Rosario del Tala"/>
    <n v="1"/>
  </r>
  <r>
    <x v="160"/>
    <x v="14"/>
    <s v="Basavilbaso"/>
    <n v="4"/>
  </r>
  <r>
    <x v="160"/>
    <x v="14"/>
    <s v="Concepción del Uruguay"/>
    <n v="16"/>
  </r>
  <r>
    <x v="160"/>
    <x v="15"/>
    <s v="Victoria"/>
    <n v="7"/>
  </r>
  <r>
    <x v="160"/>
    <x v="16"/>
    <s v="Villa Clara"/>
    <n v="2"/>
  </r>
  <r>
    <x v="160"/>
    <x v="16"/>
    <s v="Villaguay"/>
    <n v="5"/>
  </r>
  <r>
    <x v="161"/>
    <x v="0"/>
    <s v="Colón"/>
    <n v="3"/>
  </r>
  <r>
    <x v="161"/>
    <x v="1"/>
    <s v="Concordia"/>
    <n v="52"/>
  </r>
  <r>
    <x v="161"/>
    <x v="1"/>
    <s v="Est. Grande"/>
    <n v="1"/>
  </r>
  <r>
    <x v="161"/>
    <x v="2"/>
    <s v="Aldea Brasilera"/>
    <n v="1"/>
  </r>
  <r>
    <x v="161"/>
    <x v="2"/>
    <s v="Col. Ensayo"/>
    <n v="2"/>
  </r>
  <r>
    <x v="161"/>
    <x v="2"/>
    <s v="Diamante"/>
    <n v="26"/>
  </r>
  <r>
    <x v="161"/>
    <x v="2"/>
    <s v="Gral. Ramírez"/>
    <n v="5"/>
  </r>
  <r>
    <x v="161"/>
    <x v="2"/>
    <s v="Villa Lib. San Martín"/>
    <n v="9"/>
  </r>
  <r>
    <x v="161"/>
    <x v="3"/>
    <s v="Chajarí"/>
    <n v="18"/>
  </r>
  <r>
    <x v="161"/>
    <x v="3"/>
    <s v="Col. Villa Libertad"/>
    <n v="1"/>
  </r>
  <r>
    <x v="161"/>
    <x v="3"/>
    <s v="Federación"/>
    <n v="23"/>
  </r>
  <r>
    <x v="161"/>
    <x v="4"/>
    <s v="Federal"/>
    <n v="3"/>
  </r>
  <r>
    <x v="161"/>
    <x v="5"/>
    <s v="Feliciano"/>
    <n v="0"/>
  </r>
  <r>
    <x v="161"/>
    <x v="6"/>
    <s v="Gualeguay"/>
    <n v="12"/>
  </r>
  <r>
    <x v="161"/>
    <x v="7"/>
    <s v="Gualeguaychú"/>
    <n v="25"/>
  </r>
  <r>
    <x v="161"/>
    <x v="7"/>
    <s v="Pueblo Belgrano"/>
    <n v="2"/>
  </r>
  <r>
    <x v="161"/>
    <x v="7"/>
    <s v="Urdinarrain"/>
    <n v="1"/>
  </r>
  <r>
    <x v="161"/>
    <x v="8"/>
    <s v="Islas del Ibicuy"/>
    <n v="0"/>
  </r>
  <r>
    <x v="161"/>
    <x v="9"/>
    <s v="La Paz"/>
    <n v="12"/>
  </r>
  <r>
    <x v="161"/>
    <x v="9"/>
    <s v="Santa Elena"/>
    <n v="7"/>
  </r>
  <r>
    <x v="161"/>
    <x v="10"/>
    <s v="Aranguren"/>
    <n v="2"/>
  </r>
  <r>
    <x v="161"/>
    <x v="10"/>
    <s v="Lucas Gonzalez"/>
    <n v="6"/>
  </r>
  <r>
    <x v="161"/>
    <x v="10"/>
    <s v="Nogoyá"/>
    <n v="19"/>
  </r>
  <r>
    <x v="161"/>
    <x v="11"/>
    <s v="Cerrito"/>
    <n v="3"/>
  </r>
  <r>
    <x v="161"/>
    <x v="11"/>
    <s v="Col. Avellaneda"/>
    <n v="2"/>
  </r>
  <r>
    <x v="161"/>
    <x v="11"/>
    <s v="Crespo"/>
    <n v="4"/>
  </r>
  <r>
    <x v="161"/>
    <x v="11"/>
    <s v="El Pingo"/>
    <n v="1"/>
  </r>
  <r>
    <x v="161"/>
    <x v="11"/>
    <s v="Hasenkamp"/>
    <n v="2"/>
  </r>
  <r>
    <x v="161"/>
    <x v="11"/>
    <s v="María Grande"/>
    <n v="4"/>
  </r>
  <r>
    <x v="161"/>
    <x v="11"/>
    <s v="Oro Verde"/>
    <n v="1"/>
  </r>
  <r>
    <x v="161"/>
    <x v="11"/>
    <s v="Paraná"/>
    <n v="141"/>
  </r>
  <r>
    <x v="161"/>
    <x v="11"/>
    <s v="Pueblo Brugo"/>
    <n v="1"/>
  </r>
  <r>
    <x v="161"/>
    <x v="11"/>
    <s v="San Benito"/>
    <n v="2"/>
  </r>
  <r>
    <x v="161"/>
    <x v="11"/>
    <s v="Seguí"/>
    <n v="3"/>
  </r>
  <r>
    <x v="161"/>
    <x v="11"/>
    <s v="Viale"/>
    <n v="8"/>
  </r>
  <r>
    <x v="161"/>
    <x v="12"/>
    <s v="San Salvador"/>
    <n v="4"/>
  </r>
  <r>
    <x v="161"/>
    <x v="13"/>
    <s v="Gob. Sola"/>
    <n v="1"/>
  </r>
  <r>
    <x v="161"/>
    <x v="13"/>
    <s v="Rosario del Tala"/>
    <n v="5"/>
  </r>
  <r>
    <x v="161"/>
    <x v="14"/>
    <s v="Basavilbaso"/>
    <n v="20"/>
  </r>
  <r>
    <x v="161"/>
    <x v="14"/>
    <s v="Concepción del Uruguay"/>
    <n v="15"/>
  </r>
  <r>
    <x v="161"/>
    <x v="14"/>
    <s v="Santa Anita"/>
    <n v="5"/>
  </r>
  <r>
    <x v="161"/>
    <x v="15"/>
    <s v="Victoria"/>
    <n v="16"/>
  </r>
  <r>
    <x v="161"/>
    <x v="16"/>
    <s v="Villa Clara"/>
    <n v="1"/>
  </r>
  <r>
    <x v="161"/>
    <x v="16"/>
    <s v="Villaguay"/>
    <n v="10"/>
  </r>
  <r>
    <x v="162"/>
    <x v="0"/>
    <s v="Colón"/>
    <n v="2"/>
  </r>
  <r>
    <x v="162"/>
    <x v="1"/>
    <s v="Concordia"/>
    <n v="22"/>
  </r>
  <r>
    <x v="162"/>
    <x v="2"/>
    <s v="Diamante"/>
    <n v="15"/>
  </r>
  <r>
    <x v="162"/>
    <x v="2"/>
    <s v="Gral. Ramírez"/>
    <n v="9"/>
  </r>
  <r>
    <x v="162"/>
    <x v="2"/>
    <s v="Villa Lib. San Martín"/>
    <n v="1"/>
  </r>
  <r>
    <x v="162"/>
    <x v="3"/>
    <s v="Chajarí"/>
    <n v="23"/>
  </r>
  <r>
    <x v="162"/>
    <x v="3"/>
    <s v="Col. Belgrano"/>
    <n v="1"/>
  </r>
  <r>
    <x v="162"/>
    <x v="3"/>
    <s v="Federación"/>
    <n v="13"/>
  </r>
  <r>
    <x v="162"/>
    <x v="3"/>
    <s v="Villa del Rosario"/>
    <n v="1"/>
  </r>
  <r>
    <x v="162"/>
    <x v="4"/>
    <s v="Federal"/>
    <n v="3"/>
  </r>
  <r>
    <x v="162"/>
    <x v="5"/>
    <s v="Feliciano"/>
    <n v="0"/>
  </r>
  <r>
    <x v="162"/>
    <x v="6"/>
    <s v="Gualeguay"/>
    <n v="12"/>
  </r>
  <r>
    <x v="162"/>
    <x v="7"/>
    <s v="Gualeguaychú"/>
    <n v="22"/>
  </r>
  <r>
    <x v="162"/>
    <x v="7"/>
    <s v="Irazusta"/>
    <n v="2"/>
  </r>
  <r>
    <x v="162"/>
    <x v="7"/>
    <s v="Larroque"/>
    <n v="5"/>
  </r>
  <r>
    <x v="162"/>
    <x v="7"/>
    <s v="Urdinarrain"/>
    <n v="1"/>
  </r>
  <r>
    <x v="162"/>
    <x v="8"/>
    <s v="Holt Ibicuy"/>
    <n v="3"/>
  </r>
  <r>
    <x v="162"/>
    <x v="8"/>
    <s v="Villa Paranacito"/>
    <n v="2"/>
  </r>
  <r>
    <x v="162"/>
    <x v="9"/>
    <s v="Bovril"/>
    <n v="2"/>
  </r>
  <r>
    <x v="162"/>
    <x v="9"/>
    <s v="La Paz"/>
    <n v="5"/>
  </r>
  <r>
    <x v="162"/>
    <x v="9"/>
    <s v="San Gustavo"/>
    <n v="1"/>
  </r>
  <r>
    <x v="162"/>
    <x v="10"/>
    <s v="Lucas Gonzalez"/>
    <n v="2"/>
  </r>
  <r>
    <x v="162"/>
    <x v="10"/>
    <s v="Nogoyá"/>
    <n v="16"/>
  </r>
  <r>
    <x v="162"/>
    <x v="11"/>
    <s v="A. Eigenfeld"/>
    <n v="1"/>
  </r>
  <r>
    <x v="162"/>
    <x v="11"/>
    <s v="A. Maria Luisa"/>
    <n v="2"/>
  </r>
  <r>
    <x v="162"/>
    <x v="11"/>
    <s v="Cerrito"/>
    <n v="5"/>
  </r>
  <r>
    <x v="162"/>
    <x v="11"/>
    <s v="Col. Avellaneda"/>
    <n v="2"/>
  </r>
  <r>
    <x v="162"/>
    <x v="11"/>
    <s v="Crespo"/>
    <n v="16"/>
  </r>
  <r>
    <x v="162"/>
    <x v="11"/>
    <s v="Hasenkamp"/>
    <n v="1"/>
  </r>
  <r>
    <x v="162"/>
    <x v="11"/>
    <s v="María Grande"/>
    <n v="6"/>
  </r>
  <r>
    <x v="162"/>
    <x v="11"/>
    <s v="Oro Verde"/>
    <n v="2"/>
  </r>
  <r>
    <x v="162"/>
    <x v="11"/>
    <s v="Paraná"/>
    <n v="144"/>
  </r>
  <r>
    <x v="162"/>
    <x v="11"/>
    <s v="Pueblo Brugo"/>
    <n v="1"/>
  </r>
  <r>
    <x v="162"/>
    <x v="11"/>
    <s v="San Benito"/>
    <n v="3"/>
  </r>
  <r>
    <x v="162"/>
    <x v="11"/>
    <s v="Seguí"/>
    <n v="1"/>
  </r>
  <r>
    <x v="162"/>
    <x v="11"/>
    <s v="Viale"/>
    <n v="2"/>
  </r>
  <r>
    <x v="162"/>
    <x v="12"/>
    <s v="San Salvador"/>
    <n v="0"/>
  </r>
  <r>
    <x v="162"/>
    <x v="13"/>
    <s v="Rosario del Tala"/>
    <n v="0"/>
  </r>
  <r>
    <x v="162"/>
    <x v="14"/>
    <s v="Basavilbaso"/>
    <n v="9"/>
  </r>
  <r>
    <x v="162"/>
    <x v="14"/>
    <s v="Concepción del Uruguay"/>
    <n v="29"/>
  </r>
  <r>
    <x v="162"/>
    <x v="15"/>
    <s v="Victoria"/>
    <n v="14"/>
  </r>
  <r>
    <x v="162"/>
    <x v="16"/>
    <s v="Villaguay"/>
    <n v="5"/>
  </r>
  <r>
    <x v="163"/>
    <x v="0"/>
    <s v="Colón"/>
    <n v="1"/>
  </r>
  <r>
    <x v="163"/>
    <x v="1"/>
    <s v="Concordia"/>
    <n v="15"/>
  </r>
  <r>
    <x v="163"/>
    <x v="2"/>
    <s v="Diamante"/>
    <n v="8"/>
  </r>
  <r>
    <x v="163"/>
    <x v="2"/>
    <s v="Gral. Ramírez"/>
    <n v="11"/>
  </r>
  <r>
    <x v="163"/>
    <x v="2"/>
    <s v="Paraje La Virgen"/>
    <n v="1"/>
  </r>
  <r>
    <x v="163"/>
    <x v="2"/>
    <s v="Racedo"/>
    <n v="1"/>
  </r>
  <r>
    <x v="163"/>
    <x v="2"/>
    <s v="Villa Lib. San Martín"/>
    <n v="7"/>
  </r>
  <r>
    <x v="163"/>
    <x v="3"/>
    <s v="Chajarí"/>
    <n v="27"/>
  </r>
  <r>
    <x v="163"/>
    <x v="3"/>
    <s v="Federación"/>
    <n v="3"/>
  </r>
  <r>
    <x v="163"/>
    <x v="4"/>
    <s v="Federal"/>
    <n v="0"/>
  </r>
  <r>
    <x v="163"/>
    <x v="5"/>
    <s v="Feliciano"/>
    <n v="0"/>
  </r>
  <r>
    <x v="163"/>
    <x v="6"/>
    <s v="Gualeguay"/>
    <n v="3"/>
  </r>
  <r>
    <x v="163"/>
    <x v="7"/>
    <s v="Gualeguaychú"/>
    <n v="22"/>
  </r>
  <r>
    <x v="163"/>
    <x v="7"/>
    <s v="Pehuajó"/>
    <n v="1"/>
  </r>
  <r>
    <x v="163"/>
    <x v="7"/>
    <s v="Pueblo Belgrano"/>
    <n v="1"/>
  </r>
  <r>
    <x v="163"/>
    <x v="7"/>
    <s v="Urdinarrain"/>
    <n v="3"/>
  </r>
  <r>
    <x v="163"/>
    <x v="8"/>
    <s v="Villa Paranacito"/>
    <n v="1"/>
  </r>
  <r>
    <x v="163"/>
    <x v="9"/>
    <s v="La Paz"/>
    <n v="11"/>
  </r>
  <r>
    <x v="163"/>
    <x v="9"/>
    <s v="Santa Elena"/>
    <n v="4"/>
  </r>
  <r>
    <x v="163"/>
    <x v="10"/>
    <s v="Aranguren"/>
    <n v="1"/>
  </r>
  <r>
    <x v="163"/>
    <x v="10"/>
    <s v="Crucesitas"/>
    <n v="1"/>
  </r>
  <r>
    <x v="163"/>
    <x v="10"/>
    <s v="Febre"/>
    <n v="1"/>
  </r>
  <r>
    <x v="163"/>
    <x v="10"/>
    <s v="Nogoyá"/>
    <n v="15"/>
  </r>
  <r>
    <x v="163"/>
    <x v="11"/>
    <s v="Cerrito"/>
    <n v="0"/>
  </r>
  <r>
    <x v="163"/>
    <x v="11"/>
    <s v="Col. Rivadavia"/>
    <n v="1"/>
  </r>
  <r>
    <x v="163"/>
    <x v="11"/>
    <s v="Crespo"/>
    <n v="6"/>
  </r>
  <r>
    <x v="163"/>
    <x v="11"/>
    <s v="Oro Verde"/>
    <n v="1"/>
  </r>
  <r>
    <x v="163"/>
    <x v="11"/>
    <s v="Paraná"/>
    <n v="59"/>
  </r>
  <r>
    <x v="163"/>
    <x v="11"/>
    <s v="San Benito"/>
    <n v="2"/>
  </r>
  <r>
    <x v="163"/>
    <x v="11"/>
    <s v="Sauce Pinto"/>
    <n v="1"/>
  </r>
  <r>
    <x v="163"/>
    <x v="11"/>
    <s v="Seguí"/>
    <n v="1"/>
  </r>
  <r>
    <x v="163"/>
    <x v="12"/>
    <s v="San Salvador"/>
    <n v="0"/>
  </r>
  <r>
    <x v="163"/>
    <x v="13"/>
    <s v="Gob. Maciá"/>
    <n v="1"/>
  </r>
  <r>
    <x v="163"/>
    <x v="13"/>
    <s v="Mansilla"/>
    <n v="1"/>
  </r>
  <r>
    <x v="163"/>
    <x v="13"/>
    <s v="Rosario del Tala"/>
    <n v="1"/>
  </r>
  <r>
    <x v="163"/>
    <x v="14"/>
    <s v="Basavilbaso"/>
    <n v="4"/>
  </r>
  <r>
    <x v="163"/>
    <x v="14"/>
    <s v="Concepción del Uruguay"/>
    <n v="16"/>
  </r>
  <r>
    <x v="163"/>
    <x v="14"/>
    <s v="Santa Anita"/>
    <n v="3"/>
  </r>
  <r>
    <x v="163"/>
    <x v="15"/>
    <s v="Rincón del Doll"/>
    <n v="1"/>
  </r>
  <r>
    <x v="163"/>
    <x v="15"/>
    <s v="Victoria"/>
    <n v="5"/>
  </r>
  <r>
    <x v="163"/>
    <x v="16"/>
    <s v="Villaguay"/>
    <n v="5"/>
  </r>
  <r>
    <x v="164"/>
    <x v="0"/>
    <s v="Colón"/>
    <n v="0"/>
  </r>
  <r>
    <x v="164"/>
    <x v="1"/>
    <s v="Concordia"/>
    <n v="46"/>
  </r>
  <r>
    <x v="164"/>
    <x v="2"/>
    <s v="A. Valle María"/>
    <n v="1"/>
  </r>
  <r>
    <x v="164"/>
    <x v="2"/>
    <s v="Diamante"/>
    <n v="8"/>
  </r>
  <r>
    <x v="164"/>
    <x v="2"/>
    <s v="Gral. Ramírez"/>
    <n v="3"/>
  </r>
  <r>
    <x v="164"/>
    <x v="2"/>
    <s v="Villa Lib. San Martín"/>
    <n v="9"/>
  </r>
  <r>
    <x v="164"/>
    <x v="3"/>
    <s v="Chajarí"/>
    <n v="13"/>
  </r>
  <r>
    <x v="164"/>
    <x v="3"/>
    <s v="Federación"/>
    <n v="14"/>
  </r>
  <r>
    <x v="164"/>
    <x v="4"/>
    <s v="Federal"/>
    <n v="2"/>
  </r>
  <r>
    <x v="164"/>
    <x v="5"/>
    <s v="Feliciano"/>
    <n v="0"/>
  </r>
  <r>
    <x v="164"/>
    <x v="6"/>
    <s v="Gualeguay"/>
    <n v="1"/>
  </r>
  <r>
    <x v="164"/>
    <x v="7"/>
    <s v="Gualeguaychú"/>
    <n v="3"/>
  </r>
  <r>
    <x v="164"/>
    <x v="8"/>
    <s v="Islas del Ibicuy"/>
    <n v="0"/>
  </r>
  <r>
    <x v="164"/>
    <x v="9"/>
    <s v="Bovril"/>
    <n v="3"/>
  </r>
  <r>
    <x v="164"/>
    <x v="9"/>
    <s v="La Paz"/>
    <n v="8"/>
  </r>
  <r>
    <x v="164"/>
    <x v="9"/>
    <s v="Santa Elena"/>
    <n v="6"/>
  </r>
  <r>
    <x v="164"/>
    <x v="10"/>
    <s v="20 de Septiembre"/>
    <n v="1"/>
  </r>
  <r>
    <x v="164"/>
    <x v="10"/>
    <s v="Nogoyá"/>
    <n v="16"/>
  </r>
  <r>
    <x v="164"/>
    <x v="11"/>
    <s v="Cerrito"/>
    <n v="9"/>
  </r>
  <r>
    <x v="164"/>
    <x v="11"/>
    <s v="Col. Avellaneda"/>
    <n v="3"/>
  </r>
  <r>
    <x v="164"/>
    <x v="11"/>
    <s v="Crespo"/>
    <n v="9"/>
  </r>
  <r>
    <x v="164"/>
    <x v="11"/>
    <s v="Hasenkamp"/>
    <n v="3"/>
  </r>
  <r>
    <x v="164"/>
    <x v="11"/>
    <s v="Oro Verde"/>
    <n v="1"/>
  </r>
  <r>
    <x v="164"/>
    <x v="11"/>
    <s v="Paraná"/>
    <n v="86"/>
  </r>
  <r>
    <x v="164"/>
    <x v="11"/>
    <s v="San Benito"/>
    <n v="4"/>
  </r>
  <r>
    <x v="164"/>
    <x v="11"/>
    <s v="Viale"/>
    <n v="4"/>
  </r>
  <r>
    <x v="164"/>
    <x v="11"/>
    <s v="Villa Urquiza"/>
    <n v="2"/>
  </r>
  <r>
    <x v="164"/>
    <x v="12"/>
    <s v="San Salvador"/>
    <n v="0"/>
  </r>
  <r>
    <x v="164"/>
    <x v="13"/>
    <s v="Mansilla"/>
    <n v="1"/>
  </r>
  <r>
    <x v="164"/>
    <x v="14"/>
    <s v="Concepción del Uruguay"/>
    <n v="2"/>
  </r>
  <r>
    <x v="164"/>
    <x v="14"/>
    <s v="Las Moscas"/>
    <n v="1"/>
  </r>
  <r>
    <x v="164"/>
    <x v="15"/>
    <s v="Victoria"/>
    <n v="14"/>
  </r>
  <r>
    <x v="164"/>
    <x v="16"/>
    <s v="Villaguay"/>
    <n v="9"/>
  </r>
  <r>
    <x v="165"/>
    <x v="0"/>
    <s v="Colón"/>
    <n v="5"/>
  </r>
  <r>
    <x v="165"/>
    <x v="0"/>
    <s v="San José"/>
    <n v="1"/>
  </r>
  <r>
    <x v="165"/>
    <x v="0"/>
    <s v="Ubajay"/>
    <n v="1"/>
  </r>
  <r>
    <x v="165"/>
    <x v="1"/>
    <s v="Concordia"/>
    <n v="57"/>
  </r>
  <r>
    <x v="165"/>
    <x v="2"/>
    <s v="Aldea Brasilera"/>
    <n v="1"/>
  </r>
  <r>
    <x v="165"/>
    <x v="2"/>
    <s v="Diamante"/>
    <n v="11"/>
  </r>
  <r>
    <x v="165"/>
    <x v="2"/>
    <s v="Est. Camps"/>
    <n v="1"/>
  </r>
  <r>
    <x v="165"/>
    <x v="2"/>
    <s v="Gral. Ramírez"/>
    <n v="7"/>
  </r>
  <r>
    <x v="165"/>
    <x v="2"/>
    <s v="Villa Lib. San Martín"/>
    <n v="5"/>
  </r>
  <r>
    <x v="165"/>
    <x v="3"/>
    <s v="Chajarí"/>
    <n v="1"/>
  </r>
  <r>
    <x v="165"/>
    <x v="3"/>
    <s v="Federación"/>
    <n v="6"/>
  </r>
  <r>
    <x v="165"/>
    <x v="4"/>
    <s v="Federal"/>
    <n v="1"/>
  </r>
  <r>
    <x v="165"/>
    <x v="5"/>
    <s v="Feliciano"/>
    <n v="0"/>
  </r>
  <r>
    <x v="165"/>
    <x v="6"/>
    <s v="Gualeguay"/>
    <n v="40"/>
  </r>
  <r>
    <x v="165"/>
    <x v="7"/>
    <s v="Gualeguaychú"/>
    <n v="36"/>
  </r>
  <r>
    <x v="165"/>
    <x v="8"/>
    <s v="Islas del Ibicuy"/>
    <n v="0"/>
  </r>
  <r>
    <x v="165"/>
    <x v="9"/>
    <s v="Alcaraz"/>
    <n v="2"/>
  </r>
  <r>
    <x v="165"/>
    <x v="9"/>
    <s v="Bovril"/>
    <n v="2"/>
  </r>
  <r>
    <x v="165"/>
    <x v="9"/>
    <s v="La Paz"/>
    <n v="8"/>
  </r>
  <r>
    <x v="165"/>
    <x v="10"/>
    <s v="Lucas Gonzalez"/>
    <n v="1"/>
  </r>
  <r>
    <x v="165"/>
    <x v="10"/>
    <s v="Nogoyá"/>
    <n v="5"/>
  </r>
  <r>
    <x v="165"/>
    <x v="11"/>
    <s v="Cerrito"/>
    <n v="3"/>
  </r>
  <r>
    <x v="165"/>
    <x v="11"/>
    <s v="Col. Avellaneda"/>
    <n v="1"/>
  </r>
  <r>
    <x v="165"/>
    <x v="11"/>
    <s v="Crespo"/>
    <n v="12"/>
  </r>
  <r>
    <x v="165"/>
    <x v="11"/>
    <s v="Hasenkamp"/>
    <n v="2"/>
  </r>
  <r>
    <x v="165"/>
    <x v="11"/>
    <s v="Oro Verde"/>
    <n v="2"/>
  </r>
  <r>
    <x v="165"/>
    <x v="11"/>
    <s v="Paraná"/>
    <n v="115"/>
  </r>
  <r>
    <x v="165"/>
    <x v="11"/>
    <s v="San Benito"/>
    <n v="7"/>
  </r>
  <r>
    <x v="165"/>
    <x v="11"/>
    <s v="Seguí"/>
    <n v="2"/>
  </r>
  <r>
    <x v="165"/>
    <x v="11"/>
    <s v="Viale"/>
    <n v="3"/>
  </r>
  <r>
    <x v="165"/>
    <x v="12"/>
    <s v="San Salvador"/>
    <n v="2"/>
  </r>
  <r>
    <x v="165"/>
    <x v="13"/>
    <s v="Rosario del Tala"/>
    <n v="0"/>
  </r>
  <r>
    <x v="165"/>
    <x v="14"/>
    <s v="Basavilbaso"/>
    <n v="4"/>
  </r>
  <r>
    <x v="165"/>
    <x v="14"/>
    <s v="Concepción del Uruguay"/>
    <n v="13"/>
  </r>
  <r>
    <x v="165"/>
    <x v="14"/>
    <s v="Villa San Marcial"/>
    <n v="1"/>
  </r>
  <r>
    <x v="165"/>
    <x v="15"/>
    <s v="Chilcas"/>
    <n v="1"/>
  </r>
  <r>
    <x v="165"/>
    <x v="15"/>
    <s v="Victoria"/>
    <n v="29"/>
  </r>
  <r>
    <x v="165"/>
    <x v="16"/>
    <s v="Villaguay"/>
    <n v="0"/>
  </r>
  <r>
    <x v="166"/>
    <x v="0"/>
    <s v="Colón"/>
    <n v="2"/>
  </r>
  <r>
    <x v="166"/>
    <x v="0"/>
    <s v="Villa Elisa"/>
    <n v="1"/>
  </r>
  <r>
    <x v="166"/>
    <x v="1"/>
    <s v="Concordia"/>
    <n v="35"/>
  </r>
  <r>
    <x v="166"/>
    <x v="1"/>
    <s v="La Criolla"/>
    <n v="1"/>
  </r>
  <r>
    <x v="166"/>
    <x v="2"/>
    <s v="A. Protestante"/>
    <n v="2"/>
  </r>
  <r>
    <x v="166"/>
    <x v="2"/>
    <s v="A. Valle María"/>
    <n v="1"/>
  </r>
  <r>
    <x v="166"/>
    <x v="2"/>
    <s v="Col. Ensayo"/>
    <n v="2"/>
  </r>
  <r>
    <x v="166"/>
    <x v="2"/>
    <s v="Costa Grande"/>
    <n v="2"/>
  </r>
  <r>
    <x v="166"/>
    <x v="2"/>
    <s v="Diamante"/>
    <n v="6"/>
  </r>
  <r>
    <x v="166"/>
    <x v="2"/>
    <s v="Est. Camps"/>
    <n v="1"/>
  </r>
  <r>
    <x v="166"/>
    <x v="2"/>
    <s v="Gral. Ramírez"/>
    <n v="4"/>
  </r>
  <r>
    <x v="166"/>
    <x v="2"/>
    <s v="Racedo"/>
    <n v="1"/>
  </r>
  <r>
    <x v="166"/>
    <x v="3"/>
    <s v="Chajarí"/>
    <n v="19"/>
  </r>
  <r>
    <x v="166"/>
    <x v="3"/>
    <s v="Federación"/>
    <n v="8"/>
  </r>
  <r>
    <x v="166"/>
    <x v="3"/>
    <s v="Villa del Rosario"/>
    <n v="1"/>
  </r>
  <r>
    <x v="166"/>
    <x v="4"/>
    <s v="Federal"/>
    <n v="0"/>
  </r>
  <r>
    <x v="166"/>
    <x v="5"/>
    <s v="Feliciano"/>
    <n v="0"/>
  </r>
  <r>
    <x v="166"/>
    <x v="6"/>
    <s v="Gral. Galarza"/>
    <n v="1"/>
  </r>
  <r>
    <x v="166"/>
    <x v="6"/>
    <s v="Gualeguay"/>
    <n v="22"/>
  </r>
  <r>
    <x v="166"/>
    <x v="7"/>
    <s v="Gualeguaychú"/>
    <n v="23"/>
  </r>
  <r>
    <x v="166"/>
    <x v="7"/>
    <s v="Urdinarrain"/>
    <n v="5"/>
  </r>
  <r>
    <x v="166"/>
    <x v="8"/>
    <s v="Holt Ibicuy"/>
    <n v="5"/>
  </r>
  <r>
    <x v="166"/>
    <x v="8"/>
    <s v="Villa Paranacito"/>
    <n v="1"/>
  </r>
  <r>
    <x v="166"/>
    <x v="9"/>
    <s v="Bovril"/>
    <n v="1"/>
  </r>
  <r>
    <x v="166"/>
    <x v="10"/>
    <s v="Lucas Gonzalez"/>
    <n v="16"/>
  </r>
  <r>
    <x v="166"/>
    <x v="10"/>
    <s v="Nogoyá"/>
    <n v="4"/>
  </r>
  <r>
    <x v="166"/>
    <x v="11"/>
    <s v="A. Maria Luisa"/>
    <n v="0"/>
  </r>
  <r>
    <x v="166"/>
    <x v="11"/>
    <s v="Col. Avellaneda"/>
    <n v="5"/>
  </r>
  <r>
    <x v="166"/>
    <x v="11"/>
    <s v="Crespo"/>
    <n v="14"/>
  </r>
  <r>
    <x v="166"/>
    <x v="11"/>
    <s v="El Palenque"/>
    <n v="1"/>
  </r>
  <r>
    <x v="166"/>
    <x v="11"/>
    <s v="Hernandarias"/>
    <n v="8"/>
  </r>
  <r>
    <x v="166"/>
    <x v="11"/>
    <s v="La Picada"/>
    <n v="1"/>
  </r>
  <r>
    <x v="166"/>
    <x v="11"/>
    <s v="Oro Verde"/>
    <n v="3"/>
  </r>
  <r>
    <x v="166"/>
    <x v="11"/>
    <s v="Paraná"/>
    <n v="123"/>
  </r>
  <r>
    <x v="166"/>
    <x v="11"/>
    <s v="San Benito"/>
    <n v="8"/>
  </r>
  <r>
    <x v="166"/>
    <x v="11"/>
    <s v="Seguí"/>
    <n v="3"/>
  </r>
  <r>
    <x v="166"/>
    <x v="11"/>
    <s v="Viale"/>
    <n v="1"/>
  </r>
  <r>
    <x v="166"/>
    <x v="11"/>
    <s v="Villa Urquiza"/>
    <n v="2"/>
  </r>
  <r>
    <x v="166"/>
    <x v="12"/>
    <s v="San Salvador"/>
    <n v="0"/>
  </r>
  <r>
    <x v="166"/>
    <x v="13"/>
    <s v="Altamirano Sur"/>
    <n v="1"/>
  </r>
  <r>
    <x v="166"/>
    <x v="13"/>
    <s v="Gob. Sola"/>
    <n v="1"/>
  </r>
  <r>
    <x v="166"/>
    <x v="13"/>
    <s v="Guardamonte"/>
    <n v="1"/>
  </r>
  <r>
    <x v="166"/>
    <x v="13"/>
    <s v="Rosario del Tala"/>
    <n v="4"/>
  </r>
  <r>
    <x v="166"/>
    <x v="14"/>
    <s v="Basavilbaso"/>
    <n v="9"/>
  </r>
  <r>
    <x v="166"/>
    <x v="14"/>
    <s v="Concepción del Uruguay"/>
    <n v="24"/>
  </r>
  <r>
    <x v="166"/>
    <x v="14"/>
    <s v="Villa San Marcial"/>
    <n v="1"/>
  </r>
  <r>
    <x v="166"/>
    <x v="15"/>
    <s v="Victoria"/>
    <n v="15"/>
  </r>
  <r>
    <x v="166"/>
    <x v="16"/>
    <s v="Villa Clara"/>
    <n v="1"/>
  </r>
  <r>
    <x v="166"/>
    <x v="16"/>
    <s v="Villaguay"/>
    <n v="9"/>
  </r>
  <r>
    <x v="167"/>
    <x v="0"/>
    <s v="Colón"/>
    <n v="2"/>
  </r>
  <r>
    <x v="167"/>
    <x v="0"/>
    <s v="San José"/>
    <n v="2"/>
  </r>
  <r>
    <x v="167"/>
    <x v="0"/>
    <s v="Ubajay"/>
    <n v="2"/>
  </r>
  <r>
    <x v="167"/>
    <x v="0"/>
    <s v="Villa Elisa"/>
    <n v="3"/>
  </r>
  <r>
    <x v="167"/>
    <x v="1"/>
    <s v="Concordia"/>
    <n v="33"/>
  </r>
  <r>
    <x v="167"/>
    <x v="2"/>
    <s v="Diamante"/>
    <n v="5"/>
  </r>
  <r>
    <x v="167"/>
    <x v="2"/>
    <s v="Gral. Ramírez"/>
    <n v="4"/>
  </r>
  <r>
    <x v="167"/>
    <x v="2"/>
    <s v="Villa Lib. San Martín"/>
    <n v="5"/>
  </r>
  <r>
    <x v="167"/>
    <x v="3"/>
    <s v="Chajarí"/>
    <n v="5"/>
  </r>
  <r>
    <x v="167"/>
    <x v="3"/>
    <s v="Federación"/>
    <n v="4"/>
  </r>
  <r>
    <x v="167"/>
    <x v="3"/>
    <s v="Villa del Rosario"/>
    <n v="1"/>
  </r>
  <r>
    <x v="167"/>
    <x v="4"/>
    <s v="Federal"/>
    <n v="1"/>
  </r>
  <r>
    <x v="167"/>
    <x v="5"/>
    <s v="Feliciano"/>
    <n v="0"/>
  </r>
  <r>
    <x v="167"/>
    <x v="6"/>
    <s v="Gualeguay"/>
    <n v="17"/>
  </r>
  <r>
    <x v="167"/>
    <x v="7"/>
    <s v="Gualeguaychú"/>
    <n v="32"/>
  </r>
  <r>
    <x v="167"/>
    <x v="7"/>
    <s v="Larroque"/>
    <n v="7"/>
  </r>
  <r>
    <x v="167"/>
    <x v="7"/>
    <s v="Pueblo Belgrano"/>
    <n v="4"/>
  </r>
  <r>
    <x v="167"/>
    <x v="7"/>
    <s v="Urdinarrain"/>
    <n v="1"/>
  </r>
  <r>
    <x v="167"/>
    <x v="8"/>
    <s v="Holt Ibicuy"/>
    <n v="2"/>
  </r>
  <r>
    <x v="167"/>
    <x v="8"/>
    <s v="Villa Paranacito"/>
    <n v="1"/>
  </r>
  <r>
    <x v="167"/>
    <x v="9"/>
    <s v="Alcaraz"/>
    <n v="1"/>
  </r>
  <r>
    <x v="167"/>
    <x v="9"/>
    <s v="Bovril"/>
    <n v="4"/>
  </r>
  <r>
    <x v="167"/>
    <x v="9"/>
    <s v="La Paz"/>
    <n v="15"/>
  </r>
  <r>
    <x v="167"/>
    <x v="9"/>
    <s v="San Gustavo"/>
    <n v="1"/>
  </r>
  <r>
    <x v="167"/>
    <x v="9"/>
    <s v="Santa Elena"/>
    <n v="1"/>
  </r>
  <r>
    <x v="167"/>
    <x v="10"/>
    <s v="Aranguren"/>
    <n v="1"/>
  </r>
  <r>
    <x v="167"/>
    <x v="10"/>
    <s v="Colonia 21"/>
    <n v="2"/>
  </r>
  <r>
    <x v="167"/>
    <x v="10"/>
    <s v="Nogoyá"/>
    <n v="3"/>
  </r>
  <r>
    <x v="167"/>
    <x v="11"/>
    <s v="A. Santa María"/>
    <n v="2"/>
  </r>
  <r>
    <x v="167"/>
    <x v="11"/>
    <s v="Cerrito"/>
    <n v="6"/>
  </r>
  <r>
    <x v="167"/>
    <x v="11"/>
    <s v="Col. Avellaneda"/>
    <n v="5"/>
  </r>
  <r>
    <x v="167"/>
    <x v="11"/>
    <s v="Crespo"/>
    <n v="23"/>
  </r>
  <r>
    <x v="167"/>
    <x v="11"/>
    <s v="Est. Sosa"/>
    <n v="2"/>
  </r>
  <r>
    <x v="167"/>
    <x v="11"/>
    <s v="Hasenkamp"/>
    <n v="1"/>
  </r>
  <r>
    <x v="167"/>
    <x v="11"/>
    <s v="María Grande"/>
    <n v="3"/>
  </r>
  <r>
    <x v="167"/>
    <x v="11"/>
    <s v="Oro Verde"/>
    <n v="2"/>
  </r>
  <r>
    <x v="167"/>
    <x v="11"/>
    <s v="Paraná"/>
    <n v="88"/>
  </r>
  <r>
    <x v="167"/>
    <x v="11"/>
    <s v="San Benito"/>
    <n v="2"/>
  </r>
  <r>
    <x v="167"/>
    <x v="11"/>
    <s v="Seguí"/>
    <n v="1"/>
  </r>
  <r>
    <x v="167"/>
    <x v="11"/>
    <s v="Viale"/>
    <n v="5"/>
  </r>
  <r>
    <x v="167"/>
    <x v="12"/>
    <s v="Gral. Campos"/>
    <n v="1"/>
  </r>
  <r>
    <x v="167"/>
    <x v="13"/>
    <s v="Rosario del Tala"/>
    <n v="0"/>
  </r>
  <r>
    <x v="167"/>
    <x v="14"/>
    <s v="Basavilbaso"/>
    <n v="4"/>
  </r>
  <r>
    <x v="167"/>
    <x v="14"/>
    <s v="Concepción del Uruguay"/>
    <n v="32"/>
  </r>
  <r>
    <x v="167"/>
    <x v="15"/>
    <s v="Victoria"/>
    <n v="11"/>
  </r>
  <r>
    <x v="167"/>
    <x v="16"/>
    <s v="Villaguay"/>
    <n v="8"/>
  </r>
  <r>
    <x v="168"/>
    <x v="0"/>
    <s v="Colón"/>
    <n v="7"/>
  </r>
  <r>
    <x v="168"/>
    <x v="0"/>
    <s v="Ubajay"/>
    <n v="4"/>
  </r>
  <r>
    <x v="168"/>
    <x v="1"/>
    <s v="Col. Ayui"/>
    <n v="1"/>
  </r>
  <r>
    <x v="168"/>
    <x v="1"/>
    <s v="Concordia"/>
    <n v="45"/>
  </r>
  <r>
    <x v="168"/>
    <x v="2"/>
    <s v="Aldea Brasilera"/>
    <n v="1"/>
  </r>
  <r>
    <x v="168"/>
    <x v="2"/>
    <s v="Col. Ensayo"/>
    <n v="1"/>
  </r>
  <r>
    <x v="168"/>
    <x v="2"/>
    <s v="Costa Grande"/>
    <n v="1"/>
  </r>
  <r>
    <x v="168"/>
    <x v="2"/>
    <s v="Diamante"/>
    <n v="9"/>
  </r>
  <r>
    <x v="168"/>
    <x v="2"/>
    <s v="Gral. Ramírez"/>
    <n v="3"/>
  </r>
  <r>
    <x v="168"/>
    <x v="2"/>
    <s v="Las Cuevas"/>
    <n v="1"/>
  </r>
  <r>
    <x v="168"/>
    <x v="2"/>
    <s v="Villa Lib. San Martín"/>
    <n v="1"/>
  </r>
  <r>
    <x v="168"/>
    <x v="3"/>
    <s v="Chajarí"/>
    <n v="22"/>
  </r>
  <r>
    <x v="168"/>
    <x v="3"/>
    <s v="Federación"/>
    <n v="2"/>
  </r>
  <r>
    <x v="168"/>
    <x v="3"/>
    <s v="San Jaime"/>
    <n v="2"/>
  </r>
  <r>
    <x v="168"/>
    <x v="3"/>
    <s v="Villa del Rosario"/>
    <n v="3"/>
  </r>
  <r>
    <x v="168"/>
    <x v="4"/>
    <s v="Federal"/>
    <n v="0"/>
  </r>
  <r>
    <x v="168"/>
    <x v="5"/>
    <s v="Feliciano"/>
    <n v="2"/>
  </r>
  <r>
    <x v="168"/>
    <x v="6"/>
    <s v="Gral. Galarza"/>
    <n v="2"/>
  </r>
  <r>
    <x v="168"/>
    <x v="6"/>
    <s v="Gualeguay"/>
    <n v="22"/>
  </r>
  <r>
    <x v="168"/>
    <x v="7"/>
    <s v="Gualeguaychú"/>
    <n v="29"/>
  </r>
  <r>
    <x v="168"/>
    <x v="7"/>
    <s v="Larroque"/>
    <n v="2"/>
  </r>
  <r>
    <x v="168"/>
    <x v="7"/>
    <s v="Pueblo Belgrano"/>
    <n v="7"/>
  </r>
  <r>
    <x v="168"/>
    <x v="7"/>
    <s v="Urdinarrain"/>
    <n v="2"/>
  </r>
  <r>
    <x v="168"/>
    <x v="8"/>
    <s v="Holt Ibicuy"/>
    <n v="15"/>
  </r>
  <r>
    <x v="168"/>
    <x v="9"/>
    <s v="La Paz"/>
    <n v="4"/>
  </r>
  <r>
    <x v="168"/>
    <x v="9"/>
    <s v="Santa Elena"/>
    <n v="7"/>
  </r>
  <r>
    <x v="168"/>
    <x v="10"/>
    <s v="Aranguren"/>
    <n v="1"/>
  </r>
  <r>
    <x v="168"/>
    <x v="10"/>
    <s v="Febre"/>
    <n v="1"/>
  </r>
  <r>
    <x v="168"/>
    <x v="10"/>
    <s v="Hernandez"/>
    <n v="3"/>
  </r>
  <r>
    <x v="168"/>
    <x v="10"/>
    <s v="Lucas Gonzalez"/>
    <n v="1"/>
  </r>
  <r>
    <x v="168"/>
    <x v="10"/>
    <s v="Nogoyá"/>
    <n v="19"/>
  </r>
  <r>
    <x v="168"/>
    <x v="11"/>
    <s v="Cerrito"/>
    <n v="1"/>
  </r>
  <r>
    <x v="168"/>
    <x v="11"/>
    <s v="Col. Avellaneda"/>
    <n v="2"/>
  </r>
  <r>
    <x v="168"/>
    <x v="11"/>
    <s v="Crespo"/>
    <n v="11"/>
  </r>
  <r>
    <x v="168"/>
    <x v="11"/>
    <s v="Hernandarias"/>
    <n v="3"/>
  </r>
  <r>
    <x v="168"/>
    <x v="11"/>
    <s v="María Grande"/>
    <n v="3"/>
  </r>
  <r>
    <x v="168"/>
    <x v="11"/>
    <s v="Oro Verde"/>
    <n v="1"/>
  </r>
  <r>
    <x v="168"/>
    <x v="11"/>
    <s v="Paraná"/>
    <n v="94"/>
  </r>
  <r>
    <x v="168"/>
    <x v="11"/>
    <s v="San Benito"/>
    <n v="1"/>
  </r>
  <r>
    <x v="168"/>
    <x v="11"/>
    <s v="Seguí"/>
    <n v="4"/>
  </r>
  <r>
    <x v="168"/>
    <x v="11"/>
    <s v="Viale"/>
    <n v="2"/>
  </r>
  <r>
    <x v="168"/>
    <x v="11"/>
    <s v="Villa Urquiza"/>
    <n v="1"/>
  </r>
  <r>
    <x v="168"/>
    <x v="12"/>
    <s v="San Salvador"/>
    <n v="0"/>
  </r>
  <r>
    <x v="168"/>
    <x v="13"/>
    <s v="Gob. Sola"/>
    <n v="1"/>
  </r>
  <r>
    <x v="168"/>
    <x v="13"/>
    <s v="Rosario del Tala"/>
    <n v="3"/>
  </r>
  <r>
    <x v="168"/>
    <x v="14"/>
    <s v="Basavilbaso"/>
    <n v="6"/>
  </r>
  <r>
    <x v="168"/>
    <x v="14"/>
    <s v="Concepción del Uruguay"/>
    <n v="30"/>
  </r>
  <r>
    <x v="168"/>
    <x v="14"/>
    <s v="Santa Anita"/>
    <n v="2"/>
  </r>
  <r>
    <x v="168"/>
    <x v="14"/>
    <s v="Villa San Marcial"/>
    <n v="1"/>
  </r>
  <r>
    <x v="168"/>
    <x v="15"/>
    <s v="Victoria"/>
    <n v="19"/>
  </r>
  <r>
    <x v="168"/>
    <x v="16"/>
    <s v="Villaguay"/>
    <n v="0"/>
  </r>
  <r>
    <x v="169"/>
    <x v="0"/>
    <s v="Colón"/>
    <n v="13"/>
  </r>
  <r>
    <x v="169"/>
    <x v="0"/>
    <s v="San José"/>
    <n v="3"/>
  </r>
  <r>
    <x v="169"/>
    <x v="0"/>
    <s v="Ubajay"/>
    <n v="2"/>
  </r>
  <r>
    <x v="169"/>
    <x v="1"/>
    <s v="Concordia"/>
    <n v="37"/>
  </r>
  <r>
    <x v="169"/>
    <x v="2"/>
    <s v="Col. Ensayo"/>
    <n v="2"/>
  </r>
  <r>
    <x v="169"/>
    <x v="2"/>
    <s v="Diamante"/>
    <n v="5"/>
  </r>
  <r>
    <x v="169"/>
    <x v="2"/>
    <s v="Gral. Ramírez"/>
    <n v="3"/>
  </r>
  <r>
    <x v="169"/>
    <x v="2"/>
    <s v="Villa Lib. San Martín"/>
    <n v="4"/>
  </r>
  <r>
    <x v="169"/>
    <x v="3"/>
    <s v="Chajarí"/>
    <n v="10"/>
  </r>
  <r>
    <x v="169"/>
    <x v="3"/>
    <s v="Federación"/>
    <n v="5"/>
  </r>
  <r>
    <x v="169"/>
    <x v="3"/>
    <s v="Villa del Rosario"/>
    <n v="1"/>
  </r>
  <r>
    <x v="169"/>
    <x v="4"/>
    <s v="Federal"/>
    <n v="4"/>
  </r>
  <r>
    <x v="169"/>
    <x v="5"/>
    <s v="Feliciano"/>
    <n v="1"/>
  </r>
  <r>
    <x v="169"/>
    <x v="6"/>
    <s v="Gral. Galarza"/>
    <n v="3"/>
  </r>
  <r>
    <x v="169"/>
    <x v="6"/>
    <s v="Gualeguay"/>
    <n v="15"/>
  </r>
  <r>
    <x v="169"/>
    <x v="7"/>
    <s v="Gualeguaychú"/>
    <n v="29"/>
  </r>
  <r>
    <x v="169"/>
    <x v="8"/>
    <s v="Holt Ibicuy"/>
    <n v="4"/>
  </r>
  <r>
    <x v="169"/>
    <x v="9"/>
    <s v="Bovril"/>
    <n v="1"/>
  </r>
  <r>
    <x v="169"/>
    <x v="9"/>
    <s v="La Paz"/>
    <n v="10"/>
  </r>
  <r>
    <x v="169"/>
    <x v="9"/>
    <s v="Santa Elena"/>
    <n v="4"/>
  </r>
  <r>
    <x v="169"/>
    <x v="10"/>
    <s v="Nogoyá"/>
    <n v="8"/>
  </r>
  <r>
    <x v="169"/>
    <x v="11"/>
    <s v="Cerrito"/>
    <n v="2"/>
  </r>
  <r>
    <x v="169"/>
    <x v="11"/>
    <s v="Col. Avellaneda"/>
    <n v="3"/>
  </r>
  <r>
    <x v="169"/>
    <x v="11"/>
    <s v="Crespo"/>
    <n v="8"/>
  </r>
  <r>
    <x v="169"/>
    <x v="11"/>
    <s v="Hernandarias"/>
    <n v="1"/>
  </r>
  <r>
    <x v="169"/>
    <x v="11"/>
    <s v="María Grande"/>
    <n v="2"/>
  </r>
  <r>
    <x v="169"/>
    <x v="11"/>
    <s v="Paraná"/>
    <n v="88"/>
  </r>
  <r>
    <x v="169"/>
    <x v="11"/>
    <s v="San Benito"/>
    <n v="2"/>
  </r>
  <r>
    <x v="169"/>
    <x v="11"/>
    <s v="Viale"/>
    <n v="3"/>
  </r>
  <r>
    <x v="169"/>
    <x v="12"/>
    <s v="San Salvador"/>
    <n v="0"/>
  </r>
  <r>
    <x v="169"/>
    <x v="13"/>
    <s v="Gob. Maciá"/>
    <n v="2"/>
  </r>
  <r>
    <x v="169"/>
    <x v="14"/>
    <s v="Basavilbaso"/>
    <n v="9"/>
  </r>
  <r>
    <x v="169"/>
    <x v="14"/>
    <s v="Concepción del Uruguay"/>
    <n v="7"/>
  </r>
  <r>
    <x v="169"/>
    <x v="15"/>
    <s v="Victoria"/>
    <n v="5"/>
  </r>
  <r>
    <x v="169"/>
    <x v="16"/>
    <s v="Villaguay"/>
    <n v="16"/>
  </r>
  <r>
    <x v="170"/>
    <x v="0"/>
    <s v="Colón"/>
    <n v="9"/>
  </r>
  <r>
    <x v="170"/>
    <x v="0"/>
    <s v="San José"/>
    <n v="2"/>
  </r>
  <r>
    <x v="170"/>
    <x v="0"/>
    <s v="Ubajay"/>
    <n v="4"/>
  </r>
  <r>
    <x v="170"/>
    <x v="1"/>
    <s v="Concordia"/>
    <n v="26"/>
  </r>
  <r>
    <x v="170"/>
    <x v="2"/>
    <s v="Aldea Brasilera"/>
    <n v="1"/>
  </r>
  <r>
    <x v="170"/>
    <x v="2"/>
    <s v="Diamante"/>
    <n v="8"/>
  </r>
  <r>
    <x v="170"/>
    <x v="2"/>
    <s v="Gral. Ramírez"/>
    <n v="1"/>
  </r>
  <r>
    <x v="170"/>
    <x v="2"/>
    <s v="Villa Lib. San Martín"/>
    <n v="1"/>
  </r>
  <r>
    <x v="170"/>
    <x v="3"/>
    <s v="Chajarí"/>
    <n v="4"/>
  </r>
  <r>
    <x v="170"/>
    <x v="4"/>
    <s v="Federal"/>
    <n v="0"/>
  </r>
  <r>
    <x v="170"/>
    <x v="5"/>
    <s v="Feliciano"/>
    <n v="0"/>
  </r>
  <r>
    <x v="170"/>
    <x v="6"/>
    <s v="Gral. Galarza"/>
    <n v="1"/>
  </r>
  <r>
    <x v="170"/>
    <x v="6"/>
    <s v="Gualeguay"/>
    <n v="15"/>
  </r>
  <r>
    <x v="170"/>
    <x v="7"/>
    <s v="Gualeguaychú"/>
    <n v="8"/>
  </r>
  <r>
    <x v="170"/>
    <x v="7"/>
    <s v="Larroque"/>
    <n v="1"/>
  </r>
  <r>
    <x v="170"/>
    <x v="7"/>
    <s v="Pueblo Belgrano"/>
    <n v="2"/>
  </r>
  <r>
    <x v="170"/>
    <x v="7"/>
    <s v="Urdinarrain"/>
    <n v="3"/>
  </r>
  <r>
    <x v="170"/>
    <x v="8"/>
    <s v="Holt Ibicuy"/>
    <n v="9"/>
  </r>
  <r>
    <x v="170"/>
    <x v="8"/>
    <s v="Villa Paranacito"/>
    <n v="1"/>
  </r>
  <r>
    <x v="170"/>
    <x v="9"/>
    <s v="Alcaraz"/>
    <n v="2"/>
  </r>
  <r>
    <x v="170"/>
    <x v="9"/>
    <s v="Bovril"/>
    <n v="4"/>
  </r>
  <r>
    <x v="170"/>
    <x v="9"/>
    <s v="La Paz"/>
    <n v="2"/>
  </r>
  <r>
    <x v="170"/>
    <x v="9"/>
    <s v="Piedras Blancas"/>
    <n v="2"/>
  </r>
  <r>
    <x v="170"/>
    <x v="9"/>
    <s v="Santa Elena"/>
    <n v="5"/>
  </r>
  <r>
    <x v="170"/>
    <x v="10"/>
    <s v="Nogoyá"/>
    <n v="6"/>
  </r>
  <r>
    <x v="170"/>
    <x v="11"/>
    <s v="A. Santa María"/>
    <n v="1"/>
  </r>
  <r>
    <x v="170"/>
    <x v="11"/>
    <s v="Col. Avellaneda"/>
    <n v="1"/>
  </r>
  <r>
    <x v="170"/>
    <x v="11"/>
    <s v="Crespo"/>
    <n v="6"/>
  </r>
  <r>
    <x v="170"/>
    <x v="11"/>
    <s v="El Ramblón"/>
    <n v="1"/>
  </r>
  <r>
    <x v="170"/>
    <x v="11"/>
    <s v="Hernandarias"/>
    <n v="6"/>
  </r>
  <r>
    <x v="170"/>
    <x v="11"/>
    <s v="María Grande"/>
    <n v="1"/>
  </r>
  <r>
    <x v="170"/>
    <x v="11"/>
    <s v="Oro Verde"/>
    <n v="1"/>
  </r>
  <r>
    <x v="170"/>
    <x v="11"/>
    <s v="Paraná"/>
    <n v="26"/>
  </r>
  <r>
    <x v="170"/>
    <x v="11"/>
    <s v="San Benito"/>
    <n v="1"/>
  </r>
  <r>
    <x v="170"/>
    <x v="11"/>
    <s v="Tabossi"/>
    <n v="1"/>
  </r>
  <r>
    <x v="170"/>
    <x v="11"/>
    <s v="Villa Urquiza"/>
    <n v="1"/>
  </r>
  <r>
    <x v="170"/>
    <x v="12"/>
    <s v="San Salvador"/>
    <n v="0"/>
  </r>
  <r>
    <x v="170"/>
    <x v="13"/>
    <s v="Gob. Maciá"/>
    <n v="4"/>
  </r>
  <r>
    <x v="170"/>
    <x v="14"/>
    <s v="Basavilbaso"/>
    <n v="2"/>
  </r>
  <r>
    <x v="170"/>
    <x v="14"/>
    <s v="Concepción del Uruguay"/>
    <n v="27"/>
  </r>
  <r>
    <x v="170"/>
    <x v="15"/>
    <s v="Victoria"/>
    <n v="10"/>
  </r>
  <r>
    <x v="170"/>
    <x v="16"/>
    <s v="Villaguay"/>
    <n v="0"/>
  </r>
  <r>
    <x v="171"/>
    <x v="0"/>
    <s v="Colón"/>
    <n v="0"/>
  </r>
  <r>
    <x v="171"/>
    <x v="1"/>
    <s v="Concordia"/>
    <n v="42"/>
  </r>
  <r>
    <x v="171"/>
    <x v="1"/>
    <s v="La Criolla"/>
    <n v="1"/>
  </r>
  <r>
    <x v="171"/>
    <x v="2"/>
    <s v="A. Valle María"/>
    <n v="1"/>
  </r>
  <r>
    <x v="171"/>
    <x v="2"/>
    <s v="Diamante"/>
    <n v="3"/>
  </r>
  <r>
    <x v="171"/>
    <x v="2"/>
    <s v="Gral. Ramírez"/>
    <n v="5"/>
  </r>
  <r>
    <x v="171"/>
    <x v="2"/>
    <s v="Villa Lib. San Martín"/>
    <n v="2"/>
  </r>
  <r>
    <x v="171"/>
    <x v="3"/>
    <s v="Chajarí"/>
    <n v="3"/>
  </r>
  <r>
    <x v="171"/>
    <x v="3"/>
    <s v="Federación"/>
    <n v="1"/>
  </r>
  <r>
    <x v="171"/>
    <x v="3"/>
    <s v="Villa del Rosario"/>
    <n v="1"/>
  </r>
  <r>
    <x v="171"/>
    <x v="4"/>
    <s v="Federal"/>
    <n v="0"/>
  </r>
  <r>
    <x v="171"/>
    <x v="5"/>
    <s v="Feliciano"/>
    <n v="0"/>
  </r>
  <r>
    <x v="171"/>
    <x v="6"/>
    <s v="Gualeguay"/>
    <n v="0"/>
  </r>
  <r>
    <x v="171"/>
    <x v="7"/>
    <s v="Gualeguaychú"/>
    <n v="7"/>
  </r>
  <r>
    <x v="171"/>
    <x v="8"/>
    <s v="Islas del Ibicuy"/>
    <n v="0"/>
  </r>
  <r>
    <x v="171"/>
    <x v="9"/>
    <s v="Bovril"/>
    <n v="3"/>
  </r>
  <r>
    <x v="171"/>
    <x v="10"/>
    <s v="Lucas Gonzalez"/>
    <n v="1"/>
  </r>
  <r>
    <x v="171"/>
    <x v="10"/>
    <s v="Nogoyá"/>
    <n v="10"/>
  </r>
  <r>
    <x v="171"/>
    <x v="11"/>
    <s v="Col. Avellaneda"/>
    <n v="1"/>
  </r>
  <r>
    <x v="171"/>
    <x v="11"/>
    <s v="Crespo"/>
    <n v="7"/>
  </r>
  <r>
    <x v="171"/>
    <x v="11"/>
    <s v="Hernandarias"/>
    <n v="1"/>
  </r>
  <r>
    <x v="171"/>
    <x v="11"/>
    <s v="Paraná"/>
    <n v="60"/>
  </r>
  <r>
    <x v="171"/>
    <x v="11"/>
    <s v="San Benito"/>
    <n v="3"/>
  </r>
  <r>
    <x v="171"/>
    <x v="11"/>
    <s v="Seguí"/>
    <n v="3"/>
  </r>
  <r>
    <x v="171"/>
    <x v="12"/>
    <s v="San Salvador"/>
    <n v="2"/>
  </r>
  <r>
    <x v="171"/>
    <x v="13"/>
    <s v="Rosario del Tala"/>
    <n v="0"/>
  </r>
  <r>
    <x v="171"/>
    <x v="14"/>
    <s v="Concepción del Uruguay"/>
    <n v="0"/>
  </r>
  <r>
    <x v="171"/>
    <x v="15"/>
    <s v="Victoria"/>
    <n v="2"/>
  </r>
  <r>
    <x v="171"/>
    <x v="16"/>
    <s v="Villaguay"/>
    <n v="4"/>
  </r>
  <r>
    <x v="172"/>
    <x v="0"/>
    <s v="Colón"/>
    <n v="5"/>
  </r>
  <r>
    <x v="172"/>
    <x v="0"/>
    <s v="San José"/>
    <n v="2"/>
  </r>
  <r>
    <x v="172"/>
    <x v="0"/>
    <s v="Ubajay"/>
    <n v="6"/>
  </r>
  <r>
    <x v="172"/>
    <x v="0"/>
    <s v="Villa Elisa"/>
    <n v="1"/>
  </r>
  <r>
    <x v="172"/>
    <x v="1"/>
    <s v="Concordia"/>
    <n v="40"/>
  </r>
  <r>
    <x v="172"/>
    <x v="2"/>
    <s v="Diamante"/>
    <n v="6"/>
  </r>
  <r>
    <x v="172"/>
    <x v="2"/>
    <s v="Gral. Ramírez"/>
    <n v="1"/>
  </r>
  <r>
    <x v="172"/>
    <x v="2"/>
    <s v="Villa Lib. San Martín"/>
    <n v="2"/>
  </r>
  <r>
    <x v="172"/>
    <x v="3"/>
    <s v="Chajarí"/>
    <n v="14"/>
  </r>
  <r>
    <x v="172"/>
    <x v="3"/>
    <s v="Federación"/>
    <n v="2"/>
  </r>
  <r>
    <x v="172"/>
    <x v="3"/>
    <s v="Santa Ana"/>
    <n v="1"/>
  </r>
  <r>
    <x v="172"/>
    <x v="3"/>
    <s v="Villa del Rosario"/>
    <n v="1"/>
  </r>
  <r>
    <x v="172"/>
    <x v="4"/>
    <s v="Federal"/>
    <n v="0"/>
  </r>
  <r>
    <x v="172"/>
    <x v="5"/>
    <s v="Feliciano"/>
    <n v="0"/>
  </r>
  <r>
    <x v="172"/>
    <x v="6"/>
    <s v="Gualeguay"/>
    <n v="4"/>
  </r>
  <r>
    <x v="172"/>
    <x v="7"/>
    <s v="Cuchilla Redonda"/>
    <n v="1"/>
  </r>
  <r>
    <x v="172"/>
    <x v="7"/>
    <s v="Gualeguaychú"/>
    <n v="20"/>
  </r>
  <r>
    <x v="172"/>
    <x v="8"/>
    <s v="Holt Ibicuy"/>
    <n v="1"/>
  </r>
  <r>
    <x v="172"/>
    <x v="9"/>
    <s v="Alcaraz"/>
    <n v="3"/>
  </r>
  <r>
    <x v="172"/>
    <x v="9"/>
    <s v="Bovril"/>
    <n v="5"/>
  </r>
  <r>
    <x v="172"/>
    <x v="9"/>
    <s v="La Paz"/>
    <n v="7"/>
  </r>
  <r>
    <x v="172"/>
    <x v="10"/>
    <s v="Lucas Gonzalez"/>
    <n v="6"/>
  </r>
  <r>
    <x v="172"/>
    <x v="10"/>
    <s v="Nogoyá"/>
    <n v="1"/>
  </r>
  <r>
    <x v="172"/>
    <x v="10"/>
    <s v="Nogoyá"/>
    <n v="2"/>
  </r>
  <r>
    <x v="172"/>
    <x v="11"/>
    <s v="Crespo"/>
    <n v="8"/>
  </r>
  <r>
    <x v="172"/>
    <x v="11"/>
    <s v="María Grande"/>
    <n v="3"/>
  </r>
  <r>
    <x v="172"/>
    <x v="11"/>
    <s v="Oro Verde"/>
    <n v="10"/>
  </r>
  <r>
    <x v="172"/>
    <x v="11"/>
    <s v="Paraná"/>
    <n v="87"/>
  </r>
  <r>
    <x v="172"/>
    <x v="11"/>
    <s v="Seguí"/>
    <n v="1"/>
  </r>
  <r>
    <x v="172"/>
    <x v="11"/>
    <s v="Viale"/>
    <n v="4"/>
  </r>
  <r>
    <x v="172"/>
    <x v="11"/>
    <s v="Villa Urquiza"/>
    <n v="1"/>
  </r>
  <r>
    <x v="172"/>
    <x v="12"/>
    <s v="San Salvador"/>
    <n v="1"/>
  </r>
  <r>
    <x v="172"/>
    <x v="13"/>
    <s v="Rosario del Tala"/>
    <n v="1"/>
  </r>
  <r>
    <x v="172"/>
    <x v="14"/>
    <s v="Basavilbaso"/>
    <n v="9"/>
  </r>
  <r>
    <x v="172"/>
    <x v="14"/>
    <s v="Caseros"/>
    <n v="1"/>
  </r>
  <r>
    <x v="172"/>
    <x v="14"/>
    <s v="Concepción del Uruguay"/>
    <n v="32"/>
  </r>
  <r>
    <x v="172"/>
    <x v="15"/>
    <s v="Victoria"/>
    <n v="21"/>
  </r>
  <r>
    <x v="172"/>
    <x v="16"/>
    <s v="Villa Clara"/>
    <n v="1"/>
  </r>
  <r>
    <x v="172"/>
    <x v="16"/>
    <s v="Villaguay"/>
    <n v="6"/>
  </r>
  <r>
    <x v="173"/>
    <x v="0"/>
    <s v="Colón"/>
    <n v="4"/>
  </r>
  <r>
    <x v="173"/>
    <x v="0"/>
    <s v="Ubajay"/>
    <n v="11"/>
  </r>
  <r>
    <x v="173"/>
    <x v="1"/>
    <s v="Concordia"/>
    <n v="15"/>
  </r>
  <r>
    <x v="173"/>
    <x v="1"/>
    <s v="La Criolla"/>
    <n v="1"/>
  </r>
  <r>
    <x v="173"/>
    <x v="2"/>
    <s v="Col. Ensayo"/>
    <n v="1"/>
  </r>
  <r>
    <x v="173"/>
    <x v="2"/>
    <s v="Costa Grande"/>
    <n v="1"/>
  </r>
  <r>
    <x v="173"/>
    <x v="2"/>
    <s v="Diamante"/>
    <n v="10"/>
  </r>
  <r>
    <x v="173"/>
    <x v="2"/>
    <s v="Gral. Ramírez"/>
    <n v="1"/>
  </r>
  <r>
    <x v="173"/>
    <x v="2"/>
    <s v="Villa Lib. San Martín"/>
    <n v="2"/>
  </r>
  <r>
    <x v="173"/>
    <x v="3"/>
    <s v="Chajarí"/>
    <n v="5"/>
  </r>
  <r>
    <x v="173"/>
    <x v="3"/>
    <s v="Santa Ana"/>
    <n v="1"/>
  </r>
  <r>
    <x v="173"/>
    <x v="3"/>
    <s v="Villa del Rosario"/>
    <n v="1"/>
  </r>
  <r>
    <x v="173"/>
    <x v="4"/>
    <s v="Federal"/>
    <n v="1"/>
  </r>
  <r>
    <x v="173"/>
    <x v="5"/>
    <s v="Feliciano"/>
    <n v="0"/>
  </r>
  <r>
    <x v="173"/>
    <x v="6"/>
    <s v="Gral. Galarza"/>
    <n v="1"/>
  </r>
  <r>
    <x v="173"/>
    <x v="6"/>
    <s v="Gualeguay"/>
    <n v="4"/>
  </r>
  <r>
    <x v="173"/>
    <x v="7"/>
    <s v="Gualeguaychú"/>
    <n v="48"/>
  </r>
  <r>
    <x v="173"/>
    <x v="7"/>
    <s v="Pueblo Belgrano"/>
    <n v="1"/>
  </r>
  <r>
    <x v="173"/>
    <x v="7"/>
    <s v="Pueblo Belgrano"/>
    <n v="1"/>
  </r>
  <r>
    <x v="173"/>
    <x v="7"/>
    <s v="Urdinarrain"/>
    <n v="4"/>
  </r>
  <r>
    <x v="173"/>
    <x v="8"/>
    <s v="Villa Paranacito"/>
    <n v="1"/>
  </r>
  <r>
    <x v="173"/>
    <x v="9"/>
    <s v="Col. Bertozzi"/>
    <n v="1"/>
  </r>
  <r>
    <x v="173"/>
    <x v="9"/>
    <s v="La Paz"/>
    <n v="12"/>
  </r>
  <r>
    <x v="173"/>
    <x v="9"/>
    <s v="Santa Elena"/>
    <n v="15"/>
  </r>
  <r>
    <x v="173"/>
    <x v="10"/>
    <s v="Lucas Gonzalez"/>
    <n v="2"/>
  </r>
  <r>
    <x v="173"/>
    <x v="10"/>
    <s v="Nogoyá"/>
    <n v="9"/>
  </r>
  <r>
    <x v="173"/>
    <x v="11"/>
    <s v="Col. Avellaneda"/>
    <n v="3"/>
  </r>
  <r>
    <x v="173"/>
    <x v="11"/>
    <s v="Crespo"/>
    <n v="9"/>
  </r>
  <r>
    <x v="173"/>
    <x v="11"/>
    <s v="Hasenkamp"/>
    <n v="1"/>
  </r>
  <r>
    <x v="173"/>
    <x v="11"/>
    <s v="Hernandarias"/>
    <n v="1"/>
  </r>
  <r>
    <x v="173"/>
    <x v="11"/>
    <s v="Oro Verde"/>
    <n v="2"/>
  </r>
  <r>
    <x v="173"/>
    <x v="11"/>
    <s v="Paraná"/>
    <n v="96"/>
  </r>
  <r>
    <x v="173"/>
    <x v="11"/>
    <s v="San Benito"/>
    <n v="1"/>
  </r>
  <r>
    <x v="173"/>
    <x v="11"/>
    <s v="Seguí"/>
    <n v="2"/>
  </r>
  <r>
    <x v="173"/>
    <x v="12"/>
    <s v="San Salvador"/>
    <n v="0"/>
  </r>
  <r>
    <x v="173"/>
    <x v="13"/>
    <s v="Rosario del Tala"/>
    <n v="0"/>
  </r>
  <r>
    <x v="173"/>
    <x v="14"/>
    <s v="Basavilbaso"/>
    <n v="9"/>
  </r>
  <r>
    <x v="173"/>
    <x v="14"/>
    <s v="Concepción del Uruguay"/>
    <n v="19"/>
  </r>
  <r>
    <x v="173"/>
    <x v="14"/>
    <s v="Santa Anita"/>
    <n v="1"/>
  </r>
  <r>
    <x v="173"/>
    <x v="15"/>
    <s v="Victoria"/>
    <n v="12"/>
  </r>
  <r>
    <x v="173"/>
    <x v="16"/>
    <s v="Villa Clara"/>
    <n v="1"/>
  </r>
  <r>
    <x v="173"/>
    <x v="16"/>
    <s v="Villaguay"/>
    <n v="3"/>
  </r>
  <r>
    <x v="174"/>
    <x v="0"/>
    <s v="Colón"/>
    <n v="2"/>
  </r>
  <r>
    <x v="174"/>
    <x v="0"/>
    <s v="San José"/>
    <n v="1"/>
  </r>
  <r>
    <x v="174"/>
    <x v="1"/>
    <s v="Concordia"/>
    <n v="42"/>
  </r>
  <r>
    <x v="174"/>
    <x v="1"/>
    <s v="La Criolla"/>
    <n v="1"/>
  </r>
  <r>
    <x v="174"/>
    <x v="2"/>
    <s v="Diamante"/>
    <n v="9"/>
  </r>
  <r>
    <x v="174"/>
    <x v="3"/>
    <s v="Chajarí"/>
    <n v="9"/>
  </r>
  <r>
    <x v="174"/>
    <x v="3"/>
    <s v="Villa del Rosario"/>
    <n v="1"/>
  </r>
  <r>
    <x v="174"/>
    <x v="4"/>
    <s v="Federal"/>
    <n v="0"/>
  </r>
  <r>
    <x v="174"/>
    <x v="5"/>
    <s v="Feliciano"/>
    <n v="0"/>
  </r>
  <r>
    <x v="174"/>
    <x v="6"/>
    <s v="Gral. Galarza"/>
    <n v="2"/>
  </r>
  <r>
    <x v="174"/>
    <x v="6"/>
    <s v="Gualeguay"/>
    <n v="8"/>
  </r>
  <r>
    <x v="174"/>
    <x v="7"/>
    <s v="Gualeguaychú"/>
    <n v="31"/>
  </r>
  <r>
    <x v="174"/>
    <x v="7"/>
    <s v="Larroque"/>
    <n v="9"/>
  </r>
  <r>
    <x v="174"/>
    <x v="7"/>
    <s v="Urdinarrain"/>
    <n v="1"/>
  </r>
  <r>
    <x v="174"/>
    <x v="8"/>
    <s v="Islas del Ibicuy"/>
    <n v="0"/>
  </r>
  <r>
    <x v="174"/>
    <x v="9"/>
    <s v="Bovril"/>
    <n v="4"/>
  </r>
  <r>
    <x v="174"/>
    <x v="9"/>
    <s v="Col. La Providencia"/>
    <n v="1"/>
  </r>
  <r>
    <x v="174"/>
    <x v="9"/>
    <s v="La Paz"/>
    <n v="6"/>
  </r>
  <r>
    <x v="174"/>
    <x v="9"/>
    <s v="San Gustavo"/>
    <n v="2"/>
  </r>
  <r>
    <x v="174"/>
    <x v="10"/>
    <s v="Lucas Gonzalez"/>
    <n v="1"/>
  </r>
  <r>
    <x v="174"/>
    <x v="10"/>
    <s v="Nogoyá"/>
    <n v="6"/>
  </r>
  <r>
    <x v="174"/>
    <x v="11"/>
    <s v="Cerrito"/>
    <n v="1"/>
  </r>
  <r>
    <x v="174"/>
    <x v="11"/>
    <s v="Col. Avellaneda"/>
    <n v="3"/>
  </r>
  <r>
    <x v="174"/>
    <x v="11"/>
    <s v="Crespo"/>
    <n v="19"/>
  </r>
  <r>
    <x v="174"/>
    <x v="11"/>
    <s v="Hernandarias"/>
    <n v="14"/>
  </r>
  <r>
    <x v="174"/>
    <x v="11"/>
    <s v="Oro Verde"/>
    <n v="2"/>
  </r>
  <r>
    <x v="174"/>
    <x v="11"/>
    <s v="Paraná"/>
    <n v="84"/>
  </r>
  <r>
    <x v="174"/>
    <x v="11"/>
    <s v="San Benito"/>
    <n v="4"/>
  </r>
  <r>
    <x v="174"/>
    <x v="11"/>
    <s v="Seguí"/>
    <n v="1"/>
  </r>
  <r>
    <x v="174"/>
    <x v="11"/>
    <s v="Viale"/>
    <n v="1"/>
  </r>
  <r>
    <x v="174"/>
    <x v="12"/>
    <s v="San Salvador"/>
    <n v="0"/>
  </r>
  <r>
    <x v="174"/>
    <x v="13"/>
    <s v="Rosario del Tala"/>
    <n v="0"/>
  </r>
  <r>
    <x v="174"/>
    <x v="14"/>
    <s v="Basavilbaso"/>
    <n v="4"/>
  </r>
  <r>
    <x v="174"/>
    <x v="14"/>
    <s v="Concepción del Uruguay"/>
    <n v="42"/>
  </r>
  <r>
    <x v="174"/>
    <x v="15"/>
    <s v="Victoria"/>
    <n v="9"/>
  </r>
  <r>
    <x v="174"/>
    <x v="16"/>
    <s v="Villaguay"/>
    <n v="3"/>
  </r>
  <r>
    <x v="175"/>
    <x v="0"/>
    <s v="Colón"/>
    <n v="3"/>
  </r>
  <r>
    <x v="175"/>
    <x v="0"/>
    <s v="San José"/>
    <n v="5"/>
  </r>
  <r>
    <x v="175"/>
    <x v="0"/>
    <s v="Villa Elisa"/>
    <n v="3"/>
  </r>
  <r>
    <x v="175"/>
    <x v="1"/>
    <s v="Concordia"/>
    <n v="41"/>
  </r>
  <r>
    <x v="175"/>
    <x v="1"/>
    <s v="La Criolla"/>
    <n v="5"/>
  </r>
  <r>
    <x v="175"/>
    <x v="2"/>
    <s v="Col. Ensayo"/>
    <n v="1"/>
  </r>
  <r>
    <x v="175"/>
    <x v="2"/>
    <s v="Diamante"/>
    <n v="11"/>
  </r>
  <r>
    <x v="175"/>
    <x v="2"/>
    <s v="Gral. Ramírez"/>
    <n v="5"/>
  </r>
  <r>
    <x v="175"/>
    <x v="2"/>
    <s v="Villa Lib. San Martín"/>
    <n v="1"/>
  </r>
  <r>
    <x v="175"/>
    <x v="3"/>
    <s v="Chajarí"/>
    <n v="14"/>
  </r>
  <r>
    <x v="175"/>
    <x v="3"/>
    <s v="Col. San Roque"/>
    <n v="1"/>
  </r>
  <r>
    <x v="175"/>
    <x v="3"/>
    <s v="Santa Ana"/>
    <n v="1"/>
  </r>
  <r>
    <x v="175"/>
    <x v="3"/>
    <s v="Villa del Rosario"/>
    <n v="2"/>
  </r>
  <r>
    <x v="175"/>
    <x v="4"/>
    <s v="Federal"/>
    <n v="0"/>
  </r>
  <r>
    <x v="175"/>
    <x v="5"/>
    <s v="Feliciano"/>
    <n v="0"/>
  </r>
  <r>
    <x v="175"/>
    <x v="6"/>
    <s v="Gral. Galarza"/>
    <n v="10"/>
  </r>
  <r>
    <x v="175"/>
    <x v="6"/>
    <s v="Gualeguay"/>
    <n v="14"/>
  </r>
  <r>
    <x v="175"/>
    <x v="7"/>
    <s v="Gualeguaychú"/>
    <n v="32"/>
  </r>
  <r>
    <x v="175"/>
    <x v="7"/>
    <s v="Larroque"/>
    <n v="1"/>
  </r>
  <r>
    <x v="175"/>
    <x v="8"/>
    <s v="Holt Ibicuy"/>
    <n v="1"/>
  </r>
  <r>
    <x v="175"/>
    <x v="8"/>
    <s v="Villa Paranacito"/>
    <n v="1"/>
  </r>
  <r>
    <x v="175"/>
    <x v="9"/>
    <s v="Alcaraz"/>
    <n v="7"/>
  </r>
  <r>
    <x v="175"/>
    <x v="9"/>
    <s v="Bovril"/>
    <n v="3"/>
  </r>
  <r>
    <x v="175"/>
    <x v="9"/>
    <s v="La Paz"/>
    <n v="15"/>
  </r>
  <r>
    <x v="175"/>
    <x v="9"/>
    <s v="Santa Elena"/>
    <n v="3"/>
  </r>
  <r>
    <x v="175"/>
    <x v="9"/>
    <s v="Yeso Oeste"/>
    <n v="2"/>
  </r>
  <r>
    <x v="175"/>
    <x v="10"/>
    <s v="Nogoyá"/>
    <n v="13"/>
  </r>
  <r>
    <x v="175"/>
    <x v="11"/>
    <s v="A. Santa María"/>
    <n v="1"/>
  </r>
  <r>
    <x v="175"/>
    <x v="11"/>
    <s v="Crespo"/>
    <n v="7"/>
  </r>
  <r>
    <x v="175"/>
    <x v="11"/>
    <s v="Hasenkamp"/>
    <n v="2"/>
  </r>
  <r>
    <x v="175"/>
    <x v="11"/>
    <s v="Hernandarias"/>
    <n v="2"/>
  </r>
  <r>
    <x v="175"/>
    <x v="11"/>
    <s v="María Grande"/>
    <n v="2"/>
  </r>
  <r>
    <x v="175"/>
    <x v="11"/>
    <s v="Oro Verde"/>
    <n v="1"/>
  </r>
  <r>
    <x v="175"/>
    <x v="11"/>
    <s v="Paraná"/>
    <n v="65"/>
  </r>
  <r>
    <x v="175"/>
    <x v="11"/>
    <s v="San Benito"/>
    <n v="2"/>
  </r>
  <r>
    <x v="175"/>
    <x v="11"/>
    <s v="Viale"/>
    <n v="1"/>
  </r>
  <r>
    <x v="175"/>
    <x v="12"/>
    <s v="San Salvador"/>
    <n v="2"/>
  </r>
  <r>
    <x v="175"/>
    <x v="13"/>
    <s v="Gob. Maciá"/>
    <n v="3"/>
  </r>
  <r>
    <x v="175"/>
    <x v="13"/>
    <s v="Guardamonte"/>
    <n v="1"/>
  </r>
  <r>
    <x v="175"/>
    <x v="13"/>
    <s v="Rosario del Tala"/>
    <n v="2"/>
  </r>
  <r>
    <x v="175"/>
    <x v="14"/>
    <s v="Basavilbaso"/>
    <n v="7"/>
  </r>
  <r>
    <x v="175"/>
    <x v="14"/>
    <s v="Concepción del Uruguay"/>
    <n v="18"/>
  </r>
  <r>
    <x v="175"/>
    <x v="14"/>
    <s v="Rocamora"/>
    <n v="1"/>
  </r>
  <r>
    <x v="175"/>
    <x v="14"/>
    <s v="Villa Mantero"/>
    <n v="1"/>
  </r>
  <r>
    <x v="175"/>
    <x v="15"/>
    <s v="Rincón del Doll"/>
    <n v="1"/>
  </r>
  <r>
    <x v="175"/>
    <x v="15"/>
    <s v="Victoria"/>
    <n v="32"/>
  </r>
  <r>
    <x v="175"/>
    <x v="16"/>
    <s v="Villaguay"/>
    <n v="2"/>
  </r>
  <r>
    <x v="176"/>
    <x v="0"/>
    <s v="Colón"/>
    <n v="7"/>
  </r>
  <r>
    <x v="176"/>
    <x v="0"/>
    <s v="San José"/>
    <n v="3"/>
  </r>
  <r>
    <x v="176"/>
    <x v="0"/>
    <s v="Ubajay"/>
    <n v="2"/>
  </r>
  <r>
    <x v="176"/>
    <x v="0"/>
    <s v="Villa Elisa"/>
    <n v="3"/>
  </r>
  <r>
    <x v="176"/>
    <x v="1"/>
    <s v="Concordia"/>
    <n v="40"/>
  </r>
  <r>
    <x v="176"/>
    <x v="1"/>
    <s v="La Criolla"/>
    <n v="1"/>
  </r>
  <r>
    <x v="176"/>
    <x v="1"/>
    <s v="Los Charrúas"/>
    <n v="1"/>
  </r>
  <r>
    <x v="176"/>
    <x v="2"/>
    <s v="A. Valle María"/>
    <n v="1"/>
  </r>
  <r>
    <x v="176"/>
    <x v="2"/>
    <s v="Aldea Brasilera"/>
    <n v="3"/>
  </r>
  <r>
    <x v="176"/>
    <x v="2"/>
    <s v="Diamante"/>
    <n v="4"/>
  </r>
  <r>
    <x v="176"/>
    <x v="2"/>
    <s v="Gral. Ramírez"/>
    <n v="2"/>
  </r>
  <r>
    <x v="176"/>
    <x v="2"/>
    <s v="Villa Lib. San Martín"/>
    <n v="1"/>
  </r>
  <r>
    <x v="176"/>
    <x v="3"/>
    <s v="Chajarí"/>
    <n v="11"/>
  </r>
  <r>
    <x v="176"/>
    <x v="3"/>
    <s v="Federación"/>
    <n v="11"/>
  </r>
  <r>
    <x v="176"/>
    <x v="3"/>
    <s v="Villa del Rosario"/>
    <n v="1"/>
  </r>
  <r>
    <x v="176"/>
    <x v="4"/>
    <s v="Federal"/>
    <n v="0"/>
  </r>
  <r>
    <x v="176"/>
    <x v="5"/>
    <s v="Feliciano"/>
    <n v="0"/>
  </r>
  <r>
    <x v="176"/>
    <x v="6"/>
    <s v="Gral. Galarza"/>
    <n v="1"/>
  </r>
  <r>
    <x v="176"/>
    <x v="6"/>
    <s v="Gualeguay"/>
    <n v="17"/>
  </r>
  <r>
    <x v="176"/>
    <x v="7"/>
    <s v="Gualeguaychú"/>
    <n v="36"/>
  </r>
  <r>
    <x v="176"/>
    <x v="7"/>
    <s v="Urdinarrain"/>
    <n v="3"/>
  </r>
  <r>
    <x v="176"/>
    <x v="8"/>
    <s v="Villa Paranacito"/>
    <n v="2"/>
  </r>
  <r>
    <x v="176"/>
    <x v="9"/>
    <s v="Bovril"/>
    <n v="1"/>
  </r>
  <r>
    <x v="176"/>
    <x v="9"/>
    <s v="La Paz"/>
    <n v="5"/>
  </r>
  <r>
    <x v="176"/>
    <x v="9"/>
    <s v="Santa Elena"/>
    <n v="5"/>
  </r>
  <r>
    <x v="176"/>
    <x v="10"/>
    <s v="Lucas Gonzalez"/>
    <n v="1"/>
  </r>
  <r>
    <x v="176"/>
    <x v="10"/>
    <s v="Nogoyá"/>
    <n v="6"/>
  </r>
  <r>
    <x v="176"/>
    <x v="11"/>
    <s v="Cerrito"/>
    <n v="1"/>
  </r>
  <r>
    <x v="176"/>
    <x v="11"/>
    <s v="Col. Avellaneda"/>
    <n v="2"/>
  </r>
  <r>
    <x v="176"/>
    <x v="11"/>
    <s v="Crespo"/>
    <n v="8"/>
  </r>
  <r>
    <x v="176"/>
    <x v="11"/>
    <s v="Hernandarias"/>
    <n v="8"/>
  </r>
  <r>
    <x v="176"/>
    <x v="11"/>
    <s v="Oro Verde"/>
    <n v="2"/>
  </r>
  <r>
    <x v="176"/>
    <x v="11"/>
    <s v="Paraná"/>
    <n v="89"/>
  </r>
  <r>
    <x v="176"/>
    <x v="11"/>
    <s v="San Benito"/>
    <n v="5"/>
  </r>
  <r>
    <x v="176"/>
    <x v="11"/>
    <s v="Seguí"/>
    <n v="1"/>
  </r>
  <r>
    <x v="176"/>
    <x v="11"/>
    <s v="Viale"/>
    <n v="2"/>
  </r>
  <r>
    <x v="176"/>
    <x v="11"/>
    <s v="Villa Urquiza"/>
    <n v="2"/>
  </r>
  <r>
    <x v="176"/>
    <x v="12"/>
    <s v="San Salvador"/>
    <n v="0"/>
  </r>
  <r>
    <x v="176"/>
    <x v="13"/>
    <s v="Guardamonte"/>
    <n v="1"/>
  </r>
  <r>
    <x v="176"/>
    <x v="13"/>
    <s v="Mansilla"/>
    <n v="1"/>
  </r>
  <r>
    <x v="176"/>
    <x v="14"/>
    <s v="Basavilbaso"/>
    <n v="10"/>
  </r>
  <r>
    <x v="176"/>
    <x v="14"/>
    <s v="Caseros"/>
    <n v="1"/>
  </r>
  <r>
    <x v="176"/>
    <x v="14"/>
    <s v="Concepción del Uruguay"/>
    <n v="20"/>
  </r>
  <r>
    <x v="176"/>
    <x v="14"/>
    <s v="Santa Anita"/>
    <n v="1"/>
  </r>
  <r>
    <x v="176"/>
    <x v="15"/>
    <s v="Victoria"/>
    <n v="32"/>
  </r>
  <r>
    <x v="176"/>
    <x v="16"/>
    <s v="Villaguay"/>
    <n v="2"/>
  </r>
  <r>
    <x v="177"/>
    <x v="0"/>
    <s v="Colón"/>
    <n v="4"/>
  </r>
  <r>
    <x v="177"/>
    <x v="0"/>
    <s v="San José"/>
    <n v="2"/>
  </r>
  <r>
    <x v="177"/>
    <x v="0"/>
    <s v="Ubajay"/>
    <n v="5"/>
  </r>
  <r>
    <x v="177"/>
    <x v="0"/>
    <s v="Villa Elisa"/>
    <n v="1"/>
  </r>
  <r>
    <x v="177"/>
    <x v="1"/>
    <s v="Col. Ayui"/>
    <n v="2"/>
  </r>
  <r>
    <x v="177"/>
    <x v="1"/>
    <s v="Concordia"/>
    <n v="28"/>
  </r>
  <r>
    <x v="177"/>
    <x v="2"/>
    <s v="Diamante"/>
    <n v="4"/>
  </r>
  <r>
    <x v="177"/>
    <x v="2"/>
    <s v="Villa Lib. San Martín"/>
    <n v="3"/>
  </r>
  <r>
    <x v="177"/>
    <x v="3"/>
    <s v="Chajarí"/>
    <n v="13"/>
  </r>
  <r>
    <x v="177"/>
    <x v="3"/>
    <s v="Col. Freitas"/>
    <n v="1"/>
  </r>
  <r>
    <x v="177"/>
    <x v="3"/>
    <s v="Federación"/>
    <n v="2"/>
  </r>
  <r>
    <x v="177"/>
    <x v="3"/>
    <s v="San Jaime"/>
    <n v="1"/>
  </r>
  <r>
    <x v="177"/>
    <x v="3"/>
    <s v="Villa del Rosario"/>
    <n v="0"/>
  </r>
  <r>
    <x v="177"/>
    <x v="4"/>
    <s v="Federal"/>
    <n v="0"/>
  </r>
  <r>
    <x v="177"/>
    <x v="5"/>
    <s v="Feliciano"/>
    <n v="0"/>
  </r>
  <r>
    <x v="177"/>
    <x v="6"/>
    <s v="Gral. Galarza"/>
    <n v="5"/>
  </r>
  <r>
    <x v="177"/>
    <x v="6"/>
    <s v="Gualeguay"/>
    <n v="6"/>
  </r>
  <r>
    <x v="177"/>
    <x v="7"/>
    <s v="Gualeguaychú"/>
    <n v="32"/>
  </r>
  <r>
    <x v="177"/>
    <x v="7"/>
    <s v="Larroque"/>
    <n v="4"/>
  </r>
  <r>
    <x v="177"/>
    <x v="7"/>
    <s v="Pueblo Belgrano"/>
    <n v="1"/>
  </r>
  <r>
    <x v="177"/>
    <x v="7"/>
    <s v="Urdinarrain"/>
    <n v="1"/>
  </r>
  <r>
    <x v="177"/>
    <x v="8"/>
    <s v="Islas del Ibicuy"/>
    <n v="0"/>
  </r>
  <r>
    <x v="177"/>
    <x v="9"/>
    <s v="Bovril"/>
    <n v="2"/>
  </r>
  <r>
    <x v="177"/>
    <x v="9"/>
    <s v="La Paz"/>
    <n v="6"/>
  </r>
  <r>
    <x v="177"/>
    <x v="10"/>
    <s v="Nogoyá"/>
    <n v="7"/>
  </r>
  <r>
    <x v="177"/>
    <x v="11"/>
    <s v="Col. Avellaneda"/>
    <n v="1"/>
  </r>
  <r>
    <x v="177"/>
    <x v="11"/>
    <s v="Crespo"/>
    <n v="5"/>
  </r>
  <r>
    <x v="177"/>
    <x v="11"/>
    <s v="Oro Verde"/>
    <n v="2"/>
  </r>
  <r>
    <x v="177"/>
    <x v="11"/>
    <s v="Paraná"/>
    <n v="49"/>
  </r>
  <r>
    <x v="177"/>
    <x v="11"/>
    <s v="San Benito"/>
    <n v="2"/>
  </r>
  <r>
    <x v="177"/>
    <x v="11"/>
    <s v="Sauce Montrull"/>
    <n v="2"/>
  </r>
  <r>
    <x v="177"/>
    <x v="11"/>
    <s v="Seguí"/>
    <n v="1"/>
  </r>
  <r>
    <x v="177"/>
    <x v="12"/>
    <s v="San Salvador"/>
    <n v="0"/>
  </r>
  <r>
    <x v="177"/>
    <x v="13"/>
    <s v="Gob. Maciá"/>
    <n v="3"/>
  </r>
  <r>
    <x v="177"/>
    <x v="13"/>
    <s v="Rosario del Tala"/>
    <n v="2"/>
  </r>
  <r>
    <x v="177"/>
    <x v="14"/>
    <s v="Basavilbaso"/>
    <n v="7"/>
  </r>
  <r>
    <x v="177"/>
    <x v="14"/>
    <s v="Concepción del Uruguay"/>
    <n v="17"/>
  </r>
  <r>
    <x v="177"/>
    <x v="14"/>
    <s v="San Justo"/>
    <n v="1"/>
  </r>
  <r>
    <x v="177"/>
    <x v="15"/>
    <s v="Victoria"/>
    <n v="5"/>
  </r>
  <r>
    <x v="177"/>
    <x v="16"/>
    <s v="Villaguay"/>
    <n v="4"/>
  </r>
  <r>
    <x v="178"/>
    <x v="0"/>
    <s v="Colón"/>
    <n v="3"/>
  </r>
  <r>
    <x v="178"/>
    <x v="0"/>
    <s v="Ubajay"/>
    <n v="2"/>
  </r>
  <r>
    <x v="178"/>
    <x v="1"/>
    <s v="Col. Ayui"/>
    <n v="4"/>
  </r>
  <r>
    <x v="178"/>
    <x v="1"/>
    <s v="Concordia"/>
    <n v="18"/>
  </r>
  <r>
    <x v="178"/>
    <x v="1"/>
    <s v="La Criolla"/>
    <n v="1"/>
  </r>
  <r>
    <x v="178"/>
    <x v="2"/>
    <s v="Diamante"/>
    <n v="1"/>
  </r>
  <r>
    <x v="178"/>
    <x v="2"/>
    <s v="Gral. Ramírez"/>
    <n v="1"/>
  </r>
  <r>
    <x v="178"/>
    <x v="3"/>
    <s v="Chajarí"/>
    <n v="1"/>
  </r>
  <r>
    <x v="178"/>
    <x v="3"/>
    <s v="Villa del Rosario"/>
    <n v="1"/>
  </r>
  <r>
    <x v="178"/>
    <x v="4"/>
    <s v="Federal"/>
    <n v="0"/>
  </r>
  <r>
    <x v="178"/>
    <x v="5"/>
    <s v="Feliciano"/>
    <n v="0"/>
  </r>
  <r>
    <x v="178"/>
    <x v="6"/>
    <s v="Gualeguay"/>
    <n v="0"/>
  </r>
  <r>
    <x v="178"/>
    <x v="7"/>
    <s v="Gualeguaychú"/>
    <n v="13"/>
  </r>
  <r>
    <x v="178"/>
    <x v="8"/>
    <s v="Islas del Ibicuy"/>
    <n v="0"/>
  </r>
  <r>
    <x v="178"/>
    <x v="9"/>
    <s v="La Paz"/>
    <n v="9"/>
  </r>
  <r>
    <x v="178"/>
    <x v="10"/>
    <s v="Lucas Gonzalez"/>
    <n v="2"/>
  </r>
  <r>
    <x v="178"/>
    <x v="10"/>
    <s v="Nogoyá"/>
    <n v="1"/>
  </r>
  <r>
    <x v="178"/>
    <x v="11"/>
    <s v="Cerrito"/>
    <n v="2"/>
  </r>
  <r>
    <x v="178"/>
    <x v="11"/>
    <s v="Col. Avellaneda"/>
    <n v="1"/>
  </r>
  <r>
    <x v="178"/>
    <x v="11"/>
    <s v="María Grande"/>
    <n v="1"/>
  </r>
  <r>
    <x v="178"/>
    <x v="11"/>
    <s v="Paraná"/>
    <n v="32"/>
  </r>
  <r>
    <x v="178"/>
    <x v="12"/>
    <s v="San Salvador"/>
    <n v="0"/>
  </r>
  <r>
    <x v="178"/>
    <x v="13"/>
    <s v="Rosario del Tala"/>
    <n v="0"/>
  </r>
  <r>
    <x v="178"/>
    <x v="14"/>
    <s v="Concepción del Uruguay"/>
    <n v="0"/>
  </r>
  <r>
    <x v="178"/>
    <x v="15"/>
    <s v="Victoria"/>
    <n v="15"/>
  </r>
  <r>
    <x v="178"/>
    <x v="16"/>
    <s v="Villaguay"/>
    <n v="0"/>
  </r>
  <r>
    <x v="179"/>
    <x v="0"/>
    <s v="San José"/>
    <n v="4"/>
  </r>
  <r>
    <x v="179"/>
    <x v="0"/>
    <s v="Villa Elisa"/>
    <n v="4"/>
  </r>
  <r>
    <x v="179"/>
    <x v="1"/>
    <s v="Col. Ayui"/>
    <n v="2"/>
  </r>
  <r>
    <x v="179"/>
    <x v="1"/>
    <s v="Concordia"/>
    <n v="50"/>
  </r>
  <r>
    <x v="179"/>
    <x v="1"/>
    <s v="La Criolla"/>
    <n v="2"/>
  </r>
  <r>
    <x v="179"/>
    <x v="2"/>
    <s v="Diamante"/>
    <n v="4"/>
  </r>
  <r>
    <x v="179"/>
    <x v="2"/>
    <s v="Gral. Ramírez"/>
    <n v="1"/>
  </r>
  <r>
    <x v="179"/>
    <x v="2"/>
    <s v="Strobel"/>
    <n v="1"/>
  </r>
  <r>
    <x v="179"/>
    <x v="3"/>
    <s v="Chajarí"/>
    <n v="4"/>
  </r>
  <r>
    <x v="179"/>
    <x v="3"/>
    <s v="Gualeguaycito"/>
    <n v="1"/>
  </r>
  <r>
    <x v="179"/>
    <x v="4"/>
    <s v="Federal"/>
    <n v="0"/>
  </r>
  <r>
    <x v="179"/>
    <x v="5"/>
    <s v="Feliciano"/>
    <n v="0"/>
  </r>
  <r>
    <x v="179"/>
    <x v="6"/>
    <s v="Gral. Galarza"/>
    <n v="2"/>
  </r>
  <r>
    <x v="179"/>
    <x v="6"/>
    <s v="Gualeguay"/>
    <n v="16"/>
  </r>
  <r>
    <x v="179"/>
    <x v="7"/>
    <s v="Gualeguaychú"/>
    <n v="67"/>
  </r>
  <r>
    <x v="179"/>
    <x v="7"/>
    <s v="Pueblo Belgrano"/>
    <n v="2"/>
  </r>
  <r>
    <x v="179"/>
    <x v="8"/>
    <s v="Holt Ibicuy"/>
    <n v="1"/>
  </r>
  <r>
    <x v="179"/>
    <x v="8"/>
    <s v="Villa Paranacito"/>
    <n v="1"/>
  </r>
  <r>
    <x v="179"/>
    <x v="9"/>
    <s v="La Paz"/>
    <n v="9"/>
  </r>
  <r>
    <x v="179"/>
    <x v="10"/>
    <s v="Nogoyá"/>
    <n v="0"/>
  </r>
  <r>
    <x v="179"/>
    <x v="11"/>
    <s v="Col. Avellaneda"/>
    <n v="3"/>
  </r>
  <r>
    <x v="179"/>
    <x v="11"/>
    <s v="Crespo"/>
    <n v="1"/>
  </r>
  <r>
    <x v="179"/>
    <x v="11"/>
    <s v="Hernandarias"/>
    <n v="2"/>
  </r>
  <r>
    <x v="179"/>
    <x v="11"/>
    <s v="María Grande"/>
    <n v="1"/>
  </r>
  <r>
    <x v="179"/>
    <x v="11"/>
    <s v="Oro Verde"/>
    <n v="4"/>
  </r>
  <r>
    <x v="179"/>
    <x v="11"/>
    <s v="Paraná"/>
    <n v="36"/>
  </r>
  <r>
    <x v="179"/>
    <x v="11"/>
    <s v="San Benito"/>
    <n v="4"/>
  </r>
  <r>
    <x v="179"/>
    <x v="11"/>
    <s v="Seguí"/>
    <n v="1"/>
  </r>
  <r>
    <x v="179"/>
    <x v="11"/>
    <s v="Viale"/>
    <n v="3"/>
  </r>
  <r>
    <x v="179"/>
    <x v="12"/>
    <s v="San Salvador"/>
    <n v="2"/>
  </r>
  <r>
    <x v="179"/>
    <x v="13"/>
    <s v="Rosario del Tala"/>
    <n v="0"/>
  </r>
  <r>
    <x v="179"/>
    <x v="14"/>
    <s v="Basavilbaso"/>
    <n v="1"/>
  </r>
  <r>
    <x v="179"/>
    <x v="14"/>
    <s v="Concepción del Uruguay"/>
    <n v="25"/>
  </r>
  <r>
    <x v="179"/>
    <x v="15"/>
    <s v="Victoria"/>
    <n v="2"/>
  </r>
  <r>
    <x v="179"/>
    <x v="16"/>
    <s v="Villaguay"/>
    <n v="4"/>
  </r>
  <r>
    <x v="180"/>
    <x v="0"/>
    <s v="Colón"/>
    <n v="1"/>
  </r>
  <r>
    <x v="180"/>
    <x v="0"/>
    <s v="San José"/>
    <n v="2"/>
  </r>
  <r>
    <x v="180"/>
    <x v="0"/>
    <s v="Ubajay"/>
    <n v="3"/>
  </r>
  <r>
    <x v="180"/>
    <x v="0"/>
    <s v="Villa Elisa"/>
    <n v="2"/>
  </r>
  <r>
    <x v="180"/>
    <x v="1"/>
    <s v="Concordia"/>
    <n v="48"/>
  </r>
  <r>
    <x v="180"/>
    <x v="1"/>
    <s v="La Criolla"/>
    <n v="2"/>
  </r>
  <r>
    <x v="180"/>
    <x v="2"/>
    <s v="A. Valle María"/>
    <n v="1"/>
  </r>
  <r>
    <x v="180"/>
    <x v="2"/>
    <s v="Aldea Brasilera"/>
    <n v="3"/>
  </r>
  <r>
    <x v="180"/>
    <x v="2"/>
    <s v="Aldea Spatenkutter"/>
    <n v="1"/>
  </r>
  <r>
    <x v="180"/>
    <x v="2"/>
    <s v="Diamante"/>
    <n v="8"/>
  </r>
  <r>
    <x v="180"/>
    <x v="2"/>
    <s v="Est. Camps"/>
    <n v="2"/>
  </r>
  <r>
    <x v="180"/>
    <x v="2"/>
    <s v="Gral. Ramírez"/>
    <n v="4"/>
  </r>
  <r>
    <x v="180"/>
    <x v="3"/>
    <s v="Chajarí"/>
    <n v="22"/>
  </r>
  <r>
    <x v="180"/>
    <x v="3"/>
    <s v="Federación"/>
    <n v="7"/>
  </r>
  <r>
    <x v="180"/>
    <x v="3"/>
    <s v="Villa del Rosario"/>
    <n v="6"/>
  </r>
  <r>
    <x v="180"/>
    <x v="4"/>
    <s v="Federal"/>
    <n v="0"/>
  </r>
  <r>
    <x v="180"/>
    <x v="5"/>
    <s v="Feliciano"/>
    <n v="7"/>
  </r>
  <r>
    <x v="180"/>
    <x v="6"/>
    <s v="Gral. Galarza"/>
    <n v="14"/>
  </r>
  <r>
    <x v="180"/>
    <x v="6"/>
    <s v="Gualeguay"/>
    <n v="18"/>
  </r>
  <r>
    <x v="180"/>
    <x v="7"/>
    <s v="Gualeguaychú"/>
    <n v="43"/>
  </r>
  <r>
    <x v="180"/>
    <x v="7"/>
    <s v="Larroque"/>
    <n v="1"/>
  </r>
  <r>
    <x v="180"/>
    <x v="7"/>
    <s v="Pueblo Belgrano"/>
    <n v="2"/>
  </r>
  <r>
    <x v="180"/>
    <x v="7"/>
    <s v="Urdinarrain"/>
    <n v="4"/>
  </r>
  <r>
    <x v="180"/>
    <x v="8"/>
    <s v="Ceibas"/>
    <n v="1"/>
  </r>
  <r>
    <x v="180"/>
    <x v="8"/>
    <s v="Holt Ibicuy"/>
    <n v="1"/>
  </r>
  <r>
    <x v="180"/>
    <x v="8"/>
    <s v="Villa Paranacito"/>
    <n v="1"/>
  </r>
  <r>
    <x v="180"/>
    <x v="9"/>
    <s v="Bovril"/>
    <n v="1"/>
  </r>
  <r>
    <x v="180"/>
    <x v="9"/>
    <s v="La Paz"/>
    <n v="2"/>
  </r>
  <r>
    <x v="180"/>
    <x v="9"/>
    <s v="Santa Elena"/>
    <n v="8"/>
  </r>
  <r>
    <x v="180"/>
    <x v="9"/>
    <s v="Yeso Oeste"/>
    <n v="1"/>
  </r>
  <r>
    <x v="180"/>
    <x v="10"/>
    <s v="Lucas Gonzalez"/>
    <n v="3"/>
  </r>
  <r>
    <x v="180"/>
    <x v="10"/>
    <s v="Nogoyá"/>
    <n v="3"/>
  </r>
  <r>
    <x v="180"/>
    <x v="11"/>
    <s v="Cerrito"/>
    <n v="2"/>
  </r>
  <r>
    <x v="180"/>
    <x v="11"/>
    <s v="Col. Avellaneda"/>
    <n v="1"/>
  </r>
  <r>
    <x v="180"/>
    <x v="11"/>
    <s v="Crespo"/>
    <n v="7"/>
  </r>
  <r>
    <x v="180"/>
    <x v="11"/>
    <s v="Gdor. Etchevere"/>
    <n v="1"/>
  </r>
  <r>
    <x v="180"/>
    <x v="11"/>
    <s v="Hernandarias"/>
    <n v="7"/>
  </r>
  <r>
    <x v="180"/>
    <x v="11"/>
    <s v="Oro Verde"/>
    <n v="2"/>
  </r>
  <r>
    <x v="180"/>
    <x v="11"/>
    <s v="Paraná"/>
    <n v="100"/>
  </r>
  <r>
    <x v="180"/>
    <x v="11"/>
    <s v="San Benito"/>
    <n v="4"/>
  </r>
  <r>
    <x v="180"/>
    <x v="11"/>
    <s v="Seguí"/>
    <n v="1"/>
  </r>
  <r>
    <x v="180"/>
    <x v="11"/>
    <s v="Viale"/>
    <n v="3"/>
  </r>
  <r>
    <x v="180"/>
    <x v="11"/>
    <s v="Villa Urquiza"/>
    <n v="1"/>
  </r>
  <r>
    <x v="180"/>
    <x v="12"/>
    <s v="San Salvador"/>
    <n v="0"/>
  </r>
  <r>
    <x v="180"/>
    <x v="13"/>
    <s v="Rosario del Tala"/>
    <n v="0"/>
  </r>
  <r>
    <x v="180"/>
    <x v="14"/>
    <s v="Basavilbaso"/>
    <n v="6"/>
  </r>
  <r>
    <x v="180"/>
    <x v="14"/>
    <s v="Caseros"/>
    <n v="1"/>
  </r>
  <r>
    <x v="180"/>
    <x v="14"/>
    <s v="Concepción del Uruguay"/>
    <n v="34"/>
  </r>
  <r>
    <x v="180"/>
    <x v="15"/>
    <s v="Victoria"/>
    <n v="28"/>
  </r>
  <r>
    <x v="180"/>
    <x v="16"/>
    <s v="Villaguay"/>
    <n v="1"/>
  </r>
  <r>
    <x v="181"/>
    <x v="0"/>
    <s v="Colón"/>
    <n v="2"/>
  </r>
  <r>
    <x v="181"/>
    <x v="0"/>
    <s v="San José"/>
    <n v="5"/>
  </r>
  <r>
    <x v="181"/>
    <x v="0"/>
    <s v="Ubajay"/>
    <n v="1"/>
  </r>
  <r>
    <x v="181"/>
    <x v="1"/>
    <s v="Col. Ayui"/>
    <n v="1"/>
  </r>
  <r>
    <x v="181"/>
    <x v="1"/>
    <s v="Concordia"/>
    <n v="61"/>
  </r>
  <r>
    <x v="181"/>
    <x v="1"/>
    <s v="La Criolla"/>
    <n v="1"/>
  </r>
  <r>
    <x v="181"/>
    <x v="2"/>
    <s v="Col. Ensayo"/>
    <n v="1"/>
  </r>
  <r>
    <x v="181"/>
    <x v="2"/>
    <s v="Diamante"/>
    <n v="6"/>
  </r>
  <r>
    <x v="181"/>
    <x v="2"/>
    <s v="Gral. Ramírez"/>
    <n v="1"/>
  </r>
  <r>
    <x v="181"/>
    <x v="2"/>
    <s v="Villa Lib. San Martín"/>
    <n v="2"/>
  </r>
  <r>
    <x v="181"/>
    <x v="3"/>
    <s v="Chajarí"/>
    <n v="10"/>
  </r>
  <r>
    <x v="181"/>
    <x v="3"/>
    <s v="Federación"/>
    <n v="3"/>
  </r>
  <r>
    <x v="181"/>
    <x v="3"/>
    <s v="San Jaime"/>
    <n v="1"/>
  </r>
  <r>
    <x v="181"/>
    <x v="3"/>
    <s v="Villa del Rosario"/>
    <n v="1"/>
  </r>
  <r>
    <x v="181"/>
    <x v="4"/>
    <s v="Federal"/>
    <n v="0"/>
  </r>
  <r>
    <x v="181"/>
    <x v="5"/>
    <s v="Feliciano"/>
    <n v="4"/>
  </r>
  <r>
    <x v="181"/>
    <x v="6"/>
    <s v="Gualeguay"/>
    <n v="2"/>
  </r>
  <r>
    <x v="181"/>
    <x v="7"/>
    <s v="Gualeguaychú"/>
    <n v="36"/>
  </r>
  <r>
    <x v="181"/>
    <x v="7"/>
    <s v="Pueblo Belgrano"/>
    <n v="4"/>
  </r>
  <r>
    <x v="181"/>
    <x v="8"/>
    <s v="Holt Ibicuy"/>
    <n v="2"/>
  </r>
  <r>
    <x v="181"/>
    <x v="8"/>
    <s v="Villa Paranacito"/>
    <n v="2"/>
  </r>
  <r>
    <x v="181"/>
    <x v="9"/>
    <s v="Alcaraz"/>
    <n v="1"/>
  </r>
  <r>
    <x v="181"/>
    <x v="9"/>
    <s v="La Paz"/>
    <n v="4"/>
  </r>
  <r>
    <x v="181"/>
    <x v="9"/>
    <s v="Santa Elena"/>
    <n v="2"/>
  </r>
  <r>
    <x v="181"/>
    <x v="10"/>
    <s v="Hernandez"/>
    <n v="1"/>
  </r>
  <r>
    <x v="181"/>
    <x v="10"/>
    <s v="Lucas Gonzalez"/>
    <n v="3"/>
  </r>
  <r>
    <x v="181"/>
    <x v="10"/>
    <s v="Nogoyá"/>
    <n v="9"/>
  </r>
  <r>
    <x v="181"/>
    <x v="11"/>
    <s v="Col. Avellaneda"/>
    <n v="4"/>
  </r>
  <r>
    <x v="181"/>
    <x v="11"/>
    <s v="Crespo"/>
    <n v="4"/>
  </r>
  <r>
    <x v="181"/>
    <x v="11"/>
    <s v="Hernandarias"/>
    <n v="3"/>
  </r>
  <r>
    <x v="181"/>
    <x v="11"/>
    <s v="La Picada"/>
    <n v="1"/>
  </r>
  <r>
    <x v="181"/>
    <x v="11"/>
    <s v="Oro Verde"/>
    <n v="2"/>
  </r>
  <r>
    <x v="181"/>
    <x v="11"/>
    <s v="Paraná"/>
    <n v="58"/>
  </r>
  <r>
    <x v="181"/>
    <x v="11"/>
    <s v="San Benito"/>
    <n v="2"/>
  </r>
  <r>
    <x v="181"/>
    <x v="11"/>
    <s v="Seguí"/>
    <n v="1"/>
  </r>
  <r>
    <x v="181"/>
    <x v="11"/>
    <s v="Viale"/>
    <n v="5"/>
  </r>
  <r>
    <x v="181"/>
    <x v="12"/>
    <s v="San Salvador"/>
    <n v="0"/>
  </r>
  <r>
    <x v="181"/>
    <x v="13"/>
    <s v="Gob. Maciá"/>
    <n v="2"/>
  </r>
  <r>
    <x v="181"/>
    <x v="14"/>
    <s v="Basavilbaso"/>
    <n v="12"/>
  </r>
  <r>
    <x v="181"/>
    <x v="14"/>
    <s v="Concepción del Uruguay"/>
    <n v="20"/>
  </r>
  <r>
    <x v="181"/>
    <x v="14"/>
    <s v="San Justo"/>
    <n v="1"/>
  </r>
  <r>
    <x v="181"/>
    <x v="14"/>
    <s v="Villa Mantero"/>
    <n v="1"/>
  </r>
  <r>
    <x v="181"/>
    <x v="15"/>
    <s v="Rincón del Doll"/>
    <n v="1"/>
  </r>
  <r>
    <x v="181"/>
    <x v="15"/>
    <s v="Victoria"/>
    <n v="11"/>
  </r>
  <r>
    <x v="181"/>
    <x v="16"/>
    <s v="Villaguay"/>
    <n v="0"/>
  </r>
  <r>
    <x v="182"/>
    <x v="0"/>
    <s v="Ubajay"/>
    <n v="3"/>
  </r>
  <r>
    <x v="182"/>
    <x v="1"/>
    <s v="Col. Ayui"/>
    <n v="2"/>
  </r>
  <r>
    <x v="182"/>
    <x v="1"/>
    <s v="Concordia"/>
    <n v="75"/>
  </r>
  <r>
    <x v="182"/>
    <x v="1"/>
    <s v="La Criolla"/>
    <n v="3"/>
  </r>
  <r>
    <x v="182"/>
    <x v="2"/>
    <s v="Diamante"/>
    <n v="7"/>
  </r>
  <r>
    <x v="182"/>
    <x v="2"/>
    <s v="Gral. Ramírez"/>
    <n v="4"/>
  </r>
  <r>
    <x v="182"/>
    <x v="3"/>
    <s v="Chajarí"/>
    <n v="13"/>
  </r>
  <r>
    <x v="182"/>
    <x v="3"/>
    <s v="Federación"/>
    <n v="2"/>
  </r>
  <r>
    <x v="182"/>
    <x v="4"/>
    <s v="Federal"/>
    <n v="1"/>
  </r>
  <r>
    <x v="182"/>
    <x v="5"/>
    <s v="Feliciano"/>
    <n v="1"/>
  </r>
  <r>
    <x v="182"/>
    <x v="6"/>
    <s v="Gral. Galarza"/>
    <n v="4"/>
  </r>
  <r>
    <x v="182"/>
    <x v="6"/>
    <s v="Gualeguay"/>
    <n v="9"/>
  </r>
  <r>
    <x v="182"/>
    <x v="7"/>
    <s v="Gualeguaychú"/>
    <n v="29"/>
  </r>
  <r>
    <x v="182"/>
    <x v="7"/>
    <s v="Larroque"/>
    <n v="1"/>
  </r>
  <r>
    <x v="182"/>
    <x v="7"/>
    <s v="Urdinarrain"/>
    <n v="2"/>
  </r>
  <r>
    <x v="182"/>
    <x v="8"/>
    <s v="Ceibas"/>
    <n v="1"/>
  </r>
  <r>
    <x v="182"/>
    <x v="9"/>
    <s v="Bovril"/>
    <n v="1"/>
  </r>
  <r>
    <x v="182"/>
    <x v="9"/>
    <s v="La Paz"/>
    <n v="2"/>
  </r>
  <r>
    <x v="182"/>
    <x v="9"/>
    <s v="Santa Elena"/>
    <n v="17"/>
  </r>
  <r>
    <x v="182"/>
    <x v="10"/>
    <s v="Lucas Gonzalez"/>
    <n v="1"/>
  </r>
  <r>
    <x v="182"/>
    <x v="10"/>
    <s v="Nogoyá"/>
    <n v="1"/>
  </r>
  <r>
    <x v="182"/>
    <x v="11"/>
    <s v="Col. Avellaneda"/>
    <n v="3"/>
  </r>
  <r>
    <x v="182"/>
    <x v="11"/>
    <s v="Crespo"/>
    <n v="2"/>
  </r>
  <r>
    <x v="182"/>
    <x v="11"/>
    <s v="Hernandarias"/>
    <n v="2"/>
  </r>
  <r>
    <x v="182"/>
    <x v="11"/>
    <s v="María Grande"/>
    <n v="1"/>
  </r>
  <r>
    <x v="182"/>
    <x v="11"/>
    <s v="Oro Verde"/>
    <n v="3"/>
  </r>
  <r>
    <x v="182"/>
    <x v="11"/>
    <s v="Paraná"/>
    <n v="82"/>
  </r>
  <r>
    <x v="182"/>
    <x v="11"/>
    <s v="San Benito"/>
    <n v="3"/>
  </r>
  <r>
    <x v="182"/>
    <x v="11"/>
    <s v="Tabossi"/>
    <n v="1"/>
  </r>
  <r>
    <x v="182"/>
    <x v="11"/>
    <s v="Viale"/>
    <n v="4"/>
  </r>
  <r>
    <x v="182"/>
    <x v="12"/>
    <s v="San Salvador"/>
    <n v="0"/>
  </r>
  <r>
    <x v="182"/>
    <x v="13"/>
    <s v="Rosario del Tala"/>
    <n v="0"/>
  </r>
  <r>
    <x v="182"/>
    <x v="14"/>
    <s v="Basavilbaso"/>
    <n v="4"/>
  </r>
  <r>
    <x v="182"/>
    <x v="14"/>
    <s v="Concepción del Uruguay"/>
    <n v="38"/>
  </r>
  <r>
    <x v="182"/>
    <x v="15"/>
    <s v="Antelo"/>
    <n v="1"/>
  </r>
  <r>
    <x v="182"/>
    <x v="15"/>
    <s v="Victoria"/>
    <n v="9"/>
  </r>
  <r>
    <x v="182"/>
    <x v="16"/>
    <s v="Villaguay"/>
    <n v="1"/>
  </r>
  <r>
    <x v="183"/>
    <x v="0"/>
    <s v="Colón"/>
    <n v="1"/>
  </r>
  <r>
    <x v="183"/>
    <x v="0"/>
    <s v="San José"/>
    <n v="1"/>
  </r>
  <r>
    <x v="183"/>
    <x v="1"/>
    <s v="Concordia"/>
    <n v="49"/>
  </r>
  <r>
    <x v="183"/>
    <x v="1"/>
    <s v="Est. Grande"/>
    <n v="1"/>
  </r>
  <r>
    <x v="183"/>
    <x v="2"/>
    <s v="Col. Ensayo"/>
    <n v="1"/>
  </r>
  <r>
    <x v="183"/>
    <x v="2"/>
    <s v="Diamante"/>
    <n v="6"/>
  </r>
  <r>
    <x v="183"/>
    <x v="2"/>
    <s v="Gral. Ramírez"/>
    <n v="5"/>
  </r>
  <r>
    <x v="183"/>
    <x v="2"/>
    <s v="Las Cuevas"/>
    <n v="1"/>
  </r>
  <r>
    <x v="183"/>
    <x v="3"/>
    <s v="Chajarí"/>
    <n v="17"/>
  </r>
  <r>
    <x v="183"/>
    <x v="4"/>
    <s v="Federal"/>
    <n v="0"/>
  </r>
  <r>
    <x v="183"/>
    <x v="5"/>
    <s v="Feliciano"/>
    <n v="1"/>
  </r>
  <r>
    <x v="183"/>
    <x v="6"/>
    <s v="Gral. Galarza"/>
    <n v="3"/>
  </r>
  <r>
    <x v="183"/>
    <x v="6"/>
    <s v="Gualeguay"/>
    <n v="13"/>
  </r>
  <r>
    <x v="183"/>
    <x v="7"/>
    <s v="Gualeguaychú"/>
    <n v="26"/>
  </r>
  <r>
    <x v="183"/>
    <x v="7"/>
    <s v="Urdinarrain"/>
    <n v="2"/>
  </r>
  <r>
    <x v="183"/>
    <x v="8"/>
    <s v="Holt Ibicuy"/>
    <n v="1"/>
  </r>
  <r>
    <x v="183"/>
    <x v="9"/>
    <s v="Alcaraz"/>
    <n v="1"/>
  </r>
  <r>
    <x v="183"/>
    <x v="9"/>
    <s v="Bovril"/>
    <n v="1"/>
  </r>
  <r>
    <x v="183"/>
    <x v="9"/>
    <s v="La Paz"/>
    <n v="4"/>
  </r>
  <r>
    <x v="183"/>
    <x v="9"/>
    <s v="Santa Elena"/>
    <n v="12"/>
  </r>
  <r>
    <x v="183"/>
    <x v="10"/>
    <s v="Hernandez"/>
    <n v="1"/>
  </r>
  <r>
    <x v="183"/>
    <x v="10"/>
    <s v="Nogoyá"/>
    <n v="6"/>
  </r>
  <r>
    <x v="183"/>
    <x v="11"/>
    <s v="Col. Avellaneda"/>
    <n v="9"/>
  </r>
  <r>
    <x v="183"/>
    <x v="11"/>
    <s v="Crespo"/>
    <n v="3"/>
  </r>
  <r>
    <x v="183"/>
    <x v="11"/>
    <s v="Hernandarias"/>
    <n v="7"/>
  </r>
  <r>
    <x v="183"/>
    <x v="11"/>
    <s v="Oro Verde"/>
    <n v="1"/>
  </r>
  <r>
    <x v="183"/>
    <x v="11"/>
    <s v="Paraná"/>
    <n v="70"/>
  </r>
  <r>
    <x v="183"/>
    <x v="11"/>
    <s v="San Benito"/>
    <n v="1"/>
  </r>
  <r>
    <x v="183"/>
    <x v="11"/>
    <s v="Viale"/>
    <n v="3"/>
  </r>
  <r>
    <x v="183"/>
    <x v="12"/>
    <s v="San Salvador"/>
    <n v="0"/>
  </r>
  <r>
    <x v="183"/>
    <x v="13"/>
    <s v="Gob. Maciá"/>
    <n v="1"/>
  </r>
  <r>
    <x v="183"/>
    <x v="13"/>
    <s v="Guardamonte"/>
    <n v="1"/>
  </r>
  <r>
    <x v="183"/>
    <x v="14"/>
    <s v="Basavilbaso"/>
    <n v="1"/>
  </r>
  <r>
    <x v="183"/>
    <x v="14"/>
    <s v="Caseros"/>
    <n v="1"/>
  </r>
  <r>
    <x v="183"/>
    <x v="14"/>
    <s v="Concepción del Uruguay"/>
    <n v="41"/>
  </r>
  <r>
    <x v="183"/>
    <x v="15"/>
    <s v="Antelo"/>
    <n v="1"/>
  </r>
  <r>
    <x v="183"/>
    <x v="15"/>
    <s v="Victoria"/>
    <n v="14"/>
  </r>
  <r>
    <x v="183"/>
    <x v="16"/>
    <s v="Villaguay"/>
    <n v="6"/>
  </r>
  <r>
    <x v="184"/>
    <x v="0"/>
    <s v="Colón"/>
    <n v="2"/>
  </r>
  <r>
    <x v="184"/>
    <x v="0"/>
    <s v="San José"/>
    <n v="2"/>
  </r>
  <r>
    <x v="184"/>
    <x v="0"/>
    <s v="Ubajay"/>
    <n v="2"/>
  </r>
  <r>
    <x v="184"/>
    <x v="0"/>
    <s v="Villa Elisa"/>
    <n v="2"/>
  </r>
  <r>
    <x v="184"/>
    <x v="1"/>
    <s v="Col. Ayui"/>
    <n v="2"/>
  </r>
  <r>
    <x v="184"/>
    <x v="1"/>
    <s v="Concordia"/>
    <n v="36"/>
  </r>
  <r>
    <x v="184"/>
    <x v="1"/>
    <s v="La Criolla"/>
    <n v="1"/>
  </r>
  <r>
    <x v="184"/>
    <x v="2"/>
    <s v="Diamante"/>
    <n v="6"/>
  </r>
  <r>
    <x v="184"/>
    <x v="2"/>
    <s v="Gral. Ramírez"/>
    <n v="3"/>
  </r>
  <r>
    <x v="184"/>
    <x v="2"/>
    <s v="Villa Lib. San Martín"/>
    <n v="5"/>
  </r>
  <r>
    <x v="184"/>
    <x v="3"/>
    <s v="Chajarí"/>
    <n v="11"/>
  </r>
  <r>
    <x v="184"/>
    <x v="3"/>
    <s v="Federación"/>
    <n v="1"/>
  </r>
  <r>
    <x v="184"/>
    <x v="4"/>
    <s v="Federal"/>
    <n v="0"/>
  </r>
  <r>
    <x v="184"/>
    <x v="5"/>
    <s v="Feliciano"/>
    <n v="0"/>
  </r>
  <r>
    <x v="184"/>
    <x v="6"/>
    <s v="Gral. Galarza"/>
    <n v="5"/>
  </r>
  <r>
    <x v="184"/>
    <x v="6"/>
    <s v="Gualeguay"/>
    <n v="9"/>
  </r>
  <r>
    <x v="184"/>
    <x v="7"/>
    <s v="Gualeguaychú"/>
    <n v="14"/>
  </r>
  <r>
    <x v="184"/>
    <x v="7"/>
    <s v="Larroque"/>
    <n v="2"/>
  </r>
  <r>
    <x v="184"/>
    <x v="7"/>
    <s v="Urdinarrain"/>
    <n v="5"/>
  </r>
  <r>
    <x v="184"/>
    <x v="8"/>
    <s v="Ceibas"/>
    <n v="3"/>
  </r>
  <r>
    <x v="184"/>
    <x v="9"/>
    <s v="Bovril"/>
    <n v="1"/>
  </r>
  <r>
    <x v="184"/>
    <x v="9"/>
    <s v="La Paz"/>
    <n v="7"/>
  </r>
  <r>
    <x v="184"/>
    <x v="9"/>
    <s v="Piedras Blancas"/>
    <n v="1"/>
  </r>
  <r>
    <x v="184"/>
    <x v="9"/>
    <s v="Santa Elena"/>
    <n v="1"/>
  </r>
  <r>
    <x v="184"/>
    <x v="10"/>
    <s v="Nogoyá"/>
    <n v="15"/>
  </r>
  <r>
    <x v="184"/>
    <x v="11"/>
    <s v="Cerrito"/>
    <n v="2"/>
  </r>
  <r>
    <x v="184"/>
    <x v="11"/>
    <s v="Col. Avellaneda"/>
    <n v="1"/>
  </r>
  <r>
    <x v="184"/>
    <x v="11"/>
    <s v="Crespo"/>
    <n v="8"/>
  </r>
  <r>
    <x v="184"/>
    <x v="11"/>
    <s v="Hernandarias"/>
    <n v="6"/>
  </r>
  <r>
    <x v="184"/>
    <x v="11"/>
    <s v="Paraná"/>
    <n v="64"/>
  </r>
  <r>
    <x v="184"/>
    <x v="11"/>
    <s v="San Benito"/>
    <n v="2"/>
  </r>
  <r>
    <x v="184"/>
    <x v="11"/>
    <s v="Seguí"/>
    <n v="1"/>
  </r>
  <r>
    <x v="184"/>
    <x v="11"/>
    <s v="Viale"/>
    <n v="5"/>
  </r>
  <r>
    <x v="184"/>
    <x v="12"/>
    <s v="San Salvador"/>
    <n v="1"/>
  </r>
  <r>
    <x v="184"/>
    <x v="13"/>
    <s v="Rosario del Tala"/>
    <n v="0"/>
  </r>
  <r>
    <x v="184"/>
    <x v="14"/>
    <s v="Basavilbaso"/>
    <n v="2"/>
  </r>
  <r>
    <x v="184"/>
    <x v="14"/>
    <s v="Concepción del Uruguay"/>
    <n v="31"/>
  </r>
  <r>
    <x v="184"/>
    <x v="14"/>
    <s v="Villa Mantero"/>
    <n v="2"/>
  </r>
  <r>
    <x v="184"/>
    <x v="15"/>
    <s v="Victoria"/>
    <n v="11"/>
  </r>
  <r>
    <x v="184"/>
    <x v="16"/>
    <s v="Villaguay"/>
    <n v="0"/>
  </r>
  <r>
    <x v="185"/>
    <x v="0"/>
    <s v="Colón"/>
    <n v="0"/>
  </r>
  <r>
    <x v="185"/>
    <x v="1"/>
    <s v="Concordia"/>
    <n v="50"/>
  </r>
  <r>
    <x v="185"/>
    <x v="1"/>
    <s v="La Criolla"/>
    <n v="1"/>
  </r>
  <r>
    <x v="185"/>
    <x v="2"/>
    <s v="Villa Lib. San Martín"/>
    <n v="2"/>
  </r>
  <r>
    <x v="185"/>
    <x v="3"/>
    <s v="Chajarí"/>
    <n v="3"/>
  </r>
  <r>
    <x v="185"/>
    <x v="3"/>
    <s v="Federación"/>
    <n v="1"/>
  </r>
  <r>
    <x v="185"/>
    <x v="3"/>
    <s v="Gualeguaycito"/>
    <n v="1"/>
  </r>
  <r>
    <x v="185"/>
    <x v="4"/>
    <s v="Federal"/>
    <n v="0"/>
  </r>
  <r>
    <x v="185"/>
    <x v="5"/>
    <s v="Feliciano"/>
    <n v="0"/>
  </r>
  <r>
    <x v="185"/>
    <x v="6"/>
    <s v="Gualeguay"/>
    <n v="0"/>
  </r>
  <r>
    <x v="185"/>
    <x v="7"/>
    <s v="Gualeguaychú"/>
    <n v="11"/>
  </r>
  <r>
    <x v="185"/>
    <x v="8"/>
    <s v="Holt Ibicuy"/>
    <n v="1"/>
  </r>
  <r>
    <x v="185"/>
    <x v="9"/>
    <s v="La Paz"/>
    <n v="0"/>
  </r>
  <r>
    <x v="185"/>
    <x v="10"/>
    <s v="Lucas Gonzalez"/>
    <n v="3"/>
  </r>
  <r>
    <x v="185"/>
    <x v="10"/>
    <s v="Nogoyá"/>
    <n v="7"/>
  </r>
  <r>
    <x v="185"/>
    <x v="11"/>
    <s v="Paraná"/>
    <n v="18"/>
  </r>
  <r>
    <x v="185"/>
    <x v="11"/>
    <s v="San Benito"/>
    <n v="1"/>
  </r>
  <r>
    <x v="185"/>
    <x v="12"/>
    <s v="Gral. Campos"/>
    <n v="1"/>
  </r>
  <r>
    <x v="185"/>
    <x v="13"/>
    <s v="Rosario del Tala"/>
    <n v="1"/>
  </r>
  <r>
    <x v="185"/>
    <x v="14"/>
    <s v="Concepción del Uruguay"/>
    <n v="1"/>
  </r>
  <r>
    <x v="185"/>
    <x v="15"/>
    <s v="Victoria"/>
    <n v="3"/>
  </r>
  <r>
    <x v="185"/>
    <x v="16"/>
    <s v="Villaguay"/>
    <n v="0"/>
  </r>
  <r>
    <x v="186"/>
    <x v="0"/>
    <s v="Colón"/>
    <n v="10"/>
  </r>
  <r>
    <x v="186"/>
    <x v="0"/>
    <s v="San José"/>
    <n v="1"/>
  </r>
  <r>
    <x v="186"/>
    <x v="0"/>
    <s v="Ubajay"/>
    <n v="1"/>
  </r>
  <r>
    <x v="186"/>
    <x v="0"/>
    <s v="Villa Elisa"/>
    <n v="8"/>
  </r>
  <r>
    <x v="186"/>
    <x v="1"/>
    <s v="Concordia"/>
    <n v="33"/>
  </r>
  <r>
    <x v="186"/>
    <x v="1"/>
    <s v="Los Charrúas"/>
    <n v="1"/>
  </r>
  <r>
    <x v="186"/>
    <x v="2"/>
    <s v="Col. Ensayo"/>
    <n v="2"/>
  </r>
  <r>
    <x v="186"/>
    <x v="2"/>
    <s v="Gral. Ramírez"/>
    <n v="2"/>
  </r>
  <r>
    <x v="186"/>
    <x v="2"/>
    <s v="Isletas"/>
    <n v="1"/>
  </r>
  <r>
    <x v="186"/>
    <x v="2"/>
    <s v="Villa Lib. San Martín"/>
    <n v="2"/>
  </r>
  <r>
    <x v="186"/>
    <x v="3"/>
    <s v="Chajarí"/>
    <n v="7"/>
  </r>
  <r>
    <x v="186"/>
    <x v="4"/>
    <s v="Federal"/>
    <n v="1"/>
  </r>
  <r>
    <x v="186"/>
    <x v="5"/>
    <s v="Feliciano"/>
    <n v="0"/>
  </r>
  <r>
    <x v="186"/>
    <x v="6"/>
    <s v="Gral. Galarza"/>
    <n v="1"/>
  </r>
  <r>
    <x v="186"/>
    <x v="6"/>
    <s v="Gualeguay"/>
    <n v="4"/>
  </r>
  <r>
    <x v="186"/>
    <x v="7"/>
    <s v="Gualeguaychú"/>
    <n v="28"/>
  </r>
  <r>
    <x v="186"/>
    <x v="7"/>
    <s v="Irazusta"/>
    <n v="2"/>
  </r>
  <r>
    <x v="186"/>
    <x v="7"/>
    <s v="Larroque"/>
    <n v="2"/>
  </r>
  <r>
    <x v="186"/>
    <x v="7"/>
    <s v="Pueblo Belgrano"/>
    <n v="1"/>
  </r>
  <r>
    <x v="186"/>
    <x v="7"/>
    <s v="Urdinarrain"/>
    <n v="8"/>
  </r>
  <r>
    <x v="186"/>
    <x v="8"/>
    <s v="Holt Ibicuy"/>
    <n v="7"/>
  </r>
  <r>
    <x v="186"/>
    <x v="9"/>
    <s v="El Solar"/>
    <n v="1"/>
  </r>
  <r>
    <x v="186"/>
    <x v="9"/>
    <s v="La Paz"/>
    <n v="5"/>
  </r>
  <r>
    <x v="186"/>
    <x v="10"/>
    <s v="Nogoyá"/>
    <n v="0"/>
  </r>
  <r>
    <x v="186"/>
    <x v="11"/>
    <s v="A. Santa María"/>
    <n v="1"/>
  </r>
  <r>
    <x v="186"/>
    <x v="11"/>
    <s v="Cerrito"/>
    <n v="1"/>
  </r>
  <r>
    <x v="186"/>
    <x v="11"/>
    <s v="Col. Avellaneda"/>
    <n v="1"/>
  </r>
  <r>
    <x v="186"/>
    <x v="11"/>
    <s v="Crespo"/>
    <n v="1"/>
  </r>
  <r>
    <x v="186"/>
    <x v="11"/>
    <s v="Hernandarias"/>
    <n v="2"/>
  </r>
  <r>
    <x v="186"/>
    <x v="11"/>
    <s v="María Grande"/>
    <n v="1"/>
  </r>
  <r>
    <x v="186"/>
    <x v="11"/>
    <s v="Paraná"/>
    <n v="11"/>
  </r>
  <r>
    <x v="186"/>
    <x v="11"/>
    <s v="San Benito"/>
    <n v="1"/>
  </r>
  <r>
    <x v="186"/>
    <x v="11"/>
    <s v="Seguí"/>
    <n v="2"/>
  </r>
  <r>
    <x v="186"/>
    <x v="11"/>
    <s v="Viale"/>
    <n v="2"/>
  </r>
  <r>
    <x v="186"/>
    <x v="12"/>
    <s v="San Salvador"/>
    <n v="0"/>
  </r>
  <r>
    <x v="186"/>
    <x v="13"/>
    <s v="Rosario del Tala"/>
    <n v="0"/>
  </r>
  <r>
    <x v="186"/>
    <x v="14"/>
    <s v="Basavilbaso"/>
    <n v="1"/>
  </r>
  <r>
    <x v="186"/>
    <x v="14"/>
    <s v="Concepción del Uruguay"/>
    <n v="23"/>
  </r>
  <r>
    <x v="186"/>
    <x v="15"/>
    <s v="Victoria"/>
    <n v="1"/>
  </r>
  <r>
    <x v="186"/>
    <x v="16"/>
    <s v="Villaguay"/>
    <n v="2"/>
  </r>
  <r>
    <x v="187"/>
    <x v="0"/>
    <s v="Colón"/>
    <n v="3"/>
  </r>
  <r>
    <x v="187"/>
    <x v="0"/>
    <s v="San José"/>
    <n v="2"/>
  </r>
  <r>
    <x v="187"/>
    <x v="0"/>
    <s v="Ubajay"/>
    <n v="1"/>
  </r>
  <r>
    <x v="187"/>
    <x v="1"/>
    <s v="Concordia"/>
    <n v="75"/>
  </r>
  <r>
    <x v="187"/>
    <x v="1"/>
    <s v="La Criolla"/>
    <n v="1"/>
  </r>
  <r>
    <x v="187"/>
    <x v="1"/>
    <s v="Nueva Escocia"/>
    <n v="1"/>
  </r>
  <r>
    <x v="187"/>
    <x v="1"/>
    <s v="Puerto Yeruá"/>
    <n v="3"/>
  </r>
  <r>
    <x v="187"/>
    <x v="2"/>
    <s v="Diamante"/>
    <n v="9"/>
  </r>
  <r>
    <x v="187"/>
    <x v="2"/>
    <s v="Gral. Ramírez"/>
    <n v="5"/>
  </r>
  <r>
    <x v="187"/>
    <x v="2"/>
    <s v="Villa Lib. San Martín"/>
    <n v="1"/>
  </r>
  <r>
    <x v="187"/>
    <x v="3"/>
    <s v="Chajarí"/>
    <n v="15"/>
  </r>
  <r>
    <x v="187"/>
    <x v="3"/>
    <s v="Federación"/>
    <n v="2"/>
  </r>
  <r>
    <x v="187"/>
    <x v="3"/>
    <s v="San Ramón"/>
    <n v="1"/>
  </r>
  <r>
    <x v="187"/>
    <x v="3"/>
    <s v="Villa del Rosario"/>
    <n v="2"/>
  </r>
  <r>
    <x v="187"/>
    <x v="4"/>
    <s v="Federal"/>
    <n v="0"/>
  </r>
  <r>
    <x v="187"/>
    <x v="5"/>
    <s v="Feliciano"/>
    <n v="0"/>
  </r>
  <r>
    <x v="187"/>
    <x v="6"/>
    <s v="Gral. Galarza"/>
    <n v="2"/>
  </r>
  <r>
    <x v="187"/>
    <x v="6"/>
    <s v="Gualeguay"/>
    <n v="2"/>
  </r>
  <r>
    <x v="187"/>
    <x v="7"/>
    <s v="Gualeguaychú"/>
    <n v="48"/>
  </r>
  <r>
    <x v="187"/>
    <x v="7"/>
    <s v="Larroque"/>
    <n v="1"/>
  </r>
  <r>
    <x v="187"/>
    <x v="7"/>
    <s v="Pueblo Belgrano"/>
    <n v="4"/>
  </r>
  <r>
    <x v="187"/>
    <x v="8"/>
    <s v="Holt Ibicuy"/>
    <n v="4"/>
  </r>
  <r>
    <x v="187"/>
    <x v="9"/>
    <s v="Bovril"/>
    <n v="1"/>
  </r>
  <r>
    <x v="187"/>
    <x v="9"/>
    <s v="La Paz"/>
    <n v="8"/>
  </r>
  <r>
    <x v="187"/>
    <x v="9"/>
    <s v="Puerto Algarrobo"/>
    <n v="1"/>
  </r>
  <r>
    <x v="187"/>
    <x v="9"/>
    <s v="Santa Elena"/>
    <n v="9"/>
  </r>
  <r>
    <x v="187"/>
    <x v="10"/>
    <s v="Crucesitas"/>
    <n v="1"/>
  </r>
  <r>
    <x v="187"/>
    <x v="10"/>
    <s v="Lucas Gonzalez"/>
    <n v="4"/>
  </r>
  <r>
    <x v="187"/>
    <x v="10"/>
    <s v="Nogoyá"/>
    <n v="8"/>
  </r>
  <r>
    <x v="187"/>
    <x v="11"/>
    <s v="Col. Avellaneda"/>
    <n v="2"/>
  </r>
  <r>
    <x v="187"/>
    <x v="11"/>
    <s v="Crespo"/>
    <n v="4"/>
  </r>
  <r>
    <x v="187"/>
    <x v="11"/>
    <s v="Hernandarias"/>
    <n v="6"/>
  </r>
  <r>
    <x v="187"/>
    <x v="11"/>
    <s v="María Grande"/>
    <n v="2"/>
  </r>
  <r>
    <x v="187"/>
    <x v="11"/>
    <s v="Paraná"/>
    <n v="56"/>
  </r>
  <r>
    <x v="187"/>
    <x v="11"/>
    <s v="San Benito"/>
    <n v="2"/>
  </r>
  <r>
    <x v="187"/>
    <x v="11"/>
    <s v="Viale"/>
    <n v="5"/>
  </r>
  <r>
    <x v="187"/>
    <x v="12"/>
    <s v="Gral. Campos"/>
    <n v="1"/>
  </r>
  <r>
    <x v="187"/>
    <x v="13"/>
    <s v="Mansilla"/>
    <n v="1"/>
  </r>
  <r>
    <x v="187"/>
    <x v="14"/>
    <s v="Basavilbaso"/>
    <n v="11"/>
  </r>
  <r>
    <x v="187"/>
    <x v="14"/>
    <s v="Concepción del Uruguay"/>
    <n v="24"/>
  </r>
  <r>
    <x v="187"/>
    <x v="14"/>
    <s v="San Justo"/>
    <n v="1"/>
  </r>
  <r>
    <x v="187"/>
    <x v="15"/>
    <s v="Victoria"/>
    <n v="15"/>
  </r>
  <r>
    <x v="187"/>
    <x v="16"/>
    <s v="Raíces Oeste"/>
    <n v="1"/>
  </r>
  <r>
    <x v="187"/>
    <x v="16"/>
    <s v="Villaguay"/>
    <n v="3"/>
  </r>
  <r>
    <x v="188"/>
    <x v="0"/>
    <s v="Colón"/>
    <n v="4"/>
  </r>
  <r>
    <x v="188"/>
    <x v="0"/>
    <s v="San José"/>
    <n v="3"/>
  </r>
  <r>
    <x v="188"/>
    <x v="1"/>
    <s v="Concordia"/>
    <n v="33"/>
  </r>
  <r>
    <x v="188"/>
    <x v="1"/>
    <s v="La Criolla"/>
    <n v="1"/>
  </r>
  <r>
    <x v="188"/>
    <x v="2"/>
    <s v="Aldea Brasilera"/>
    <n v="1"/>
  </r>
  <r>
    <x v="188"/>
    <x v="2"/>
    <s v="Diamante"/>
    <n v="7"/>
  </r>
  <r>
    <x v="188"/>
    <x v="2"/>
    <s v="Gral. Ramírez"/>
    <n v="4"/>
  </r>
  <r>
    <x v="188"/>
    <x v="2"/>
    <s v="Villa Lib. San Martín"/>
    <n v="2"/>
  </r>
  <r>
    <x v="188"/>
    <x v="3"/>
    <s v="Chajarí"/>
    <n v="12"/>
  </r>
  <r>
    <x v="188"/>
    <x v="3"/>
    <s v="Federación"/>
    <n v="2"/>
  </r>
  <r>
    <x v="188"/>
    <x v="4"/>
    <s v="Federal"/>
    <n v="0"/>
  </r>
  <r>
    <x v="188"/>
    <x v="5"/>
    <s v="Feliciano"/>
    <n v="2"/>
  </r>
  <r>
    <x v="188"/>
    <x v="6"/>
    <s v="Gualeguay"/>
    <n v="4"/>
  </r>
  <r>
    <x v="188"/>
    <x v="7"/>
    <s v="Gilbert"/>
    <n v="1"/>
  </r>
  <r>
    <x v="188"/>
    <x v="7"/>
    <s v="Gualeguaychú"/>
    <n v="54"/>
  </r>
  <r>
    <x v="188"/>
    <x v="8"/>
    <s v="Islas del Ibicuy"/>
    <n v="0"/>
  </r>
  <r>
    <x v="188"/>
    <x v="9"/>
    <s v="Bovril"/>
    <n v="1"/>
  </r>
  <r>
    <x v="188"/>
    <x v="9"/>
    <s v="La Paz"/>
    <n v="2"/>
  </r>
  <r>
    <x v="188"/>
    <x v="10"/>
    <s v="Nogoyá"/>
    <n v="19"/>
  </r>
  <r>
    <x v="188"/>
    <x v="11"/>
    <s v="Col. Avellaneda"/>
    <n v="3"/>
  </r>
  <r>
    <x v="188"/>
    <x v="11"/>
    <s v="Crespo"/>
    <n v="2"/>
  </r>
  <r>
    <x v="188"/>
    <x v="11"/>
    <s v="Hernandarias"/>
    <n v="2"/>
  </r>
  <r>
    <x v="188"/>
    <x v="11"/>
    <s v="María Grande"/>
    <n v="2"/>
  </r>
  <r>
    <x v="188"/>
    <x v="11"/>
    <s v="Paraná"/>
    <n v="56"/>
  </r>
  <r>
    <x v="188"/>
    <x v="11"/>
    <s v="Viale"/>
    <n v="3"/>
  </r>
  <r>
    <x v="188"/>
    <x v="12"/>
    <s v="San Salvador"/>
    <n v="0"/>
  </r>
  <r>
    <x v="188"/>
    <x v="13"/>
    <s v="Rosario del Tala"/>
    <n v="0"/>
  </r>
  <r>
    <x v="188"/>
    <x v="14"/>
    <s v="Basavilbaso"/>
    <n v="4"/>
  </r>
  <r>
    <x v="188"/>
    <x v="14"/>
    <s v="Concepción del Uruguay"/>
    <n v="17"/>
  </r>
  <r>
    <x v="188"/>
    <x v="15"/>
    <s v="Victoria"/>
    <n v="6"/>
  </r>
  <r>
    <x v="188"/>
    <x v="16"/>
    <s v="Villaguay"/>
    <n v="1"/>
  </r>
  <r>
    <x v="189"/>
    <x v="0"/>
    <s v="Colón"/>
    <n v="7"/>
  </r>
  <r>
    <x v="189"/>
    <x v="0"/>
    <s v="San José"/>
    <n v="1"/>
  </r>
  <r>
    <x v="189"/>
    <x v="0"/>
    <s v="Villa Elisa"/>
    <n v="6"/>
  </r>
  <r>
    <x v="189"/>
    <x v="1"/>
    <s v="Col. Ayui"/>
    <n v="1"/>
  </r>
  <r>
    <x v="189"/>
    <x v="1"/>
    <s v="Concordia"/>
    <n v="28"/>
  </r>
  <r>
    <x v="189"/>
    <x v="2"/>
    <s v="Diamante"/>
    <n v="3"/>
  </r>
  <r>
    <x v="189"/>
    <x v="2"/>
    <s v="Gral. Ramírez"/>
    <n v="1"/>
  </r>
  <r>
    <x v="189"/>
    <x v="2"/>
    <s v="Villa Lib. San Martín"/>
    <n v="4"/>
  </r>
  <r>
    <x v="189"/>
    <x v="3"/>
    <s v="Chajarí"/>
    <n v="16"/>
  </r>
  <r>
    <x v="189"/>
    <x v="3"/>
    <s v="Col. Villa Libertad"/>
    <n v="1"/>
  </r>
  <r>
    <x v="189"/>
    <x v="3"/>
    <s v="Federación"/>
    <n v="2"/>
  </r>
  <r>
    <x v="189"/>
    <x v="3"/>
    <s v="San Jaime"/>
    <n v="1"/>
  </r>
  <r>
    <x v="189"/>
    <x v="3"/>
    <s v="Villa del Rosario"/>
    <n v="3"/>
  </r>
  <r>
    <x v="189"/>
    <x v="4"/>
    <s v="Federal"/>
    <n v="0"/>
  </r>
  <r>
    <x v="189"/>
    <x v="5"/>
    <s v="Feliciano"/>
    <n v="0"/>
  </r>
  <r>
    <x v="189"/>
    <x v="6"/>
    <s v="Gualeguay"/>
    <n v="4"/>
  </r>
  <r>
    <x v="189"/>
    <x v="7"/>
    <s v="Gualeguaychú"/>
    <n v="42"/>
  </r>
  <r>
    <x v="189"/>
    <x v="7"/>
    <s v="Larroque"/>
    <n v="5"/>
  </r>
  <r>
    <x v="189"/>
    <x v="7"/>
    <s v="Urdinarrain"/>
    <n v="8"/>
  </r>
  <r>
    <x v="189"/>
    <x v="8"/>
    <s v="Holt Ibicuy"/>
    <n v="5"/>
  </r>
  <r>
    <x v="189"/>
    <x v="9"/>
    <s v="Bovril"/>
    <n v="2"/>
  </r>
  <r>
    <x v="189"/>
    <x v="9"/>
    <s v="La Paz"/>
    <n v="4"/>
  </r>
  <r>
    <x v="189"/>
    <x v="9"/>
    <s v="Santa Elena"/>
    <n v="14"/>
  </r>
  <r>
    <x v="189"/>
    <x v="10"/>
    <s v="Nogoyá"/>
    <n v="1"/>
  </r>
  <r>
    <x v="189"/>
    <x v="11"/>
    <s v="Col. Avellaneda"/>
    <n v="8"/>
  </r>
  <r>
    <x v="189"/>
    <x v="11"/>
    <s v="Crespo"/>
    <n v="4"/>
  </r>
  <r>
    <x v="189"/>
    <x v="11"/>
    <s v="Hernandarias"/>
    <n v="2"/>
  </r>
  <r>
    <x v="189"/>
    <x v="11"/>
    <s v="María Grande"/>
    <n v="3"/>
  </r>
  <r>
    <x v="189"/>
    <x v="11"/>
    <s v="Oro Verde"/>
    <n v="2"/>
  </r>
  <r>
    <x v="189"/>
    <x v="11"/>
    <s v="Paraná"/>
    <n v="110"/>
  </r>
  <r>
    <x v="189"/>
    <x v="11"/>
    <s v="Pueblo Brugo"/>
    <n v="1"/>
  </r>
  <r>
    <x v="189"/>
    <x v="11"/>
    <s v="San Benito"/>
    <n v="8"/>
  </r>
  <r>
    <x v="189"/>
    <x v="11"/>
    <s v="Viale"/>
    <n v="1"/>
  </r>
  <r>
    <x v="189"/>
    <x v="12"/>
    <s v="San Salvador"/>
    <n v="0"/>
  </r>
  <r>
    <x v="189"/>
    <x v="13"/>
    <s v="Rosario del Tala"/>
    <n v="1"/>
  </r>
  <r>
    <x v="189"/>
    <x v="14"/>
    <s v="Basavilbaso"/>
    <n v="1"/>
  </r>
  <r>
    <x v="189"/>
    <x v="14"/>
    <s v="Concepción del Uruguay"/>
    <n v="26"/>
  </r>
  <r>
    <x v="189"/>
    <x v="14"/>
    <s v="San Justo"/>
    <n v="1"/>
  </r>
  <r>
    <x v="189"/>
    <x v="15"/>
    <s v="Victoria"/>
    <n v="6"/>
  </r>
  <r>
    <x v="189"/>
    <x v="16"/>
    <s v="Villaguay"/>
    <n v="2"/>
  </r>
  <r>
    <x v="190"/>
    <x v="0"/>
    <s v="Colón"/>
    <n v="4"/>
  </r>
  <r>
    <x v="190"/>
    <x v="0"/>
    <s v="San José"/>
    <n v="2"/>
  </r>
  <r>
    <x v="190"/>
    <x v="0"/>
    <s v="Villa Elisa"/>
    <n v="1"/>
  </r>
  <r>
    <x v="190"/>
    <x v="1"/>
    <s v="Concordia"/>
    <n v="112"/>
  </r>
  <r>
    <x v="190"/>
    <x v="2"/>
    <s v="Gral. Ramírez"/>
    <n v="7"/>
  </r>
  <r>
    <x v="190"/>
    <x v="2"/>
    <s v="Villa Lib. San Martín"/>
    <n v="1"/>
  </r>
  <r>
    <x v="190"/>
    <x v="3"/>
    <s v="Chajarí"/>
    <n v="7"/>
  </r>
  <r>
    <x v="190"/>
    <x v="3"/>
    <s v="Federación"/>
    <n v="4"/>
  </r>
  <r>
    <x v="190"/>
    <x v="3"/>
    <s v="San Jaime"/>
    <n v="2"/>
  </r>
  <r>
    <x v="190"/>
    <x v="4"/>
    <s v="Federal"/>
    <n v="0"/>
  </r>
  <r>
    <x v="190"/>
    <x v="5"/>
    <s v="Feliciano"/>
    <n v="0"/>
  </r>
  <r>
    <x v="190"/>
    <x v="6"/>
    <s v="Gualeguay"/>
    <n v="1"/>
  </r>
  <r>
    <x v="190"/>
    <x v="7"/>
    <s v="Gualeguaychú"/>
    <n v="16"/>
  </r>
  <r>
    <x v="190"/>
    <x v="7"/>
    <s v="Urdinarrain"/>
    <n v="3"/>
  </r>
  <r>
    <x v="190"/>
    <x v="8"/>
    <s v="Holt Ibicuy"/>
    <n v="1"/>
  </r>
  <r>
    <x v="190"/>
    <x v="8"/>
    <s v="Villa Paranacito"/>
    <n v="1"/>
  </r>
  <r>
    <x v="190"/>
    <x v="9"/>
    <s v="La Paz"/>
    <n v="13"/>
  </r>
  <r>
    <x v="190"/>
    <x v="9"/>
    <s v="Los Pinares"/>
    <n v="1"/>
  </r>
  <r>
    <x v="190"/>
    <x v="9"/>
    <s v="Santa Elena"/>
    <n v="2"/>
  </r>
  <r>
    <x v="190"/>
    <x v="10"/>
    <s v="Aranguren"/>
    <n v="3"/>
  </r>
  <r>
    <x v="190"/>
    <x v="10"/>
    <s v="Nogoyá"/>
    <n v="17"/>
  </r>
  <r>
    <x v="190"/>
    <x v="11"/>
    <s v="Col. Avellaneda"/>
    <n v="1"/>
  </r>
  <r>
    <x v="190"/>
    <x v="11"/>
    <s v="Crespo"/>
    <n v="4"/>
  </r>
  <r>
    <x v="190"/>
    <x v="11"/>
    <s v="Hasenkamp"/>
    <n v="1"/>
  </r>
  <r>
    <x v="190"/>
    <x v="11"/>
    <s v="Hernandarias"/>
    <n v="2"/>
  </r>
  <r>
    <x v="190"/>
    <x v="11"/>
    <s v="María Grande"/>
    <n v="4"/>
  </r>
  <r>
    <x v="190"/>
    <x v="11"/>
    <s v="Paraná"/>
    <n v="24"/>
  </r>
  <r>
    <x v="190"/>
    <x v="11"/>
    <s v="Pueblo Brugo"/>
    <n v="1"/>
  </r>
  <r>
    <x v="190"/>
    <x v="11"/>
    <s v="Sauce Montrull"/>
    <n v="1"/>
  </r>
  <r>
    <x v="190"/>
    <x v="11"/>
    <s v="Seguí"/>
    <n v="2"/>
  </r>
  <r>
    <x v="190"/>
    <x v="11"/>
    <s v="Tabossi"/>
    <n v="1"/>
  </r>
  <r>
    <x v="190"/>
    <x v="11"/>
    <s v="Viale"/>
    <n v="3"/>
  </r>
  <r>
    <x v="190"/>
    <x v="11"/>
    <s v="Villa Urquiza"/>
    <n v="1"/>
  </r>
  <r>
    <x v="190"/>
    <x v="12"/>
    <s v="San Salvador"/>
    <n v="1"/>
  </r>
  <r>
    <x v="190"/>
    <x v="13"/>
    <s v="Rosario del Tala"/>
    <n v="0"/>
  </r>
  <r>
    <x v="190"/>
    <x v="14"/>
    <s v="Basavilbaso"/>
    <n v="2"/>
  </r>
  <r>
    <x v="190"/>
    <x v="14"/>
    <s v="Caseros"/>
    <n v="1"/>
  </r>
  <r>
    <x v="190"/>
    <x v="14"/>
    <s v="Concepción del Uruguay"/>
    <n v="24"/>
  </r>
  <r>
    <x v="190"/>
    <x v="15"/>
    <s v="Victoria"/>
    <n v="9"/>
  </r>
  <r>
    <x v="190"/>
    <x v="16"/>
    <s v="Villaguay"/>
    <n v="9"/>
  </r>
  <r>
    <x v="191"/>
    <x v="0"/>
    <s v="San José"/>
    <n v="3"/>
  </r>
  <r>
    <x v="191"/>
    <x v="0"/>
    <s v="Villa Elisa"/>
    <n v="18"/>
  </r>
  <r>
    <x v="191"/>
    <x v="1"/>
    <s v="Col. Ayui"/>
    <n v="1"/>
  </r>
  <r>
    <x v="191"/>
    <x v="1"/>
    <s v="Concordia"/>
    <n v="49"/>
  </r>
  <r>
    <x v="191"/>
    <x v="1"/>
    <s v="La Criolla"/>
    <n v="1"/>
  </r>
  <r>
    <x v="191"/>
    <x v="2"/>
    <s v="Diamante"/>
    <n v="3"/>
  </r>
  <r>
    <x v="191"/>
    <x v="2"/>
    <s v="Las Cuevas"/>
    <n v="2"/>
  </r>
  <r>
    <x v="191"/>
    <x v="2"/>
    <s v="Villa Lib. San Martín"/>
    <n v="3"/>
  </r>
  <r>
    <x v="191"/>
    <x v="3"/>
    <s v="Chajarí"/>
    <n v="14"/>
  </r>
  <r>
    <x v="191"/>
    <x v="3"/>
    <s v="Federación"/>
    <n v="6"/>
  </r>
  <r>
    <x v="191"/>
    <x v="3"/>
    <s v="Villa del Rosario"/>
    <n v="1"/>
  </r>
  <r>
    <x v="191"/>
    <x v="4"/>
    <s v="Federal"/>
    <n v="0"/>
  </r>
  <r>
    <x v="191"/>
    <x v="5"/>
    <s v="Feliciano"/>
    <n v="4"/>
  </r>
  <r>
    <x v="191"/>
    <x v="6"/>
    <s v="Gualeguay"/>
    <n v="5"/>
  </r>
  <r>
    <x v="191"/>
    <x v="7"/>
    <s v="Gualeguaychú"/>
    <n v="48"/>
  </r>
  <r>
    <x v="191"/>
    <x v="7"/>
    <s v="Irazusta"/>
    <n v="1"/>
  </r>
  <r>
    <x v="191"/>
    <x v="7"/>
    <s v="Larroque"/>
    <n v="5"/>
  </r>
  <r>
    <x v="191"/>
    <x v="7"/>
    <s v="Pueblo Belgrano"/>
    <n v="1"/>
  </r>
  <r>
    <x v="191"/>
    <x v="7"/>
    <s v="Urdinarrain"/>
    <n v="4"/>
  </r>
  <r>
    <x v="191"/>
    <x v="8"/>
    <s v="Islas del Ibicuy"/>
    <n v="0"/>
  </r>
  <r>
    <x v="191"/>
    <x v="9"/>
    <s v="La Paz"/>
    <n v="10"/>
  </r>
  <r>
    <x v="191"/>
    <x v="9"/>
    <s v="Santa Elena"/>
    <n v="2"/>
  </r>
  <r>
    <x v="191"/>
    <x v="10"/>
    <s v="Aranguren"/>
    <n v="1"/>
  </r>
  <r>
    <x v="191"/>
    <x v="10"/>
    <s v="Lucas Gonzalez"/>
    <n v="1"/>
  </r>
  <r>
    <x v="191"/>
    <x v="10"/>
    <s v="Nogoyá"/>
    <n v="2"/>
  </r>
  <r>
    <x v="191"/>
    <x v="11"/>
    <s v="Col. Avellaneda"/>
    <n v="1"/>
  </r>
  <r>
    <x v="191"/>
    <x v="11"/>
    <s v="Crespo"/>
    <n v="6"/>
  </r>
  <r>
    <x v="191"/>
    <x v="11"/>
    <s v="Paraná"/>
    <n v="82"/>
  </r>
  <r>
    <x v="191"/>
    <x v="11"/>
    <s v="San Benito"/>
    <n v="6"/>
  </r>
  <r>
    <x v="191"/>
    <x v="11"/>
    <s v="Sauce Montrull"/>
    <n v="1"/>
  </r>
  <r>
    <x v="191"/>
    <x v="11"/>
    <s v="Seguí"/>
    <n v="2"/>
  </r>
  <r>
    <x v="191"/>
    <x v="11"/>
    <s v="Viale"/>
    <n v="1"/>
  </r>
  <r>
    <x v="191"/>
    <x v="11"/>
    <s v="Villa Urquiza"/>
    <n v="1"/>
  </r>
  <r>
    <x v="191"/>
    <x v="12"/>
    <s v="Gral. Campos"/>
    <n v="2"/>
  </r>
  <r>
    <x v="191"/>
    <x v="13"/>
    <s v="Gob. Maciá"/>
    <n v="3"/>
  </r>
  <r>
    <x v="191"/>
    <x v="13"/>
    <s v="Mansilla"/>
    <n v="1"/>
  </r>
  <r>
    <x v="191"/>
    <x v="14"/>
    <s v="Basavilbaso"/>
    <n v="9"/>
  </r>
  <r>
    <x v="191"/>
    <x v="14"/>
    <s v="Caseros"/>
    <n v="1"/>
  </r>
  <r>
    <x v="191"/>
    <x v="14"/>
    <s v="Concepción del Uruguay"/>
    <n v="25"/>
  </r>
  <r>
    <x v="191"/>
    <x v="14"/>
    <s v="San Justo"/>
    <n v="2"/>
  </r>
  <r>
    <x v="191"/>
    <x v="14"/>
    <s v="Santa Anita"/>
    <n v="0"/>
  </r>
  <r>
    <x v="191"/>
    <x v="15"/>
    <s v="Rincón del Doll"/>
    <n v="1"/>
  </r>
  <r>
    <x v="191"/>
    <x v="15"/>
    <s v="Victoria"/>
    <n v="3"/>
  </r>
  <r>
    <x v="191"/>
    <x v="16"/>
    <s v="Villaguay"/>
    <n v="0"/>
  </r>
  <r>
    <x v="192"/>
    <x v="0"/>
    <s v="Colón"/>
    <n v="4"/>
  </r>
  <r>
    <x v="192"/>
    <x v="1"/>
    <s v="Concordia"/>
    <n v="17"/>
  </r>
  <r>
    <x v="192"/>
    <x v="1"/>
    <s v="Los Charrúas"/>
    <n v="1"/>
  </r>
  <r>
    <x v="192"/>
    <x v="2"/>
    <s v="Villa Lib. San Martín"/>
    <n v="2"/>
  </r>
  <r>
    <x v="192"/>
    <x v="3"/>
    <s v="Chajarí"/>
    <n v="1"/>
  </r>
  <r>
    <x v="192"/>
    <x v="4"/>
    <s v="Federal"/>
    <n v="0"/>
  </r>
  <r>
    <x v="192"/>
    <x v="5"/>
    <s v="Feliciano"/>
    <n v="0"/>
  </r>
  <r>
    <x v="192"/>
    <x v="6"/>
    <s v="Gualeguay"/>
    <n v="0"/>
  </r>
  <r>
    <x v="192"/>
    <x v="7"/>
    <s v="Gualeguaychú"/>
    <n v="12"/>
  </r>
  <r>
    <x v="192"/>
    <x v="7"/>
    <s v="Pueblo Belgrano"/>
    <n v="1"/>
  </r>
  <r>
    <x v="192"/>
    <x v="8"/>
    <s v="Islas del Ibicuy"/>
    <n v="0"/>
  </r>
  <r>
    <x v="192"/>
    <x v="9"/>
    <s v="El Solar"/>
    <n v="1"/>
  </r>
  <r>
    <x v="192"/>
    <x v="9"/>
    <s v="La Paz"/>
    <n v="5"/>
  </r>
  <r>
    <x v="192"/>
    <x v="9"/>
    <s v="Santa Elena"/>
    <n v="2"/>
  </r>
  <r>
    <x v="192"/>
    <x v="10"/>
    <s v="Lucas Gonzalez"/>
    <n v="1"/>
  </r>
  <r>
    <x v="192"/>
    <x v="10"/>
    <s v="Nogoyá"/>
    <n v="4"/>
  </r>
  <r>
    <x v="192"/>
    <x v="11"/>
    <s v="Paraná"/>
    <n v="30"/>
  </r>
  <r>
    <x v="192"/>
    <x v="11"/>
    <s v="San Benito"/>
    <n v="1"/>
  </r>
  <r>
    <x v="192"/>
    <x v="11"/>
    <s v="Seguí"/>
    <n v="1"/>
  </r>
  <r>
    <x v="192"/>
    <x v="11"/>
    <s v="Viale"/>
    <n v="1"/>
  </r>
  <r>
    <x v="192"/>
    <x v="12"/>
    <s v="San Salvador"/>
    <n v="0"/>
  </r>
  <r>
    <x v="192"/>
    <x v="13"/>
    <s v="Rosario del Tala"/>
    <n v="0"/>
  </r>
  <r>
    <x v="192"/>
    <x v="14"/>
    <s v="Concepción del Uruguay"/>
    <n v="4"/>
  </r>
  <r>
    <x v="192"/>
    <x v="15"/>
    <s v="Antelo"/>
    <n v="1"/>
  </r>
  <r>
    <x v="192"/>
    <x v="15"/>
    <s v="Victoria"/>
    <n v="4"/>
  </r>
  <r>
    <x v="192"/>
    <x v="16"/>
    <s v="Villaguay"/>
    <n v="0"/>
  </r>
  <r>
    <x v="193"/>
    <x v="0"/>
    <s v="Colón"/>
    <n v="1"/>
  </r>
  <r>
    <x v="193"/>
    <x v="0"/>
    <s v="Villa Elisa"/>
    <n v="1"/>
  </r>
  <r>
    <x v="193"/>
    <x v="1"/>
    <s v="Concordia"/>
    <n v="5"/>
  </r>
  <r>
    <x v="193"/>
    <x v="2"/>
    <s v="Diamante"/>
    <n v="1"/>
  </r>
  <r>
    <x v="193"/>
    <x v="2"/>
    <s v="Villa Lib. San Martín"/>
    <n v="5"/>
  </r>
  <r>
    <x v="193"/>
    <x v="3"/>
    <s v="Federación"/>
    <n v="2"/>
  </r>
  <r>
    <x v="193"/>
    <x v="4"/>
    <s v="Federal"/>
    <n v="0"/>
  </r>
  <r>
    <x v="193"/>
    <x v="5"/>
    <s v="Feliciano"/>
    <n v="0"/>
  </r>
  <r>
    <x v="193"/>
    <x v="6"/>
    <s v="Gualeguay"/>
    <n v="0"/>
  </r>
  <r>
    <x v="193"/>
    <x v="7"/>
    <s v="Gualeguaychú"/>
    <n v="18"/>
  </r>
  <r>
    <x v="193"/>
    <x v="7"/>
    <s v="Pueblo Belgrano"/>
    <n v="2"/>
  </r>
  <r>
    <x v="193"/>
    <x v="7"/>
    <s v="Urdinarrain"/>
    <n v="3"/>
  </r>
  <r>
    <x v="193"/>
    <x v="8"/>
    <s v="Holt Ibicuy"/>
    <n v="1"/>
  </r>
  <r>
    <x v="193"/>
    <x v="9"/>
    <s v="La Paz"/>
    <n v="4"/>
  </r>
  <r>
    <x v="193"/>
    <x v="9"/>
    <s v="Santa Elena"/>
    <n v="1"/>
  </r>
  <r>
    <x v="193"/>
    <x v="10"/>
    <s v="Nogoyá"/>
    <n v="0"/>
  </r>
  <r>
    <x v="193"/>
    <x v="11"/>
    <s v="María Grande"/>
    <n v="5"/>
  </r>
  <r>
    <x v="193"/>
    <x v="11"/>
    <s v="Paraná"/>
    <n v="25"/>
  </r>
  <r>
    <x v="193"/>
    <x v="11"/>
    <s v="Viale"/>
    <n v="1"/>
  </r>
  <r>
    <x v="193"/>
    <x v="12"/>
    <s v="San Salvador"/>
    <n v="0"/>
  </r>
  <r>
    <x v="193"/>
    <x v="13"/>
    <s v="Rosario del Tala"/>
    <n v="0"/>
  </r>
  <r>
    <x v="193"/>
    <x v="14"/>
    <s v="Basavilbaso"/>
    <n v="3"/>
  </r>
  <r>
    <x v="193"/>
    <x v="14"/>
    <s v="Concepción del Uruguay"/>
    <n v="29"/>
  </r>
  <r>
    <x v="193"/>
    <x v="15"/>
    <s v="Victoria"/>
    <n v="1"/>
  </r>
  <r>
    <x v="193"/>
    <x v="16"/>
    <s v="Villaguay"/>
    <n v="9"/>
  </r>
  <r>
    <x v="194"/>
    <x v="0"/>
    <s v="Villa Elisa"/>
    <n v="1"/>
  </r>
  <r>
    <x v="194"/>
    <x v="1"/>
    <s v="Concordia"/>
    <n v="41"/>
  </r>
  <r>
    <x v="194"/>
    <x v="1"/>
    <s v="Puerto Yeruá"/>
    <n v="1"/>
  </r>
  <r>
    <x v="194"/>
    <x v="2"/>
    <s v="Col. Ensayo"/>
    <n v="1"/>
  </r>
  <r>
    <x v="194"/>
    <x v="2"/>
    <s v="Diamante"/>
    <n v="2"/>
  </r>
  <r>
    <x v="194"/>
    <x v="2"/>
    <s v="Villa Lib. San Martín"/>
    <n v="1"/>
  </r>
  <r>
    <x v="194"/>
    <x v="3"/>
    <s v="Chajarí"/>
    <n v="22"/>
  </r>
  <r>
    <x v="194"/>
    <x v="3"/>
    <s v="Col. Villa Libertad"/>
    <n v="1"/>
  </r>
  <r>
    <x v="194"/>
    <x v="3"/>
    <s v="Federación"/>
    <n v="1"/>
  </r>
  <r>
    <x v="194"/>
    <x v="4"/>
    <s v="Federal"/>
    <n v="0"/>
  </r>
  <r>
    <x v="194"/>
    <x v="5"/>
    <s v="Feliciano"/>
    <n v="0"/>
  </r>
  <r>
    <x v="194"/>
    <x v="6"/>
    <s v="Gualeguay"/>
    <n v="8"/>
  </r>
  <r>
    <x v="194"/>
    <x v="7"/>
    <s v="A. San Antonio"/>
    <n v="4"/>
  </r>
  <r>
    <x v="194"/>
    <x v="7"/>
    <s v="Gualeguaychú"/>
    <n v="26"/>
  </r>
  <r>
    <x v="194"/>
    <x v="7"/>
    <s v="Urdinarrain"/>
    <n v="1"/>
  </r>
  <r>
    <x v="194"/>
    <x v="8"/>
    <s v="Holt Ibicuy"/>
    <n v="6"/>
  </r>
  <r>
    <x v="194"/>
    <x v="9"/>
    <s v="La Paz"/>
    <n v="4"/>
  </r>
  <r>
    <x v="194"/>
    <x v="10"/>
    <s v="Lucas Gonzalez"/>
    <n v="1"/>
  </r>
  <r>
    <x v="194"/>
    <x v="10"/>
    <s v="Nogoyá"/>
    <n v="1"/>
  </r>
  <r>
    <x v="194"/>
    <x v="11"/>
    <s v="Cerrito"/>
    <n v="3"/>
  </r>
  <r>
    <x v="194"/>
    <x v="11"/>
    <s v="Col. Avellaneda"/>
    <n v="1"/>
  </r>
  <r>
    <x v="194"/>
    <x v="11"/>
    <s v="Crespo"/>
    <n v="1"/>
  </r>
  <r>
    <x v="194"/>
    <x v="11"/>
    <s v="María Grande"/>
    <n v="1"/>
  </r>
  <r>
    <x v="194"/>
    <x v="11"/>
    <s v="Oro Verde"/>
    <n v="2"/>
  </r>
  <r>
    <x v="194"/>
    <x v="11"/>
    <s v="Paraná"/>
    <n v="63"/>
  </r>
  <r>
    <x v="194"/>
    <x v="11"/>
    <s v="San Benito"/>
    <n v="1"/>
  </r>
  <r>
    <x v="194"/>
    <x v="11"/>
    <s v="Sauce Montrull"/>
    <n v="1"/>
  </r>
  <r>
    <x v="194"/>
    <x v="11"/>
    <s v="Seguí"/>
    <n v="2"/>
  </r>
  <r>
    <x v="194"/>
    <x v="11"/>
    <s v="Viale"/>
    <n v="4"/>
  </r>
  <r>
    <x v="194"/>
    <x v="12"/>
    <s v="San Salvador"/>
    <n v="0"/>
  </r>
  <r>
    <x v="194"/>
    <x v="13"/>
    <s v="Rosario del Tala"/>
    <n v="0"/>
  </r>
  <r>
    <x v="194"/>
    <x v="14"/>
    <s v="Basavilbaso"/>
    <n v="1"/>
  </r>
  <r>
    <x v="194"/>
    <x v="14"/>
    <s v="Concepción del Uruguay"/>
    <n v="21"/>
  </r>
  <r>
    <x v="194"/>
    <x v="15"/>
    <s v="Victoria"/>
    <n v="4"/>
  </r>
  <r>
    <x v="194"/>
    <x v="16"/>
    <s v="Villaguay"/>
    <n v="1"/>
  </r>
  <r>
    <x v="195"/>
    <x v="0"/>
    <s v="Colón"/>
    <n v="3"/>
  </r>
  <r>
    <x v="195"/>
    <x v="0"/>
    <s v="San José"/>
    <n v="3"/>
  </r>
  <r>
    <x v="195"/>
    <x v="0"/>
    <s v="Villa Elisa"/>
    <n v="1"/>
  </r>
  <r>
    <x v="195"/>
    <x v="1"/>
    <s v="Concordia"/>
    <n v="67"/>
  </r>
  <r>
    <x v="195"/>
    <x v="2"/>
    <s v="Diamante"/>
    <n v="7"/>
  </r>
  <r>
    <x v="195"/>
    <x v="2"/>
    <s v="Gral. Ramírez"/>
    <n v="3"/>
  </r>
  <r>
    <x v="195"/>
    <x v="2"/>
    <s v="Villa Lib. San Martín"/>
    <n v="3"/>
  </r>
  <r>
    <x v="195"/>
    <x v="3"/>
    <s v="Chajarí"/>
    <n v="30"/>
  </r>
  <r>
    <x v="195"/>
    <x v="3"/>
    <s v="Federación"/>
    <n v="4"/>
  </r>
  <r>
    <x v="195"/>
    <x v="3"/>
    <s v="San Jaime"/>
    <n v="2"/>
  </r>
  <r>
    <x v="195"/>
    <x v="3"/>
    <s v="Villa del Rosario"/>
    <n v="3"/>
  </r>
  <r>
    <x v="195"/>
    <x v="4"/>
    <s v="Federal"/>
    <n v="1"/>
  </r>
  <r>
    <x v="195"/>
    <x v="4"/>
    <s v="Sauce de Luna"/>
    <n v="1"/>
  </r>
  <r>
    <x v="195"/>
    <x v="5"/>
    <s v="Feliciano"/>
    <n v="0"/>
  </r>
  <r>
    <x v="195"/>
    <x v="6"/>
    <s v="Distrito Sexto"/>
    <n v="1"/>
  </r>
  <r>
    <x v="195"/>
    <x v="6"/>
    <s v="Gral. Galarza"/>
    <n v="3"/>
  </r>
  <r>
    <x v="195"/>
    <x v="6"/>
    <s v="Gualeguay"/>
    <n v="3"/>
  </r>
  <r>
    <x v="195"/>
    <x v="7"/>
    <s v="Gualeguaychú"/>
    <n v="32"/>
  </r>
  <r>
    <x v="195"/>
    <x v="7"/>
    <s v="Larroque"/>
    <n v="1"/>
  </r>
  <r>
    <x v="195"/>
    <x v="7"/>
    <s v="Pueblo Belgrano"/>
    <n v="1"/>
  </r>
  <r>
    <x v="195"/>
    <x v="7"/>
    <s v="Urdinarrain"/>
    <n v="9"/>
  </r>
  <r>
    <x v="195"/>
    <x v="8"/>
    <s v="Islas del Ibicuy"/>
    <n v="0"/>
  </r>
  <r>
    <x v="195"/>
    <x v="9"/>
    <s v="Bovril"/>
    <n v="1"/>
  </r>
  <r>
    <x v="195"/>
    <x v="9"/>
    <s v="La Paz"/>
    <n v="12"/>
  </r>
  <r>
    <x v="195"/>
    <x v="9"/>
    <s v="Santa Elena"/>
    <n v="10"/>
  </r>
  <r>
    <x v="195"/>
    <x v="10"/>
    <s v="Aranguren"/>
    <n v="2"/>
  </r>
  <r>
    <x v="195"/>
    <x v="10"/>
    <s v="Nogoyá"/>
    <n v="10"/>
  </r>
  <r>
    <x v="195"/>
    <x v="11"/>
    <s v="Cerrito"/>
    <n v="2"/>
  </r>
  <r>
    <x v="195"/>
    <x v="11"/>
    <s v="Crespo"/>
    <n v="9"/>
  </r>
  <r>
    <x v="195"/>
    <x v="11"/>
    <s v="El Pingo"/>
    <n v="1"/>
  </r>
  <r>
    <x v="195"/>
    <x v="11"/>
    <s v="Hasenkamp"/>
    <n v="1"/>
  </r>
  <r>
    <x v="195"/>
    <x v="11"/>
    <s v="Hernandarias"/>
    <n v="2"/>
  </r>
  <r>
    <x v="195"/>
    <x v="11"/>
    <s v="María Grande"/>
    <n v="7"/>
  </r>
  <r>
    <x v="195"/>
    <x v="11"/>
    <s v="Oro Verde"/>
    <n v="3"/>
  </r>
  <r>
    <x v="195"/>
    <x v="11"/>
    <s v="Paraná"/>
    <n v="53"/>
  </r>
  <r>
    <x v="195"/>
    <x v="11"/>
    <s v="San Benito"/>
    <n v="2"/>
  </r>
  <r>
    <x v="195"/>
    <x v="11"/>
    <s v="Sauce Montrull"/>
    <n v="1"/>
  </r>
  <r>
    <x v="195"/>
    <x v="11"/>
    <s v="Seguí"/>
    <n v="2"/>
  </r>
  <r>
    <x v="195"/>
    <x v="11"/>
    <s v="Villa Urquiza"/>
    <n v="1"/>
  </r>
  <r>
    <x v="195"/>
    <x v="12"/>
    <s v="San Salvador"/>
    <n v="0"/>
  </r>
  <r>
    <x v="195"/>
    <x v="13"/>
    <s v="Gob. Maciá"/>
    <n v="3"/>
  </r>
  <r>
    <x v="195"/>
    <x v="14"/>
    <s v="Basavilbaso"/>
    <n v="1"/>
  </r>
  <r>
    <x v="195"/>
    <x v="14"/>
    <s v="Caseros"/>
    <n v="1"/>
  </r>
  <r>
    <x v="195"/>
    <x v="14"/>
    <s v="Concepción del Uruguay"/>
    <n v="31"/>
  </r>
  <r>
    <x v="195"/>
    <x v="14"/>
    <s v="San Justo"/>
    <n v="1"/>
  </r>
  <r>
    <x v="195"/>
    <x v="15"/>
    <s v="Rincón del Doll"/>
    <n v="2"/>
  </r>
  <r>
    <x v="195"/>
    <x v="15"/>
    <s v="Victoria"/>
    <n v="8"/>
  </r>
  <r>
    <x v="195"/>
    <x v="16"/>
    <s v="Villaguay"/>
    <n v="3"/>
  </r>
  <r>
    <x v="196"/>
    <x v="0"/>
    <s v="Colón"/>
    <n v="10"/>
  </r>
  <r>
    <x v="196"/>
    <x v="0"/>
    <s v="San José"/>
    <n v="3"/>
  </r>
  <r>
    <x v="196"/>
    <x v="0"/>
    <s v="Villa Elisa"/>
    <n v="1"/>
  </r>
  <r>
    <x v="196"/>
    <x v="1"/>
    <s v="Concordia"/>
    <n v="46"/>
  </r>
  <r>
    <x v="196"/>
    <x v="2"/>
    <s v="A. Protestante"/>
    <n v="1"/>
  </r>
  <r>
    <x v="196"/>
    <x v="2"/>
    <s v="Aldea Brasilera"/>
    <n v="1"/>
  </r>
  <r>
    <x v="196"/>
    <x v="2"/>
    <s v="Diamante"/>
    <n v="3"/>
  </r>
  <r>
    <x v="196"/>
    <x v="2"/>
    <s v="Est. Camps"/>
    <n v="1"/>
  </r>
  <r>
    <x v="196"/>
    <x v="2"/>
    <s v="Gral. Ramírez"/>
    <n v="1"/>
  </r>
  <r>
    <x v="196"/>
    <x v="2"/>
    <s v="Villa Lib. San Martín"/>
    <n v="1"/>
  </r>
  <r>
    <x v="196"/>
    <x v="3"/>
    <s v="Chajarí"/>
    <n v="18"/>
  </r>
  <r>
    <x v="196"/>
    <x v="3"/>
    <s v="Col. Ayman"/>
    <n v="1"/>
  </r>
  <r>
    <x v="196"/>
    <x v="3"/>
    <s v="Federación"/>
    <n v="8"/>
  </r>
  <r>
    <x v="196"/>
    <x v="3"/>
    <s v="San Jaime"/>
    <n v="1"/>
  </r>
  <r>
    <x v="196"/>
    <x v="3"/>
    <s v="Santa Ana"/>
    <n v="1"/>
  </r>
  <r>
    <x v="196"/>
    <x v="3"/>
    <s v="Villa del Rosario"/>
    <n v="1"/>
  </r>
  <r>
    <x v="196"/>
    <x v="4"/>
    <s v="Federal"/>
    <n v="0"/>
  </r>
  <r>
    <x v="196"/>
    <x v="5"/>
    <s v="Feliciano"/>
    <n v="0"/>
  </r>
  <r>
    <x v="196"/>
    <x v="6"/>
    <s v="Gral. Galarza"/>
    <n v="1"/>
  </r>
  <r>
    <x v="196"/>
    <x v="6"/>
    <s v="Gualeguay"/>
    <n v="2"/>
  </r>
  <r>
    <x v="196"/>
    <x v="7"/>
    <s v="A. San Antonio"/>
    <n v="2"/>
  </r>
  <r>
    <x v="196"/>
    <x v="7"/>
    <s v="Gilbert"/>
    <n v="1"/>
  </r>
  <r>
    <x v="196"/>
    <x v="7"/>
    <s v="Gualeguaychú"/>
    <n v="18"/>
  </r>
  <r>
    <x v="196"/>
    <x v="7"/>
    <s v="Larroque"/>
    <n v="4"/>
  </r>
  <r>
    <x v="196"/>
    <x v="7"/>
    <s v="Pueblo Belgrano"/>
    <n v="1"/>
  </r>
  <r>
    <x v="196"/>
    <x v="7"/>
    <s v="Urdinarrain"/>
    <n v="1"/>
  </r>
  <r>
    <x v="196"/>
    <x v="8"/>
    <s v="Ceibas"/>
    <n v="2"/>
  </r>
  <r>
    <x v="196"/>
    <x v="8"/>
    <s v="Holt Ibicuy"/>
    <n v="1"/>
  </r>
  <r>
    <x v="196"/>
    <x v="9"/>
    <s v="La Paz"/>
    <n v="7"/>
  </r>
  <r>
    <x v="196"/>
    <x v="9"/>
    <s v="Santa Elena"/>
    <n v="4"/>
  </r>
  <r>
    <x v="196"/>
    <x v="10"/>
    <s v="Lucas Gonzalez"/>
    <n v="1"/>
  </r>
  <r>
    <x v="196"/>
    <x v="10"/>
    <s v="Nogoyá"/>
    <n v="10"/>
  </r>
  <r>
    <x v="196"/>
    <x v="11"/>
    <s v="Col. Avellaneda"/>
    <n v="1"/>
  </r>
  <r>
    <x v="196"/>
    <x v="11"/>
    <s v="Crespo"/>
    <n v="5"/>
  </r>
  <r>
    <x v="196"/>
    <x v="11"/>
    <s v="Las Garzas"/>
    <n v="1"/>
  </r>
  <r>
    <x v="196"/>
    <x v="11"/>
    <s v="Oro Verde"/>
    <n v="3"/>
  </r>
  <r>
    <x v="196"/>
    <x v="11"/>
    <s v="Paraná"/>
    <n v="64"/>
  </r>
  <r>
    <x v="196"/>
    <x v="11"/>
    <s v="San Benito"/>
    <n v="2"/>
  </r>
  <r>
    <x v="196"/>
    <x v="11"/>
    <s v="Seguí"/>
    <n v="1"/>
  </r>
  <r>
    <x v="196"/>
    <x v="11"/>
    <s v="Viale"/>
    <n v="2"/>
  </r>
  <r>
    <x v="196"/>
    <x v="12"/>
    <s v="Gral. Campos"/>
    <n v="1"/>
  </r>
  <r>
    <x v="196"/>
    <x v="12"/>
    <s v="San Salvador"/>
    <n v="1"/>
  </r>
  <r>
    <x v="196"/>
    <x v="13"/>
    <s v="Rosario del Tala"/>
    <n v="0"/>
  </r>
  <r>
    <x v="196"/>
    <x v="14"/>
    <s v="Basavilbaso"/>
    <n v="3"/>
  </r>
  <r>
    <x v="196"/>
    <x v="14"/>
    <s v="Concepción del Uruguay"/>
    <n v="35"/>
  </r>
  <r>
    <x v="196"/>
    <x v="15"/>
    <s v="Rincón del Doll"/>
    <n v="1"/>
  </r>
  <r>
    <x v="196"/>
    <x v="15"/>
    <s v="Victoria"/>
    <n v="15"/>
  </r>
  <r>
    <x v="196"/>
    <x v="16"/>
    <s v="Villaguay"/>
    <n v="0"/>
  </r>
  <r>
    <x v="197"/>
    <x v="0"/>
    <s v="Colón"/>
    <n v="2"/>
  </r>
  <r>
    <x v="197"/>
    <x v="0"/>
    <s v="San José"/>
    <n v="4"/>
  </r>
  <r>
    <x v="197"/>
    <x v="0"/>
    <s v="Villa Elisa"/>
    <n v="2"/>
  </r>
  <r>
    <x v="197"/>
    <x v="1"/>
    <s v="Concordia"/>
    <n v="74"/>
  </r>
  <r>
    <x v="197"/>
    <x v="1"/>
    <s v="Los Charrúas"/>
    <n v="2"/>
  </r>
  <r>
    <x v="197"/>
    <x v="2"/>
    <s v="Diamante"/>
    <n v="3"/>
  </r>
  <r>
    <x v="197"/>
    <x v="2"/>
    <s v="Villa Lib. San Martín"/>
    <n v="6"/>
  </r>
  <r>
    <x v="197"/>
    <x v="3"/>
    <s v="Chajarí"/>
    <n v="27"/>
  </r>
  <r>
    <x v="197"/>
    <x v="3"/>
    <s v="Federación"/>
    <n v="4"/>
  </r>
  <r>
    <x v="197"/>
    <x v="4"/>
    <s v="Federal"/>
    <n v="2"/>
  </r>
  <r>
    <x v="197"/>
    <x v="5"/>
    <s v="Feliciano"/>
    <n v="0"/>
  </r>
  <r>
    <x v="197"/>
    <x v="6"/>
    <s v="Gualeguay"/>
    <n v="5"/>
  </r>
  <r>
    <x v="197"/>
    <x v="7"/>
    <s v="Gualeguaychú"/>
    <n v="31"/>
  </r>
  <r>
    <x v="197"/>
    <x v="7"/>
    <s v="Pueblo Belgrano"/>
    <n v="1"/>
  </r>
  <r>
    <x v="197"/>
    <x v="8"/>
    <s v="Islas del Ibicuy"/>
    <n v="0"/>
  </r>
  <r>
    <x v="197"/>
    <x v="9"/>
    <s v="La Paz"/>
    <n v="6"/>
  </r>
  <r>
    <x v="197"/>
    <x v="9"/>
    <s v="Santa Elena"/>
    <n v="5"/>
  </r>
  <r>
    <x v="197"/>
    <x v="10"/>
    <s v="Est. Camps"/>
    <n v="1"/>
  </r>
  <r>
    <x v="197"/>
    <x v="10"/>
    <s v="Lucas Gonzalez"/>
    <n v="1"/>
  </r>
  <r>
    <x v="197"/>
    <x v="11"/>
    <s v="Cerrito"/>
    <n v="2"/>
  </r>
  <r>
    <x v="197"/>
    <x v="11"/>
    <s v="Col. Argentina"/>
    <n v="1"/>
  </r>
  <r>
    <x v="197"/>
    <x v="11"/>
    <s v="Col. Avellaneda"/>
    <n v="6"/>
  </r>
  <r>
    <x v="197"/>
    <x v="11"/>
    <s v="Col. Nueva"/>
    <n v="1"/>
  </r>
  <r>
    <x v="197"/>
    <x v="11"/>
    <s v="Crespo"/>
    <n v="2"/>
  </r>
  <r>
    <x v="197"/>
    <x v="11"/>
    <s v="Hernandarias"/>
    <n v="1"/>
  </r>
  <r>
    <x v="197"/>
    <x v="11"/>
    <s v="María Grande"/>
    <n v="10"/>
  </r>
  <r>
    <x v="197"/>
    <x v="11"/>
    <s v="Oro Verde"/>
    <n v="1"/>
  </r>
  <r>
    <x v="197"/>
    <x v="11"/>
    <s v="Paraná"/>
    <n v="48"/>
  </r>
  <r>
    <x v="197"/>
    <x v="11"/>
    <s v="Pueblo Brugo"/>
    <n v="1"/>
  </r>
  <r>
    <x v="197"/>
    <x v="11"/>
    <s v="San Benito"/>
    <n v="3"/>
  </r>
  <r>
    <x v="197"/>
    <x v="11"/>
    <s v="Viale"/>
    <n v="4"/>
  </r>
  <r>
    <x v="197"/>
    <x v="12"/>
    <s v="San Salvador"/>
    <n v="0"/>
  </r>
  <r>
    <x v="197"/>
    <x v="13"/>
    <s v="Gob. Maciá"/>
    <n v="2"/>
  </r>
  <r>
    <x v="197"/>
    <x v="14"/>
    <s v="Basavilbaso"/>
    <n v="8"/>
  </r>
  <r>
    <x v="197"/>
    <x v="14"/>
    <s v="Concepción del Uruguay"/>
    <n v="37"/>
  </r>
  <r>
    <x v="197"/>
    <x v="14"/>
    <s v="San Justo"/>
    <n v="1"/>
  </r>
  <r>
    <x v="197"/>
    <x v="15"/>
    <s v="Victoria"/>
    <n v="6"/>
  </r>
  <r>
    <x v="197"/>
    <x v="16"/>
    <s v="Villaguay"/>
    <n v="2"/>
  </r>
  <r>
    <x v="198"/>
    <x v="0"/>
    <s v="Colón"/>
    <n v="0"/>
  </r>
  <r>
    <x v="198"/>
    <x v="0"/>
    <s v="Colón"/>
    <n v="0"/>
  </r>
  <r>
    <x v="198"/>
    <x v="1"/>
    <s v="Concordia"/>
    <n v="0"/>
  </r>
  <r>
    <x v="198"/>
    <x v="1"/>
    <s v="Concordia"/>
    <n v="0"/>
  </r>
  <r>
    <x v="198"/>
    <x v="2"/>
    <s v="Diamante"/>
    <n v="0"/>
  </r>
  <r>
    <x v="198"/>
    <x v="2"/>
    <s v="Diamante"/>
    <n v="0"/>
  </r>
  <r>
    <x v="198"/>
    <x v="3"/>
    <s v="Federación"/>
    <n v="0"/>
  </r>
  <r>
    <x v="198"/>
    <x v="3"/>
    <s v="Federación"/>
    <n v="0"/>
  </r>
  <r>
    <x v="198"/>
    <x v="4"/>
    <s v="Federal"/>
    <n v="0"/>
  </r>
  <r>
    <x v="198"/>
    <x v="4"/>
    <s v="Federal"/>
    <n v="0"/>
  </r>
  <r>
    <x v="198"/>
    <x v="5"/>
    <s v="Feliciano"/>
    <n v="0"/>
  </r>
  <r>
    <x v="198"/>
    <x v="5"/>
    <s v="Feliciano"/>
    <n v="0"/>
  </r>
  <r>
    <x v="198"/>
    <x v="6"/>
    <s v="Gualeguay"/>
    <n v="0"/>
  </r>
  <r>
    <x v="198"/>
    <x v="6"/>
    <s v="Gualeguay"/>
    <n v="0"/>
  </r>
  <r>
    <x v="198"/>
    <x v="7"/>
    <s v="Gualeguaychú"/>
    <n v="0"/>
  </r>
  <r>
    <x v="198"/>
    <x v="7"/>
    <s v="Gualeguaychú"/>
    <n v="0"/>
  </r>
  <r>
    <x v="198"/>
    <x v="8"/>
    <s v="Islas del Ibicuy"/>
    <n v="0"/>
  </r>
  <r>
    <x v="198"/>
    <x v="8"/>
    <s v="Islas del Ibicuy"/>
    <n v="0"/>
  </r>
  <r>
    <x v="198"/>
    <x v="9"/>
    <s v="La Paz"/>
    <n v="0"/>
  </r>
  <r>
    <x v="198"/>
    <x v="9"/>
    <s v="La Paz"/>
    <n v="0"/>
  </r>
  <r>
    <x v="198"/>
    <x v="10"/>
    <s v="Nogoyá"/>
    <n v="0"/>
  </r>
  <r>
    <x v="198"/>
    <x v="10"/>
    <s v="Nogoyá"/>
    <n v="0"/>
  </r>
  <r>
    <x v="198"/>
    <x v="11"/>
    <s v="Paraná"/>
    <n v="0"/>
  </r>
  <r>
    <x v="198"/>
    <x v="11"/>
    <s v="Paraná"/>
    <n v="0"/>
  </r>
  <r>
    <x v="198"/>
    <x v="12"/>
    <s v="San Salvador"/>
    <n v="0"/>
  </r>
  <r>
    <x v="198"/>
    <x v="12"/>
    <s v="San Salvador"/>
    <n v="0"/>
  </r>
  <r>
    <x v="198"/>
    <x v="13"/>
    <s v="Rosario del Tala"/>
    <n v="0"/>
  </r>
  <r>
    <x v="198"/>
    <x v="13"/>
    <s v="Rosario del Tala"/>
    <n v="0"/>
  </r>
  <r>
    <x v="198"/>
    <x v="14"/>
    <s v="Concepción del Uruguay"/>
    <n v="0"/>
  </r>
  <r>
    <x v="198"/>
    <x v="14"/>
    <s v="Concepción del Uruguay"/>
    <n v="0"/>
  </r>
  <r>
    <x v="198"/>
    <x v="15"/>
    <s v="Victoria"/>
    <n v="0"/>
  </r>
  <r>
    <x v="198"/>
    <x v="15"/>
    <s v="Victoria"/>
    <n v="0"/>
  </r>
  <r>
    <x v="198"/>
    <x v="16"/>
    <s v="Villaguay"/>
    <n v="0"/>
  </r>
  <r>
    <x v="198"/>
    <x v="16"/>
    <s v="Villaguay"/>
    <n v="0"/>
  </r>
  <r>
    <x v="199"/>
    <x v="0"/>
    <s v="Colón"/>
    <n v="10"/>
  </r>
  <r>
    <x v="199"/>
    <x v="0"/>
    <s v="San José"/>
    <n v="1"/>
  </r>
  <r>
    <x v="199"/>
    <x v="0"/>
    <s v="Villa Elisa"/>
    <n v="2"/>
  </r>
  <r>
    <x v="199"/>
    <x v="1"/>
    <s v="Concordia"/>
    <n v="64"/>
  </r>
  <r>
    <x v="199"/>
    <x v="2"/>
    <s v="Diamante"/>
    <n v="4"/>
  </r>
  <r>
    <x v="199"/>
    <x v="2"/>
    <s v="Gral. Ramírez"/>
    <n v="2"/>
  </r>
  <r>
    <x v="199"/>
    <x v="2"/>
    <s v="Villa Lib. San Martín"/>
    <n v="1"/>
  </r>
  <r>
    <x v="199"/>
    <x v="3"/>
    <s v="Chajarí"/>
    <n v="25"/>
  </r>
  <r>
    <x v="199"/>
    <x v="3"/>
    <s v="Federación"/>
    <n v="1"/>
  </r>
  <r>
    <x v="199"/>
    <x v="4"/>
    <s v="Federal"/>
    <n v="0"/>
  </r>
  <r>
    <x v="199"/>
    <x v="5"/>
    <s v="Feliciano"/>
    <n v="0"/>
  </r>
  <r>
    <x v="199"/>
    <x v="6"/>
    <s v="Gral. Galarza"/>
    <n v="1"/>
  </r>
  <r>
    <x v="199"/>
    <x v="6"/>
    <s v="Gualeguay"/>
    <n v="7"/>
  </r>
  <r>
    <x v="199"/>
    <x v="7"/>
    <s v="E. Carbó"/>
    <n v="1"/>
  </r>
  <r>
    <x v="199"/>
    <x v="7"/>
    <s v="Gualeguaychú"/>
    <n v="44"/>
  </r>
  <r>
    <x v="199"/>
    <x v="7"/>
    <s v="Larroque"/>
    <n v="3"/>
  </r>
  <r>
    <x v="199"/>
    <x v="8"/>
    <s v="Holt Ibicuy"/>
    <n v="1"/>
  </r>
  <r>
    <x v="199"/>
    <x v="9"/>
    <s v="La Paz"/>
    <n v="8"/>
  </r>
  <r>
    <x v="199"/>
    <x v="9"/>
    <s v="Santa Elena"/>
    <n v="4"/>
  </r>
  <r>
    <x v="199"/>
    <x v="10"/>
    <s v="Aranguren"/>
    <n v="1"/>
  </r>
  <r>
    <x v="199"/>
    <x v="10"/>
    <s v="Lucas Gonzalez"/>
    <n v="1"/>
  </r>
  <r>
    <x v="199"/>
    <x v="10"/>
    <s v="Nogoyá"/>
    <n v="7"/>
  </r>
  <r>
    <x v="199"/>
    <x v="11"/>
    <s v="Col. Avellaneda"/>
    <n v="1"/>
  </r>
  <r>
    <x v="199"/>
    <x v="11"/>
    <s v="Crespo"/>
    <n v="4"/>
  </r>
  <r>
    <x v="199"/>
    <x v="11"/>
    <s v="Oro Verde"/>
    <n v="1"/>
  </r>
  <r>
    <x v="199"/>
    <x v="11"/>
    <s v="Paraná"/>
    <n v="54"/>
  </r>
  <r>
    <x v="199"/>
    <x v="11"/>
    <s v="San Benito"/>
    <n v="1"/>
  </r>
  <r>
    <x v="199"/>
    <x v="12"/>
    <s v="San Salvador"/>
    <n v="0"/>
  </r>
  <r>
    <x v="199"/>
    <x v="13"/>
    <s v="Rosario del Tala"/>
    <n v="0"/>
  </r>
  <r>
    <x v="199"/>
    <x v="14"/>
    <s v="Basavilbaso"/>
    <n v="3"/>
  </r>
  <r>
    <x v="199"/>
    <x v="14"/>
    <s v="Concepción del Uruguay"/>
    <n v="29"/>
  </r>
  <r>
    <x v="199"/>
    <x v="15"/>
    <s v="Victoria"/>
    <n v="7"/>
  </r>
  <r>
    <x v="199"/>
    <x v="16"/>
    <s v="Villaguay"/>
    <n v="2"/>
  </r>
  <r>
    <x v="200"/>
    <x v="0"/>
    <s v="Colón"/>
    <n v="7"/>
  </r>
  <r>
    <x v="200"/>
    <x v="0"/>
    <s v="Villa Elisa"/>
    <n v="1"/>
  </r>
  <r>
    <x v="200"/>
    <x v="1"/>
    <s v="Concordia"/>
    <n v="45"/>
  </r>
  <r>
    <x v="200"/>
    <x v="1"/>
    <s v="La Criolla"/>
    <n v="1"/>
  </r>
  <r>
    <x v="200"/>
    <x v="2"/>
    <s v="Gral. Ramírez"/>
    <n v="3"/>
  </r>
  <r>
    <x v="200"/>
    <x v="2"/>
    <s v="Villa Lib. San Martín"/>
    <n v="3"/>
  </r>
  <r>
    <x v="200"/>
    <x v="3"/>
    <s v="Chajarí"/>
    <n v="16"/>
  </r>
  <r>
    <x v="200"/>
    <x v="3"/>
    <s v="Col. Ayman"/>
    <n v="4"/>
  </r>
  <r>
    <x v="200"/>
    <x v="3"/>
    <s v="Federación"/>
    <n v="1"/>
  </r>
  <r>
    <x v="200"/>
    <x v="3"/>
    <s v="Villa del Rosario"/>
    <n v="2"/>
  </r>
  <r>
    <x v="200"/>
    <x v="4"/>
    <s v="Federal"/>
    <n v="1"/>
  </r>
  <r>
    <x v="200"/>
    <x v="5"/>
    <s v="Feliciano"/>
    <n v="0"/>
  </r>
  <r>
    <x v="200"/>
    <x v="6"/>
    <s v="Gualeguay"/>
    <n v="2"/>
  </r>
  <r>
    <x v="200"/>
    <x v="7"/>
    <s v="A. San Antonio"/>
    <n v="3"/>
  </r>
  <r>
    <x v="200"/>
    <x v="7"/>
    <s v="Gualeguaychú"/>
    <n v="31"/>
  </r>
  <r>
    <x v="200"/>
    <x v="7"/>
    <s v="Pueblo Belgrano"/>
    <n v="2"/>
  </r>
  <r>
    <x v="200"/>
    <x v="7"/>
    <s v="Urdinarrain"/>
    <n v="6"/>
  </r>
  <r>
    <x v="200"/>
    <x v="8"/>
    <s v="Islas del Ibicuy"/>
    <n v="0"/>
  </r>
  <r>
    <x v="200"/>
    <x v="9"/>
    <s v="La Paz"/>
    <n v="4"/>
  </r>
  <r>
    <x v="200"/>
    <x v="9"/>
    <s v="Santa Elena"/>
    <n v="2"/>
  </r>
  <r>
    <x v="200"/>
    <x v="10"/>
    <s v="Nogoyá"/>
    <n v="1"/>
  </r>
  <r>
    <x v="200"/>
    <x v="11"/>
    <s v="María Grande"/>
    <n v="4"/>
  </r>
  <r>
    <x v="200"/>
    <x v="11"/>
    <s v="Paraná"/>
    <n v="66"/>
  </r>
  <r>
    <x v="200"/>
    <x v="11"/>
    <s v="San Benito"/>
    <n v="2"/>
  </r>
  <r>
    <x v="200"/>
    <x v="11"/>
    <s v="Sauce Montrull"/>
    <n v="1"/>
  </r>
  <r>
    <x v="200"/>
    <x v="11"/>
    <s v="Tabossi"/>
    <n v="1"/>
  </r>
  <r>
    <x v="200"/>
    <x v="11"/>
    <s v="Viale"/>
    <n v="4"/>
  </r>
  <r>
    <x v="200"/>
    <x v="12"/>
    <s v="San Salvador"/>
    <n v="1"/>
  </r>
  <r>
    <x v="200"/>
    <x v="13"/>
    <s v="Mansilla"/>
    <n v="1"/>
  </r>
  <r>
    <x v="200"/>
    <x v="14"/>
    <s v="Basavilbaso"/>
    <n v="4"/>
  </r>
  <r>
    <x v="200"/>
    <x v="14"/>
    <s v="Concepción del Uruguay"/>
    <n v="26"/>
  </r>
  <r>
    <x v="200"/>
    <x v="15"/>
    <s v="Victoria"/>
    <n v="12"/>
  </r>
  <r>
    <x v="200"/>
    <x v="16"/>
    <s v="Dominguez"/>
    <n v="2"/>
  </r>
  <r>
    <x v="200"/>
    <x v="16"/>
    <s v="Villaguay"/>
    <n v="1"/>
  </r>
  <r>
    <x v="201"/>
    <x v="0"/>
    <s v="Colón"/>
    <n v="6"/>
  </r>
  <r>
    <x v="201"/>
    <x v="0"/>
    <s v="San José"/>
    <n v="2"/>
  </r>
  <r>
    <x v="201"/>
    <x v="1"/>
    <s v="Col. Ayui"/>
    <n v="1"/>
  </r>
  <r>
    <x v="201"/>
    <x v="1"/>
    <s v="Concordia"/>
    <n v="51"/>
  </r>
  <r>
    <x v="201"/>
    <x v="1"/>
    <s v="Est. Yuquerí"/>
    <n v="1"/>
  </r>
  <r>
    <x v="201"/>
    <x v="1"/>
    <s v="La Criolla"/>
    <n v="1"/>
  </r>
  <r>
    <x v="201"/>
    <x v="1"/>
    <s v="Puerto Yeruá"/>
    <n v="2"/>
  </r>
  <r>
    <x v="201"/>
    <x v="2"/>
    <s v="Diamante"/>
    <n v="2"/>
  </r>
  <r>
    <x v="201"/>
    <x v="2"/>
    <s v="Gral. Ramírez"/>
    <n v="2"/>
  </r>
  <r>
    <x v="201"/>
    <x v="2"/>
    <s v="Villa Lib. San Martín"/>
    <n v="2"/>
  </r>
  <r>
    <x v="201"/>
    <x v="3"/>
    <s v="Chajarí"/>
    <n v="26"/>
  </r>
  <r>
    <x v="201"/>
    <x v="3"/>
    <s v="Col. Ayman"/>
    <n v="1"/>
  </r>
  <r>
    <x v="201"/>
    <x v="3"/>
    <s v="Villa del Rosario"/>
    <n v="1"/>
  </r>
  <r>
    <x v="201"/>
    <x v="4"/>
    <s v="Federal"/>
    <n v="2"/>
  </r>
  <r>
    <x v="201"/>
    <x v="5"/>
    <s v="Feliciano"/>
    <n v="0"/>
  </r>
  <r>
    <x v="201"/>
    <x v="6"/>
    <s v="Gualeguay"/>
    <n v="2"/>
  </r>
  <r>
    <x v="201"/>
    <x v="7"/>
    <s v="Col. El Potrero"/>
    <n v="1"/>
  </r>
  <r>
    <x v="201"/>
    <x v="7"/>
    <s v="Costa Uruguay"/>
    <n v="1"/>
  </r>
  <r>
    <x v="201"/>
    <x v="7"/>
    <s v="Gualeguaychú"/>
    <n v="17"/>
  </r>
  <r>
    <x v="201"/>
    <x v="7"/>
    <s v="Urdinarrain"/>
    <n v="1"/>
  </r>
  <r>
    <x v="201"/>
    <x v="8"/>
    <s v="Holt Ibicuy"/>
    <n v="2"/>
  </r>
  <r>
    <x v="201"/>
    <x v="9"/>
    <s v="La Paz"/>
    <n v="1"/>
  </r>
  <r>
    <x v="201"/>
    <x v="9"/>
    <s v="Las Toscas"/>
    <n v="1"/>
  </r>
  <r>
    <x v="201"/>
    <x v="9"/>
    <s v="Santa Elena"/>
    <n v="8"/>
  </r>
  <r>
    <x v="201"/>
    <x v="10"/>
    <s v="Hernandez"/>
    <n v="1"/>
  </r>
  <r>
    <x v="201"/>
    <x v="10"/>
    <s v="Lucas Gonzalez"/>
    <n v="2"/>
  </r>
  <r>
    <x v="201"/>
    <x v="10"/>
    <s v="Nogoyá"/>
    <n v="10"/>
  </r>
  <r>
    <x v="201"/>
    <x v="11"/>
    <s v="Col. Avellaneda"/>
    <n v="1"/>
  </r>
  <r>
    <x v="201"/>
    <x v="11"/>
    <s v="Crespo"/>
    <n v="4"/>
  </r>
  <r>
    <x v="201"/>
    <x v="11"/>
    <s v="Hernandarias"/>
    <n v="1"/>
  </r>
  <r>
    <x v="201"/>
    <x v="11"/>
    <s v="Oro Verde"/>
    <n v="1"/>
  </r>
  <r>
    <x v="201"/>
    <x v="11"/>
    <s v="Paraná"/>
    <n v="68"/>
  </r>
  <r>
    <x v="201"/>
    <x v="11"/>
    <s v="Pueblo Brugo"/>
    <n v="1"/>
  </r>
  <r>
    <x v="201"/>
    <x v="11"/>
    <s v="Villa Urquiza"/>
    <n v="1"/>
  </r>
  <r>
    <x v="201"/>
    <x v="12"/>
    <s v="San Salvador"/>
    <n v="0"/>
  </r>
  <r>
    <x v="201"/>
    <x v="13"/>
    <s v="Rosario del Tala"/>
    <n v="0"/>
  </r>
  <r>
    <x v="201"/>
    <x v="14"/>
    <s v="Basavilbaso"/>
    <n v="10"/>
  </r>
  <r>
    <x v="201"/>
    <x v="14"/>
    <s v="Caseros"/>
    <n v="1"/>
  </r>
  <r>
    <x v="201"/>
    <x v="14"/>
    <s v="Concepción del Uruguay"/>
    <n v="45"/>
  </r>
  <r>
    <x v="201"/>
    <x v="14"/>
    <s v="Santa Anita"/>
    <n v="1"/>
  </r>
  <r>
    <x v="201"/>
    <x v="14"/>
    <s v="Villa Mantero"/>
    <n v="1"/>
  </r>
  <r>
    <x v="201"/>
    <x v="15"/>
    <s v="Victoria"/>
    <n v="5"/>
  </r>
  <r>
    <x v="201"/>
    <x v="16"/>
    <s v="Dominguez"/>
    <n v="1"/>
  </r>
  <r>
    <x v="201"/>
    <x v="16"/>
    <s v="Villaguay"/>
    <n v="4"/>
  </r>
  <r>
    <x v="202"/>
    <x v="0"/>
    <s v="Colón"/>
    <n v="7"/>
  </r>
  <r>
    <x v="202"/>
    <x v="0"/>
    <s v="San José"/>
    <n v="4"/>
  </r>
  <r>
    <x v="202"/>
    <x v="0"/>
    <s v="Ubajay"/>
    <n v="1"/>
  </r>
  <r>
    <x v="202"/>
    <x v="0"/>
    <s v="Villa Elisa"/>
    <n v="1"/>
  </r>
  <r>
    <x v="202"/>
    <x v="1"/>
    <s v="Concordia"/>
    <n v="58"/>
  </r>
  <r>
    <x v="202"/>
    <x v="1"/>
    <s v="La Criolla"/>
    <n v="2"/>
  </r>
  <r>
    <x v="202"/>
    <x v="1"/>
    <s v="Los Charrúas"/>
    <n v="1"/>
  </r>
  <r>
    <x v="202"/>
    <x v="1"/>
    <s v="Puerto Yeruá"/>
    <n v="1"/>
  </r>
  <r>
    <x v="202"/>
    <x v="2"/>
    <s v="Diamante"/>
    <n v="1"/>
  </r>
  <r>
    <x v="202"/>
    <x v="2"/>
    <s v="Racedo"/>
    <n v="1"/>
  </r>
  <r>
    <x v="202"/>
    <x v="3"/>
    <s v="Chajarí"/>
    <n v="13"/>
  </r>
  <r>
    <x v="202"/>
    <x v="3"/>
    <s v="Federación"/>
    <n v="2"/>
  </r>
  <r>
    <x v="202"/>
    <x v="3"/>
    <s v="Villa del Rosario"/>
    <n v="1"/>
  </r>
  <r>
    <x v="202"/>
    <x v="4"/>
    <s v="Federal"/>
    <n v="0"/>
  </r>
  <r>
    <x v="202"/>
    <x v="5"/>
    <s v="Feliciano"/>
    <n v="0"/>
  </r>
  <r>
    <x v="202"/>
    <x v="6"/>
    <s v="Gral. Galarza"/>
    <n v="1"/>
  </r>
  <r>
    <x v="202"/>
    <x v="6"/>
    <s v="Gualeguay"/>
    <n v="4"/>
  </r>
  <r>
    <x v="202"/>
    <x v="7"/>
    <s v="A. San Antonio"/>
    <n v="2"/>
  </r>
  <r>
    <x v="202"/>
    <x v="7"/>
    <s v="Gualeguaychú"/>
    <n v="31"/>
  </r>
  <r>
    <x v="202"/>
    <x v="7"/>
    <s v="Pueblo Belgrano"/>
    <n v="2"/>
  </r>
  <r>
    <x v="202"/>
    <x v="8"/>
    <s v="Islas del Ibicuy"/>
    <n v="0"/>
  </r>
  <r>
    <x v="202"/>
    <x v="9"/>
    <s v="Alcaraz"/>
    <n v="1"/>
  </r>
  <r>
    <x v="202"/>
    <x v="9"/>
    <s v="La Paz"/>
    <n v="4"/>
  </r>
  <r>
    <x v="202"/>
    <x v="9"/>
    <s v="San Gustavo"/>
    <n v="2"/>
  </r>
  <r>
    <x v="202"/>
    <x v="9"/>
    <s v="Santa Elena"/>
    <n v="2"/>
  </r>
  <r>
    <x v="202"/>
    <x v="10"/>
    <s v="Nogoyá"/>
    <n v="1"/>
  </r>
  <r>
    <x v="202"/>
    <x v="11"/>
    <s v="Col. Avellaneda"/>
    <n v="3"/>
  </r>
  <r>
    <x v="202"/>
    <x v="11"/>
    <s v="Crespo"/>
    <n v="1"/>
  </r>
  <r>
    <x v="202"/>
    <x v="11"/>
    <s v="María Grande"/>
    <n v="3"/>
  </r>
  <r>
    <x v="202"/>
    <x v="11"/>
    <s v="Paraná"/>
    <n v="22"/>
  </r>
  <r>
    <x v="202"/>
    <x v="11"/>
    <s v="San Benito"/>
    <n v="1"/>
  </r>
  <r>
    <x v="202"/>
    <x v="11"/>
    <s v="Viale"/>
    <n v="3"/>
  </r>
  <r>
    <x v="202"/>
    <x v="12"/>
    <s v="Gral. Campos"/>
    <n v="1"/>
  </r>
  <r>
    <x v="202"/>
    <x v="13"/>
    <s v="Gob. Sola"/>
    <n v="1"/>
  </r>
  <r>
    <x v="202"/>
    <x v="13"/>
    <s v="Rosario del Tala"/>
    <n v="1"/>
  </r>
  <r>
    <x v="202"/>
    <x v="14"/>
    <s v="Basavilbaso"/>
    <n v="2"/>
  </r>
  <r>
    <x v="202"/>
    <x v="14"/>
    <s v="Concepción del Uruguay"/>
    <n v="39"/>
  </r>
  <r>
    <x v="202"/>
    <x v="14"/>
    <s v="Villa Mantero"/>
    <n v="1"/>
  </r>
  <r>
    <x v="202"/>
    <x v="15"/>
    <s v="Victoria"/>
    <n v="8"/>
  </r>
  <r>
    <x v="202"/>
    <x v="16"/>
    <s v="Villaguay"/>
    <n v="0"/>
  </r>
  <r>
    <x v="203"/>
    <x v="0"/>
    <s v="Colón"/>
    <n v="5"/>
  </r>
  <r>
    <x v="203"/>
    <x v="0"/>
    <s v="San José"/>
    <n v="5"/>
  </r>
  <r>
    <x v="203"/>
    <x v="0"/>
    <s v="Ubajay"/>
    <n v="1"/>
  </r>
  <r>
    <x v="203"/>
    <x v="0"/>
    <s v="Villa Elisa"/>
    <n v="2"/>
  </r>
  <r>
    <x v="203"/>
    <x v="1"/>
    <s v="Concordia"/>
    <n v="71"/>
  </r>
  <r>
    <x v="203"/>
    <x v="1"/>
    <s v="La Criolla"/>
    <n v="3"/>
  </r>
  <r>
    <x v="203"/>
    <x v="1"/>
    <s v="Los Charrúas"/>
    <n v="1"/>
  </r>
  <r>
    <x v="203"/>
    <x v="1"/>
    <s v="Puerto Yeruá"/>
    <n v="1"/>
  </r>
  <r>
    <x v="203"/>
    <x v="2"/>
    <s v="Diamante"/>
    <n v="8"/>
  </r>
  <r>
    <x v="203"/>
    <x v="2"/>
    <s v="Est. Camps"/>
    <n v="1"/>
  </r>
  <r>
    <x v="203"/>
    <x v="2"/>
    <s v="Gral. Ramírez"/>
    <n v="1"/>
  </r>
  <r>
    <x v="203"/>
    <x v="3"/>
    <s v="Chajarí"/>
    <n v="7"/>
  </r>
  <r>
    <x v="203"/>
    <x v="3"/>
    <s v="Federación"/>
    <n v="6"/>
  </r>
  <r>
    <x v="203"/>
    <x v="3"/>
    <s v="Santa Ana"/>
    <n v="1"/>
  </r>
  <r>
    <x v="203"/>
    <x v="4"/>
    <s v="Federal"/>
    <n v="2"/>
  </r>
  <r>
    <x v="203"/>
    <x v="5"/>
    <s v="Feliciano"/>
    <n v="0"/>
  </r>
  <r>
    <x v="203"/>
    <x v="6"/>
    <s v="Gualeguay"/>
    <n v="1"/>
  </r>
  <r>
    <x v="203"/>
    <x v="7"/>
    <s v="A. San Antonio"/>
    <n v="2"/>
  </r>
  <r>
    <x v="203"/>
    <x v="7"/>
    <s v="A. San Juan"/>
    <n v="1"/>
  </r>
  <r>
    <x v="203"/>
    <x v="7"/>
    <s v="Gualeguaychú"/>
    <n v="14"/>
  </r>
  <r>
    <x v="203"/>
    <x v="7"/>
    <s v="Pueblo Belgrano"/>
    <n v="1"/>
  </r>
  <r>
    <x v="203"/>
    <x v="8"/>
    <s v="Islas del Ibicuy"/>
    <n v="0"/>
  </r>
  <r>
    <x v="203"/>
    <x v="9"/>
    <s v="La Paz"/>
    <n v="6"/>
  </r>
  <r>
    <x v="203"/>
    <x v="9"/>
    <s v="San Gustavo"/>
    <n v="1"/>
  </r>
  <r>
    <x v="203"/>
    <x v="9"/>
    <s v="Santa Elena"/>
    <n v="6"/>
  </r>
  <r>
    <x v="203"/>
    <x v="10"/>
    <s v="Lucas Gonzalez"/>
    <n v="2"/>
  </r>
  <r>
    <x v="203"/>
    <x v="10"/>
    <s v="Nogoyá"/>
    <n v="12"/>
  </r>
  <r>
    <x v="203"/>
    <x v="11"/>
    <s v="Cerrito"/>
    <n v="1"/>
  </r>
  <r>
    <x v="203"/>
    <x v="11"/>
    <s v="Col. Avellaneda"/>
    <n v="4"/>
  </r>
  <r>
    <x v="203"/>
    <x v="11"/>
    <s v="Crespo"/>
    <n v="2"/>
  </r>
  <r>
    <x v="203"/>
    <x v="11"/>
    <s v="Paraná"/>
    <n v="28"/>
  </r>
  <r>
    <x v="203"/>
    <x v="11"/>
    <s v="San Benito"/>
    <n v="4"/>
  </r>
  <r>
    <x v="203"/>
    <x v="11"/>
    <s v="Viale"/>
    <n v="1"/>
  </r>
  <r>
    <x v="203"/>
    <x v="12"/>
    <s v="Gral. Campos"/>
    <n v="1"/>
  </r>
  <r>
    <x v="203"/>
    <x v="12"/>
    <s v="San Salvador"/>
    <n v="3"/>
  </r>
  <r>
    <x v="203"/>
    <x v="13"/>
    <s v="Rosario del Tala"/>
    <n v="0"/>
  </r>
  <r>
    <x v="203"/>
    <x v="14"/>
    <s v="Basavilbaso"/>
    <n v="9"/>
  </r>
  <r>
    <x v="203"/>
    <x v="14"/>
    <s v="Concepción del Uruguay"/>
    <n v="43"/>
  </r>
  <r>
    <x v="203"/>
    <x v="14"/>
    <s v="Herrera"/>
    <n v="1"/>
  </r>
  <r>
    <x v="203"/>
    <x v="14"/>
    <s v="San Justo"/>
    <n v="1"/>
  </r>
  <r>
    <x v="203"/>
    <x v="15"/>
    <s v="Victoria"/>
    <n v="5"/>
  </r>
  <r>
    <x v="203"/>
    <x v="16"/>
    <s v="Villaguay"/>
    <n v="1"/>
  </r>
  <r>
    <x v="204"/>
    <x v="0"/>
    <s v="Colón"/>
    <n v="3"/>
  </r>
  <r>
    <x v="204"/>
    <x v="0"/>
    <s v="San José"/>
    <n v="2"/>
  </r>
  <r>
    <x v="204"/>
    <x v="1"/>
    <s v="Concordia"/>
    <n v="35"/>
  </r>
  <r>
    <x v="204"/>
    <x v="1"/>
    <s v="Los Charrúas"/>
    <n v="1"/>
  </r>
  <r>
    <x v="204"/>
    <x v="2"/>
    <s v="Diamante"/>
    <n v="2"/>
  </r>
  <r>
    <x v="204"/>
    <x v="2"/>
    <s v="Gral. Ramírez"/>
    <n v="1"/>
  </r>
  <r>
    <x v="204"/>
    <x v="2"/>
    <s v="Racedo"/>
    <n v="1"/>
  </r>
  <r>
    <x v="204"/>
    <x v="2"/>
    <s v="Villa Lib. San Martín"/>
    <n v="1"/>
  </r>
  <r>
    <x v="204"/>
    <x v="3"/>
    <s v="Chajarí"/>
    <n v="10"/>
  </r>
  <r>
    <x v="204"/>
    <x v="3"/>
    <s v="Los Conquistadores"/>
    <n v="1"/>
  </r>
  <r>
    <x v="204"/>
    <x v="3"/>
    <s v="San Jaime"/>
    <n v="1"/>
  </r>
  <r>
    <x v="204"/>
    <x v="4"/>
    <s v="Federal"/>
    <n v="1"/>
  </r>
  <r>
    <x v="204"/>
    <x v="5"/>
    <s v="Feliciano"/>
    <n v="0"/>
  </r>
  <r>
    <x v="204"/>
    <x v="6"/>
    <s v="Gualeguay"/>
    <n v="7"/>
  </r>
  <r>
    <x v="204"/>
    <x v="7"/>
    <s v="Gilbert"/>
    <n v="1"/>
  </r>
  <r>
    <x v="204"/>
    <x v="7"/>
    <s v="Gualeguaychú"/>
    <n v="27"/>
  </r>
  <r>
    <x v="204"/>
    <x v="8"/>
    <s v="Islas del Ibicuy"/>
    <n v="0"/>
  </r>
  <r>
    <x v="204"/>
    <x v="9"/>
    <s v="La Paz"/>
    <n v="6"/>
  </r>
  <r>
    <x v="204"/>
    <x v="9"/>
    <s v="Santa Elena"/>
    <n v="8"/>
  </r>
  <r>
    <x v="204"/>
    <x v="10"/>
    <s v="Lucas Gonzalez"/>
    <n v="3"/>
  </r>
  <r>
    <x v="204"/>
    <x v="11"/>
    <s v="Cerrito"/>
    <n v="2"/>
  </r>
  <r>
    <x v="204"/>
    <x v="11"/>
    <s v="Col. Avellaneda"/>
    <n v="2"/>
  </r>
  <r>
    <x v="204"/>
    <x v="11"/>
    <s v="Oro Verde"/>
    <n v="1"/>
  </r>
  <r>
    <x v="204"/>
    <x v="11"/>
    <s v="Paraná"/>
    <n v="28"/>
  </r>
  <r>
    <x v="204"/>
    <x v="11"/>
    <s v="San Benito"/>
    <n v="1"/>
  </r>
  <r>
    <x v="204"/>
    <x v="11"/>
    <s v="Sauce Montrull"/>
    <n v="1"/>
  </r>
  <r>
    <x v="204"/>
    <x v="11"/>
    <s v="Viale"/>
    <n v="2"/>
  </r>
  <r>
    <x v="204"/>
    <x v="12"/>
    <s v="Gral. Campos"/>
    <n v="1"/>
  </r>
  <r>
    <x v="204"/>
    <x v="12"/>
    <s v="San Salvador"/>
    <n v="2"/>
  </r>
  <r>
    <x v="204"/>
    <x v="13"/>
    <s v="Gob. Maciá"/>
    <n v="1"/>
  </r>
  <r>
    <x v="204"/>
    <x v="14"/>
    <s v="Basavilbaso"/>
    <n v="2"/>
  </r>
  <r>
    <x v="204"/>
    <x v="14"/>
    <s v="Col. Tuyuti"/>
    <n v="1"/>
  </r>
  <r>
    <x v="204"/>
    <x v="14"/>
    <s v="Concepción del Uruguay"/>
    <n v="38"/>
  </r>
  <r>
    <x v="204"/>
    <x v="15"/>
    <s v="Victoria"/>
    <n v="3"/>
  </r>
  <r>
    <x v="204"/>
    <x v="16"/>
    <s v="Dominguez"/>
    <n v="6"/>
  </r>
  <r>
    <x v="205"/>
    <x v="0"/>
    <s v="Colón"/>
    <n v="0"/>
  </r>
  <r>
    <x v="205"/>
    <x v="0"/>
    <s v="Colón"/>
    <n v="0"/>
  </r>
  <r>
    <x v="205"/>
    <x v="1"/>
    <s v="Concordia"/>
    <n v="0"/>
  </r>
  <r>
    <x v="205"/>
    <x v="1"/>
    <s v="Concordia"/>
    <n v="0"/>
  </r>
  <r>
    <x v="205"/>
    <x v="2"/>
    <s v="Diamante"/>
    <n v="0"/>
  </r>
  <r>
    <x v="205"/>
    <x v="2"/>
    <s v="Diamante"/>
    <n v="0"/>
  </r>
  <r>
    <x v="205"/>
    <x v="3"/>
    <s v="Federación"/>
    <n v="0"/>
  </r>
  <r>
    <x v="205"/>
    <x v="3"/>
    <s v="Federación"/>
    <n v="0"/>
  </r>
  <r>
    <x v="205"/>
    <x v="4"/>
    <s v="Federal"/>
    <n v="0"/>
  </r>
  <r>
    <x v="205"/>
    <x v="4"/>
    <s v="Federal"/>
    <n v="0"/>
  </r>
  <r>
    <x v="205"/>
    <x v="5"/>
    <s v="Feliciano"/>
    <n v="0"/>
  </r>
  <r>
    <x v="205"/>
    <x v="5"/>
    <s v="Feliciano"/>
    <n v="0"/>
  </r>
  <r>
    <x v="205"/>
    <x v="6"/>
    <s v="Gualeguay"/>
    <n v="0"/>
  </r>
  <r>
    <x v="205"/>
    <x v="6"/>
    <s v="Gualeguay"/>
    <n v="0"/>
  </r>
  <r>
    <x v="205"/>
    <x v="7"/>
    <s v="Gualeguaychú"/>
    <n v="0"/>
  </r>
  <r>
    <x v="205"/>
    <x v="7"/>
    <s v="Gualeguaychú"/>
    <n v="0"/>
  </r>
  <r>
    <x v="205"/>
    <x v="8"/>
    <s v="Islas del Ibicuy"/>
    <n v="0"/>
  </r>
  <r>
    <x v="205"/>
    <x v="8"/>
    <s v="Islas del Ibicuy"/>
    <n v="0"/>
  </r>
  <r>
    <x v="205"/>
    <x v="9"/>
    <s v="La Paz"/>
    <n v="0"/>
  </r>
  <r>
    <x v="205"/>
    <x v="9"/>
    <s v="La Paz"/>
    <n v="0"/>
  </r>
  <r>
    <x v="205"/>
    <x v="10"/>
    <s v="Nogoyá"/>
    <n v="0"/>
  </r>
  <r>
    <x v="205"/>
    <x v="10"/>
    <s v="Nogoyá"/>
    <n v="0"/>
  </r>
  <r>
    <x v="205"/>
    <x v="11"/>
    <s v="Paraná"/>
    <n v="0"/>
  </r>
  <r>
    <x v="205"/>
    <x v="11"/>
    <s v="Paraná"/>
    <n v="0"/>
  </r>
  <r>
    <x v="205"/>
    <x v="12"/>
    <s v="San Salvador"/>
    <n v="0"/>
  </r>
  <r>
    <x v="205"/>
    <x v="12"/>
    <s v="San Salvador"/>
    <n v="0"/>
  </r>
  <r>
    <x v="205"/>
    <x v="13"/>
    <s v="Rosario del Tala"/>
    <n v="0"/>
  </r>
  <r>
    <x v="205"/>
    <x v="13"/>
    <s v="Rosario del Tala"/>
    <n v="0"/>
  </r>
  <r>
    <x v="205"/>
    <x v="14"/>
    <s v="Concepción del Uruguay"/>
    <n v="0"/>
  </r>
  <r>
    <x v="205"/>
    <x v="14"/>
    <s v="Concepción del Uruguay"/>
    <n v="0"/>
  </r>
  <r>
    <x v="205"/>
    <x v="15"/>
    <s v="Victoria"/>
    <n v="0"/>
  </r>
  <r>
    <x v="205"/>
    <x v="15"/>
    <s v="Victoria"/>
    <n v="0"/>
  </r>
  <r>
    <x v="205"/>
    <x v="16"/>
    <s v="Villaguay"/>
    <n v="0"/>
  </r>
  <r>
    <x v="205"/>
    <x v="16"/>
    <s v="Villaguay"/>
    <n v="0"/>
  </r>
  <r>
    <x v="206"/>
    <x v="0"/>
    <s v="Colón"/>
    <n v="3"/>
  </r>
  <r>
    <x v="206"/>
    <x v="0"/>
    <s v="San José"/>
    <n v="8"/>
  </r>
  <r>
    <x v="206"/>
    <x v="0"/>
    <s v="Ubajay"/>
    <n v="2"/>
  </r>
  <r>
    <x v="206"/>
    <x v="0"/>
    <s v="Villa Elisa"/>
    <n v="1"/>
  </r>
  <r>
    <x v="206"/>
    <x v="1"/>
    <s v="Concordia"/>
    <n v="55"/>
  </r>
  <r>
    <x v="206"/>
    <x v="1"/>
    <s v="Los Charrúas"/>
    <n v="1"/>
  </r>
  <r>
    <x v="206"/>
    <x v="1"/>
    <s v="Puerto Yeruá"/>
    <n v="3"/>
  </r>
  <r>
    <x v="206"/>
    <x v="2"/>
    <s v="Diamante"/>
    <n v="4"/>
  </r>
  <r>
    <x v="206"/>
    <x v="2"/>
    <s v="Villa Lib. San Martín"/>
    <n v="5"/>
  </r>
  <r>
    <x v="206"/>
    <x v="3"/>
    <s v="Chajarí"/>
    <n v="32"/>
  </r>
  <r>
    <x v="206"/>
    <x v="3"/>
    <s v="Federación"/>
    <n v="11"/>
  </r>
  <r>
    <x v="206"/>
    <x v="3"/>
    <s v="Guayaquil"/>
    <n v="1"/>
  </r>
  <r>
    <x v="206"/>
    <x v="4"/>
    <s v="Federal"/>
    <n v="0"/>
  </r>
  <r>
    <x v="206"/>
    <x v="5"/>
    <s v="Feliciano"/>
    <n v="3"/>
  </r>
  <r>
    <x v="206"/>
    <x v="6"/>
    <s v="Gualeguay"/>
    <n v="7"/>
  </r>
  <r>
    <x v="206"/>
    <x v="7"/>
    <s v="A. San Antonio"/>
    <n v="1"/>
  </r>
  <r>
    <x v="206"/>
    <x v="7"/>
    <s v="Gualeguaychú"/>
    <n v="42"/>
  </r>
  <r>
    <x v="206"/>
    <x v="7"/>
    <s v="Urdinarrain"/>
    <n v="1"/>
  </r>
  <r>
    <x v="206"/>
    <x v="8"/>
    <s v="Islas del Ibicuy"/>
    <n v="0"/>
  </r>
  <r>
    <x v="206"/>
    <x v="9"/>
    <s v="Estacas"/>
    <n v="1"/>
  </r>
  <r>
    <x v="206"/>
    <x v="9"/>
    <s v="La Paz"/>
    <n v="7"/>
  </r>
  <r>
    <x v="206"/>
    <x v="9"/>
    <s v="San Gustavo"/>
    <n v="1"/>
  </r>
  <r>
    <x v="206"/>
    <x v="9"/>
    <s v="Santa Elena"/>
    <n v="3"/>
  </r>
  <r>
    <x v="206"/>
    <x v="10"/>
    <s v="Lucas Gonzalez"/>
    <n v="1"/>
  </r>
  <r>
    <x v="206"/>
    <x v="10"/>
    <s v="Nogoyá"/>
    <n v="10"/>
  </r>
  <r>
    <x v="206"/>
    <x v="11"/>
    <s v="Crespo"/>
    <n v="1"/>
  </r>
  <r>
    <x v="206"/>
    <x v="11"/>
    <s v="La Picada"/>
    <n v="1"/>
  </r>
  <r>
    <x v="206"/>
    <x v="11"/>
    <s v="Oro Verde"/>
    <n v="1"/>
  </r>
  <r>
    <x v="206"/>
    <x v="11"/>
    <s v="Paraná"/>
    <n v="28"/>
  </r>
  <r>
    <x v="206"/>
    <x v="11"/>
    <s v="Pueblo Brugo"/>
    <n v="2"/>
  </r>
  <r>
    <x v="206"/>
    <x v="11"/>
    <s v="San Benito"/>
    <n v="3"/>
  </r>
  <r>
    <x v="206"/>
    <x v="11"/>
    <s v="Sauce Montrull"/>
    <n v="1"/>
  </r>
  <r>
    <x v="206"/>
    <x v="11"/>
    <s v="Seguí"/>
    <n v="1"/>
  </r>
  <r>
    <x v="206"/>
    <x v="11"/>
    <s v="Viale"/>
    <n v="1"/>
  </r>
  <r>
    <x v="206"/>
    <x v="12"/>
    <s v="San Salvador"/>
    <n v="0"/>
  </r>
  <r>
    <x v="206"/>
    <x v="13"/>
    <s v="Rosario del Tala"/>
    <n v="2"/>
  </r>
  <r>
    <x v="206"/>
    <x v="14"/>
    <s v="Basavilbaso"/>
    <n v="5"/>
  </r>
  <r>
    <x v="206"/>
    <x v="14"/>
    <s v="Caseros"/>
    <n v="3"/>
  </r>
  <r>
    <x v="206"/>
    <x v="14"/>
    <s v="Concepción del Uruguay"/>
    <n v="42"/>
  </r>
  <r>
    <x v="206"/>
    <x v="15"/>
    <s v="Victoria"/>
    <n v="6"/>
  </r>
  <r>
    <x v="206"/>
    <x v="16"/>
    <s v="Villaguay"/>
    <n v="0"/>
  </r>
  <r>
    <x v="207"/>
    <x v="0"/>
    <s v="Colón"/>
    <n v="4"/>
  </r>
  <r>
    <x v="207"/>
    <x v="1"/>
    <s v="Concordia"/>
    <n v="18"/>
  </r>
  <r>
    <x v="207"/>
    <x v="2"/>
    <s v="Diamante"/>
    <n v="1"/>
  </r>
  <r>
    <x v="207"/>
    <x v="3"/>
    <s v="Federación"/>
    <n v="1"/>
  </r>
  <r>
    <x v="207"/>
    <x v="4"/>
    <s v="Federal"/>
    <n v="0"/>
  </r>
  <r>
    <x v="207"/>
    <x v="5"/>
    <s v="Feliciano"/>
    <n v="0"/>
  </r>
  <r>
    <x v="207"/>
    <x v="6"/>
    <s v="Gualeguay"/>
    <n v="0"/>
  </r>
  <r>
    <x v="207"/>
    <x v="7"/>
    <s v="Gualeguaychú"/>
    <n v="10"/>
  </r>
  <r>
    <x v="207"/>
    <x v="8"/>
    <s v="Islas del Ibicuy"/>
    <n v="0"/>
  </r>
  <r>
    <x v="207"/>
    <x v="9"/>
    <s v="La Paz"/>
    <n v="5"/>
  </r>
  <r>
    <x v="207"/>
    <x v="10"/>
    <s v="Nogoyá"/>
    <n v="4"/>
  </r>
  <r>
    <x v="207"/>
    <x v="11"/>
    <s v="Paraná"/>
    <n v="12"/>
  </r>
  <r>
    <x v="207"/>
    <x v="12"/>
    <s v="San Salvador"/>
    <n v="0"/>
  </r>
  <r>
    <x v="207"/>
    <x v="13"/>
    <s v="Rosario del Tala"/>
    <n v="7"/>
  </r>
  <r>
    <x v="207"/>
    <x v="14"/>
    <s v="Concepción del Uruguay"/>
    <n v="16"/>
  </r>
  <r>
    <x v="207"/>
    <x v="15"/>
    <s v="Victoria"/>
    <n v="1"/>
  </r>
  <r>
    <x v="207"/>
    <x v="16"/>
    <s v="Villaguay"/>
    <n v="5"/>
  </r>
  <r>
    <x v="208"/>
    <x v="0"/>
    <s v="Colón"/>
    <n v="6"/>
  </r>
  <r>
    <x v="208"/>
    <x v="0"/>
    <s v="San José"/>
    <n v="2"/>
  </r>
  <r>
    <x v="208"/>
    <x v="0"/>
    <s v="Ubajay"/>
    <n v="3"/>
  </r>
  <r>
    <x v="208"/>
    <x v="0"/>
    <s v="Villa Elisa"/>
    <n v="1"/>
  </r>
  <r>
    <x v="208"/>
    <x v="1"/>
    <s v="Col. Ayui"/>
    <n v="1"/>
  </r>
  <r>
    <x v="208"/>
    <x v="1"/>
    <s v="Concordia"/>
    <n v="45"/>
  </r>
  <r>
    <x v="208"/>
    <x v="2"/>
    <s v="Diamante"/>
    <n v="2"/>
  </r>
  <r>
    <x v="208"/>
    <x v="2"/>
    <s v="Gral. Ramírez"/>
    <n v="2"/>
  </r>
  <r>
    <x v="208"/>
    <x v="3"/>
    <s v="Chajarí"/>
    <n v="8"/>
  </r>
  <r>
    <x v="208"/>
    <x v="3"/>
    <s v="Federación"/>
    <n v="2"/>
  </r>
  <r>
    <x v="208"/>
    <x v="4"/>
    <s v="Federal"/>
    <n v="0"/>
  </r>
  <r>
    <x v="208"/>
    <x v="5"/>
    <s v="Feliciano"/>
    <n v="0"/>
  </r>
  <r>
    <x v="208"/>
    <x v="6"/>
    <s v="Gualeguay"/>
    <n v="0"/>
  </r>
  <r>
    <x v="208"/>
    <x v="7"/>
    <s v="A. San Antonio"/>
    <n v="1"/>
  </r>
  <r>
    <x v="208"/>
    <x v="7"/>
    <s v="Gualeguaychú"/>
    <n v="11"/>
  </r>
  <r>
    <x v="208"/>
    <x v="7"/>
    <s v="Pueblo Belgrano"/>
    <n v="1"/>
  </r>
  <r>
    <x v="208"/>
    <x v="8"/>
    <s v="Villa Paranacito"/>
    <n v="1"/>
  </r>
  <r>
    <x v="208"/>
    <x v="9"/>
    <s v="Santa Elena"/>
    <n v="1"/>
  </r>
  <r>
    <x v="208"/>
    <x v="10"/>
    <s v="Lucas Gonzalez"/>
    <n v="2"/>
  </r>
  <r>
    <x v="208"/>
    <x v="11"/>
    <s v="Crespo"/>
    <n v="1"/>
  </r>
  <r>
    <x v="208"/>
    <x v="11"/>
    <s v="Hernandarias"/>
    <n v="1"/>
  </r>
  <r>
    <x v="208"/>
    <x v="11"/>
    <s v="Oro Verde"/>
    <n v="2"/>
  </r>
  <r>
    <x v="208"/>
    <x v="11"/>
    <s v="Paraná"/>
    <n v="16"/>
  </r>
  <r>
    <x v="208"/>
    <x v="11"/>
    <s v="San Benito"/>
    <n v="2"/>
  </r>
  <r>
    <x v="208"/>
    <x v="12"/>
    <s v="San Salvador"/>
    <n v="0"/>
  </r>
  <r>
    <x v="208"/>
    <x v="13"/>
    <s v="Rosario del Tala"/>
    <n v="0"/>
  </r>
  <r>
    <x v="208"/>
    <x v="14"/>
    <s v="Concepción del Uruguay"/>
    <n v="34"/>
  </r>
  <r>
    <x v="208"/>
    <x v="15"/>
    <s v="Victoria"/>
    <n v="12"/>
  </r>
  <r>
    <x v="208"/>
    <x v="16"/>
    <s v="Villaguay"/>
    <n v="1"/>
  </r>
  <r>
    <x v="209"/>
    <x v="0"/>
    <s v="Colón"/>
    <n v="1"/>
  </r>
  <r>
    <x v="209"/>
    <x v="0"/>
    <s v="Ubajay"/>
    <n v="1"/>
  </r>
  <r>
    <x v="209"/>
    <x v="0"/>
    <s v="Villa Elisa"/>
    <n v="1"/>
  </r>
  <r>
    <x v="209"/>
    <x v="1"/>
    <s v="Concordia"/>
    <n v="55"/>
  </r>
  <r>
    <x v="209"/>
    <x v="1"/>
    <s v="Los Charrúas"/>
    <n v="5"/>
  </r>
  <r>
    <x v="209"/>
    <x v="2"/>
    <s v="Diamante"/>
    <n v="0"/>
  </r>
  <r>
    <x v="209"/>
    <x v="3"/>
    <s v="Chajarí"/>
    <n v="9"/>
  </r>
  <r>
    <x v="209"/>
    <x v="3"/>
    <s v="Col. Villa Libertad"/>
    <n v="1"/>
  </r>
  <r>
    <x v="209"/>
    <x v="3"/>
    <s v="Federación"/>
    <n v="2"/>
  </r>
  <r>
    <x v="209"/>
    <x v="4"/>
    <s v="Federal"/>
    <n v="1"/>
  </r>
  <r>
    <x v="209"/>
    <x v="5"/>
    <s v="Feliciano"/>
    <n v="1"/>
  </r>
  <r>
    <x v="209"/>
    <x v="6"/>
    <s v="Gral. Galarza"/>
    <n v="3"/>
  </r>
  <r>
    <x v="209"/>
    <x v="6"/>
    <s v="Gualeguay"/>
    <n v="5"/>
  </r>
  <r>
    <x v="209"/>
    <x v="7"/>
    <s v="Gilbert"/>
    <n v="1"/>
  </r>
  <r>
    <x v="209"/>
    <x v="7"/>
    <s v="Gualeguaychú"/>
    <n v="24"/>
  </r>
  <r>
    <x v="209"/>
    <x v="8"/>
    <s v="Ceibas"/>
    <n v="2"/>
  </r>
  <r>
    <x v="209"/>
    <x v="9"/>
    <s v="Bovril"/>
    <n v="2"/>
  </r>
  <r>
    <x v="209"/>
    <x v="9"/>
    <s v="La Paz"/>
    <n v="2"/>
  </r>
  <r>
    <x v="209"/>
    <x v="9"/>
    <s v="Santa Elena"/>
    <n v="3"/>
  </r>
  <r>
    <x v="209"/>
    <x v="10"/>
    <s v="Lucas Gonzalez"/>
    <n v="5"/>
  </r>
  <r>
    <x v="209"/>
    <x v="11"/>
    <s v="Hernandarias"/>
    <n v="1"/>
  </r>
  <r>
    <x v="209"/>
    <x v="11"/>
    <s v="Oro Verde"/>
    <n v="3"/>
  </r>
  <r>
    <x v="209"/>
    <x v="11"/>
    <s v="Paraná"/>
    <n v="45"/>
  </r>
  <r>
    <x v="209"/>
    <x v="11"/>
    <s v="Pueblo Brugo"/>
    <n v="1"/>
  </r>
  <r>
    <x v="209"/>
    <x v="11"/>
    <s v="San Benito"/>
    <n v="3"/>
  </r>
  <r>
    <x v="209"/>
    <x v="11"/>
    <s v="Seguí"/>
    <n v="1"/>
  </r>
  <r>
    <x v="209"/>
    <x v="11"/>
    <s v="Viale"/>
    <n v="5"/>
  </r>
  <r>
    <x v="209"/>
    <x v="12"/>
    <s v="Gral. Campos"/>
    <n v="4"/>
  </r>
  <r>
    <x v="209"/>
    <x v="13"/>
    <s v="Gob. Maciá"/>
    <n v="1"/>
  </r>
  <r>
    <x v="209"/>
    <x v="14"/>
    <s v="Concepción del Uruguay"/>
    <n v="9"/>
  </r>
  <r>
    <x v="209"/>
    <x v="15"/>
    <s v="Victoria"/>
    <n v="1"/>
  </r>
  <r>
    <x v="209"/>
    <x v="16"/>
    <s v="Villaguay"/>
    <n v="5"/>
  </r>
  <r>
    <x v="210"/>
    <x v="0"/>
    <s v="Colón"/>
    <n v="2"/>
  </r>
  <r>
    <x v="210"/>
    <x v="0"/>
    <s v="San José"/>
    <n v="3"/>
  </r>
  <r>
    <x v="210"/>
    <x v="1"/>
    <s v="Col. Ayui"/>
    <n v="1"/>
  </r>
  <r>
    <x v="210"/>
    <x v="1"/>
    <s v="Concordia"/>
    <n v="43"/>
  </r>
  <r>
    <x v="210"/>
    <x v="1"/>
    <s v="Los Charrúas"/>
    <n v="1"/>
  </r>
  <r>
    <x v="210"/>
    <x v="2"/>
    <s v="Diamante"/>
    <n v="1"/>
  </r>
  <r>
    <x v="210"/>
    <x v="2"/>
    <s v="Villa Lib. San Martín"/>
    <n v="3"/>
  </r>
  <r>
    <x v="210"/>
    <x v="3"/>
    <s v="Chajarí"/>
    <n v="16"/>
  </r>
  <r>
    <x v="210"/>
    <x v="3"/>
    <s v="Federación"/>
    <n v="4"/>
  </r>
  <r>
    <x v="210"/>
    <x v="4"/>
    <s v="Federal"/>
    <n v="0"/>
  </r>
  <r>
    <x v="210"/>
    <x v="5"/>
    <s v="Feliciano"/>
    <n v="5"/>
  </r>
  <r>
    <x v="210"/>
    <x v="6"/>
    <s v="Gualeguay"/>
    <n v="3"/>
  </r>
  <r>
    <x v="210"/>
    <x v="7"/>
    <s v="A. San Antonio"/>
    <n v="2"/>
  </r>
  <r>
    <x v="210"/>
    <x v="7"/>
    <s v="A. San Juan"/>
    <n v="1"/>
  </r>
  <r>
    <x v="210"/>
    <x v="7"/>
    <s v="Gualeguaychú"/>
    <n v="21"/>
  </r>
  <r>
    <x v="210"/>
    <x v="7"/>
    <s v="Urdinarrain"/>
    <n v="2"/>
  </r>
  <r>
    <x v="210"/>
    <x v="8"/>
    <s v="Villa Paranacito"/>
    <n v="1"/>
  </r>
  <r>
    <x v="210"/>
    <x v="9"/>
    <s v="Bovril"/>
    <n v="1"/>
  </r>
  <r>
    <x v="210"/>
    <x v="9"/>
    <s v="La Paz"/>
    <n v="7"/>
  </r>
  <r>
    <x v="210"/>
    <x v="9"/>
    <s v="Santa Elena"/>
    <n v="11"/>
  </r>
  <r>
    <x v="210"/>
    <x v="10"/>
    <s v="Lucas Gonzalez"/>
    <n v="6"/>
  </r>
  <r>
    <x v="210"/>
    <x v="10"/>
    <s v="Nogoyá"/>
    <n v="5"/>
  </r>
  <r>
    <x v="210"/>
    <x v="11"/>
    <s v="Cerrito"/>
    <n v="2"/>
  </r>
  <r>
    <x v="210"/>
    <x v="11"/>
    <s v="Col. Avellaneda"/>
    <n v="1"/>
  </r>
  <r>
    <x v="210"/>
    <x v="11"/>
    <s v="Hernandarias"/>
    <n v="2"/>
  </r>
  <r>
    <x v="210"/>
    <x v="11"/>
    <s v="Oro Verde"/>
    <n v="1"/>
  </r>
  <r>
    <x v="210"/>
    <x v="11"/>
    <s v="Paraná"/>
    <n v="18"/>
  </r>
  <r>
    <x v="210"/>
    <x v="11"/>
    <s v="Tabossi"/>
    <n v="1"/>
  </r>
  <r>
    <x v="210"/>
    <x v="11"/>
    <s v="Viale"/>
    <n v="3"/>
  </r>
  <r>
    <x v="210"/>
    <x v="12"/>
    <s v="San Salvador"/>
    <n v="0"/>
  </r>
  <r>
    <x v="210"/>
    <x v="13"/>
    <s v="Gob. Maciá"/>
    <n v="1"/>
  </r>
  <r>
    <x v="210"/>
    <x v="13"/>
    <s v="Rosario del Tala"/>
    <n v="2"/>
  </r>
  <r>
    <x v="210"/>
    <x v="14"/>
    <s v="Basavilbaso"/>
    <n v="3"/>
  </r>
  <r>
    <x v="210"/>
    <x v="14"/>
    <s v="Col. Elía"/>
    <n v="1"/>
  </r>
  <r>
    <x v="210"/>
    <x v="14"/>
    <s v="Concepción del Uruguay"/>
    <n v="58"/>
  </r>
  <r>
    <x v="210"/>
    <x v="14"/>
    <s v="Pronunciamiento"/>
    <n v="1"/>
  </r>
  <r>
    <x v="210"/>
    <x v="14"/>
    <s v="Villa Mantero"/>
    <n v="1"/>
  </r>
  <r>
    <x v="210"/>
    <x v="15"/>
    <s v="Victoria"/>
    <n v="17"/>
  </r>
  <r>
    <x v="210"/>
    <x v="16"/>
    <s v="Villaguay"/>
    <n v="2"/>
  </r>
  <r>
    <x v="211"/>
    <x v="0"/>
    <s v="Colón"/>
    <n v="8"/>
  </r>
  <r>
    <x v="211"/>
    <x v="0"/>
    <s v="Liebig"/>
    <n v="1"/>
  </r>
  <r>
    <x v="211"/>
    <x v="0"/>
    <s v="San José"/>
    <n v="4"/>
  </r>
  <r>
    <x v="211"/>
    <x v="1"/>
    <s v="Col. Ayui"/>
    <n v="1"/>
  </r>
  <r>
    <x v="211"/>
    <x v="1"/>
    <s v="Concordia"/>
    <n v="68"/>
  </r>
  <r>
    <x v="211"/>
    <x v="1"/>
    <s v="Los Charrúas"/>
    <n v="2"/>
  </r>
  <r>
    <x v="211"/>
    <x v="2"/>
    <s v="Gral. Ramírez"/>
    <n v="3"/>
  </r>
  <r>
    <x v="211"/>
    <x v="2"/>
    <s v="Villa Lib. San Martín"/>
    <n v="2"/>
  </r>
  <r>
    <x v="211"/>
    <x v="3"/>
    <s v="Chajarí"/>
    <n v="40"/>
  </r>
  <r>
    <x v="211"/>
    <x v="3"/>
    <s v="Federación"/>
    <n v="1"/>
  </r>
  <r>
    <x v="211"/>
    <x v="3"/>
    <s v="San Jaime"/>
    <n v="1"/>
  </r>
  <r>
    <x v="211"/>
    <x v="4"/>
    <s v="Federal"/>
    <n v="1"/>
  </r>
  <r>
    <x v="211"/>
    <x v="5"/>
    <s v="Feliciano"/>
    <n v="2"/>
  </r>
  <r>
    <x v="211"/>
    <x v="6"/>
    <s v="Gral. Galarza"/>
    <n v="1"/>
  </r>
  <r>
    <x v="211"/>
    <x v="6"/>
    <s v="Gualeguay"/>
    <n v="1"/>
  </r>
  <r>
    <x v="211"/>
    <x v="7"/>
    <s v="A. San Antonio"/>
    <n v="4"/>
  </r>
  <r>
    <x v="211"/>
    <x v="7"/>
    <s v="Col. El Potrero"/>
    <n v="1"/>
  </r>
  <r>
    <x v="211"/>
    <x v="7"/>
    <s v="Gualeguaychú"/>
    <n v="23"/>
  </r>
  <r>
    <x v="211"/>
    <x v="7"/>
    <s v="Urdinarrain"/>
    <n v="3"/>
  </r>
  <r>
    <x v="211"/>
    <x v="8"/>
    <s v="Ceibas"/>
    <n v="1"/>
  </r>
  <r>
    <x v="211"/>
    <x v="8"/>
    <s v="Villa Paranacito"/>
    <n v="2"/>
  </r>
  <r>
    <x v="211"/>
    <x v="9"/>
    <s v="La Paz"/>
    <n v="5"/>
  </r>
  <r>
    <x v="211"/>
    <x v="9"/>
    <s v="Santa Elena"/>
    <n v="3"/>
  </r>
  <r>
    <x v="211"/>
    <x v="10"/>
    <s v="Lucas Gonzalez"/>
    <n v="4"/>
  </r>
  <r>
    <x v="211"/>
    <x v="10"/>
    <s v="Nogoyá"/>
    <n v="5"/>
  </r>
  <r>
    <x v="211"/>
    <x v="11"/>
    <s v="Crespo"/>
    <n v="2"/>
  </r>
  <r>
    <x v="211"/>
    <x v="11"/>
    <s v="Hernandarias"/>
    <n v="1"/>
  </r>
  <r>
    <x v="211"/>
    <x v="11"/>
    <s v="Oro Verde"/>
    <n v="1"/>
  </r>
  <r>
    <x v="211"/>
    <x v="11"/>
    <s v="Paraná"/>
    <n v="34"/>
  </r>
  <r>
    <x v="211"/>
    <x v="11"/>
    <s v="Seguí"/>
    <n v="4"/>
  </r>
  <r>
    <x v="211"/>
    <x v="11"/>
    <s v="Viale"/>
    <n v="3"/>
  </r>
  <r>
    <x v="211"/>
    <x v="12"/>
    <s v="San Salvador"/>
    <n v="0"/>
  </r>
  <r>
    <x v="211"/>
    <x v="13"/>
    <s v="Rosario del Tala"/>
    <n v="2"/>
  </r>
  <r>
    <x v="211"/>
    <x v="14"/>
    <s v="Basavilbaso"/>
    <n v="1"/>
  </r>
  <r>
    <x v="211"/>
    <x v="14"/>
    <s v="Caseros"/>
    <n v="2"/>
  </r>
  <r>
    <x v="211"/>
    <x v="14"/>
    <s v="Col. Elía"/>
    <n v="1"/>
  </r>
  <r>
    <x v="211"/>
    <x v="14"/>
    <s v="Concepción del Uruguay"/>
    <n v="56"/>
  </r>
  <r>
    <x v="211"/>
    <x v="14"/>
    <s v="Herrera"/>
    <n v="1"/>
  </r>
  <r>
    <x v="211"/>
    <x v="14"/>
    <s v="San Justo"/>
    <n v="2"/>
  </r>
  <r>
    <x v="211"/>
    <x v="15"/>
    <s v="Victoria"/>
    <n v="8"/>
  </r>
  <r>
    <x v="211"/>
    <x v="16"/>
    <s v="Villaguay"/>
    <n v="6"/>
  </r>
  <r>
    <x v="212"/>
    <x v="0"/>
    <s v="Colón"/>
    <n v="0"/>
  </r>
  <r>
    <x v="212"/>
    <x v="0"/>
    <s v="Colón"/>
    <n v="0"/>
  </r>
  <r>
    <x v="212"/>
    <x v="1"/>
    <s v="Concordia"/>
    <n v="0"/>
  </r>
  <r>
    <x v="212"/>
    <x v="1"/>
    <s v="Concordia"/>
    <n v="0"/>
  </r>
  <r>
    <x v="212"/>
    <x v="2"/>
    <s v="Diamante"/>
    <n v="0"/>
  </r>
  <r>
    <x v="212"/>
    <x v="2"/>
    <s v="Diamante"/>
    <n v="0"/>
  </r>
  <r>
    <x v="212"/>
    <x v="3"/>
    <s v="Federación"/>
    <n v="0"/>
  </r>
  <r>
    <x v="212"/>
    <x v="3"/>
    <s v="Federación"/>
    <n v="0"/>
  </r>
  <r>
    <x v="212"/>
    <x v="4"/>
    <s v="Federal"/>
    <n v="0"/>
  </r>
  <r>
    <x v="212"/>
    <x v="4"/>
    <s v="Federal"/>
    <n v="0"/>
  </r>
  <r>
    <x v="212"/>
    <x v="5"/>
    <s v="Feliciano"/>
    <n v="0"/>
  </r>
  <r>
    <x v="212"/>
    <x v="5"/>
    <s v="Feliciano"/>
    <n v="0"/>
  </r>
  <r>
    <x v="212"/>
    <x v="6"/>
    <s v="Gualeguay"/>
    <n v="0"/>
  </r>
  <r>
    <x v="212"/>
    <x v="6"/>
    <s v="Gualeguay"/>
    <n v="0"/>
  </r>
  <r>
    <x v="212"/>
    <x v="7"/>
    <s v="Gualeguaychú"/>
    <n v="0"/>
  </r>
  <r>
    <x v="212"/>
    <x v="7"/>
    <s v="Gualeguaychú"/>
    <n v="0"/>
  </r>
  <r>
    <x v="212"/>
    <x v="8"/>
    <s v="Islas del Ibicuy"/>
    <n v="0"/>
  </r>
  <r>
    <x v="212"/>
    <x v="8"/>
    <s v="Islas del Ibicuy"/>
    <n v="0"/>
  </r>
  <r>
    <x v="212"/>
    <x v="9"/>
    <s v="La Paz"/>
    <n v="0"/>
  </r>
  <r>
    <x v="212"/>
    <x v="9"/>
    <s v="La Paz"/>
    <n v="0"/>
  </r>
  <r>
    <x v="212"/>
    <x v="10"/>
    <s v="Nogoyá"/>
    <n v="0"/>
  </r>
  <r>
    <x v="212"/>
    <x v="10"/>
    <s v="Nogoyá"/>
    <n v="0"/>
  </r>
  <r>
    <x v="212"/>
    <x v="11"/>
    <s v="Paraná"/>
    <n v="0"/>
  </r>
  <r>
    <x v="212"/>
    <x v="11"/>
    <s v="Paraná"/>
    <n v="0"/>
  </r>
  <r>
    <x v="212"/>
    <x v="12"/>
    <s v="San Salvador"/>
    <n v="0"/>
  </r>
  <r>
    <x v="212"/>
    <x v="12"/>
    <s v="San Salvador"/>
    <n v="0"/>
  </r>
  <r>
    <x v="212"/>
    <x v="13"/>
    <s v="Rosario del Tala"/>
    <n v="0"/>
  </r>
  <r>
    <x v="212"/>
    <x v="13"/>
    <s v="Rosario del Tala"/>
    <n v="0"/>
  </r>
  <r>
    <x v="212"/>
    <x v="14"/>
    <s v="Concepción del Uruguay"/>
    <n v="0"/>
  </r>
  <r>
    <x v="212"/>
    <x v="14"/>
    <s v="Concepción del Uruguay"/>
    <n v="0"/>
  </r>
  <r>
    <x v="212"/>
    <x v="15"/>
    <s v="Victoria"/>
    <n v="0"/>
  </r>
  <r>
    <x v="212"/>
    <x v="15"/>
    <s v="Victoria"/>
    <n v="0"/>
  </r>
  <r>
    <x v="212"/>
    <x v="16"/>
    <s v="Villaguay"/>
    <n v="0"/>
  </r>
  <r>
    <x v="212"/>
    <x v="16"/>
    <s v="Villaguay"/>
    <n v="0"/>
  </r>
  <r>
    <x v="213"/>
    <x v="0"/>
    <s v="Colón"/>
    <n v="9"/>
  </r>
  <r>
    <x v="213"/>
    <x v="0"/>
    <s v="San José"/>
    <n v="10"/>
  </r>
  <r>
    <x v="213"/>
    <x v="0"/>
    <s v="Ubajay"/>
    <n v="1"/>
  </r>
  <r>
    <x v="213"/>
    <x v="1"/>
    <s v="Col. Ayui"/>
    <n v="1"/>
  </r>
  <r>
    <x v="213"/>
    <x v="1"/>
    <s v="Concordia"/>
    <n v="121"/>
  </r>
  <r>
    <x v="213"/>
    <x v="1"/>
    <s v="Los Charrúas"/>
    <n v="4"/>
  </r>
  <r>
    <x v="213"/>
    <x v="1"/>
    <s v="Puerto Yeruá"/>
    <n v="1"/>
  </r>
  <r>
    <x v="213"/>
    <x v="2"/>
    <s v="Aldea Brasilera"/>
    <n v="1"/>
  </r>
  <r>
    <x v="213"/>
    <x v="3"/>
    <s v="Chajarí"/>
    <n v="43"/>
  </r>
  <r>
    <x v="213"/>
    <x v="3"/>
    <s v="Federación"/>
    <n v="14"/>
  </r>
  <r>
    <x v="213"/>
    <x v="3"/>
    <s v="Villa del Rosario"/>
    <n v="1"/>
  </r>
  <r>
    <x v="213"/>
    <x v="4"/>
    <s v="Federal"/>
    <n v="1"/>
  </r>
  <r>
    <x v="213"/>
    <x v="5"/>
    <s v="Feliciano"/>
    <n v="0"/>
  </r>
  <r>
    <x v="213"/>
    <x v="6"/>
    <s v="Gualeguay"/>
    <n v="0"/>
  </r>
  <r>
    <x v="213"/>
    <x v="7"/>
    <s v="A. San Antonio"/>
    <n v="5"/>
  </r>
  <r>
    <x v="213"/>
    <x v="7"/>
    <s v="Col. El Potrero"/>
    <n v="1"/>
  </r>
  <r>
    <x v="213"/>
    <x v="7"/>
    <s v="Gilbert"/>
    <n v="1"/>
  </r>
  <r>
    <x v="213"/>
    <x v="7"/>
    <s v="Gualeguaychú"/>
    <n v="32"/>
  </r>
  <r>
    <x v="213"/>
    <x v="7"/>
    <s v="Larroque"/>
    <n v="2"/>
  </r>
  <r>
    <x v="213"/>
    <x v="7"/>
    <s v="Urdinarrain"/>
    <n v="1"/>
  </r>
  <r>
    <x v="213"/>
    <x v="8"/>
    <s v="Villa Paranacito"/>
    <n v="1"/>
  </r>
  <r>
    <x v="213"/>
    <x v="9"/>
    <s v="Col. Bertozzi"/>
    <n v="1"/>
  </r>
  <r>
    <x v="213"/>
    <x v="9"/>
    <s v="La Paz"/>
    <n v="1"/>
  </r>
  <r>
    <x v="213"/>
    <x v="9"/>
    <s v="Santa Elena"/>
    <n v="3"/>
  </r>
  <r>
    <x v="213"/>
    <x v="10"/>
    <s v="Lucas Gonzalez"/>
    <n v="1"/>
  </r>
  <r>
    <x v="213"/>
    <x v="10"/>
    <s v="Nogoyá"/>
    <n v="5"/>
  </r>
  <r>
    <x v="213"/>
    <x v="11"/>
    <s v="Crespo"/>
    <n v="3"/>
  </r>
  <r>
    <x v="213"/>
    <x v="11"/>
    <s v="Oro Verde"/>
    <n v="2"/>
  </r>
  <r>
    <x v="213"/>
    <x v="11"/>
    <s v="Paraná"/>
    <n v="13"/>
  </r>
  <r>
    <x v="213"/>
    <x v="11"/>
    <s v="Pueblo Brugo"/>
    <n v="2"/>
  </r>
  <r>
    <x v="213"/>
    <x v="11"/>
    <s v="San Benito"/>
    <n v="2"/>
  </r>
  <r>
    <x v="213"/>
    <x v="11"/>
    <s v="Seguí"/>
    <n v="1"/>
  </r>
  <r>
    <x v="213"/>
    <x v="11"/>
    <s v="Viale"/>
    <n v="3"/>
  </r>
  <r>
    <x v="213"/>
    <x v="12"/>
    <s v="Gral. Campos"/>
    <n v="1"/>
  </r>
  <r>
    <x v="213"/>
    <x v="13"/>
    <s v="Rosario del Tala"/>
    <n v="0"/>
  </r>
  <r>
    <x v="213"/>
    <x v="14"/>
    <s v="Basavilbaso"/>
    <n v="7"/>
  </r>
  <r>
    <x v="213"/>
    <x v="14"/>
    <s v="Caseros"/>
    <n v="1"/>
  </r>
  <r>
    <x v="213"/>
    <x v="14"/>
    <s v="Concepción del Uruguay"/>
    <n v="45"/>
  </r>
  <r>
    <x v="213"/>
    <x v="14"/>
    <s v="San Justo"/>
    <n v="2"/>
  </r>
  <r>
    <x v="213"/>
    <x v="14"/>
    <s v="Villa San Marcial"/>
    <n v="1"/>
  </r>
  <r>
    <x v="213"/>
    <x v="15"/>
    <s v="Victoria"/>
    <n v="18"/>
  </r>
  <r>
    <x v="213"/>
    <x v="16"/>
    <s v="Villaguay"/>
    <n v="3"/>
  </r>
  <r>
    <x v="214"/>
    <x v="0"/>
    <s v="Colón"/>
    <n v="1"/>
  </r>
  <r>
    <x v="214"/>
    <x v="0"/>
    <s v="San José"/>
    <n v="5"/>
  </r>
  <r>
    <x v="214"/>
    <x v="1"/>
    <s v="Concordia"/>
    <n v="46"/>
  </r>
  <r>
    <x v="214"/>
    <x v="1"/>
    <s v="La Criolla"/>
    <n v="1"/>
  </r>
  <r>
    <x v="214"/>
    <x v="1"/>
    <s v="Los Charrúas"/>
    <n v="1"/>
  </r>
  <r>
    <x v="214"/>
    <x v="2"/>
    <s v="Diamante"/>
    <n v="1"/>
  </r>
  <r>
    <x v="214"/>
    <x v="2"/>
    <s v="Villa Lib. San Martín"/>
    <n v="1"/>
  </r>
  <r>
    <x v="214"/>
    <x v="3"/>
    <s v="Chajarí"/>
    <n v="6"/>
  </r>
  <r>
    <x v="214"/>
    <x v="3"/>
    <s v="Federación"/>
    <n v="4"/>
  </r>
  <r>
    <x v="214"/>
    <x v="4"/>
    <s v="Federal"/>
    <n v="3"/>
  </r>
  <r>
    <x v="214"/>
    <x v="4"/>
    <s v="Sauce de Luna"/>
    <n v="1"/>
  </r>
  <r>
    <x v="214"/>
    <x v="5"/>
    <s v="Feliciano"/>
    <n v="4"/>
  </r>
  <r>
    <x v="214"/>
    <x v="6"/>
    <s v="Gral. Galarza"/>
    <n v="2"/>
  </r>
  <r>
    <x v="214"/>
    <x v="7"/>
    <s v="A. San Antonio"/>
    <n v="3"/>
  </r>
  <r>
    <x v="214"/>
    <x v="7"/>
    <s v="Gualeguaychú"/>
    <n v="32"/>
  </r>
  <r>
    <x v="214"/>
    <x v="8"/>
    <s v="Villa Paranacito"/>
    <n v="1"/>
  </r>
  <r>
    <x v="214"/>
    <x v="9"/>
    <s v="La Paz"/>
    <n v="4"/>
  </r>
  <r>
    <x v="214"/>
    <x v="9"/>
    <s v="San Gustavo"/>
    <n v="1"/>
  </r>
  <r>
    <x v="214"/>
    <x v="10"/>
    <s v="Lucas Gonzalez"/>
    <n v="7"/>
  </r>
  <r>
    <x v="214"/>
    <x v="10"/>
    <s v="Nogoyá"/>
    <n v="2"/>
  </r>
  <r>
    <x v="214"/>
    <x v="11"/>
    <s v="Cerrito"/>
    <n v="1"/>
  </r>
  <r>
    <x v="214"/>
    <x v="11"/>
    <s v="Hasenkamp"/>
    <n v="1"/>
  </r>
  <r>
    <x v="214"/>
    <x v="11"/>
    <s v="María Grande"/>
    <n v="3"/>
  </r>
  <r>
    <x v="214"/>
    <x v="11"/>
    <s v="Oro Verde"/>
    <n v="1"/>
  </r>
  <r>
    <x v="214"/>
    <x v="11"/>
    <s v="Paraná"/>
    <n v="39"/>
  </r>
  <r>
    <x v="214"/>
    <x v="11"/>
    <s v="San Benito"/>
    <n v="3"/>
  </r>
  <r>
    <x v="214"/>
    <x v="12"/>
    <s v="San Salvador"/>
    <n v="0"/>
  </r>
  <r>
    <x v="214"/>
    <x v="13"/>
    <s v="Rosario del Tala"/>
    <n v="1"/>
  </r>
  <r>
    <x v="214"/>
    <x v="14"/>
    <s v="Basavilbaso"/>
    <n v="2"/>
  </r>
  <r>
    <x v="214"/>
    <x v="14"/>
    <s v="Concepción del Uruguay"/>
    <n v="52"/>
  </r>
  <r>
    <x v="214"/>
    <x v="15"/>
    <s v="Victoria"/>
    <n v="5"/>
  </r>
  <r>
    <x v="214"/>
    <x v="16"/>
    <s v="Villaguay"/>
    <n v="3"/>
  </r>
  <r>
    <x v="215"/>
    <x v="0"/>
    <s v="Colón"/>
    <n v="3"/>
  </r>
  <r>
    <x v="215"/>
    <x v="0"/>
    <s v="San José"/>
    <n v="1"/>
  </r>
  <r>
    <x v="215"/>
    <x v="1"/>
    <s v="Concordia"/>
    <n v="57"/>
  </r>
  <r>
    <x v="215"/>
    <x v="1"/>
    <s v="Est. Grande"/>
    <n v="1"/>
  </r>
  <r>
    <x v="215"/>
    <x v="1"/>
    <s v="Los Charrúas"/>
    <n v="1"/>
  </r>
  <r>
    <x v="215"/>
    <x v="2"/>
    <s v="Diamante"/>
    <n v="1"/>
  </r>
  <r>
    <x v="215"/>
    <x v="2"/>
    <s v="Gral. Ramírez"/>
    <n v="3"/>
  </r>
  <r>
    <x v="215"/>
    <x v="2"/>
    <s v="Isletas"/>
    <n v="1"/>
  </r>
  <r>
    <x v="215"/>
    <x v="2"/>
    <s v="Villa Lib. San Martín"/>
    <n v="1"/>
  </r>
  <r>
    <x v="215"/>
    <x v="3"/>
    <s v="Chajarí"/>
    <n v="17"/>
  </r>
  <r>
    <x v="215"/>
    <x v="3"/>
    <s v="Col. Alemana"/>
    <n v="1"/>
  </r>
  <r>
    <x v="215"/>
    <x v="3"/>
    <s v="Federación"/>
    <n v="3"/>
  </r>
  <r>
    <x v="215"/>
    <x v="3"/>
    <s v="San Jaime"/>
    <n v="1"/>
  </r>
  <r>
    <x v="215"/>
    <x v="4"/>
    <s v="Federal"/>
    <n v="4"/>
  </r>
  <r>
    <x v="215"/>
    <x v="5"/>
    <s v="Feliciano"/>
    <n v="5"/>
  </r>
  <r>
    <x v="215"/>
    <x v="6"/>
    <s v="Gualeguay"/>
    <n v="0"/>
  </r>
  <r>
    <x v="215"/>
    <x v="7"/>
    <s v="A. San Antonio"/>
    <n v="4"/>
  </r>
  <r>
    <x v="215"/>
    <x v="7"/>
    <s v="E. Carbó"/>
    <n v="1"/>
  </r>
  <r>
    <x v="215"/>
    <x v="7"/>
    <s v="Gualeguaychú"/>
    <n v="22"/>
  </r>
  <r>
    <x v="215"/>
    <x v="7"/>
    <s v="Larroque"/>
    <n v="2"/>
  </r>
  <r>
    <x v="215"/>
    <x v="7"/>
    <s v="Pueblo Belgrano"/>
    <n v="1"/>
  </r>
  <r>
    <x v="215"/>
    <x v="7"/>
    <s v="Urdinarrain"/>
    <n v="1"/>
  </r>
  <r>
    <x v="215"/>
    <x v="8"/>
    <s v="Villa Paranacito"/>
    <n v="1"/>
  </r>
  <r>
    <x v="215"/>
    <x v="9"/>
    <s v="Alcaraz"/>
    <n v="1"/>
  </r>
  <r>
    <x v="215"/>
    <x v="9"/>
    <s v="Bovril"/>
    <n v="1"/>
  </r>
  <r>
    <x v="215"/>
    <x v="9"/>
    <s v="Santa Elena"/>
    <n v="4"/>
  </r>
  <r>
    <x v="215"/>
    <x v="10"/>
    <s v="Lucas Gonzalez"/>
    <n v="2"/>
  </r>
  <r>
    <x v="215"/>
    <x v="11"/>
    <s v="Crespo"/>
    <n v="1"/>
  </r>
  <r>
    <x v="215"/>
    <x v="11"/>
    <s v="El Pingo"/>
    <n v="0"/>
  </r>
  <r>
    <x v="215"/>
    <x v="11"/>
    <s v="Hernandarias"/>
    <n v="2"/>
  </r>
  <r>
    <x v="215"/>
    <x v="11"/>
    <s v="María Grande"/>
    <n v="1"/>
  </r>
  <r>
    <x v="215"/>
    <x v="11"/>
    <s v="Oro Verde"/>
    <n v="2"/>
  </r>
  <r>
    <x v="215"/>
    <x v="11"/>
    <s v="Paraná"/>
    <n v="59"/>
  </r>
  <r>
    <x v="215"/>
    <x v="11"/>
    <s v="Pueblo Brugo"/>
    <n v="1"/>
  </r>
  <r>
    <x v="215"/>
    <x v="11"/>
    <s v="San Benito"/>
    <n v="8"/>
  </r>
  <r>
    <x v="215"/>
    <x v="11"/>
    <s v="Seguí"/>
    <n v="2"/>
  </r>
  <r>
    <x v="215"/>
    <x v="11"/>
    <s v="Tabossi"/>
    <n v="1"/>
  </r>
  <r>
    <x v="215"/>
    <x v="11"/>
    <s v="Viale"/>
    <n v="2"/>
  </r>
  <r>
    <x v="215"/>
    <x v="12"/>
    <s v="San Salvador"/>
    <n v="0"/>
  </r>
  <r>
    <x v="215"/>
    <x v="13"/>
    <s v="Gob. Maciá"/>
    <n v="1"/>
  </r>
  <r>
    <x v="215"/>
    <x v="13"/>
    <s v="Rosario del Tala"/>
    <n v="7"/>
  </r>
  <r>
    <x v="215"/>
    <x v="14"/>
    <s v="Basavilbaso"/>
    <n v="3"/>
  </r>
  <r>
    <x v="215"/>
    <x v="14"/>
    <s v="Concepción del Uruguay"/>
    <n v="28"/>
  </r>
  <r>
    <x v="215"/>
    <x v="15"/>
    <s v="Victoria"/>
    <n v="8"/>
  </r>
  <r>
    <x v="215"/>
    <x v="16"/>
    <s v="Villaguay"/>
    <n v="2"/>
  </r>
  <r>
    <x v="216"/>
    <x v="0"/>
    <s v="Colón"/>
    <n v="1"/>
  </r>
  <r>
    <x v="216"/>
    <x v="0"/>
    <s v="San José"/>
    <n v="4"/>
  </r>
  <r>
    <x v="216"/>
    <x v="1"/>
    <s v="Concordia"/>
    <n v="87"/>
  </r>
  <r>
    <x v="216"/>
    <x v="1"/>
    <s v="Los Charrúas"/>
    <n v="3"/>
  </r>
  <r>
    <x v="216"/>
    <x v="2"/>
    <s v="Gral. Ramírez"/>
    <n v="2"/>
  </r>
  <r>
    <x v="216"/>
    <x v="2"/>
    <s v="Villa Lib. San Martín"/>
    <n v="1"/>
  </r>
  <r>
    <x v="216"/>
    <x v="3"/>
    <s v="Chajarí"/>
    <n v="8"/>
  </r>
  <r>
    <x v="216"/>
    <x v="3"/>
    <s v="Col. Villa Libertad"/>
    <n v="1"/>
  </r>
  <r>
    <x v="216"/>
    <x v="3"/>
    <s v="Ensanche Sauce"/>
    <n v="1"/>
  </r>
  <r>
    <x v="216"/>
    <x v="3"/>
    <s v="Federación"/>
    <n v="10"/>
  </r>
  <r>
    <x v="216"/>
    <x v="4"/>
    <s v="Federal"/>
    <n v="3"/>
  </r>
  <r>
    <x v="216"/>
    <x v="5"/>
    <s v="Atencio"/>
    <n v="1"/>
  </r>
  <r>
    <x v="216"/>
    <x v="5"/>
    <s v="Feliciano"/>
    <n v="1"/>
  </r>
  <r>
    <x v="216"/>
    <x v="6"/>
    <s v="Gualeguay"/>
    <n v="4"/>
  </r>
  <r>
    <x v="216"/>
    <x v="7"/>
    <s v="Gilbert"/>
    <n v="1"/>
  </r>
  <r>
    <x v="216"/>
    <x v="7"/>
    <s v="Gualeguaychú"/>
    <n v="14"/>
  </r>
  <r>
    <x v="216"/>
    <x v="7"/>
    <s v="Larroque"/>
    <n v="1"/>
  </r>
  <r>
    <x v="216"/>
    <x v="7"/>
    <s v="Pueblo Belgrano"/>
    <n v="1"/>
  </r>
  <r>
    <x v="216"/>
    <x v="8"/>
    <s v="Villa Paranacito"/>
    <n v="1"/>
  </r>
  <r>
    <x v="216"/>
    <x v="9"/>
    <s v="La Paz"/>
    <n v="2"/>
  </r>
  <r>
    <x v="216"/>
    <x v="9"/>
    <s v="Santa Elena"/>
    <n v="3"/>
  </r>
  <r>
    <x v="216"/>
    <x v="10"/>
    <s v="Nogoyá"/>
    <n v="2"/>
  </r>
  <r>
    <x v="216"/>
    <x v="11"/>
    <s v="Cerrito"/>
    <n v="1"/>
  </r>
  <r>
    <x v="216"/>
    <x v="11"/>
    <s v="Crespo"/>
    <n v="3"/>
  </r>
  <r>
    <x v="216"/>
    <x v="11"/>
    <s v="La Picada"/>
    <n v="1"/>
  </r>
  <r>
    <x v="216"/>
    <x v="11"/>
    <s v="María Grande"/>
    <n v="4"/>
  </r>
  <r>
    <x v="216"/>
    <x v="11"/>
    <s v="Oro Verde"/>
    <n v="3"/>
  </r>
  <r>
    <x v="216"/>
    <x v="11"/>
    <s v="Paraná"/>
    <n v="28"/>
  </r>
  <r>
    <x v="216"/>
    <x v="11"/>
    <s v="Seguí"/>
    <n v="3"/>
  </r>
  <r>
    <x v="216"/>
    <x v="12"/>
    <s v="San Salvador"/>
    <n v="0"/>
  </r>
  <r>
    <x v="216"/>
    <x v="13"/>
    <s v="Rosario del Tala"/>
    <n v="1"/>
  </r>
  <r>
    <x v="216"/>
    <x v="14"/>
    <s v="Basavilbaso"/>
    <n v="8"/>
  </r>
  <r>
    <x v="216"/>
    <x v="14"/>
    <s v="Concepción del Uruguay"/>
    <n v="57"/>
  </r>
  <r>
    <x v="216"/>
    <x v="14"/>
    <s v="San Justo"/>
    <n v="1"/>
  </r>
  <r>
    <x v="216"/>
    <x v="14"/>
    <s v="Villa San Marcial"/>
    <n v="1"/>
  </r>
  <r>
    <x v="216"/>
    <x v="15"/>
    <s v="Victoria"/>
    <n v="7"/>
  </r>
  <r>
    <x v="216"/>
    <x v="16"/>
    <s v="Villaguay"/>
    <n v="4"/>
  </r>
  <r>
    <x v="217"/>
    <x v="0"/>
    <s v="Colón"/>
    <n v="5"/>
  </r>
  <r>
    <x v="217"/>
    <x v="0"/>
    <s v="San José"/>
    <n v="4"/>
  </r>
  <r>
    <x v="217"/>
    <x v="0"/>
    <s v="Ubajay"/>
    <n v="2"/>
  </r>
  <r>
    <x v="217"/>
    <x v="1"/>
    <s v="Concordia"/>
    <n v="57"/>
  </r>
  <r>
    <x v="217"/>
    <x v="1"/>
    <s v="Col. Ayui"/>
    <n v="1"/>
  </r>
  <r>
    <x v="217"/>
    <x v="1"/>
    <s v="Los Charrúas"/>
    <n v="1"/>
  </r>
  <r>
    <x v="217"/>
    <x v="2"/>
    <s v="Diamante"/>
    <n v="1"/>
  </r>
  <r>
    <x v="217"/>
    <x v="2"/>
    <s v="Gral. Ramírez"/>
    <n v="2"/>
  </r>
  <r>
    <x v="217"/>
    <x v="3"/>
    <s v="Chajarí"/>
    <n v="8"/>
  </r>
  <r>
    <x v="217"/>
    <x v="3"/>
    <s v="Federación"/>
    <n v="17"/>
  </r>
  <r>
    <x v="217"/>
    <x v="4"/>
    <s v="Federal"/>
    <n v="0"/>
  </r>
  <r>
    <x v="217"/>
    <x v="5"/>
    <s v="Feliciano"/>
    <n v="11"/>
  </r>
  <r>
    <x v="217"/>
    <x v="6"/>
    <s v="Gualeguay"/>
    <n v="7"/>
  </r>
  <r>
    <x v="217"/>
    <x v="7"/>
    <s v="A. San Antonio"/>
    <n v="4"/>
  </r>
  <r>
    <x v="217"/>
    <x v="7"/>
    <s v="Gilbert"/>
    <n v="2"/>
  </r>
  <r>
    <x v="217"/>
    <x v="7"/>
    <s v="Gualeguaychú"/>
    <n v="18"/>
  </r>
  <r>
    <x v="217"/>
    <x v="7"/>
    <s v="Larroque"/>
    <n v="1"/>
  </r>
  <r>
    <x v="217"/>
    <x v="7"/>
    <s v="Perdices"/>
    <n v="1"/>
  </r>
  <r>
    <x v="217"/>
    <x v="7"/>
    <s v="Urdinarrain"/>
    <n v="2"/>
  </r>
  <r>
    <x v="217"/>
    <x v="8"/>
    <s v="Holt Ibicuy"/>
    <n v="0"/>
  </r>
  <r>
    <x v="217"/>
    <x v="9"/>
    <s v="La Paz"/>
    <n v="2"/>
  </r>
  <r>
    <x v="217"/>
    <x v="9"/>
    <s v="Bovril"/>
    <n v="3"/>
  </r>
  <r>
    <x v="217"/>
    <x v="9"/>
    <s v="Santa Elena"/>
    <n v="4"/>
  </r>
  <r>
    <x v="217"/>
    <x v="9"/>
    <s v="Alcaraz"/>
    <n v="4"/>
  </r>
  <r>
    <x v="217"/>
    <x v="10"/>
    <s v="Lucas Gonzalez"/>
    <n v="1"/>
  </r>
  <r>
    <x v="217"/>
    <x v="10"/>
    <s v="Nogoyá"/>
    <n v="11"/>
  </r>
  <r>
    <x v="217"/>
    <x v="11"/>
    <s v="Col. Avellaneda"/>
    <n v="1"/>
  </r>
  <r>
    <x v="217"/>
    <x v="11"/>
    <s v="Hernandarias"/>
    <n v="3"/>
  </r>
  <r>
    <x v="217"/>
    <x v="11"/>
    <s v="María Grande"/>
    <n v="2"/>
  </r>
  <r>
    <x v="217"/>
    <x v="11"/>
    <s v="Paraná"/>
    <n v="28"/>
  </r>
  <r>
    <x v="217"/>
    <x v="11"/>
    <s v="San Benito"/>
    <n v="3"/>
  </r>
  <r>
    <x v="217"/>
    <x v="11"/>
    <s v="Viale"/>
    <n v="1"/>
  </r>
  <r>
    <x v="217"/>
    <x v="12"/>
    <s v="San Salvador"/>
    <n v="0"/>
  </r>
  <r>
    <x v="217"/>
    <x v="13"/>
    <s v="Gob. Maciá"/>
    <n v="2"/>
  </r>
  <r>
    <x v="217"/>
    <x v="13"/>
    <s v="Rosario del Tala"/>
    <n v="1"/>
  </r>
  <r>
    <x v="217"/>
    <x v="14"/>
    <s v="Basavilbaso"/>
    <n v="5"/>
  </r>
  <r>
    <x v="217"/>
    <x v="14"/>
    <s v="Concepción del Uruguay"/>
    <n v="48"/>
  </r>
  <r>
    <x v="217"/>
    <x v="14"/>
    <s v="Col. Elía"/>
    <n v="1"/>
  </r>
  <r>
    <x v="217"/>
    <x v="14"/>
    <s v="San Justo"/>
    <n v="2"/>
  </r>
  <r>
    <x v="217"/>
    <x v="15"/>
    <s v="Victoria"/>
    <n v="11"/>
  </r>
  <r>
    <x v="217"/>
    <x v="16"/>
    <s v="Villaguay"/>
    <n v="3"/>
  </r>
  <r>
    <x v="218"/>
    <x v="0"/>
    <s v="Colón"/>
    <n v="6"/>
  </r>
  <r>
    <x v="218"/>
    <x v="0"/>
    <s v="San José"/>
    <n v="2"/>
  </r>
  <r>
    <x v="218"/>
    <x v="1"/>
    <s v="Col. Ayui"/>
    <n v="5"/>
  </r>
  <r>
    <x v="218"/>
    <x v="1"/>
    <s v="Col. Gral. Roca"/>
    <n v="1"/>
  </r>
  <r>
    <x v="218"/>
    <x v="1"/>
    <s v="Concordia"/>
    <n v="80"/>
  </r>
  <r>
    <x v="218"/>
    <x v="1"/>
    <s v="La Criolla"/>
    <n v="1"/>
  </r>
  <r>
    <x v="218"/>
    <x v="1"/>
    <s v="Los Charrúas"/>
    <n v="1"/>
  </r>
  <r>
    <x v="218"/>
    <x v="2"/>
    <s v="Aldea Brasilera"/>
    <n v="1"/>
  </r>
  <r>
    <x v="218"/>
    <x v="2"/>
    <s v="Gral. Ramírez"/>
    <n v="2"/>
  </r>
  <r>
    <x v="218"/>
    <x v="2"/>
    <s v="Villa Lib. San Martín"/>
    <n v="1"/>
  </r>
  <r>
    <x v="218"/>
    <x v="3"/>
    <s v="Chajarí"/>
    <n v="11"/>
  </r>
  <r>
    <x v="218"/>
    <x v="3"/>
    <s v="Federación"/>
    <n v="11"/>
  </r>
  <r>
    <x v="218"/>
    <x v="3"/>
    <s v="San Pedro"/>
    <n v="1"/>
  </r>
  <r>
    <x v="218"/>
    <x v="4"/>
    <s v="Federal"/>
    <n v="0"/>
  </r>
  <r>
    <x v="218"/>
    <x v="5"/>
    <s v="Feliciano"/>
    <n v="1"/>
  </r>
  <r>
    <x v="218"/>
    <x v="6"/>
    <s v="Gualeguay"/>
    <n v="6"/>
  </r>
  <r>
    <x v="218"/>
    <x v="7"/>
    <s v="Gilbert"/>
    <n v="1"/>
  </r>
  <r>
    <x v="218"/>
    <x v="7"/>
    <s v="Gualeguaychú"/>
    <n v="30"/>
  </r>
  <r>
    <x v="218"/>
    <x v="7"/>
    <s v="Pueblo Belgrano"/>
    <n v="1"/>
  </r>
  <r>
    <x v="218"/>
    <x v="8"/>
    <s v="Holt Ibicuy"/>
    <n v="0"/>
  </r>
  <r>
    <x v="218"/>
    <x v="9"/>
    <s v="Santa Elena"/>
    <n v="1"/>
  </r>
  <r>
    <x v="218"/>
    <x v="10"/>
    <s v="Lucas Gonzalez"/>
    <n v="2"/>
  </r>
  <r>
    <x v="218"/>
    <x v="10"/>
    <s v="Nogoyá"/>
    <n v="1"/>
  </r>
  <r>
    <x v="218"/>
    <x v="11"/>
    <s v="A. Maria Luisa"/>
    <n v="0"/>
  </r>
  <r>
    <x v="218"/>
    <x v="11"/>
    <s v="Col. Avellaneda"/>
    <n v="1"/>
  </r>
  <r>
    <x v="218"/>
    <x v="11"/>
    <s v="Hernandarias"/>
    <n v="3"/>
  </r>
  <r>
    <x v="218"/>
    <x v="11"/>
    <s v="Oro Verde"/>
    <n v="1"/>
  </r>
  <r>
    <x v="218"/>
    <x v="11"/>
    <s v="Paraná"/>
    <n v="22"/>
  </r>
  <r>
    <x v="218"/>
    <x v="11"/>
    <s v="Pueblo Brugo"/>
    <n v="0"/>
  </r>
  <r>
    <x v="218"/>
    <x v="11"/>
    <s v="San Benito"/>
    <n v="2"/>
  </r>
  <r>
    <x v="218"/>
    <x v="11"/>
    <s v="Viale"/>
    <n v="1"/>
  </r>
  <r>
    <x v="218"/>
    <x v="11"/>
    <s v="Villa Urquiza"/>
    <n v="2"/>
  </r>
  <r>
    <x v="218"/>
    <x v="12"/>
    <s v="Gral. Campos"/>
    <n v="2"/>
  </r>
  <r>
    <x v="218"/>
    <x v="13"/>
    <s v="Rosario del Tala"/>
    <n v="3"/>
  </r>
  <r>
    <x v="218"/>
    <x v="14"/>
    <s v="Basavilbaso"/>
    <n v="2"/>
  </r>
  <r>
    <x v="218"/>
    <x v="14"/>
    <s v="Col. Elía"/>
    <n v="3"/>
  </r>
  <r>
    <x v="218"/>
    <x v="14"/>
    <s v="Concepción del Uruguay"/>
    <n v="78"/>
  </r>
  <r>
    <x v="218"/>
    <x v="14"/>
    <s v="Herrera"/>
    <n v="1"/>
  </r>
  <r>
    <x v="218"/>
    <x v="14"/>
    <s v="Los Ceibos"/>
    <n v="1"/>
  </r>
  <r>
    <x v="218"/>
    <x v="15"/>
    <s v="Victoria"/>
    <n v="8"/>
  </r>
  <r>
    <x v="218"/>
    <x v="16"/>
    <s v="Villaguay"/>
    <n v="2"/>
  </r>
  <r>
    <x v="218"/>
    <x v="16"/>
    <s v="Dominguez"/>
    <n v="2"/>
  </r>
  <r>
    <x v="219"/>
    <x v="0"/>
    <s v="Colón"/>
    <n v="0"/>
  </r>
  <r>
    <x v="219"/>
    <x v="1"/>
    <s v="Concordia"/>
    <n v="0"/>
  </r>
  <r>
    <x v="219"/>
    <x v="2"/>
    <s v="Diamante"/>
    <n v="0"/>
  </r>
  <r>
    <x v="219"/>
    <x v="3"/>
    <s v="Federación"/>
    <n v="0"/>
  </r>
  <r>
    <x v="219"/>
    <x v="4"/>
    <s v="Federal"/>
    <n v="0"/>
  </r>
  <r>
    <x v="219"/>
    <x v="5"/>
    <s v="Feliciano"/>
    <n v="0"/>
  </r>
  <r>
    <x v="219"/>
    <x v="6"/>
    <s v="Gualeguay"/>
    <n v="0"/>
  </r>
  <r>
    <x v="219"/>
    <x v="7"/>
    <s v="Gualeguaychú"/>
    <n v="0"/>
  </r>
  <r>
    <x v="219"/>
    <x v="8"/>
    <s v="Holt Ibicuy"/>
    <n v="0"/>
  </r>
  <r>
    <x v="219"/>
    <x v="9"/>
    <s v="La Paz"/>
    <n v="0"/>
  </r>
  <r>
    <x v="219"/>
    <x v="10"/>
    <s v="Nogoyá"/>
    <n v="0"/>
  </r>
  <r>
    <x v="219"/>
    <x v="11"/>
    <s v="Paraná"/>
    <n v="0"/>
  </r>
  <r>
    <x v="219"/>
    <x v="12"/>
    <s v="San Salvador"/>
    <n v="0"/>
  </r>
  <r>
    <x v="219"/>
    <x v="13"/>
    <s v="Rosario del Tala"/>
    <n v="0"/>
  </r>
  <r>
    <x v="219"/>
    <x v="14"/>
    <s v="Concepción del Uruguay"/>
    <n v="0"/>
  </r>
  <r>
    <x v="219"/>
    <x v="15"/>
    <s v="Victoria"/>
    <n v="0"/>
  </r>
  <r>
    <x v="219"/>
    <x v="16"/>
    <s v="Villaguay"/>
    <n v="0"/>
  </r>
  <r>
    <x v="220"/>
    <x v="0"/>
    <s v="Arroyo Barú"/>
    <n v="3"/>
  </r>
  <r>
    <x v="220"/>
    <x v="0"/>
    <s v="Colón"/>
    <n v="15"/>
  </r>
  <r>
    <x v="220"/>
    <x v="0"/>
    <s v="San José"/>
    <n v="4"/>
  </r>
  <r>
    <x v="220"/>
    <x v="1"/>
    <s v="Col. Ayui"/>
    <n v="3"/>
  </r>
  <r>
    <x v="220"/>
    <x v="1"/>
    <s v="Concordia"/>
    <n v="78"/>
  </r>
  <r>
    <x v="220"/>
    <x v="1"/>
    <s v="La Criolla"/>
    <n v="2"/>
  </r>
  <r>
    <x v="220"/>
    <x v="1"/>
    <s v="Los Charrúas"/>
    <n v="1"/>
  </r>
  <r>
    <x v="220"/>
    <x v="2"/>
    <s v="Gral. Ramírez"/>
    <n v="4"/>
  </r>
  <r>
    <x v="220"/>
    <x v="3"/>
    <s v="Chajarí"/>
    <n v="10"/>
  </r>
  <r>
    <x v="220"/>
    <x v="3"/>
    <s v="Federación"/>
    <n v="14"/>
  </r>
  <r>
    <x v="220"/>
    <x v="4"/>
    <s v="Federal"/>
    <n v="2"/>
  </r>
  <r>
    <x v="220"/>
    <x v="5"/>
    <s v="Feliciano"/>
    <n v="1"/>
  </r>
  <r>
    <x v="220"/>
    <x v="6"/>
    <s v="Gualeguay"/>
    <n v="5"/>
  </r>
  <r>
    <x v="220"/>
    <x v="7"/>
    <s v="Gualeguaychú"/>
    <n v="36"/>
  </r>
  <r>
    <x v="220"/>
    <x v="7"/>
    <s v="Larroque"/>
    <n v="1"/>
  </r>
  <r>
    <x v="220"/>
    <x v="7"/>
    <s v="Pueblo Belgrano"/>
    <n v="1"/>
  </r>
  <r>
    <x v="220"/>
    <x v="8"/>
    <s v="Holt Ibicuy"/>
    <n v="2"/>
  </r>
  <r>
    <x v="220"/>
    <x v="9"/>
    <s v="La Paz"/>
    <n v="2"/>
  </r>
  <r>
    <x v="220"/>
    <x v="10"/>
    <s v="Aranguren"/>
    <n v="1"/>
  </r>
  <r>
    <x v="220"/>
    <x v="10"/>
    <s v="Betbeder"/>
    <n v="1"/>
  </r>
  <r>
    <x v="220"/>
    <x v="10"/>
    <s v="Lucas Gonzalez"/>
    <n v="16"/>
  </r>
  <r>
    <x v="220"/>
    <x v="10"/>
    <s v="Nogoyá"/>
    <n v="8"/>
  </r>
  <r>
    <x v="220"/>
    <x v="11"/>
    <s v="Hernandarias"/>
    <n v="2"/>
  </r>
  <r>
    <x v="220"/>
    <x v="11"/>
    <s v="María Grande"/>
    <n v="3"/>
  </r>
  <r>
    <x v="220"/>
    <x v="11"/>
    <s v="Oro Verde"/>
    <n v="1"/>
  </r>
  <r>
    <x v="220"/>
    <x v="11"/>
    <s v="Paraná"/>
    <n v="24"/>
  </r>
  <r>
    <x v="220"/>
    <x v="11"/>
    <s v="San Benito"/>
    <n v="2"/>
  </r>
  <r>
    <x v="220"/>
    <x v="11"/>
    <s v="Seguí"/>
    <n v="2"/>
  </r>
  <r>
    <x v="220"/>
    <x v="11"/>
    <s v="Viale"/>
    <n v="7"/>
  </r>
  <r>
    <x v="220"/>
    <x v="12"/>
    <s v="Gral. Campos"/>
    <n v="1"/>
  </r>
  <r>
    <x v="220"/>
    <x v="12"/>
    <s v="San Salvador"/>
    <n v="1"/>
  </r>
  <r>
    <x v="220"/>
    <x v="13"/>
    <s v="Gob. Maciá"/>
    <n v="1"/>
  </r>
  <r>
    <x v="220"/>
    <x v="14"/>
    <s v="Basavilbaso"/>
    <n v="1"/>
  </r>
  <r>
    <x v="220"/>
    <x v="14"/>
    <s v="Concepción del Uruguay"/>
    <n v="39"/>
  </r>
  <r>
    <x v="220"/>
    <x v="14"/>
    <s v="San Justo"/>
    <n v="1"/>
  </r>
  <r>
    <x v="220"/>
    <x v="15"/>
    <s v="Victoria"/>
    <n v="8"/>
  </r>
  <r>
    <x v="220"/>
    <x v="16"/>
    <s v="Villaguay"/>
    <n v="4"/>
  </r>
  <r>
    <x v="221"/>
    <x v="0"/>
    <s v="Colón"/>
    <n v="2"/>
  </r>
  <r>
    <x v="221"/>
    <x v="1"/>
    <s v="Col. Ayui"/>
    <n v="1"/>
  </r>
  <r>
    <x v="221"/>
    <x v="1"/>
    <s v="Concordia"/>
    <n v="51"/>
  </r>
  <r>
    <x v="221"/>
    <x v="1"/>
    <s v="Los Charrúas"/>
    <n v="2"/>
  </r>
  <r>
    <x v="221"/>
    <x v="2"/>
    <s v="Gral. Ramírez"/>
    <n v="1"/>
  </r>
  <r>
    <x v="221"/>
    <x v="2"/>
    <s v="Villa Lib. San Martín"/>
    <n v="2"/>
  </r>
  <r>
    <x v="221"/>
    <x v="3"/>
    <s v="Chajarí"/>
    <n v="32"/>
  </r>
  <r>
    <x v="221"/>
    <x v="3"/>
    <s v="Federación"/>
    <n v="4"/>
  </r>
  <r>
    <x v="221"/>
    <x v="3"/>
    <s v="Santa Ana"/>
    <n v="1"/>
  </r>
  <r>
    <x v="221"/>
    <x v="3"/>
    <s v="Villa del Rosario"/>
    <n v="1"/>
  </r>
  <r>
    <x v="221"/>
    <x v="4"/>
    <s v="Cimarrón"/>
    <n v="1"/>
  </r>
  <r>
    <x v="221"/>
    <x v="4"/>
    <s v="Federal"/>
    <n v="2"/>
  </r>
  <r>
    <x v="221"/>
    <x v="5"/>
    <s v="Feliciano"/>
    <n v="3"/>
  </r>
  <r>
    <x v="221"/>
    <x v="6"/>
    <s v="Gualeguay"/>
    <n v="0"/>
  </r>
  <r>
    <x v="221"/>
    <x v="7"/>
    <s v="A. San Antonio"/>
    <n v="5"/>
  </r>
  <r>
    <x v="221"/>
    <x v="7"/>
    <s v="Gualeguaychú"/>
    <n v="16"/>
  </r>
  <r>
    <x v="221"/>
    <x v="8"/>
    <s v="Holt Ibicuy"/>
    <n v="2"/>
  </r>
  <r>
    <x v="221"/>
    <x v="9"/>
    <s v="Alcaraz"/>
    <n v="2"/>
  </r>
  <r>
    <x v="221"/>
    <x v="9"/>
    <s v="La Paz"/>
    <n v="6"/>
  </r>
  <r>
    <x v="221"/>
    <x v="10"/>
    <s v="Lucas Gonzalez"/>
    <n v="7"/>
  </r>
  <r>
    <x v="221"/>
    <x v="11"/>
    <s v="El Palenque"/>
    <n v="1"/>
  </r>
  <r>
    <x v="221"/>
    <x v="11"/>
    <s v="Hernandarias"/>
    <n v="1"/>
  </r>
  <r>
    <x v="221"/>
    <x v="11"/>
    <s v="Oro Verde"/>
    <n v="3"/>
  </r>
  <r>
    <x v="221"/>
    <x v="11"/>
    <s v="Paraná"/>
    <n v="35"/>
  </r>
  <r>
    <x v="221"/>
    <x v="12"/>
    <s v="San Salvador"/>
    <n v="0"/>
  </r>
  <r>
    <x v="221"/>
    <x v="13"/>
    <s v="Guardamonte"/>
    <n v="1"/>
  </r>
  <r>
    <x v="221"/>
    <x v="13"/>
    <s v="Gob. Maciá"/>
    <n v="1"/>
  </r>
  <r>
    <x v="221"/>
    <x v="13"/>
    <s v="Rosario del Tala"/>
    <n v="4"/>
  </r>
  <r>
    <x v="221"/>
    <x v="14"/>
    <s v="Basavilbaso"/>
    <n v="5"/>
  </r>
  <r>
    <x v="221"/>
    <x v="14"/>
    <s v="Concepción del Uruguay"/>
    <n v="43"/>
  </r>
  <r>
    <x v="221"/>
    <x v="14"/>
    <s v="Rocamora"/>
    <n v="1"/>
  </r>
  <r>
    <x v="221"/>
    <x v="15"/>
    <s v="Victoria"/>
    <n v="2"/>
  </r>
  <r>
    <x v="221"/>
    <x v="16"/>
    <s v="Villaguay"/>
    <n v="2"/>
  </r>
  <r>
    <x v="222"/>
    <x v="0"/>
    <s v="Colón"/>
    <n v="5"/>
  </r>
  <r>
    <x v="222"/>
    <x v="0"/>
    <s v="San José"/>
    <n v="2"/>
  </r>
  <r>
    <x v="222"/>
    <x v="1"/>
    <s v="Concordia"/>
    <n v="72"/>
  </r>
  <r>
    <x v="222"/>
    <x v="1"/>
    <s v="Col. Ayui"/>
    <n v="1"/>
  </r>
  <r>
    <x v="222"/>
    <x v="2"/>
    <s v="Diamante"/>
    <n v="1"/>
  </r>
  <r>
    <x v="222"/>
    <x v="2"/>
    <s v="Gral. Ramírez"/>
    <n v="2"/>
  </r>
  <r>
    <x v="222"/>
    <x v="2"/>
    <s v="Villa Lib. San Martín"/>
    <n v="1"/>
  </r>
  <r>
    <x v="222"/>
    <x v="3"/>
    <s v="Chajarí"/>
    <n v="20"/>
  </r>
  <r>
    <x v="222"/>
    <x v="3"/>
    <s v="Col. Villa Libertad"/>
    <n v="2"/>
  </r>
  <r>
    <x v="222"/>
    <x v="3"/>
    <s v="Federación"/>
    <n v="20"/>
  </r>
  <r>
    <x v="222"/>
    <x v="4"/>
    <s v="Federal"/>
    <n v="1"/>
  </r>
  <r>
    <x v="222"/>
    <x v="5"/>
    <s v="Feliciano"/>
    <n v="0"/>
  </r>
  <r>
    <x v="222"/>
    <x v="6"/>
    <s v="Gualeguay"/>
    <n v="6"/>
  </r>
  <r>
    <x v="222"/>
    <x v="7"/>
    <s v="Gualeguaychú"/>
    <n v="27"/>
  </r>
  <r>
    <x v="222"/>
    <x v="7"/>
    <s v="Urdinarrain"/>
    <n v="1"/>
  </r>
  <r>
    <x v="222"/>
    <x v="8"/>
    <s v="Holt Ibicuy"/>
    <n v="0"/>
  </r>
  <r>
    <x v="222"/>
    <x v="9"/>
    <s v="Bovril"/>
    <n v="1"/>
  </r>
  <r>
    <x v="222"/>
    <x v="9"/>
    <s v="La Paz"/>
    <n v="6"/>
  </r>
  <r>
    <x v="222"/>
    <x v="10"/>
    <s v="Lucas Gonzalez"/>
    <n v="1"/>
  </r>
  <r>
    <x v="222"/>
    <x v="10"/>
    <s v="Nogoyá"/>
    <n v="1"/>
  </r>
  <r>
    <x v="222"/>
    <x v="11"/>
    <s v="Col. Avellaneda"/>
    <n v="2"/>
  </r>
  <r>
    <x v="222"/>
    <x v="11"/>
    <s v="Crespo"/>
    <n v="2"/>
  </r>
  <r>
    <x v="222"/>
    <x v="11"/>
    <s v="El Pingo"/>
    <n v="1"/>
  </r>
  <r>
    <x v="222"/>
    <x v="11"/>
    <s v="Hasenkamp"/>
    <n v="1"/>
  </r>
  <r>
    <x v="222"/>
    <x v="11"/>
    <s v="Hernandarias"/>
    <n v="3"/>
  </r>
  <r>
    <x v="222"/>
    <x v="11"/>
    <s v="María Grande"/>
    <n v="2"/>
  </r>
  <r>
    <x v="222"/>
    <x v="11"/>
    <s v="Paraná"/>
    <n v="32"/>
  </r>
  <r>
    <x v="222"/>
    <x v="11"/>
    <s v="San Benito"/>
    <n v="1"/>
  </r>
  <r>
    <x v="222"/>
    <x v="11"/>
    <s v="Tabossi"/>
    <n v="1"/>
  </r>
  <r>
    <x v="222"/>
    <x v="11"/>
    <s v="Viale"/>
    <n v="2"/>
  </r>
  <r>
    <x v="222"/>
    <x v="12"/>
    <s v="San Salvador"/>
    <n v="0"/>
  </r>
  <r>
    <x v="222"/>
    <x v="13"/>
    <s v="Rosario del Tala"/>
    <n v="2"/>
  </r>
  <r>
    <x v="222"/>
    <x v="14"/>
    <s v="Basavilbaso"/>
    <n v="11"/>
  </r>
  <r>
    <x v="222"/>
    <x v="14"/>
    <s v="Concepción del Uruguay"/>
    <n v="42"/>
  </r>
  <r>
    <x v="222"/>
    <x v="15"/>
    <s v="Victoria"/>
    <n v="15"/>
  </r>
  <r>
    <x v="222"/>
    <x v="16"/>
    <s v="Lucas Sur 1°"/>
    <n v="1"/>
  </r>
  <r>
    <x v="222"/>
    <x v="16"/>
    <s v="Villaguay"/>
    <n v="11"/>
  </r>
  <r>
    <x v="223"/>
    <x v="0"/>
    <s v="Colón"/>
    <n v="6"/>
  </r>
  <r>
    <x v="223"/>
    <x v="0"/>
    <s v="San José"/>
    <n v="1"/>
  </r>
  <r>
    <x v="223"/>
    <x v="1"/>
    <s v="Col. Ayui"/>
    <n v="1"/>
  </r>
  <r>
    <x v="223"/>
    <x v="1"/>
    <s v="Concordia"/>
    <n v="70"/>
  </r>
  <r>
    <x v="223"/>
    <x v="1"/>
    <s v="Los Charrúas"/>
    <n v="3"/>
  </r>
  <r>
    <x v="223"/>
    <x v="1"/>
    <s v="Puerto Yeruá"/>
    <n v="1"/>
  </r>
  <r>
    <x v="223"/>
    <x v="2"/>
    <s v="Diamante"/>
    <n v="2"/>
  </r>
  <r>
    <x v="223"/>
    <x v="2"/>
    <s v="Gral. Ramírez"/>
    <n v="2"/>
  </r>
  <r>
    <x v="223"/>
    <x v="2"/>
    <s v="Villa Lib. San Martín"/>
    <n v="4"/>
  </r>
  <r>
    <x v="223"/>
    <x v="3"/>
    <s v="Chajarí"/>
    <n v="18"/>
  </r>
  <r>
    <x v="223"/>
    <x v="3"/>
    <s v="Col. Oficial"/>
    <n v="1"/>
  </r>
  <r>
    <x v="223"/>
    <x v="3"/>
    <s v="Federación"/>
    <n v="2"/>
  </r>
  <r>
    <x v="223"/>
    <x v="4"/>
    <s v="Federal"/>
    <n v="1"/>
  </r>
  <r>
    <x v="223"/>
    <x v="5"/>
    <s v="Feliciano"/>
    <n v="0"/>
  </r>
  <r>
    <x v="223"/>
    <x v="6"/>
    <s v="Gualeguay"/>
    <n v="2"/>
  </r>
  <r>
    <x v="223"/>
    <x v="7"/>
    <s v="A. San Antonio"/>
    <n v="2"/>
  </r>
  <r>
    <x v="223"/>
    <x v="7"/>
    <s v="Gualeguaychú"/>
    <n v="43"/>
  </r>
  <r>
    <x v="223"/>
    <x v="7"/>
    <s v="Pueblo Belgrano"/>
    <n v="1"/>
  </r>
  <r>
    <x v="223"/>
    <x v="8"/>
    <s v="Ceibas"/>
    <n v="1"/>
  </r>
  <r>
    <x v="223"/>
    <x v="8"/>
    <s v="Médanos"/>
    <n v="1"/>
  </r>
  <r>
    <x v="223"/>
    <x v="9"/>
    <s v="El Solar"/>
    <n v="1"/>
  </r>
  <r>
    <x v="223"/>
    <x v="9"/>
    <s v="Santa Elena"/>
    <n v="1"/>
  </r>
  <r>
    <x v="223"/>
    <x v="10"/>
    <s v="Lucas Gonzalez"/>
    <n v="1"/>
  </r>
  <r>
    <x v="223"/>
    <x v="10"/>
    <s v="Nogoyá"/>
    <n v="4"/>
  </r>
  <r>
    <x v="223"/>
    <x v="11"/>
    <s v="Crespo"/>
    <n v="1"/>
  </r>
  <r>
    <x v="223"/>
    <x v="11"/>
    <s v="El Pingo"/>
    <n v="1"/>
  </r>
  <r>
    <x v="223"/>
    <x v="11"/>
    <s v="Hernandarias"/>
    <n v="4"/>
  </r>
  <r>
    <x v="223"/>
    <x v="11"/>
    <s v="Oro Verde"/>
    <n v="1"/>
  </r>
  <r>
    <x v="223"/>
    <x v="11"/>
    <s v="Paraná"/>
    <n v="19"/>
  </r>
  <r>
    <x v="223"/>
    <x v="11"/>
    <s v="San Benito"/>
    <n v="1"/>
  </r>
  <r>
    <x v="223"/>
    <x v="12"/>
    <s v="Gral. Campos"/>
    <n v="3"/>
  </r>
  <r>
    <x v="223"/>
    <x v="13"/>
    <s v="Rosario del Tala"/>
    <n v="1"/>
  </r>
  <r>
    <x v="223"/>
    <x v="14"/>
    <s v="Basavilbaso"/>
    <n v="6"/>
  </r>
  <r>
    <x v="223"/>
    <x v="14"/>
    <s v="Concepción del Uruguay"/>
    <n v="34"/>
  </r>
  <r>
    <x v="223"/>
    <x v="14"/>
    <s v="San Justo"/>
    <n v="4"/>
  </r>
  <r>
    <x v="223"/>
    <x v="15"/>
    <s v="Victoria"/>
    <n v="9"/>
  </r>
  <r>
    <x v="223"/>
    <x v="16"/>
    <s v="Villaguay"/>
    <n v="0"/>
  </r>
  <r>
    <x v="224"/>
    <x v="0"/>
    <s v="Colón"/>
    <n v="0"/>
  </r>
  <r>
    <x v="224"/>
    <x v="1"/>
    <s v="Concordia"/>
    <n v="0"/>
  </r>
  <r>
    <x v="224"/>
    <x v="2"/>
    <s v="Diamante"/>
    <n v="0"/>
  </r>
  <r>
    <x v="224"/>
    <x v="3"/>
    <s v="Federación"/>
    <n v="0"/>
  </r>
  <r>
    <x v="224"/>
    <x v="4"/>
    <s v="Federal"/>
    <n v="0"/>
  </r>
  <r>
    <x v="224"/>
    <x v="5"/>
    <s v="Feliciano"/>
    <n v="0"/>
  </r>
  <r>
    <x v="224"/>
    <x v="6"/>
    <s v="Gualeguay"/>
    <n v="0"/>
  </r>
  <r>
    <x v="224"/>
    <x v="7"/>
    <s v="Gualeguaychú"/>
    <n v="0"/>
  </r>
  <r>
    <x v="224"/>
    <x v="8"/>
    <s v="Islas del Ibicuy"/>
    <n v="0"/>
  </r>
  <r>
    <x v="224"/>
    <x v="9"/>
    <s v="La Paz"/>
    <n v="0"/>
  </r>
  <r>
    <x v="224"/>
    <x v="10"/>
    <s v="Nogoyá"/>
    <n v="0"/>
  </r>
  <r>
    <x v="224"/>
    <x v="11"/>
    <s v="Paraná"/>
    <n v="0"/>
  </r>
  <r>
    <x v="224"/>
    <x v="12"/>
    <s v="San Salvador"/>
    <n v="0"/>
  </r>
  <r>
    <x v="224"/>
    <x v="13"/>
    <s v="Rosario del Tala"/>
    <n v="0"/>
  </r>
  <r>
    <x v="224"/>
    <x v="14"/>
    <s v="Concepción del Uruguay"/>
    <n v="0"/>
  </r>
  <r>
    <x v="224"/>
    <x v="15"/>
    <s v="Victoria"/>
    <n v="0"/>
  </r>
  <r>
    <x v="224"/>
    <x v="16"/>
    <s v="Villaguay"/>
    <n v="0"/>
  </r>
  <r>
    <x v="225"/>
    <x v="0"/>
    <s v="Colón"/>
    <n v="7"/>
  </r>
  <r>
    <x v="225"/>
    <x v="0"/>
    <s v="Col. San Miguel"/>
    <n v="1"/>
  </r>
  <r>
    <x v="225"/>
    <x v="0"/>
    <s v="San José"/>
    <n v="7"/>
  </r>
  <r>
    <x v="225"/>
    <x v="0"/>
    <s v="Villa Elisa"/>
    <n v="1"/>
  </r>
  <r>
    <x v="225"/>
    <x v="1"/>
    <s v="Concordia"/>
    <n v="107"/>
  </r>
  <r>
    <x v="225"/>
    <x v="1"/>
    <s v="La Criolla"/>
    <n v="2"/>
  </r>
  <r>
    <x v="225"/>
    <x v="1"/>
    <s v="Los Charrúas"/>
    <n v="1"/>
  </r>
  <r>
    <x v="225"/>
    <x v="2"/>
    <s v="Diamante"/>
    <n v="2"/>
  </r>
  <r>
    <x v="225"/>
    <x v="2"/>
    <s v="Gral. Ramírez"/>
    <n v="2"/>
  </r>
  <r>
    <x v="225"/>
    <x v="3"/>
    <s v="Chajarí"/>
    <n v="9"/>
  </r>
  <r>
    <x v="225"/>
    <x v="3"/>
    <s v="Federación"/>
    <n v="4"/>
  </r>
  <r>
    <x v="225"/>
    <x v="3"/>
    <s v="Villa del Rosario"/>
    <n v="1"/>
  </r>
  <r>
    <x v="225"/>
    <x v="4"/>
    <s v="Federal"/>
    <n v="2"/>
  </r>
  <r>
    <x v="225"/>
    <x v="5"/>
    <s v="Feliciano"/>
    <n v="0"/>
  </r>
  <r>
    <x v="225"/>
    <x v="6"/>
    <s v="Gral. Galarza"/>
    <n v="2"/>
  </r>
  <r>
    <x v="225"/>
    <x v="6"/>
    <s v="Gualeguay"/>
    <n v="5"/>
  </r>
  <r>
    <x v="225"/>
    <x v="7"/>
    <s v="A. San Antonio"/>
    <n v="1"/>
  </r>
  <r>
    <x v="225"/>
    <x v="7"/>
    <s v="Gualeguaychú"/>
    <n v="43"/>
  </r>
  <r>
    <x v="225"/>
    <x v="7"/>
    <s v="Larroque"/>
    <n v="1"/>
  </r>
  <r>
    <x v="225"/>
    <x v="7"/>
    <s v="Urdinarrain"/>
    <n v="2"/>
  </r>
  <r>
    <x v="225"/>
    <x v="8"/>
    <s v="Brazo Largo"/>
    <n v="1"/>
  </r>
  <r>
    <x v="225"/>
    <x v="8"/>
    <s v="Holt Ibicuy"/>
    <n v="3"/>
  </r>
  <r>
    <x v="225"/>
    <x v="9"/>
    <s v="La Paz"/>
    <n v="3"/>
  </r>
  <r>
    <x v="225"/>
    <x v="9"/>
    <s v="Santa Elena"/>
    <n v="3"/>
  </r>
  <r>
    <x v="225"/>
    <x v="10"/>
    <s v="Lucas Gonzalez"/>
    <n v="1"/>
  </r>
  <r>
    <x v="225"/>
    <x v="10"/>
    <s v="Nogoyá"/>
    <n v="2"/>
  </r>
  <r>
    <x v="225"/>
    <x v="11"/>
    <s v="Hernandarias"/>
    <n v="2"/>
  </r>
  <r>
    <x v="225"/>
    <x v="11"/>
    <s v="María Grande"/>
    <n v="2"/>
  </r>
  <r>
    <x v="225"/>
    <x v="11"/>
    <s v="Paraná"/>
    <n v="26"/>
  </r>
  <r>
    <x v="225"/>
    <x v="11"/>
    <s v="San Benito"/>
    <n v="2"/>
  </r>
  <r>
    <x v="225"/>
    <x v="11"/>
    <s v="Viale"/>
    <n v="1"/>
  </r>
  <r>
    <x v="225"/>
    <x v="12"/>
    <s v="San Salvador"/>
    <n v="1"/>
  </r>
  <r>
    <x v="225"/>
    <x v="13"/>
    <s v="Rosario del Tala"/>
    <n v="2"/>
  </r>
  <r>
    <x v="225"/>
    <x v="14"/>
    <s v="Basavilbaso"/>
    <n v="6"/>
  </r>
  <r>
    <x v="225"/>
    <x v="14"/>
    <s v="Concepción del Uruguay"/>
    <n v="30"/>
  </r>
  <r>
    <x v="225"/>
    <x v="15"/>
    <s v="Victoria"/>
    <n v="15"/>
  </r>
  <r>
    <x v="225"/>
    <x v="16"/>
    <s v="Villaguay"/>
    <n v="9"/>
  </r>
  <r>
    <x v="226"/>
    <x v="0"/>
    <s v="Colón"/>
    <n v="0"/>
  </r>
  <r>
    <x v="226"/>
    <x v="1"/>
    <s v="Concordia"/>
    <n v="0"/>
  </r>
  <r>
    <x v="226"/>
    <x v="2"/>
    <s v="Diamante"/>
    <n v="0"/>
  </r>
  <r>
    <x v="226"/>
    <x v="3"/>
    <s v="Federación"/>
    <n v="0"/>
  </r>
  <r>
    <x v="226"/>
    <x v="4"/>
    <s v="Federal"/>
    <n v="0"/>
  </r>
  <r>
    <x v="226"/>
    <x v="5"/>
    <s v="Feliciano"/>
    <n v="0"/>
  </r>
  <r>
    <x v="226"/>
    <x v="6"/>
    <s v="Gualeguay"/>
    <n v="0"/>
  </r>
  <r>
    <x v="226"/>
    <x v="7"/>
    <s v="Gualeguaychú"/>
    <n v="0"/>
  </r>
  <r>
    <x v="226"/>
    <x v="8"/>
    <s v="Islas del Ibicuy"/>
    <n v="0"/>
  </r>
  <r>
    <x v="226"/>
    <x v="9"/>
    <s v="La Paz"/>
    <n v="0"/>
  </r>
  <r>
    <x v="226"/>
    <x v="10"/>
    <s v="Nogoyá"/>
    <n v="0"/>
  </r>
  <r>
    <x v="226"/>
    <x v="11"/>
    <s v="Paraná"/>
    <n v="0"/>
  </r>
  <r>
    <x v="226"/>
    <x v="12"/>
    <s v="San Salvador"/>
    <n v="0"/>
  </r>
  <r>
    <x v="226"/>
    <x v="13"/>
    <s v="Rosario del Tala"/>
    <n v="0"/>
  </r>
  <r>
    <x v="226"/>
    <x v="14"/>
    <s v="Concepción del Uruguay"/>
    <n v="0"/>
  </r>
  <r>
    <x v="226"/>
    <x v="15"/>
    <s v="Victoria"/>
    <n v="0"/>
  </r>
  <r>
    <x v="226"/>
    <x v="16"/>
    <s v="Villaguay"/>
    <n v="0"/>
  </r>
  <r>
    <x v="227"/>
    <x v="0"/>
    <s v="Colón"/>
    <n v="7"/>
  </r>
  <r>
    <x v="227"/>
    <x v="0"/>
    <s v="San José"/>
    <n v="3"/>
  </r>
  <r>
    <x v="227"/>
    <x v="0"/>
    <s v="Ubajay"/>
    <n v="1"/>
  </r>
  <r>
    <x v="227"/>
    <x v="1"/>
    <s v="Concordia"/>
    <n v="73"/>
  </r>
  <r>
    <x v="227"/>
    <x v="2"/>
    <s v="Gral. Ramírez"/>
    <n v="1"/>
  </r>
  <r>
    <x v="227"/>
    <x v="3"/>
    <s v="Chajarí"/>
    <n v="17"/>
  </r>
  <r>
    <x v="227"/>
    <x v="3"/>
    <s v="Federación"/>
    <n v="6"/>
  </r>
  <r>
    <x v="227"/>
    <x v="3"/>
    <s v="Gualeguaycito"/>
    <n v="1"/>
  </r>
  <r>
    <x v="227"/>
    <x v="4"/>
    <s v="Federal"/>
    <n v="4"/>
  </r>
  <r>
    <x v="227"/>
    <x v="5"/>
    <s v="Feliciano"/>
    <n v="0"/>
  </r>
  <r>
    <x v="227"/>
    <x v="6"/>
    <s v="Gualeguay"/>
    <n v="4"/>
  </r>
  <r>
    <x v="227"/>
    <x v="7"/>
    <s v="A. San Antonio"/>
    <n v="5"/>
  </r>
  <r>
    <x v="227"/>
    <x v="7"/>
    <s v="Gualeguaychú"/>
    <n v="47"/>
  </r>
  <r>
    <x v="227"/>
    <x v="7"/>
    <s v="Irazusta"/>
    <n v="1"/>
  </r>
  <r>
    <x v="227"/>
    <x v="7"/>
    <s v="Larroque"/>
    <n v="1"/>
  </r>
  <r>
    <x v="227"/>
    <x v="8"/>
    <s v="Holt Ibicuy"/>
    <n v="4"/>
  </r>
  <r>
    <x v="227"/>
    <x v="9"/>
    <s v="Alcaraz"/>
    <n v="5"/>
  </r>
  <r>
    <x v="227"/>
    <x v="9"/>
    <s v="Santa Elena"/>
    <n v="1"/>
  </r>
  <r>
    <x v="227"/>
    <x v="9"/>
    <s v="Bovril"/>
    <n v="1"/>
  </r>
  <r>
    <x v="227"/>
    <x v="10"/>
    <s v="Lucas Gonzalez"/>
    <n v="2"/>
  </r>
  <r>
    <x v="227"/>
    <x v="10"/>
    <s v="Nogoyá"/>
    <n v="3"/>
  </r>
  <r>
    <x v="227"/>
    <x v="11"/>
    <s v="El Pingo"/>
    <n v="1"/>
  </r>
  <r>
    <x v="227"/>
    <x v="11"/>
    <s v="Hernandarias"/>
    <n v="3"/>
  </r>
  <r>
    <x v="227"/>
    <x v="11"/>
    <s v="Paraná"/>
    <n v="42"/>
  </r>
  <r>
    <x v="227"/>
    <x v="11"/>
    <s v="San Benito"/>
    <n v="1"/>
  </r>
  <r>
    <x v="227"/>
    <x v="11"/>
    <s v="Viale"/>
    <n v="1"/>
  </r>
  <r>
    <x v="227"/>
    <x v="12"/>
    <s v="Gral. Campos"/>
    <n v="1"/>
  </r>
  <r>
    <x v="227"/>
    <x v="13"/>
    <s v="Altamirano Sur"/>
    <n v="1"/>
  </r>
  <r>
    <x v="227"/>
    <x v="13"/>
    <s v="Gob. Maciá"/>
    <n v="1"/>
  </r>
  <r>
    <x v="227"/>
    <x v="13"/>
    <s v="Rosario del Tala"/>
    <n v="1"/>
  </r>
  <r>
    <x v="227"/>
    <x v="14"/>
    <s v="Concepción del Uruguay"/>
    <n v="40"/>
  </r>
  <r>
    <x v="227"/>
    <x v="15"/>
    <s v="Victoria"/>
    <n v="6"/>
  </r>
  <r>
    <x v="227"/>
    <x v="16"/>
    <s v="Villaguay"/>
    <n v="6"/>
  </r>
  <r>
    <x v="228"/>
    <x v="0"/>
    <s v="Colón"/>
    <n v="16"/>
  </r>
  <r>
    <x v="228"/>
    <x v="0"/>
    <s v="San José"/>
    <n v="6"/>
  </r>
  <r>
    <x v="228"/>
    <x v="1"/>
    <s v="Col. Ayui"/>
    <n v="1"/>
  </r>
  <r>
    <x v="228"/>
    <x v="1"/>
    <s v="Concordia"/>
    <n v="72"/>
  </r>
  <r>
    <x v="228"/>
    <x v="1"/>
    <s v="La Criolla"/>
    <n v="1"/>
  </r>
  <r>
    <x v="228"/>
    <x v="2"/>
    <s v="Diamante"/>
    <n v="2"/>
  </r>
  <r>
    <x v="228"/>
    <x v="2"/>
    <s v="Gral. Ramírez"/>
    <n v="1"/>
  </r>
  <r>
    <x v="228"/>
    <x v="3"/>
    <s v="Chajarí"/>
    <n v="8"/>
  </r>
  <r>
    <x v="228"/>
    <x v="3"/>
    <s v="Villa del Rosario"/>
    <n v="2"/>
  </r>
  <r>
    <x v="228"/>
    <x v="4"/>
    <s v="Federal"/>
    <n v="3"/>
  </r>
  <r>
    <x v="228"/>
    <x v="5"/>
    <s v="Feliciano"/>
    <n v="0"/>
  </r>
  <r>
    <x v="228"/>
    <x v="6"/>
    <s v="Gualeguay"/>
    <n v="9"/>
  </r>
  <r>
    <x v="228"/>
    <x v="7"/>
    <s v="A. San Antonio"/>
    <n v="1"/>
  </r>
  <r>
    <x v="228"/>
    <x v="7"/>
    <s v="Gualeguaychú"/>
    <n v="58"/>
  </r>
  <r>
    <x v="228"/>
    <x v="7"/>
    <s v="Larroque"/>
    <n v="1"/>
  </r>
  <r>
    <x v="228"/>
    <x v="7"/>
    <s v="Pueblo Belgrano"/>
    <n v="3"/>
  </r>
  <r>
    <x v="228"/>
    <x v="7"/>
    <s v="Rincón del Gato"/>
    <n v="1"/>
  </r>
  <r>
    <x v="228"/>
    <x v="7"/>
    <s v="Sarandí"/>
    <n v="2"/>
  </r>
  <r>
    <x v="228"/>
    <x v="8"/>
    <s v="Holt Ibicuy"/>
    <n v="1"/>
  </r>
  <r>
    <x v="228"/>
    <x v="9"/>
    <s v="Alcaraz"/>
    <n v="8"/>
  </r>
  <r>
    <x v="228"/>
    <x v="9"/>
    <s v="La Paz"/>
    <n v="7"/>
  </r>
  <r>
    <x v="228"/>
    <x v="9"/>
    <s v="Santa Elena"/>
    <n v="1"/>
  </r>
  <r>
    <x v="228"/>
    <x v="10"/>
    <s v="Lucas Gonzalez"/>
    <n v="5"/>
  </r>
  <r>
    <x v="228"/>
    <x v="10"/>
    <s v="Nogoyá"/>
    <n v="2"/>
  </r>
  <r>
    <x v="228"/>
    <x v="11"/>
    <s v="Col. Avellaneda"/>
    <n v="1"/>
  </r>
  <r>
    <x v="228"/>
    <x v="11"/>
    <s v="Crespo"/>
    <n v="2"/>
  </r>
  <r>
    <x v="228"/>
    <x v="11"/>
    <s v="El Palenque"/>
    <n v="1"/>
  </r>
  <r>
    <x v="228"/>
    <x v="11"/>
    <s v="Hernandarias"/>
    <n v="2"/>
  </r>
  <r>
    <x v="228"/>
    <x v="11"/>
    <s v="María Grande"/>
    <n v="2"/>
  </r>
  <r>
    <x v="228"/>
    <x v="11"/>
    <s v="Oro Verde"/>
    <n v="1"/>
  </r>
  <r>
    <x v="228"/>
    <x v="11"/>
    <s v="Paraná"/>
    <n v="46"/>
  </r>
  <r>
    <x v="228"/>
    <x v="11"/>
    <s v="Sauce Montrull"/>
    <n v="1"/>
  </r>
  <r>
    <x v="228"/>
    <x v="12"/>
    <s v="San Salvador"/>
    <n v="0"/>
  </r>
  <r>
    <x v="228"/>
    <x v="13"/>
    <s v="Rosario del Tala"/>
    <n v="3"/>
  </r>
  <r>
    <x v="228"/>
    <x v="14"/>
    <s v="Basavilbaso"/>
    <n v="14"/>
  </r>
  <r>
    <x v="228"/>
    <x v="14"/>
    <s v="Concepción del Uruguay"/>
    <n v="49"/>
  </r>
  <r>
    <x v="228"/>
    <x v="14"/>
    <s v="Herrera"/>
    <n v="1"/>
  </r>
  <r>
    <x v="228"/>
    <x v="15"/>
    <s v="Molino Doll"/>
    <n v="1"/>
  </r>
  <r>
    <x v="228"/>
    <x v="15"/>
    <s v="Victoria"/>
    <n v="4"/>
  </r>
  <r>
    <x v="228"/>
    <x v="16"/>
    <s v="Villaguay"/>
    <n v="0"/>
  </r>
  <r>
    <x v="229"/>
    <x v="0"/>
    <s v="Colón"/>
    <n v="6"/>
  </r>
  <r>
    <x v="229"/>
    <x v="0"/>
    <s v="San José"/>
    <n v="10"/>
  </r>
  <r>
    <x v="229"/>
    <x v="1"/>
    <s v="Col. Ayui"/>
    <n v="1"/>
  </r>
  <r>
    <x v="229"/>
    <x v="1"/>
    <s v="Concordia"/>
    <n v="68"/>
  </r>
  <r>
    <x v="229"/>
    <x v="1"/>
    <s v="Est. Grande"/>
    <n v="1"/>
  </r>
  <r>
    <x v="229"/>
    <x v="2"/>
    <s v="Diamante"/>
    <n v="2"/>
  </r>
  <r>
    <x v="229"/>
    <x v="2"/>
    <s v="Gral. Ramírez"/>
    <n v="3"/>
  </r>
  <r>
    <x v="229"/>
    <x v="3"/>
    <s v="Chajarí"/>
    <n v="21"/>
  </r>
  <r>
    <x v="229"/>
    <x v="3"/>
    <s v="Federación"/>
    <n v="10"/>
  </r>
  <r>
    <x v="229"/>
    <x v="3"/>
    <s v="Santa Ana"/>
    <n v="1"/>
  </r>
  <r>
    <x v="229"/>
    <x v="3"/>
    <s v="Villa del Rosario"/>
    <n v="4"/>
  </r>
  <r>
    <x v="229"/>
    <x v="4"/>
    <s v="Federal"/>
    <n v="3"/>
  </r>
  <r>
    <x v="229"/>
    <x v="5"/>
    <s v="Feliciano"/>
    <n v="0"/>
  </r>
  <r>
    <x v="229"/>
    <x v="6"/>
    <s v="Gualeguay"/>
    <n v="8"/>
  </r>
  <r>
    <x v="229"/>
    <x v="7"/>
    <s v="A. San Antonio"/>
    <n v="6"/>
  </r>
  <r>
    <x v="229"/>
    <x v="7"/>
    <s v="Gualeguaychú"/>
    <n v="39"/>
  </r>
  <r>
    <x v="229"/>
    <x v="7"/>
    <s v="Larroque"/>
    <n v="1"/>
  </r>
  <r>
    <x v="229"/>
    <x v="7"/>
    <s v="Pastor Britos"/>
    <n v="1"/>
  </r>
  <r>
    <x v="229"/>
    <x v="7"/>
    <s v="Pueblo Belgrano"/>
    <n v="3"/>
  </r>
  <r>
    <x v="229"/>
    <x v="7"/>
    <s v="Urdinarrain"/>
    <n v="1"/>
  </r>
  <r>
    <x v="229"/>
    <x v="8"/>
    <s v="Holt Ibicuy"/>
    <n v="0"/>
  </r>
  <r>
    <x v="229"/>
    <x v="9"/>
    <s v="La Paz"/>
    <n v="5"/>
  </r>
  <r>
    <x v="229"/>
    <x v="9"/>
    <s v="Piedras Blancas"/>
    <n v="1"/>
  </r>
  <r>
    <x v="229"/>
    <x v="9"/>
    <s v="Santa Elena"/>
    <n v="2"/>
  </r>
  <r>
    <x v="229"/>
    <x v="10"/>
    <s v="Nogoyá"/>
    <n v="4"/>
  </r>
  <r>
    <x v="229"/>
    <x v="11"/>
    <s v="Cerrito"/>
    <n v="1"/>
  </r>
  <r>
    <x v="229"/>
    <x v="11"/>
    <s v="Col. Avellaneda"/>
    <n v="2"/>
  </r>
  <r>
    <x v="229"/>
    <x v="11"/>
    <s v="Crespo"/>
    <n v="1"/>
  </r>
  <r>
    <x v="229"/>
    <x v="11"/>
    <s v="Hernandarias"/>
    <n v="2"/>
  </r>
  <r>
    <x v="229"/>
    <x v="11"/>
    <s v="La Picada"/>
    <n v="1"/>
  </r>
  <r>
    <x v="229"/>
    <x v="11"/>
    <s v="Oro Verde"/>
    <n v="1"/>
  </r>
  <r>
    <x v="229"/>
    <x v="11"/>
    <s v="Paraná"/>
    <n v="60"/>
  </r>
  <r>
    <x v="229"/>
    <x v="11"/>
    <s v="San Benito"/>
    <n v="4"/>
  </r>
  <r>
    <x v="229"/>
    <x v="11"/>
    <s v="Viale"/>
    <n v="6"/>
  </r>
  <r>
    <x v="229"/>
    <x v="12"/>
    <s v="San Salvador"/>
    <n v="5"/>
  </r>
  <r>
    <x v="229"/>
    <x v="13"/>
    <s v="Rosario del Tala"/>
    <n v="4"/>
  </r>
  <r>
    <x v="229"/>
    <x v="14"/>
    <s v="Basavilbaso"/>
    <n v="5"/>
  </r>
  <r>
    <x v="229"/>
    <x v="14"/>
    <s v="Concepción del Uruguay"/>
    <n v="26"/>
  </r>
  <r>
    <x v="229"/>
    <x v="14"/>
    <s v="Caseros"/>
    <n v="1"/>
  </r>
  <r>
    <x v="229"/>
    <x v="14"/>
    <s v="Villa Mantero"/>
    <n v="1"/>
  </r>
  <r>
    <x v="229"/>
    <x v="15"/>
    <s v="Victoria"/>
    <n v="17"/>
  </r>
  <r>
    <x v="229"/>
    <x v="16"/>
    <s v="Villaguay"/>
    <n v="10"/>
  </r>
  <r>
    <x v="230"/>
    <x v="0"/>
    <s v="Colón"/>
    <n v="11"/>
  </r>
  <r>
    <x v="230"/>
    <x v="0"/>
    <s v="San José"/>
    <n v="4"/>
  </r>
  <r>
    <x v="230"/>
    <x v="1"/>
    <s v="Col. Ayui"/>
    <n v="3"/>
  </r>
  <r>
    <x v="230"/>
    <x v="1"/>
    <s v="Col. Gral. Roca"/>
    <n v="1"/>
  </r>
  <r>
    <x v="230"/>
    <x v="1"/>
    <s v="Concordia"/>
    <n v="91"/>
  </r>
  <r>
    <x v="230"/>
    <x v="1"/>
    <s v="La Criolla"/>
    <n v="2"/>
  </r>
  <r>
    <x v="230"/>
    <x v="1"/>
    <s v="Los Charrúas"/>
    <n v="1"/>
  </r>
  <r>
    <x v="230"/>
    <x v="2"/>
    <s v="Diamante"/>
    <n v="1"/>
  </r>
  <r>
    <x v="230"/>
    <x v="3"/>
    <s v="Chajarí"/>
    <n v="11"/>
  </r>
  <r>
    <x v="230"/>
    <x v="3"/>
    <s v="Federación"/>
    <n v="20"/>
  </r>
  <r>
    <x v="230"/>
    <x v="3"/>
    <s v="Villa del Rosario"/>
    <n v="2"/>
  </r>
  <r>
    <x v="230"/>
    <x v="4"/>
    <s v="Federal"/>
    <n v="0"/>
  </r>
  <r>
    <x v="230"/>
    <x v="5"/>
    <s v="Feliciano"/>
    <n v="0"/>
  </r>
  <r>
    <x v="230"/>
    <x v="6"/>
    <s v="Gualeguay"/>
    <n v="10"/>
  </r>
  <r>
    <x v="230"/>
    <x v="7"/>
    <s v="Est. Palavecino"/>
    <n v="1"/>
  </r>
  <r>
    <x v="230"/>
    <x v="7"/>
    <s v="Gualeguaychú"/>
    <n v="50"/>
  </r>
  <r>
    <x v="230"/>
    <x v="7"/>
    <s v="Larroque"/>
    <n v="1"/>
  </r>
  <r>
    <x v="230"/>
    <x v="7"/>
    <s v="Pueblo Belgrano"/>
    <n v="1"/>
  </r>
  <r>
    <x v="230"/>
    <x v="8"/>
    <s v="Holt Ibicuy"/>
    <n v="0"/>
  </r>
  <r>
    <x v="230"/>
    <x v="9"/>
    <s v="La Paz"/>
    <n v="8"/>
  </r>
  <r>
    <x v="230"/>
    <x v="9"/>
    <s v="Piedras Blancas"/>
    <n v="2"/>
  </r>
  <r>
    <x v="230"/>
    <x v="9"/>
    <s v="Santa Elena"/>
    <n v="6"/>
  </r>
  <r>
    <x v="230"/>
    <x v="9"/>
    <s v="Villa Clara"/>
    <n v="2"/>
  </r>
  <r>
    <x v="230"/>
    <x v="10"/>
    <s v="Lucas Gonzalez"/>
    <n v="1"/>
  </r>
  <r>
    <x v="230"/>
    <x v="10"/>
    <s v="Nogoyá"/>
    <n v="1"/>
  </r>
  <r>
    <x v="230"/>
    <x v="11"/>
    <s v="Cerrito"/>
    <n v="5"/>
  </r>
  <r>
    <x v="230"/>
    <x v="11"/>
    <s v="Crespo"/>
    <n v="6"/>
  </r>
  <r>
    <x v="230"/>
    <x v="11"/>
    <s v="Hasenkamp"/>
    <n v="2"/>
  </r>
  <r>
    <x v="230"/>
    <x v="11"/>
    <s v="Hernandarias"/>
    <n v="7"/>
  </r>
  <r>
    <x v="230"/>
    <x v="11"/>
    <s v="María Grande"/>
    <n v="5"/>
  </r>
  <r>
    <x v="230"/>
    <x v="11"/>
    <s v="Paraná"/>
    <n v="43"/>
  </r>
  <r>
    <x v="230"/>
    <x v="11"/>
    <s v="San Benito"/>
    <n v="2"/>
  </r>
  <r>
    <x v="230"/>
    <x v="11"/>
    <s v="Sauce Montrull"/>
    <n v="1"/>
  </r>
  <r>
    <x v="230"/>
    <x v="11"/>
    <s v="Viale"/>
    <n v="7"/>
  </r>
  <r>
    <x v="230"/>
    <x v="11"/>
    <s v="Villa Urquiza"/>
    <n v="1"/>
  </r>
  <r>
    <x v="230"/>
    <x v="12"/>
    <s v="Gral. Campos"/>
    <n v="5"/>
  </r>
  <r>
    <x v="230"/>
    <x v="12"/>
    <s v="San Salvador"/>
    <n v="1"/>
  </r>
  <r>
    <x v="230"/>
    <x v="13"/>
    <s v="Gob. Maciá"/>
    <n v="5"/>
  </r>
  <r>
    <x v="230"/>
    <x v="13"/>
    <s v="Rosario del Tala"/>
    <n v="1"/>
  </r>
  <r>
    <x v="230"/>
    <x v="14"/>
    <s v="Basavilbaso"/>
    <n v="7"/>
  </r>
  <r>
    <x v="230"/>
    <x v="14"/>
    <s v="Concepción del Uruguay"/>
    <n v="36"/>
  </r>
  <r>
    <x v="230"/>
    <x v="14"/>
    <s v="San Cipriano"/>
    <n v="1"/>
  </r>
  <r>
    <x v="230"/>
    <x v="14"/>
    <s v="Herrera"/>
    <n v="3"/>
  </r>
  <r>
    <x v="230"/>
    <x v="14"/>
    <s v="San Justo"/>
    <n v="2"/>
  </r>
  <r>
    <x v="230"/>
    <x v="14"/>
    <s v="Santa Anita"/>
    <n v="2"/>
  </r>
  <r>
    <x v="230"/>
    <x v="15"/>
    <s v="Victoria"/>
    <n v="19"/>
  </r>
  <r>
    <x v="230"/>
    <x v="16"/>
    <s v="Villaguay"/>
    <n v="0"/>
  </r>
  <r>
    <x v="231"/>
    <x v="0"/>
    <s v="Colón"/>
    <n v="0"/>
  </r>
  <r>
    <x v="231"/>
    <x v="1"/>
    <s v="Concordia"/>
    <n v="0"/>
  </r>
  <r>
    <x v="231"/>
    <x v="2"/>
    <s v="Diamante"/>
    <n v="0"/>
  </r>
  <r>
    <x v="231"/>
    <x v="3"/>
    <s v="Federación"/>
    <n v="0"/>
  </r>
  <r>
    <x v="231"/>
    <x v="4"/>
    <s v="Federal"/>
    <n v="0"/>
  </r>
  <r>
    <x v="231"/>
    <x v="5"/>
    <s v="Feliciano"/>
    <n v="0"/>
  </r>
  <r>
    <x v="231"/>
    <x v="6"/>
    <s v="Gualeguay"/>
    <n v="0"/>
  </r>
  <r>
    <x v="231"/>
    <x v="7"/>
    <s v="Gualeguaychú"/>
    <n v="0"/>
  </r>
  <r>
    <x v="231"/>
    <x v="8"/>
    <s v="Islas del Ibicuy"/>
    <n v="0"/>
  </r>
  <r>
    <x v="231"/>
    <x v="9"/>
    <s v="La Paz"/>
    <n v="0"/>
  </r>
  <r>
    <x v="231"/>
    <x v="10"/>
    <s v="Nogoyá"/>
    <n v="0"/>
  </r>
  <r>
    <x v="231"/>
    <x v="11"/>
    <s v="Paraná"/>
    <n v="0"/>
  </r>
  <r>
    <x v="231"/>
    <x v="12"/>
    <s v="San Salvador"/>
    <n v="0"/>
  </r>
  <r>
    <x v="231"/>
    <x v="13"/>
    <s v="Tala"/>
    <n v="0"/>
  </r>
  <r>
    <x v="231"/>
    <x v="14"/>
    <s v="Uruguay"/>
    <n v="0"/>
  </r>
  <r>
    <x v="231"/>
    <x v="15"/>
    <s v="Victoria"/>
    <n v="0"/>
  </r>
  <r>
    <x v="231"/>
    <x v="16"/>
    <s v="Villaguay"/>
    <n v="0"/>
  </r>
  <r>
    <x v="232"/>
    <x v="0"/>
    <s v="Colón"/>
    <n v="17"/>
  </r>
  <r>
    <x v="232"/>
    <x v="0"/>
    <s v="San José"/>
    <n v="17"/>
  </r>
  <r>
    <x v="232"/>
    <x v="0"/>
    <s v="Ubajay"/>
    <n v="1"/>
  </r>
  <r>
    <x v="232"/>
    <x v="1"/>
    <s v="Concordia"/>
    <n v="165"/>
  </r>
  <r>
    <x v="232"/>
    <x v="1"/>
    <s v="Col. Ayui"/>
    <n v="1"/>
  </r>
  <r>
    <x v="232"/>
    <x v="1"/>
    <s v="La Criolla"/>
    <n v="1"/>
  </r>
  <r>
    <x v="232"/>
    <x v="1"/>
    <s v="Nueva Escocia"/>
    <n v="1"/>
  </r>
  <r>
    <x v="232"/>
    <x v="2"/>
    <s v="Diamante"/>
    <n v="1"/>
  </r>
  <r>
    <x v="232"/>
    <x v="2"/>
    <s v="Gral. Ramírez"/>
    <n v="1"/>
  </r>
  <r>
    <x v="232"/>
    <x v="2"/>
    <s v="Racedo"/>
    <n v="1"/>
  </r>
  <r>
    <x v="232"/>
    <x v="3"/>
    <s v="Chajarí"/>
    <n v="41"/>
  </r>
  <r>
    <x v="232"/>
    <x v="3"/>
    <s v="Col. Villa Libertad"/>
    <n v="1"/>
  </r>
  <r>
    <x v="232"/>
    <x v="3"/>
    <s v="Federación"/>
    <n v="8"/>
  </r>
  <r>
    <x v="232"/>
    <x v="3"/>
    <s v="Gualeguaycito"/>
    <n v="1"/>
  </r>
  <r>
    <x v="232"/>
    <x v="3"/>
    <s v="Villa del Rosario"/>
    <n v="4"/>
  </r>
  <r>
    <x v="232"/>
    <x v="4"/>
    <s v="Federal"/>
    <n v="3"/>
  </r>
  <r>
    <x v="232"/>
    <x v="5"/>
    <s v="Feliciano"/>
    <n v="7"/>
  </r>
  <r>
    <x v="232"/>
    <x v="6"/>
    <s v="Gualeguay"/>
    <n v="11"/>
  </r>
  <r>
    <x v="232"/>
    <x v="7"/>
    <s v="Gualeguaychú"/>
    <n v="59"/>
  </r>
  <r>
    <x v="232"/>
    <x v="7"/>
    <s v="Larroque"/>
    <n v="1"/>
  </r>
  <r>
    <x v="232"/>
    <x v="7"/>
    <s v="Pueblo Belgrano"/>
    <n v="3"/>
  </r>
  <r>
    <x v="232"/>
    <x v="8"/>
    <s v="Ceibas"/>
    <n v="1"/>
  </r>
  <r>
    <x v="232"/>
    <x v="8"/>
    <s v="Holt Ibicuy"/>
    <n v="2"/>
  </r>
  <r>
    <x v="232"/>
    <x v="9"/>
    <s v="La Paz"/>
    <n v="11"/>
  </r>
  <r>
    <x v="232"/>
    <x v="9"/>
    <s v="Piedras Blancas"/>
    <n v="1"/>
  </r>
  <r>
    <x v="232"/>
    <x v="9"/>
    <s v="Santa Elena"/>
    <n v="1"/>
  </r>
  <r>
    <x v="232"/>
    <x v="10"/>
    <s v="Nogoyá"/>
    <n v="1"/>
  </r>
  <r>
    <x v="232"/>
    <x v="11"/>
    <s v="Cerrito"/>
    <n v="3"/>
  </r>
  <r>
    <x v="232"/>
    <x v="11"/>
    <s v="Col. Avellaneda"/>
    <n v="2"/>
  </r>
  <r>
    <x v="232"/>
    <x v="11"/>
    <s v="Crespo"/>
    <n v="11"/>
  </r>
  <r>
    <x v="232"/>
    <x v="11"/>
    <s v="Hernandarias"/>
    <n v="1"/>
  </r>
  <r>
    <x v="232"/>
    <x v="11"/>
    <s v="La Picada"/>
    <n v="2"/>
  </r>
  <r>
    <x v="232"/>
    <x v="11"/>
    <s v="María Grande"/>
    <n v="3"/>
  </r>
  <r>
    <x v="232"/>
    <x v="11"/>
    <s v="Oro Verde"/>
    <n v="1"/>
  </r>
  <r>
    <x v="232"/>
    <x v="11"/>
    <s v="Paraná"/>
    <n v="65"/>
  </r>
  <r>
    <x v="232"/>
    <x v="11"/>
    <s v="Sauce Montrull"/>
    <n v="2"/>
  </r>
  <r>
    <x v="232"/>
    <x v="11"/>
    <s v="Tabossi"/>
    <n v="1"/>
  </r>
  <r>
    <x v="232"/>
    <x v="12"/>
    <s v="San Salvador"/>
    <n v="0"/>
  </r>
  <r>
    <x v="232"/>
    <x v="13"/>
    <s v="Rosario del Tala"/>
    <n v="3"/>
  </r>
  <r>
    <x v="232"/>
    <x v="14"/>
    <s v="Basavilbaso"/>
    <n v="11"/>
  </r>
  <r>
    <x v="232"/>
    <x v="14"/>
    <s v="Caseros"/>
    <n v="3"/>
  </r>
  <r>
    <x v="232"/>
    <x v="14"/>
    <s v="Concepción del Uruguay"/>
    <n v="48"/>
  </r>
  <r>
    <x v="232"/>
    <x v="14"/>
    <s v="Villa Mantero"/>
    <n v="1"/>
  </r>
  <r>
    <x v="232"/>
    <x v="15"/>
    <s v="Victoria"/>
    <n v="42"/>
  </r>
  <r>
    <x v="232"/>
    <x v="16"/>
    <s v="Villaguay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B9704-2452-4D03-B2D2-20DFD8840BBF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S5" firstHeaderRow="1" firstDataRow="2" firstDataCol="1"/>
  <pivotFields count="4">
    <pivotField numFmtId="14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</pivotFields>
  <rowItems count="1">
    <i/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E0A6-C700-463E-8B74-DAFB55D0A9D3}">
  <dimension ref="A3:S5"/>
  <sheetViews>
    <sheetView topLeftCell="D1" workbookViewId="0">
      <selection activeCell="B5" sqref="B5:R5"/>
    </sheetView>
  </sheetViews>
  <sheetFormatPr baseColWidth="10" defaultRowHeight="15" x14ac:dyDescent="0.25"/>
  <cols>
    <col min="1" max="1" width="14.85546875" bestFit="1" customWidth="1"/>
    <col min="2" max="2" width="22.42578125" bestFit="1" customWidth="1"/>
    <col min="3" max="3" width="9.85546875" bestFit="1" customWidth="1"/>
    <col min="4" max="4" width="9.5703125" bestFit="1" customWidth="1"/>
    <col min="5" max="5" width="10.85546875" bestFit="1" customWidth="1"/>
    <col min="6" max="6" width="7.7109375" bestFit="1" customWidth="1"/>
    <col min="7" max="7" width="9" bestFit="1" customWidth="1"/>
    <col min="8" max="8" width="10.42578125" bestFit="1" customWidth="1"/>
    <col min="9" max="9" width="13.5703125" bestFit="1" customWidth="1"/>
    <col min="10" max="10" width="13.85546875" bestFit="1" customWidth="1"/>
    <col min="11" max="11" width="6.28515625" bestFit="1" customWidth="1"/>
    <col min="12" max="12" width="7.7109375" bestFit="1" customWidth="1"/>
    <col min="13" max="13" width="7" bestFit="1" customWidth="1"/>
    <col min="14" max="14" width="12.140625" bestFit="1" customWidth="1"/>
    <col min="15" max="15" width="4.5703125" bestFit="1" customWidth="1"/>
    <col min="16" max="16" width="8.42578125" bestFit="1" customWidth="1"/>
    <col min="17" max="17" width="7.85546875" bestFit="1" customWidth="1"/>
    <col min="18" max="18" width="9.140625" bestFit="1" customWidth="1"/>
    <col min="19" max="19" width="12.5703125" bestFit="1" customWidth="1"/>
  </cols>
  <sheetData>
    <row r="3" spans="1:19" x14ac:dyDescent="0.25">
      <c r="B3" s="323" t="s">
        <v>1036</v>
      </c>
    </row>
    <row r="4" spans="1:19" x14ac:dyDescent="0.25">
      <c r="B4" s="23" t="s">
        <v>14</v>
      </c>
      <c r="C4" s="23" t="s">
        <v>20</v>
      </c>
      <c r="D4" s="23" t="s">
        <v>13</v>
      </c>
      <c r="E4" s="23" t="s">
        <v>24</v>
      </c>
      <c r="F4" s="23" t="s">
        <v>47</v>
      </c>
      <c r="G4" s="23" t="s">
        <v>48</v>
      </c>
      <c r="H4" s="23" t="s">
        <v>7</v>
      </c>
      <c r="I4" s="23" t="s">
        <v>9</v>
      </c>
      <c r="J4" s="23" t="s">
        <v>15</v>
      </c>
      <c r="K4" s="23" t="s">
        <v>11</v>
      </c>
      <c r="L4" s="23" t="s">
        <v>12</v>
      </c>
      <c r="M4" s="23" t="s">
        <v>8</v>
      </c>
      <c r="N4" s="23" t="s">
        <v>49</v>
      </c>
      <c r="O4" s="23" t="s">
        <v>50</v>
      </c>
      <c r="P4" s="23" t="s">
        <v>27</v>
      </c>
      <c r="Q4" s="23" t="s">
        <v>51</v>
      </c>
      <c r="R4" s="23" t="s">
        <v>10</v>
      </c>
      <c r="S4" s="23" t="s">
        <v>192</v>
      </c>
    </row>
    <row r="5" spans="1:19" x14ac:dyDescent="0.25">
      <c r="A5" t="s">
        <v>1037</v>
      </c>
      <c r="B5" s="113">
        <v>688</v>
      </c>
      <c r="C5" s="113">
        <v>4054</v>
      </c>
      <c r="D5" s="113">
        <v>1345</v>
      </c>
      <c r="E5" s="113">
        <v>1951</v>
      </c>
      <c r="F5" s="113">
        <v>82</v>
      </c>
      <c r="G5" s="113">
        <v>71</v>
      </c>
      <c r="H5" s="113">
        <v>869</v>
      </c>
      <c r="I5" s="113">
        <v>4066</v>
      </c>
      <c r="J5" s="113">
        <v>254</v>
      </c>
      <c r="K5" s="113">
        <v>907</v>
      </c>
      <c r="L5" s="113">
        <v>683</v>
      </c>
      <c r="M5" s="113">
        <v>12105</v>
      </c>
      <c r="N5" s="113">
        <v>119</v>
      </c>
      <c r="O5" s="113">
        <v>257</v>
      </c>
      <c r="P5" s="113">
        <v>2785</v>
      </c>
      <c r="Q5" s="113">
        <v>926</v>
      </c>
      <c r="R5" s="113">
        <v>400</v>
      </c>
      <c r="S5" s="113">
        <v>31562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27" t="s">
        <v>304</v>
      </c>
      <c r="B7" s="328"/>
      <c r="C7" s="328"/>
      <c r="D7" s="328"/>
      <c r="E7" s="329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6403"/>
  <sheetViews>
    <sheetView zoomScale="85" zoomScaleNormal="85" workbookViewId="0">
      <pane ySplit="1" topLeftCell="A6391" activePane="bottomLeft" state="frozen"/>
      <selection pane="bottomLeft" activeCell="B6399" sqref="B6399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2" t="s">
        <v>0</v>
      </c>
      <c r="B1" s="263" t="s">
        <v>1</v>
      </c>
      <c r="C1" s="263" t="s">
        <v>2</v>
      </c>
      <c r="D1" s="263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5">
        <v>44127</v>
      </c>
      <c r="B3628" s="264" t="s">
        <v>13</v>
      </c>
      <c r="C3628" s="264" t="s">
        <v>13</v>
      </c>
      <c r="D3628" s="268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7">
        <v>44128</v>
      </c>
      <c r="B3671" s="264" t="s">
        <v>13</v>
      </c>
      <c r="C3671" s="264" t="s">
        <v>223</v>
      </c>
      <c r="D3671" s="268">
        <v>1</v>
      </c>
    </row>
    <row r="3672" spans="1:4" x14ac:dyDescent="0.25">
      <c r="A3672" s="267">
        <v>44128</v>
      </c>
      <c r="B3672" s="264" t="s">
        <v>24</v>
      </c>
      <c r="C3672" s="264" t="s">
        <v>23</v>
      </c>
      <c r="D3672" s="268">
        <v>23</v>
      </c>
    </row>
    <row r="3673" spans="1:4" x14ac:dyDescent="0.25">
      <c r="A3673" s="267">
        <v>44128</v>
      </c>
      <c r="B3673" s="264" t="s">
        <v>24</v>
      </c>
      <c r="C3673" s="264" t="s">
        <v>780</v>
      </c>
      <c r="D3673" s="268">
        <v>1</v>
      </c>
    </row>
    <row r="3674" spans="1:4" x14ac:dyDescent="0.25">
      <c r="A3674" s="267">
        <v>44128</v>
      </c>
      <c r="B3674" s="264" t="s">
        <v>24</v>
      </c>
      <c r="C3674" s="264" t="s">
        <v>24</v>
      </c>
      <c r="D3674" s="268">
        <v>13</v>
      </c>
    </row>
    <row r="3675" spans="1:4" x14ac:dyDescent="0.25">
      <c r="A3675" s="267">
        <v>44128</v>
      </c>
      <c r="B3675" s="264" t="s">
        <v>24</v>
      </c>
      <c r="C3675" s="264" t="s">
        <v>36</v>
      </c>
      <c r="D3675" s="268">
        <v>1</v>
      </c>
    </row>
    <row r="3676" spans="1:4" x14ac:dyDescent="0.25">
      <c r="A3676" s="267">
        <v>44128</v>
      </c>
      <c r="B3676" s="264" t="s">
        <v>47</v>
      </c>
      <c r="C3676" s="264" t="s">
        <v>47</v>
      </c>
      <c r="D3676" s="268">
        <v>3</v>
      </c>
    </row>
    <row r="3677" spans="1:4" x14ac:dyDescent="0.25">
      <c r="A3677" s="267">
        <v>44128</v>
      </c>
      <c r="B3677" s="62" t="s">
        <v>48</v>
      </c>
      <c r="C3677" s="62" t="s">
        <v>48</v>
      </c>
      <c r="D3677" s="268">
        <v>0</v>
      </c>
    </row>
    <row r="3678" spans="1:4" x14ac:dyDescent="0.25">
      <c r="A3678" s="267">
        <v>44128</v>
      </c>
      <c r="B3678" s="62" t="s">
        <v>7</v>
      </c>
      <c r="C3678" s="62" t="s">
        <v>7</v>
      </c>
      <c r="D3678" s="268">
        <v>12</v>
      </c>
    </row>
    <row r="3679" spans="1:4" x14ac:dyDescent="0.25">
      <c r="A3679" s="267">
        <v>44128</v>
      </c>
      <c r="B3679" s="62" t="s">
        <v>9</v>
      </c>
      <c r="C3679" s="62" t="s">
        <v>9</v>
      </c>
      <c r="D3679" s="268">
        <v>22</v>
      </c>
    </row>
    <row r="3680" spans="1:4" x14ac:dyDescent="0.25">
      <c r="A3680" s="267">
        <v>44128</v>
      </c>
      <c r="B3680" s="62" t="s">
        <v>9</v>
      </c>
      <c r="C3680" s="62" t="s">
        <v>710</v>
      </c>
      <c r="D3680" s="268">
        <v>2</v>
      </c>
    </row>
    <row r="3681" spans="1:4" x14ac:dyDescent="0.25">
      <c r="A3681" s="267">
        <v>44128</v>
      </c>
      <c r="B3681" s="266" t="s">
        <v>9</v>
      </c>
      <c r="C3681" s="266" t="s">
        <v>17</v>
      </c>
      <c r="D3681" s="268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7">
        <v>44129</v>
      </c>
      <c r="B3722" s="62" t="s">
        <v>9</v>
      </c>
      <c r="C3722" s="269" t="s">
        <v>100</v>
      </c>
      <c r="D3722" s="270">
        <v>1</v>
      </c>
    </row>
    <row r="3723" spans="1:4" x14ac:dyDescent="0.25">
      <c r="A3723" s="267">
        <v>44129</v>
      </c>
      <c r="B3723" s="62" t="s">
        <v>9</v>
      </c>
      <c r="C3723" s="80" t="s">
        <v>149</v>
      </c>
      <c r="D3723" s="268">
        <v>1</v>
      </c>
    </row>
    <row r="3724" spans="1:4" x14ac:dyDescent="0.25">
      <c r="A3724" s="267">
        <v>44129</v>
      </c>
      <c r="B3724" s="62" t="s">
        <v>9</v>
      </c>
      <c r="C3724" s="80" t="s">
        <v>145</v>
      </c>
      <c r="D3724" s="268">
        <v>3</v>
      </c>
    </row>
    <row r="3725" spans="1:4" x14ac:dyDescent="0.25">
      <c r="A3725" s="267">
        <v>44129</v>
      </c>
      <c r="B3725" s="62" t="s">
        <v>15</v>
      </c>
      <c r="C3725" s="80" t="s">
        <v>285</v>
      </c>
      <c r="D3725" s="268">
        <v>1</v>
      </c>
    </row>
    <row r="3726" spans="1:4" x14ac:dyDescent="0.25">
      <c r="A3726" s="267">
        <v>44129</v>
      </c>
      <c r="B3726" s="62" t="s">
        <v>11</v>
      </c>
      <c r="C3726" s="80" t="s">
        <v>11</v>
      </c>
      <c r="D3726" s="268">
        <v>11</v>
      </c>
    </row>
    <row r="3727" spans="1:4" x14ac:dyDescent="0.25">
      <c r="A3727" s="267">
        <v>44129</v>
      </c>
      <c r="B3727" s="62" t="s">
        <v>11</v>
      </c>
      <c r="C3727" s="80" t="s">
        <v>135</v>
      </c>
      <c r="D3727" s="268">
        <v>4</v>
      </c>
    </row>
    <row r="3728" spans="1:4" x14ac:dyDescent="0.25">
      <c r="A3728" s="267">
        <v>44129</v>
      </c>
      <c r="B3728" s="62" t="s">
        <v>12</v>
      </c>
      <c r="C3728" s="80" t="s">
        <v>75</v>
      </c>
      <c r="D3728" s="268">
        <v>1</v>
      </c>
    </row>
    <row r="3729" spans="1:4" x14ac:dyDescent="0.25">
      <c r="A3729" s="267">
        <v>44129</v>
      </c>
      <c r="B3729" s="62" t="s">
        <v>12</v>
      </c>
      <c r="C3729" s="80" t="s">
        <v>783</v>
      </c>
      <c r="D3729" s="268">
        <v>1</v>
      </c>
    </row>
    <row r="3730" spans="1:4" x14ac:dyDescent="0.25">
      <c r="A3730" s="267">
        <v>44129</v>
      </c>
      <c r="B3730" s="62" t="s">
        <v>12</v>
      </c>
      <c r="C3730" s="80" t="s">
        <v>782</v>
      </c>
      <c r="D3730" s="268">
        <v>1</v>
      </c>
    </row>
    <row r="3731" spans="1:4" x14ac:dyDescent="0.25">
      <c r="A3731" s="267">
        <v>44129</v>
      </c>
      <c r="B3731" s="62" t="s">
        <v>12</v>
      </c>
      <c r="C3731" s="80" t="s">
        <v>12</v>
      </c>
      <c r="D3731" s="268">
        <v>15</v>
      </c>
    </row>
    <row r="3732" spans="1:4" x14ac:dyDescent="0.25">
      <c r="A3732" s="267">
        <v>44129</v>
      </c>
      <c r="B3732" s="75" t="s">
        <v>8</v>
      </c>
      <c r="C3732" s="80" t="s">
        <v>74</v>
      </c>
      <c r="D3732" s="268">
        <v>0</v>
      </c>
    </row>
    <row r="3733" spans="1:4" x14ac:dyDescent="0.25">
      <c r="A3733" s="267">
        <v>44129</v>
      </c>
      <c r="B3733" s="75" t="s">
        <v>8</v>
      </c>
      <c r="C3733" s="80" t="s">
        <v>781</v>
      </c>
      <c r="D3733" s="268">
        <v>1</v>
      </c>
    </row>
    <row r="3734" spans="1:4" x14ac:dyDescent="0.25">
      <c r="A3734" s="267">
        <v>44129</v>
      </c>
      <c r="B3734" s="75" t="s">
        <v>8</v>
      </c>
      <c r="C3734" s="80" t="s">
        <v>59</v>
      </c>
      <c r="D3734" s="268">
        <v>6</v>
      </c>
    </row>
    <row r="3735" spans="1:4" x14ac:dyDescent="0.25">
      <c r="A3735" s="267">
        <v>44129</v>
      </c>
      <c r="B3735" s="75" t="s">
        <v>8</v>
      </c>
      <c r="C3735" s="80" t="s">
        <v>40</v>
      </c>
      <c r="D3735" s="268">
        <v>1</v>
      </c>
    </row>
    <row r="3736" spans="1:4" x14ac:dyDescent="0.25">
      <c r="A3736" s="267">
        <v>44129</v>
      </c>
      <c r="B3736" s="75" t="s">
        <v>8</v>
      </c>
      <c r="C3736" s="80" t="s">
        <v>8</v>
      </c>
      <c r="D3736" s="268">
        <v>59</v>
      </c>
    </row>
    <row r="3737" spans="1:4" x14ac:dyDescent="0.25">
      <c r="A3737" s="267">
        <v>44129</v>
      </c>
      <c r="B3737" s="75" t="s">
        <v>8</v>
      </c>
      <c r="C3737" s="80" t="s">
        <v>31</v>
      </c>
      <c r="D3737" s="268">
        <v>2</v>
      </c>
    </row>
    <row r="3738" spans="1:4" x14ac:dyDescent="0.25">
      <c r="A3738" s="267">
        <v>44129</v>
      </c>
      <c r="B3738" s="75" t="s">
        <v>8</v>
      </c>
      <c r="C3738" s="80" t="s">
        <v>706</v>
      </c>
      <c r="D3738" s="268">
        <v>1</v>
      </c>
    </row>
    <row r="3739" spans="1:4" x14ac:dyDescent="0.25">
      <c r="A3739" s="267">
        <v>44129</v>
      </c>
      <c r="B3739" s="75" t="s">
        <v>8</v>
      </c>
      <c r="C3739" s="80" t="s">
        <v>81</v>
      </c>
      <c r="D3739" s="268">
        <v>1</v>
      </c>
    </row>
    <row r="3740" spans="1:4" x14ac:dyDescent="0.25">
      <c r="A3740" s="267">
        <v>44129</v>
      </c>
      <c r="B3740" s="62" t="s">
        <v>49</v>
      </c>
      <c r="C3740" s="264" t="s">
        <v>49</v>
      </c>
      <c r="D3740" s="268">
        <v>0</v>
      </c>
    </row>
    <row r="3741" spans="1:4" x14ac:dyDescent="0.25">
      <c r="A3741" s="267">
        <v>44129</v>
      </c>
      <c r="B3741" s="62" t="s">
        <v>50</v>
      </c>
      <c r="C3741" s="80" t="s">
        <v>232</v>
      </c>
      <c r="D3741" s="268">
        <v>1</v>
      </c>
    </row>
    <row r="3742" spans="1:4" x14ac:dyDescent="0.25">
      <c r="A3742" s="267">
        <v>44129</v>
      </c>
      <c r="B3742" s="62" t="s">
        <v>50</v>
      </c>
      <c r="C3742" s="80" t="s">
        <v>614</v>
      </c>
      <c r="D3742" s="268">
        <v>1</v>
      </c>
    </row>
    <row r="3743" spans="1:4" x14ac:dyDescent="0.25">
      <c r="A3743" s="267">
        <v>44129</v>
      </c>
      <c r="B3743" s="62" t="s">
        <v>50</v>
      </c>
      <c r="C3743" s="80" t="s">
        <v>368</v>
      </c>
      <c r="D3743" s="268">
        <v>1</v>
      </c>
    </row>
    <row r="3744" spans="1:4" x14ac:dyDescent="0.25">
      <c r="A3744" s="267">
        <v>44129</v>
      </c>
      <c r="B3744" s="62" t="s">
        <v>27</v>
      </c>
      <c r="C3744" s="80" t="s">
        <v>141</v>
      </c>
      <c r="D3744" s="268">
        <v>4</v>
      </c>
    </row>
    <row r="3745" spans="1:4" x14ac:dyDescent="0.25">
      <c r="A3745" s="267">
        <v>44129</v>
      </c>
      <c r="B3745" s="62" t="s">
        <v>27</v>
      </c>
      <c r="C3745" s="80" t="s">
        <v>43</v>
      </c>
      <c r="D3745" s="268">
        <v>16</v>
      </c>
    </row>
    <row r="3746" spans="1:4" x14ac:dyDescent="0.25">
      <c r="A3746" s="267">
        <v>44129</v>
      </c>
      <c r="B3746" s="62" t="s">
        <v>27</v>
      </c>
      <c r="C3746" s="80" t="s">
        <v>622</v>
      </c>
      <c r="D3746" s="268">
        <v>3</v>
      </c>
    </row>
    <row r="3747" spans="1:4" x14ac:dyDescent="0.25">
      <c r="A3747" s="267">
        <v>44129</v>
      </c>
      <c r="B3747" s="62" t="s">
        <v>51</v>
      </c>
      <c r="C3747" s="80" t="s">
        <v>681</v>
      </c>
      <c r="D3747" s="268">
        <v>1</v>
      </c>
    </row>
    <row r="3748" spans="1:4" x14ac:dyDescent="0.25">
      <c r="A3748" s="267">
        <v>44129</v>
      </c>
      <c r="B3748" s="62" t="s">
        <v>51</v>
      </c>
      <c r="C3748" s="80" t="s">
        <v>51</v>
      </c>
      <c r="D3748" s="268">
        <v>5</v>
      </c>
    </row>
    <row r="3749" spans="1:4" x14ac:dyDescent="0.25">
      <c r="A3749" s="267">
        <v>44129</v>
      </c>
      <c r="B3749" s="62" t="s">
        <v>10</v>
      </c>
      <c r="C3749" s="80" t="s">
        <v>10</v>
      </c>
      <c r="D3749" s="268">
        <v>5</v>
      </c>
    </row>
    <row r="3750" spans="1:4" x14ac:dyDescent="0.25">
      <c r="A3750" s="267">
        <v>44130</v>
      </c>
      <c r="B3750" s="62" t="s">
        <v>14</v>
      </c>
      <c r="C3750" s="264" t="s">
        <v>14</v>
      </c>
      <c r="D3750" s="268">
        <v>0</v>
      </c>
    </row>
    <row r="3751" spans="1:4" x14ac:dyDescent="0.25">
      <c r="A3751" s="267">
        <v>44130</v>
      </c>
      <c r="B3751" s="62" t="s">
        <v>20</v>
      </c>
      <c r="C3751" s="75" t="s">
        <v>20</v>
      </c>
      <c r="D3751" s="268">
        <v>46</v>
      </c>
    </row>
    <row r="3752" spans="1:4" x14ac:dyDescent="0.25">
      <c r="A3752" s="267">
        <v>44130</v>
      </c>
      <c r="B3752" s="62" t="s">
        <v>13</v>
      </c>
      <c r="C3752" s="80" t="s">
        <v>612</v>
      </c>
      <c r="D3752" s="268">
        <v>1</v>
      </c>
    </row>
    <row r="3753" spans="1:4" x14ac:dyDescent="0.25">
      <c r="A3753" s="267">
        <v>44130</v>
      </c>
      <c r="B3753" s="62" t="s">
        <v>13</v>
      </c>
      <c r="C3753" s="80" t="s">
        <v>13</v>
      </c>
      <c r="D3753" s="268">
        <v>8</v>
      </c>
    </row>
    <row r="3754" spans="1:4" x14ac:dyDescent="0.25">
      <c r="A3754" s="267">
        <v>44130</v>
      </c>
      <c r="B3754" s="62" t="s">
        <v>13</v>
      </c>
      <c r="C3754" s="80" t="s">
        <v>226</v>
      </c>
      <c r="D3754" s="268">
        <v>3</v>
      </c>
    </row>
    <row r="3755" spans="1:4" x14ac:dyDescent="0.25">
      <c r="A3755" s="267">
        <v>44130</v>
      </c>
      <c r="B3755" s="62" t="s">
        <v>13</v>
      </c>
      <c r="C3755" s="80" t="s">
        <v>223</v>
      </c>
      <c r="D3755" s="268">
        <v>9</v>
      </c>
    </row>
    <row r="3756" spans="1:4" x14ac:dyDescent="0.25">
      <c r="A3756" s="267">
        <v>44130</v>
      </c>
      <c r="B3756" s="62" t="s">
        <v>24</v>
      </c>
      <c r="C3756" s="80" t="s">
        <v>23</v>
      </c>
      <c r="D3756" s="268">
        <v>13</v>
      </c>
    </row>
    <row r="3757" spans="1:4" x14ac:dyDescent="0.25">
      <c r="A3757" s="267">
        <v>44130</v>
      </c>
      <c r="B3757" s="62" t="s">
        <v>24</v>
      </c>
      <c r="C3757" s="80" t="s">
        <v>24</v>
      </c>
      <c r="D3757" s="268">
        <v>14</v>
      </c>
    </row>
    <row r="3758" spans="1:4" x14ac:dyDescent="0.25">
      <c r="A3758" s="267">
        <v>44130</v>
      </c>
      <c r="B3758" s="266" t="s">
        <v>47</v>
      </c>
      <c r="C3758" s="80" t="s">
        <v>47</v>
      </c>
      <c r="D3758" s="268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223</v>
      </c>
      <c r="D5043" s="16">
        <v>6</v>
      </c>
    </row>
    <row r="5044" spans="1:4" x14ac:dyDescent="0.25">
      <c r="A5044" s="69">
        <v>44163</v>
      </c>
      <c r="B5044" s="62" t="s">
        <v>24</v>
      </c>
      <c r="C5044" s="62" t="s">
        <v>23</v>
      </c>
      <c r="D5044" s="16">
        <v>27</v>
      </c>
    </row>
    <row r="5045" spans="1:4" x14ac:dyDescent="0.25">
      <c r="A5045" s="69">
        <v>44163</v>
      </c>
      <c r="B5045" s="62" t="s">
        <v>24</v>
      </c>
      <c r="C5045" s="62" t="s">
        <v>24</v>
      </c>
      <c r="D5045" s="16">
        <v>4</v>
      </c>
    </row>
    <row r="5046" spans="1:4" x14ac:dyDescent="0.25">
      <c r="A5046" s="69">
        <v>44163</v>
      </c>
      <c r="B5046" s="62" t="s">
        <v>47</v>
      </c>
      <c r="C5046" s="62" t="s">
        <v>47</v>
      </c>
      <c r="D5046" s="16">
        <v>2</v>
      </c>
    </row>
    <row r="5047" spans="1:4" x14ac:dyDescent="0.25">
      <c r="A5047" s="69">
        <v>44163</v>
      </c>
      <c r="B5047" s="62" t="s">
        <v>48</v>
      </c>
      <c r="C5047" s="62" t="s">
        <v>48</v>
      </c>
      <c r="D5047" s="16">
        <v>0</v>
      </c>
    </row>
    <row r="5048" spans="1:4" x14ac:dyDescent="0.25">
      <c r="A5048" s="69">
        <v>44163</v>
      </c>
      <c r="B5048" s="62" t="s">
        <v>7</v>
      </c>
      <c r="C5048" s="62" t="s">
        <v>7</v>
      </c>
      <c r="D5048" s="16">
        <v>5</v>
      </c>
    </row>
    <row r="5049" spans="1:4" x14ac:dyDescent="0.25">
      <c r="A5049" s="69">
        <v>44163</v>
      </c>
      <c r="B5049" s="62" t="s">
        <v>9</v>
      </c>
      <c r="C5049" s="62" t="s">
        <v>9</v>
      </c>
      <c r="D5049" s="16">
        <v>31</v>
      </c>
    </row>
    <row r="5050" spans="1:4" x14ac:dyDescent="0.25">
      <c r="A5050" s="69">
        <v>44163</v>
      </c>
      <c r="B5050" s="62" t="s">
        <v>9</v>
      </c>
      <c r="C5050" s="62" t="s">
        <v>149</v>
      </c>
      <c r="D5050" s="16">
        <v>1</v>
      </c>
    </row>
    <row r="5051" spans="1:4" x14ac:dyDescent="0.25">
      <c r="A5051" s="69">
        <v>44163</v>
      </c>
      <c r="B5051" s="62" t="s">
        <v>15</v>
      </c>
      <c r="C5051" s="62" t="s">
        <v>15</v>
      </c>
      <c r="D5051" s="16">
        <v>0</v>
      </c>
    </row>
    <row r="5052" spans="1:4" x14ac:dyDescent="0.25">
      <c r="A5052" s="69">
        <v>44163</v>
      </c>
      <c r="B5052" s="62" t="s">
        <v>11</v>
      </c>
      <c r="C5052" s="62" t="s">
        <v>11</v>
      </c>
      <c r="D5052" s="16">
        <v>6</v>
      </c>
    </row>
    <row r="5053" spans="1:4" x14ac:dyDescent="0.25">
      <c r="A5053" s="69">
        <v>44163</v>
      </c>
      <c r="B5053" s="62" t="s">
        <v>11</v>
      </c>
      <c r="C5053" s="62" t="s">
        <v>135</v>
      </c>
      <c r="D5053" s="16">
        <v>5</v>
      </c>
    </row>
    <row r="5054" spans="1:4" x14ac:dyDescent="0.25">
      <c r="A5054" s="69">
        <v>44163</v>
      </c>
      <c r="B5054" s="62" t="s">
        <v>12</v>
      </c>
      <c r="C5054" s="62" t="s">
        <v>674</v>
      </c>
      <c r="D5054" s="16">
        <v>1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946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947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948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949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950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946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955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954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957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956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946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958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959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955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960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961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962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948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960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954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948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963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964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965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62" t="s">
        <v>20</v>
      </c>
      <c r="D5763" s="16">
        <v>57</v>
      </c>
    </row>
    <row r="5764" spans="1:4" x14ac:dyDescent="0.25">
      <c r="A5764" s="69">
        <v>44183</v>
      </c>
      <c r="B5764" s="62" t="s">
        <v>20</v>
      </c>
      <c r="C5764" s="75" t="s">
        <v>855</v>
      </c>
      <c r="D5764" s="16">
        <v>1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966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11</v>
      </c>
      <c r="D5780" s="16">
        <v>2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135</v>
      </c>
      <c r="D5782" s="16">
        <v>4</v>
      </c>
    </row>
    <row r="5783" spans="1:4" x14ac:dyDescent="0.25">
      <c r="A5783" s="69">
        <v>44183</v>
      </c>
      <c r="B5783" s="62" t="s">
        <v>11</v>
      </c>
      <c r="C5783" s="75" t="s">
        <v>65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43</v>
      </c>
      <c r="D5796" s="16">
        <v>48</v>
      </c>
    </row>
    <row r="5797" spans="1:4" x14ac:dyDescent="0.25">
      <c r="A5797" s="69">
        <v>44183</v>
      </c>
      <c r="B5797" s="62" t="s">
        <v>27</v>
      </c>
      <c r="C5797" s="75" t="s">
        <v>960</v>
      </c>
      <c r="D5797" s="16">
        <v>1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967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960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954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968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62" t="s">
        <v>10</v>
      </c>
      <c r="D5841" s="16">
        <v>2</v>
      </c>
    </row>
    <row r="5842" spans="1:4" x14ac:dyDescent="0.25">
      <c r="A5842" s="69">
        <v>44184</v>
      </c>
      <c r="B5842" s="62" t="s">
        <v>10</v>
      </c>
      <c r="C5842" s="75" t="s">
        <v>946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969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970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971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820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232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20</v>
      </c>
      <c r="D5932" s="1">
        <v>72</v>
      </c>
    </row>
    <row r="5933" spans="1:4" x14ac:dyDescent="0.25">
      <c r="A5933" s="69">
        <v>44188</v>
      </c>
      <c r="B5933" s="62" t="s">
        <v>20</v>
      </c>
      <c r="C5933" s="80" t="s">
        <v>855</v>
      </c>
      <c r="D5933" s="1">
        <v>1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972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14</v>
      </c>
      <c r="D6021" s="1">
        <v>7</v>
      </c>
    </row>
    <row r="6022" spans="1:4" x14ac:dyDescent="0.25">
      <c r="A6022" s="69">
        <v>44191</v>
      </c>
      <c r="B6022" s="62" t="s">
        <v>14</v>
      </c>
      <c r="C6022" s="80" t="s">
        <v>973</v>
      </c>
      <c r="D6022" s="1">
        <v>1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6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974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135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336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5">
        <v>44193</v>
      </c>
      <c r="B6107" s="266" t="s">
        <v>10</v>
      </c>
      <c r="C6107" s="80" t="s">
        <v>10</v>
      </c>
      <c r="D6107" s="1">
        <v>6</v>
      </c>
    </row>
    <row r="6108" spans="1:4" x14ac:dyDescent="0.25">
      <c r="A6108" s="301">
        <v>44194</v>
      </c>
      <c r="B6108" s="302" t="s">
        <v>14</v>
      </c>
      <c r="C6108" s="303" t="s">
        <v>14</v>
      </c>
      <c r="D6108" s="304">
        <v>16</v>
      </c>
    </row>
    <row r="6109" spans="1:4" x14ac:dyDescent="0.25">
      <c r="A6109" s="305">
        <v>44194</v>
      </c>
      <c r="B6109" s="62" t="s">
        <v>14</v>
      </c>
      <c r="C6109" s="80" t="s">
        <v>16</v>
      </c>
      <c r="D6109" s="306">
        <v>6</v>
      </c>
    </row>
    <row r="6110" spans="1:4" x14ac:dyDescent="0.25">
      <c r="A6110" s="305">
        <v>44194</v>
      </c>
      <c r="B6110" s="62" t="s">
        <v>20</v>
      </c>
      <c r="C6110" s="80" t="s">
        <v>855</v>
      </c>
      <c r="D6110" s="306">
        <v>1</v>
      </c>
    </row>
    <row r="6111" spans="1:4" x14ac:dyDescent="0.25">
      <c r="A6111" s="305">
        <v>44194</v>
      </c>
      <c r="B6111" s="62" t="s">
        <v>20</v>
      </c>
      <c r="C6111" s="80" t="s">
        <v>20</v>
      </c>
      <c r="D6111" s="306">
        <v>72</v>
      </c>
    </row>
    <row r="6112" spans="1:4" x14ac:dyDescent="0.25">
      <c r="A6112" s="305">
        <v>44194</v>
      </c>
      <c r="B6112" s="62" t="s">
        <v>20</v>
      </c>
      <c r="C6112" s="80" t="s">
        <v>366</v>
      </c>
      <c r="D6112" s="306">
        <v>1</v>
      </c>
    </row>
    <row r="6113" spans="1:4" x14ac:dyDescent="0.25">
      <c r="A6113" s="305">
        <v>44194</v>
      </c>
      <c r="B6113" s="62" t="s">
        <v>13</v>
      </c>
      <c r="C6113" s="80" t="s">
        <v>13</v>
      </c>
      <c r="D6113" s="306">
        <v>2</v>
      </c>
    </row>
    <row r="6114" spans="1:4" x14ac:dyDescent="0.25">
      <c r="A6114" s="305">
        <v>44194</v>
      </c>
      <c r="B6114" s="62" t="s">
        <v>13</v>
      </c>
      <c r="C6114" s="80" t="s">
        <v>226</v>
      </c>
      <c r="D6114" s="306">
        <v>1</v>
      </c>
    </row>
    <row r="6115" spans="1:4" x14ac:dyDescent="0.25">
      <c r="A6115" s="305">
        <v>44194</v>
      </c>
      <c r="B6115" s="62" t="s">
        <v>24</v>
      </c>
      <c r="C6115" s="80" t="s">
        <v>23</v>
      </c>
      <c r="D6115" s="306">
        <v>8</v>
      </c>
    </row>
    <row r="6116" spans="1:4" x14ac:dyDescent="0.25">
      <c r="A6116" s="305">
        <v>44194</v>
      </c>
      <c r="B6116" s="62" t="s">
        <v>24</v>
      </c>
      <c r="C6116" s="80" t="s">
        <v>36</v>
      </c>
      <c r="D6116" s="306">
        <v>2</v>
      </c>
    </row>
    <row r="6117" spans="1:4" x14ac:dyDescent="0.25">
      <c r="A6117" s="305">
        <v>44194</v>
      </c>
      <c r="B6117" s="62" t="s">
        <v>47</v>
      </c>
      <c r="C6117" s="80" t="s">
        <v>47</v>
      </c>
      <c r="D6117" s="306">
        <v>3</v>
      </c>
    </row>
    <row r="6118" spans="1:4" x14ac:dyDescent="0.25">
      <c r="A6118" s="305">
        <v>44194</v>
      </c>
      <c r="B6118" s="62" t="s">
        <v>48</v>
      </c>
      <c r="C6118" s="62" t="s">
        <v>48</v>
      </c>
      <c r="D6118" s="306">
        <v>0</v>
      </c>
    </row>
    <row r="6119" spans="1:4" x14ac:dyDescent="0.25">
      <c r="A6119" s="305">
        <v>44194</v>
      </c>
      <c r="B6119" s="62" t="s">
        <v>7</v>
      </c>
      <c r="C6119" s="62" t="s">
        <v>7</v>
      </c>
      <c r="D6119" s="306">
        <v>9</v>
      </c>
    </row>
    <row r="6120" spans="1:4" x14ac:dyDescent="0.25">
      <c r="A6120" s="305">
        <v>44194</v>
      </c>
      <c r="B6120" s="62" t="s">
        <v>9</v>
      </c>
      <c r="C6120" s="80" t="s">
        <v>613</v>
      </c>
      <c r="D6120" s="306">
        <v>1</v>
      </c>
    </row>
    <row r="6121" spans="1:4" x14ac:dyDescent="0.25">
      <c r="A6121" s="305">
        <v>44194</v>
      </c>
      <c r="B6121" s="62" t="s">
        <v>9</v>
      </c>
      <c r="C6121" s="62" t="s">
        <v>9</v>
      </c>
      <c r="D6121" s="306">
        <v>58</v>
      </c>
    </row>
    <row r="6122" spans="1:4" x14ac:dyDescent="0.25">
      <c r="A6122" s="305">
        <v>44194</v>
      </c>
      <c r="B6122" s="62" t="s">
        <v>9</v>
      </c>
      <c r="C6122" s="80" t="s">
        <v>17</v>
      </c>
      <c r="D6122" s="306">
        <v>1</v>
      </c>
    </row>
    <row r="6123" spans="1:4" x14ac:dyDescent="0.25">
      <c r="A6123" s="305">
        <v>44194</v>
      </c>
      <c r="B6123" s="62" t="s">
        <v>9</v>
      </c>
      <c r="C6123" s="80" t="s">
        <v>149</v>
      </c>
      <c r="D6123" s="306">
        <v>3</v>
      </c>
    </row>
    <row r="6124" spans="1:4" x14ac:dyDescent="0.25">
      <c r="A6124" s="305">
        <v>44194</v>
      </c>
      <c r="B6124" s="62" t="s">
        <v>9</v>
      </c>
      <c r="C6124" s="80" t="s">
        <v>1029</v>
      </c>
      <c r="D6124" s="306">
        <v>1</v>
      </c>
    </row>
    <row r="6125" spans="1:4" x14ac:dyDescent="0.25">
      <c r="A6125" s="305">
        <v>44194</v>
      </c>
      <c r="B6125" s="62" t="s">
        <v>9</v>
      </c>
      <c r="C6125" s="80" t="s">
        <v>1030</v>
      </c>
      <c r="D6125" s="306">
        <v>2</v>
      </c>
    </row>
    <row r="6126" spans="1:4" x14ac:dyDescent="0.25">
      <c r="A6126" s="305">
        <v>44194</v>
      </c>
      <c r="B6126" s="62" t="s">
        <v>15</v>
      </c>
      <c r="C6126" s="80" t="s">
        <v>61</v>
      </c>
      <c r="D6126" s="306">
        <v>1</v>
      </c>
    </row>
    <row r="6127" spans="1:4" x14ac:dyDescent="0.25">
      <c r="A6127" s="305">
        <v>44194</v>
      </c>
      <c r="B6127" s="62" t="s">
        <v>11</v>
      </c>
      <c r="C6127" s="80" t="s">
        <v>65</v>
      </c>
      <c r="D6127" s="306">
        <v>8</v>
      </c>
    </row>
    <row r="6128" spans="1:4" x14ac:dyDescent="0.25">
      <c r="A6128" s="305">
        <v>44194</v>
      </c>
      <c r="B6128" s="62" t="s">
        <v>11</v>
      </c>
      <c r="C6128" s="80" t="s">
        <v>11</v>
      </c>
      <c r="D6128" s="306">
        <v>7</v>
      </c>
    </row>
    <row r="6129" spans="1:4" x14ac:dyDescent="0.25">
      <c r="A6129" s="305">
        <v>44194</v>
      </c>
      <c r="B6129" s="62" t="s">
        <v>11</v>
      </c>
      <c r="C6129" s="80" t="s">
        <v>135</v>
      </c>
      <c r="D6129" s="306">
        <v>1</v>
      </c>
    </row>
    <row r="6130" spans="1:4" x14ac:dyDescent="0.25">
      <c r="A6130" s="305">
        <v>44194</v>
      </c>
      <c r="B6130" s="62" t="s">
        <v>12</v>
      </c>
      <c r="C6130" s="80" t="s">
        <v>117</v>
      </c>
      <c r="D6130" s="306">
        <v>5</v>
      </c>
    </row>
    <row r="6131" spans="1:4" x14ac:dyDescent="0.25">
      <c r="A6131" s="305">
        <v>44194</v>
      </c>
      <c r="B6131" s="62" t="s">
        <v>12</v>
      </c>
      <c r="C6131" s="80" t="s">
        <v>12</v>
      </c>
      <c r="D6131" s="306">
        <v>2</v>
      </c>
    </row>
    <row r="6132" spans="1:4" x14ac:dyDescent="0.25">
      <c r="A6132" s="305">
        <v>44194</v>
      </c>
      <c r="B6132" s="62" t="s">
        <v>8</v>
      </c>
      <c r="C6132" s="80" t="s">
        <v>230</v>
      </c>
      <c r="D6132" s="306">
        <v>1</v>
      </c>
    </row>
    <row r="6133" spans="1:4" x14ac:dyDescent="0.25">
      <c r="A6133" s="305">
        <v>44194</v>
      </c>
      <c r="B6133" s="62" t="s">
        <v>8</v>
      </c>
      <c r="C6133" s="80" t="s">
        <v>59</v>
      </c>
      <c r="D6133" s="306">
        <v>2</v>
      </c>
    </row>
    <row r="6134" spans="1:4" x14ac:dyDescent="0.25">
      <c r="A6134" s="305">
        <v>44194</v>
      </c>
      <c r="B6134" s="62" t="s">
        <v>8</v>
      </c>
      <c r="C6134" s="80" t="s">
        <v>722</v>
      </c>
      <c r="D6134" s="306">
        <v>1</v>
      </c>
    </row>
    <row r="6135" spans="1:4" x14ac:dyDescent="0.25">
      <c r="A6135" s="305">
        <v>44194</v>
      </c>
      <c r="B6135" s="62" t="s">
        <v>8</v>
      </c>
      <c r="C6135" s="80" t="s">
        <v>134</v>
      </c>
      <c r="D6135" s="306">
        <v>2</v>
      </c>
    </row>
    <row r="6136" spans="1:4" x14ac:dyDescent="0.25">
      <c r="A6136" s="305">
        <v>44194</v>
      </c>
      <c r="B6136" s="62" t="s">
        <v>8</v>
      </c>
      <c r="C6136" s="80" t="s">
        <v>205</v>
      </c>
      <c r="D6136" s="306">
        <v>2</v>
      </c>
    </row>
    <row r="6137" spans="1:4" x14ac:dyDescent="0.25">
      <c r="A6137" s="305">
        <v>44194</v>
      </c>
      <c r="B6137" s="62" t="s">
        <v>8</v>
      </c>
      <c r="C6137" s="80" t="s">
        <v>40</v>
      </c>
      <c r="D6137" s="306">
        <v>1</v>
      </c>
    </row>
    <row r="6138" spans="1:4" x14ac:dyDescent="0.25">
      <c r="A6138" s="305">
        <v>44194</v>
      </c>
      <c r="B6138" s="62" t="s">
        <v>8</v>
      </c>
      <c r="C6138" s="80" t="s">
        <v>8</v>
      </c>
      <c r="D6138" s="306">
        <v>46</v>
      </c>
    </row>
    <row r="6139" spans="1:4" x14ac:dyDescent="0.25">
      <c r="A6139" s="305">
        <v>44194</v>
      </c>
      <c r="B6139" s="62" t="s">
        <v>8</v>
      </c>
      <c r="C6139" s="80" t="s">
        <v>131</v>
      </c>
      <c r="D6139" s="306">
        <v>1</v>
      </c>
    </row>
    <row r="6140" spans="1:4" x14ac:dyDescent="0.25">
      <c r="A6140" s="305">
        <v>44194</v>
      </c>
      <c r="B6140" s="62" t="s">
        <v>49</v>
      </c>
      <c r="C6140" s="62" t="s">
        <v>49</v>
      </c>
      <c r="D6140" s="306">
        <v>0</v>
      </c>
    </row>
    <row r="6141" spans="1:4" x14ac:dyDescent="0.25">
      <c r="A6141" s="305">
        <v>44194</v>
      </c>
      <c r="B6141" s="62" t="s">
        <v>50</v>
      </c>
      <c r="C6141" s="80" t="s">
        <v>368</v>
      </c>
      <c r="D6141" s="306">
        <v>3</v>
      </c>
    </row>
    <row r="6142" spans="1:4" x14ac:dyDescent="0.25">
      <c r="A6142" s="305">
        <v>44194</v>
      </c>
      <c r="B6142" s="62" t="s">
        <v>27</v>
      </c>
      <c r="C6142" s="80" t="s">
        <v>141</v>
      </c>
      <c r="D6142" s="306">
        <v>14</v>
      </c>
    </row>
    <row r="6143" spans="1:4" x14ac:dyDescent="0.25">
      <c r="A6143" s="305">
        <v>44194</v>
      </c>
      <c r="B6143" s="62" t="s">
        <v>27</v>
      </c>
      <c r="C6143" s="80" t="s">
        <v>43</v>
      </c>
      <c r="D6143" s="306">
        <v>49</v>
      </c>
    </row>
    <row r="6144" spans="1:4" s="23" customFormat="1" x14ac:dyDescent="0.25">
      <c r="A6144" s="305">
        <v>44194</v>
      </c>
      <c r="B6144" s="62" t="s">
        <v>27</v>
      </c>
      <c r="C6144" s="80" t="s">
        <v>954</v>
      </c>
      <c r="D6144" s="306">
        <v>1</v>
      </c>
    </row>
    <row r="6145" spans="1:4" x14ac:dyDescent="0.25">
      <c r="A6145" s="305">
        <v>44194</v>
      </c>
      <c r="B6145" s="62" t="s">
        <v>51</v>
      </c>
      <c r="C6145" s="80" t="s">
        <v>1031</v>
      </c>
      <c r="D6145" s="306">
        <v>1</v>
      </c>
    </row>
    <row r="6146" spans="1:4" x14ac:dyDescent="0.25">
      <c r="A6146" s="305">
        <v>44194</v>
      </c>
      <c r="B6146" s="62" t="s">
        <v>51</v>
      </c>
      <c r="C6146" s="80" t="s">
        <v>51</v>
      </c>
      <c r="D6146" s="306">
        <v>4</v>
      </c>
    </row>
    <row r="6147" spans="1:4" ht="15.75" thickBot="1" x14ac:dyDescent="0.3">
      <c r="A6147" s="310">
        <v>44194</v>
      </c>
      <c r="B6147" s="266" t="s">
        <v>10</v>
      </c>
      <c r="C6147" s="266" t="s">
        <v>10</v>
      </c>
      <c r="D6147" s="311">
        <v>0</v>
      </c>
    </row>
    <row r="6148" spans="1:4" x14ac:dyDescent="0.25">
      <c r="A6148" s="301">
        <v>44195</v>
      </c>
      <c r="B6148" s="302" t="s">
        <v>14</v>
      </c>
      <c r="C6148" s="312" t="s">
        <v>14</v>
      </c>
      <c r="D6148" s="304">
        <v>6</v>
      </c>
    </row>
    <row r="6149" spans="1:4" x14ac:dyDescent="0.25">
      <c r="A6149" s="305">
        <v>44195</v>
      </c>
      <c r="B6149" s="62" t="s">
        <v>14</v>
      </c>
      <c r="C6149" s="75" t="s">
        <v>16</v>
      </c>
      <c r="D6149" s="306">
        <v>10</v>
      </c>
    </row>
    <row r="6150" spans="1:4" x14ac:dyDescent="0.25">
      <c r="A6150" s="305">
        <v>44195</v>
      </c>
      <c r="B6150" s="62" t="s">
        <v>20</v>
      </c>
      <c r="C6150" s="75" t="s">
        <v>855</v>
      </c>
      <c r="D6150" s="306">
        <v>1</v>
      </c>
    </row>
    <row r="6151" spans="1:4" x14ac:dyDescent="0.25">
      <c r="A6151" s="305">
        <v>44195</v>
      </c>
      <c r="B6151" s="62" t="s">
        <v>20</v>
      </c>
      <c r="C6151" s="75" t="s">
        <v>20</v>
      </c>
      <c r="D6151" s="306">
        <v>68</v>
      </c>
    </row>
    <row r="6152" spans="1:4" x14ac:dyDescent="0.25">
      <c r="A6152" s="305">
        <v>44195</v>
      </c>
      <c r="B6152" s="62" t="s">
        <v>20</v>
      </c>
      <c r="C6152" s="75" t="s">
        <v>680</v>
      </c>
      <c r="D6152" s="306">
        <v>1</v>
      </c>
    </row>
    <row r="6153" spans="1:4" x14ac:dyDescent="0.25">
      <c r="A6153" s="305">
        <v>44195</v>
      </c>
      <c r="B6153" s="62" t="s">
        <v>13</v>
      </c>
      <c r="C6153" s="75" t="s">
        <v>13</v>
      </c>
      <c r="D6153" s="306">
        <v>2</v>
      </c>
    </row>
    <row r="6154" spans="1:4" x14ac:dyDescent="0.25">
      <c r="A6154" s="305">
        <v>44195</v>
      </c>
      <c r="B6154" s="62" t="s">
        <v>13</v>
      </c>
      <c r="C6154" s="75" t="s">
        <v>226</v>
      </c>
      <c r="D6154" s="306">
        <v>3</v>
      </c>
    </row>
    <row r="6155" spans="1:4" x14ac:dyDescent="0.25">
      <c r="A6155" s="305">
        <v>44195</v>
      </c>
      <c r="B6155" s="62" t="s">
        <v>24</v>
      </c>
      <c r="C6155" s="75" t="s">
        <v>23</v>
      </c>
      <c r="D6155" s="306">
        <v>21</v>
      </c>
    </row>
    <row r="6156" spans="1:4" x14ac:dyDescent="0.25">
      <c r="A6156" s="305">
        <v>44195</v>
      </c>
      <c r="B6156" s="62" t="s">
        <v>24</v>
      </c>
      <c r="C6156" s="75" t="s">
        <v>24</v>
      </c>
      <c r="D6156" s="306">
        <v>10</v>
      </c>
    </row>
    <row r="6157" spans="1:4" x14ac:dyDescent="0.25">
      <c r="A6157" s="305">
        <v>44195</v>
      </c>
      <c r="B6157" s="62" t="s">
        <v>24</v>
      </c>
      <c r="C6157" s="75" t="s">
        <v>37</v>
      </c>
      <c r="D6157" s="306">
        <v>1</v>
      </c>
    </row>
    <row r="6158" spans="1:4" x14ac:dyDescent="0.25">
      <c r="A6158" s="305">
        <v>44195</v>
      </c>
      <c r="B6158" s="62" t="s">
        <v>24</v>
      </c>
      <c r="C6158" s="75" t="s">
        <v>36</v>
      </c>
      <c r="D6158" s="306">
        <v>4</v>
      </c>
    </row>
    <row r="6159" spans="1:4" x14ac:dyDescent="0.25">
      <c r="A6159" s="305">
        <v>44195</v>
      </c>
      <c r="B6159" s="62" t="s">
        <v>47</v>
      </c>
      <c r="C6159" s="75" t="s">
        <v>47</v>
      </c>
      <c r="D6159" s="306">
        <v>3</v>
      </c>
    </row>
    <row r="6160" spans="1:4" x14ac:dyDescent="0.25">
      <c r="A6160" s="305">
        <v>44195</v>
      </c>
      <c r="B6160" s="62" t="s">
        <v>48</v>
      </c>
      <c r="C6160" s="62" t="s">
        <v>48</v>
      </c>
      <c r="D6160" s="306">
        <v>0</v>
      </c>
    </row>
    <row r="6161" spans="1:4" x14ac:dyDescent="0.25">
      <c r="A6161" s="305">
        <v>44195</v>
      </c>
      <c r="B6161" s="62" t="s">
        <v>7</v>
      </c>
      <c r="C6161" s="62" t="s">
        <v>7</v>
      </c>
      <c r="D6161" s="306">
        <v>8</v>
      </c>
    </row>
    <row r="6162" spans="1:4" x14ac:dyDescent="0.25">
      <c r="A6162" s="305">
        <v>44195</v>
      </c>
      <c r="B6162" s="62" t="s">
        <v>9</v>
      </c>
      <c r="C6162" s="75" t="s">
        <v>613</v>
      </c>
      <c r="D6162" s="306">
        <v>6</v>
      </c>
    </row>
    <row r="6163" spans="1:4" x14ac:dyDescent="0.25">
      <c r="A6163" s="305">
        <v>44195</v>
      </c>
      <c r="B6163" s="62" t="s">
        <v>9</v>
      </c>
      <c r="C6163" s="62" t="s">
        <v>9</v>
      </c>
      <c r="D6163" s="306">
        <v>39</v>
      </c>
    </row>
    <row r="6164" spans="1:4" x14ac:dyDescent="0.25">
      <c r="A6164" s="305">
        <v>44195</v>
      </c>
      <c r="B6164" s="62" t="s">
        <v>9</v>
      </c>
      <c r="C6164" s="75" t="s">
        <v>17</v>
      </c>
      <c r="D6164" s="306">
        <v>1</v>
      </c>
    </row>
    <row r="6165" spans="1:4" x14ac:dyDescent="0.25">
      <c r="A6165" s="305">
        <v>44195</v>
      </c>
      <c r="B6165" s="62" t="s">
        <v>9</v>
      </c>
      <c r="C6165" s="75" t="s">
        <v>1033</v>
      </c>
      <c r="D6165" s="306">
        <v>1</v>
      </c>
    </row>
    <row r="6166" spans="1:4" x14ac:dyDescent="0.25">
      <c r="A6166" s="305">
        <v>44195</v>
      </c>
      <c r="B6166" s="62" t="s">
        <v>9</v>
      </c>
      <c r="C6166" s="75" t="s">
        <v>149</v>
      </c>
      <c r="D6166" s="306">
        <v>3</v>
      </c>
    </row>
    <row r="6167" spans="1:4" x14ac:dyDescent="0.25">
      <c r="A6167" s="305">
        <v>44195</v>
      </c>
      <c r="B6167" s="62" t="s">
        <v>9</v>
      </c>
      <c r="C6167" s="75" t="s">
        <v>145</v>
      </c>
      <c r="D6167" s="306">
        <v>1</v>
      </c>
    </row>
    <row r="6168" spans="1:4" x14ac:dyDescent="0.25">
      <c r="A6168" s="305">
        <v>44195</v>
      </c>
      <c r="B6168" s="62" t="s">
        <v>15</v>
      </c>
      <c r="C6168" s="75" t="s">
        <v>61</v>
      </c>
      <c r="D6168" s="306">
        <v>0</v>
      </c>
    </row>
    <row r="6169" spans="1:4" x14ac:dyDescent="0.25">
      <c r="A6169" s="305">
        <v>44195</v>
      </c>
      <c r="B6169" s="62" t="s">
        <v>11</v>
      </c>
      <c r="C6169" s="75" t="s">
        <v>11</v>
      </c>
      <c r="D6169" s="306">
        <v>5</v>
      </c>
    </row>
    <row r="6170" spans="1:4" x14ac:dyDescent="0.25">
      <c r="A6170" s="305">
        <v>44195</v>
      </c>
      <c r="B6170" s="62" t="s">
        <v>11</v>
      </c>
      <c r="C6170" s="75" t="s">
        <v>856</v>
      </c>
      <c r="D6170" s="306">
        <v>1</v>
      </c>
    </row>
    <row r="6171" spans="1:4" x14ac:dyDescent="0.25">
      <c r="A6171" s="305">
        <v>44195</v>
      </c>
      <c r="B6171" s="62" t="s">
        <v>11</v>
      </c>
      <c r="C6171" s="75" t="s">
        <v>135</v>
      </c>
      <c r="D6171" s="306">
        <v>2</v>
      </c>
    </row>
    <row r="6172" spans="1:4" x14ac:dyDescent="0.25">
      <c r="A6172" s="305">
        <v>44195</v>
      </c>
      <c r="B6172" s="62" t="s">
        <v>12</v>
      </c>
      <c r="C6172" s="75" t="s">
        <v>12</v>
      </c>
      <c r="D6172" s="306">
        <v>4</v>
      </c>
    </row>
    <row r="6173" spans="1:4" x14ac:dyDescent="0.25">
      <c r="A6173" s="305">
        <v>44195</v>
      </c>
      <c r="B6173" s="62" t="s">
        <v>8</v>
      </c>
      <c r="C6173" s="75" t="s">
        <v>74</v>
      </c>
      <c r="D6173" s="306">
        <v>1</v>
      </c>
    </row>
    <row r="6174" spans="1:4" x14ac:dyDescent="0.25">
      <c r="A6174" s="305">
        <v>44195</v>
      </c>
      <c r="B6174" s="62" t="s">
        <v>8</v>
      </c>
      <c r="C6174" s="75" t="s">
        <v>230</v>
      </c>
      <c r="D6174" s="306">
        <v>2</v>
      </c>
    </row>
    <row r="6175" spans="1:4" x14ac:dyDescent="0.25">
      <c r="A6175" s="305">
        <v>44195</v>
      </c>
      <c r="B6175" s="62" t="s">
        <v>8</v>
      </c>
      <c r="C6175" s="75" t="s">
        <v>59</v>
      </c>
      <c r="D6175" s="306">
        <v>1</v>
      </c>
    </row>
    <row r="6176" spans="1:4" x14ac:dyDescent="0.25">
      <c r="A6176" s="305">
        <v>44195</v>
      </c>
      <c r="B6176" s="62" t="s">
        <v>8</v>
      </c>
      <c r="C6176" s="75" t="s">
        <v>134</v>
      </c>
      <c r="D6176" s="306">
        <v>2</v>
      </c>
    </row>
    <row r="6177" spans="1:4" x14ac:dyDescent="0.25">
      <c r="A6177" s="305">
        <v>44195</v>
      </c>
      <c r="B6177" s="62" t="s">
        <v>8</v>
      </c>
      <c r="C6177" s="75" t="s">
        <v>234</v>
      </c>
      <c r="D6177" s="306">
        <v>1</v>
      </c>
    </row>
    <row r="6178" spans="1:4" x14ac:dyDescent="0.25">
      <c r="A6178" s="305">
        <v>44195</v>
      </c>
      <c r="B6178" s="62" t="s">
        <v>8</v>
      </c>
      <c r="C6178" s="75" t="s">
        <v>40</v>
      </c>
      <c r="D6178" s="306">
        <v>1</v>
      </c>
    </row>
    <row r="6179" spans="1:4" x14ac:dyDescent="0.25">
      <c r="A6179" s="305">
        <v>44195</v>
      </c>
      <c r="B6179" s="62" t="s">
        <v>8</v>
      </c>
      <c r="C6179" s="75" t="s">
        <v>8</v>
      </c>
      <c r="D6179" s="306">
        <v>60</v>
      </c>
    </row>
    <row r="6180" spans="1:4" x14ac:dyDescent="0.25">
      <c r="A6180" s="305">
        <v>44195</v>
      </c>
      <c r="B6180" s="62" t="s">
        <v>8</v>
      </c>
      <c r="C6180" s="75" t="s">
        <v>31</v>
      </c>
      <c r="D6180" s="306">
        <v>4</v>
      </c>
    </row>
    <row r="6181" spans="1:4" x14ac:dyDescent="0.25">
      <c r="A6181" s="305">
        <v>44195</v>
      </c>
      <c r="B6181" s="62" t="s">
        <v>8</v>
      </c>
      <c r="C6181" s="75" t="s">
        <v>112</v>
      </c>
      <c r="D6181" s="306">
        <v>6</v>
      </c>
    </row>
    <row r="6182" spans="1:4" x14ac:dyDescent="0.25">
      <c r="A6182" s="305">
        <v>44195</v>
      </c>
      <c r="B6182" s="62" t="s">
        <v>49</v>
      </c>
      <c r="C6182" s="62" t="s">
        <v>49</v>
      </c>
      <c r="D6182" s="306">
        <v>5</v>
      </c>
    </row>
    <row r="6183" spans="1:4" x14ac:dyDescent="0.25">
      <c r="A6183" s="305">
        <v>44195</v>
      </c>
      <c r="B6183" s="62" t="s">
        <v>50</v>
      </c>
      <c r="C6183" s="62" t="s">
        <v>368</v>
      </c>
      <c r="D6183" s="306">
        <v>4</v>
      </c>
    </row>
    <row r="6184" spans="1:4" x14ac:dyDescent="0.25">
      <c r="A6184" s="305">
        <v>44195</v>
      </c>
      <c r="B6184" s="62" t="s">
        <v>27</v>
      </c>
      <c r="C6184" s="62" t="s">
        <v>141</v>
      </c>
      <c r="D6184" s="306">
        <v>5</v>
      </c>
    </row>
    <row r="6185" spans="1:4" x14ac:dyDescent="0.25">
      <c r="A6185" s="305">
        <v>44195</v>
      </c>
      <c r="B6185" s="62" t="s">
        <v>27</v>
      </c>
      <c r="C6185" s="62" t="s">
        <v>43</v>
      </c>
      <c r="D6185" s="306">
        <v>26</v>
      </c>
    </row>
    <row r="6186" spans="1:4" x14ac:dyDescent="0.25">
      <c r="A6186" s="305">
        <v>44195</v>
      </c>
      <c r="B6186" s="62" t="s">
        <v>27</v>
      </c>
      <c r="C6186" s="62" t="s">
        <v>235</v>
      </c>
      <c r="D6186" s="306">
        <v>1</v>
      </c>
    </row>
    <row r="6187" spans="1:4" x14ac:dyDescent="0.25">
      <c r="A6187" s="305">
        <v>44195</v>
      </c>
      <c r="B6187" s="62" t="s">
        <v>27</v>
      </c>
      <c r="C6187" s="62" t="s">
        <v>711</v>
      </c>
      <c r="D6187" s="306">
        <v>1</v>
      </c>
    </row>
    <row r="6188" spans="1:4" x14ac:dyDescent="0.25">
      <c r="A6188" s="305">
        <v>44195</v>
      </c>
      <c r="B6188" s="62" t="s">
        <v>51</v>
      </c>
      <c r="C6188" s="62" t="s">
        <v>51</v>
      </c>
      <c r="D6188" s="306">
        <v>17</v>
      </c>
    </row>
    <row r="6189" spans="1:4" ht="15.75" thickBot="1" x14ac:dyDescent="0.3">
      <c r="A6189" s="307">
        <v>44195</v>
      </c>
      <c r="B6189" s="308" t="s">
        <v>10</v>
      </c>
      <c r="C6189" s="308" t="s">
        <v>10</v>
      </c>
      <c r="D6189" s="309">
        <v>10</v>
      </c>
    </row>
    <row r="6190" spans="1:4" x14ac:dyDescent="0.25">
      <c r="A6190" s="310">
        <v>44196</v>
      </c>
      <c r="B6190" s="266" t="s">
        <v>14</v>
      </c>
      <c r="C6190" s="266" t="s">
        <v>14</v>
      </c>
      <c r="D6190" s="1">
        <v>11</v>
      </c>
    </row>
    <row r="6191" spans="1:4" x14ac:dyDescent="0.25">
      <c r="A6191" s="313">
        <v>44196</v>
      </c>
      <c r="B6191" s="314" t="s">
        <v>14</v>
      </c>
      <c r="C6191" s="315" t="s">
        <v>16</v>
      </c>
      <c r="D6191" s="316">
        <v>4</v>
      </c>
    </row>
    <row r="6192" spans="1:4" x14ac:dyDescent="0.25">
      <c r="A6192" s="313">
        <v>44196</v>
      </c>
      <c r="B6192" s="314" t="s">
        <v>20</v>
      </c>
      <c r="C6192" s="315" t="s">
        <v>855</v>
      </c>
      <c r="D6192" s="316">
        <v>3</v>
      </c>
    </row>
    <row r="6193" spans="1:4" x14ac:dyDescent="0.25">
      <c r="A6193" s="313">
        <v>44196</v>
      </c>
      <c r="B6193" s="314" t="s">
        <v>20</v>
      </c>
      <c r="C6193" s="315" t="s">
        <v>967</v>
      </c>
      <c r="D6193" s="316">
        <v>1</v>
      </c>
    </row>
    <row r="6194" spans="1:4" x14ac:dyDescent="0.25">
      <c r="A6194" s="313">
        <v>44196</v>
      </c>
      <c r="B6194" s="314" t="s">
        <v>20</v>
      </c>
      <c r="C6194" s="315" t="s">
        <v>20</v>
      </c>
      <c r="D6194" s="316">
        <v>91</v>
      </c>
    </row>
    <row r="6195" spans="1:4" x14ac:dyDescent="0.25">
      <c r="A6195" s="313">
        <v>44196</v>
      </c>
      <c r="B6195" s="314" t="s">
        <v>20</v>
      </c>
      <c r="C6195" s="315" t="s">
        <v>366</v>
      </c>
      <c r="D6195" s="316">
        <v>2</v>
      </c>
    </row>
    <row r="6196" spans="1:4" x14ac:dyDescent="0.25">
      <c r="A6196" s="313">
        <v>44196</v>
      </c>
      <c r="B6196" s="314" t="s">
        <v>20</v>
      </c>
      <c r="C6196" s="315" t="s">
        <v>652</v>
      </c>
      <c r="D6196" s="316">
        <v>1</v>
      </c>
    </row>
    <row r="6197" spans="1:4" x14ac:dyDescent="0.25">
      <c r="A6197" s="313">
        <v>44196</v>
      </c>
      <c r="B6197" s="314" t="s">
        <v>13</v>
      </c>
      <c r="C6197" s="315" t="s">
        <v>13</v>
      </c>
      <c r="D6197" s="316">
        <v>1</v>
      </c>
    </row>
    <row r="6198" spans="1:4" x14ac:dyDescent="0.25">
      <c r="A6198" s="313">
        <v>44196</v>
      </c>
      <c r="B6198" s="314" t="s">
        <v>24</v>
      </c>
      <c r="C6198" s="315" t="s">
        <v>23</v>
      </c>
      <c r="D6198" s="316">
        <v>11</v>
      </c>
    </row>
    <row r="6199" spans="1:4" x14ac:dyDescent="0.25">
      <c r="A6199" s="313">
        <v>44196</v>
      </c>
      <c r="B6199" s="314" t="s">
        <v>24</v>
      </c>
      <c r="C6199" s="315" t="s">
        <v>24</v>
      </c>
      <c r="D6199" s="316">
        <v>20</v>
      </c>
    </row>
    <row r="6200" spans="1:4" x14ac:dyDescent="0.25">
      <c r="A6200" s="313">
        <v>44196</v>
      </c>
      <c r="B6200" s="314" t="s">
        <v>24</v>
      </c>
      <c r="C6200" s="315" t="s">
        <v>36</v>
      </c>
      <c r="D6200" s="316">
        <v>2</v>
      </c>
    </row>
    <row r="6201" spans="1:4" x14ac:dyDescent="0.25">
      <c r="A6201" s="313">
        <v>44196</v>
      </c>
      <c r="B6201" s="314" t="s">
        <v>47</v>
      </c>
      <c r="C6201" s="314" t="s">
        <v>47</v>
      </c>
      <c r="D6201" s="316">
        <v>0</v>
      </c>
    </row>
    <row r="6202" spans="1:4" x14ac:dyDescent="0.25">
      <c r="A6202" s="313">
        <v>44196</v>
      </c>
      <c r="B6202" s="314" t="s">
        <v>48</v>
      </c>
      <c r="C6202" s="314" t="s">
        <v>48</v>
      </c>
      <c r="D6202" s="316">
        <v>0</v>
      </c>
    </row>
    <row r="6203" spans="1:4" x14ac:dyDescent="0.25">
      <c r="A6203" s="313">
        <v>44196</v>
      </c>
      <c r="B6203" s="314" t="s">
        <v>7</v>
      </c>
      <c r="C6203" s="314" t="s">
        <v>7</v>
      </c>
      <c r="D6203" s="316">
        <v>10</v>
      </c>
    </row>
    <row r="6204" spans="1:4" x14ac:dyDescent="0.25">
      <c r="A6204" s="313">
        <v>44196</v>
      </c>
      <c r="B6204" s="314" t="s">
        <v>9</v>
      </c>
      <c r="C6204" s="315" t="s">
        <v>1034</v>
      </c>
      <c r="D6204" s="316">
        <v>1</v>
      </c>
    </row>
    <row r="6205" spans="1:4" x14ac:dyDescent="0.25">
      <c r="A6205" s="313">
        <v>44196</v>
      </c>
      <c r="B6205" s="314" t="s">
        <v>9</v>
      </c>
      <c r="C6205" s="314" t="s">
        <v>9</v>
      </c>
      <c r="D6205" s="316">
        <v>50</v>
      </c>
    </row>
    <row r="6206" spans="1:4" x14ac:dyDescent="0.25">
      <c r="A6206" s="313">
        <v>44196</v>
      </c>
      <c r="B6206" s="314" t="s">
        <v>9</v>
      </c>
      <c r="C6206" s="315" t="s">
        <v>17</v>
      </c>
      <c r="D6206" s="316">
        <v>1</v>
      </c>
    </row>
    <row r="6207" spans="1:4" x14ac:dyDescent="0.25">
      <c r="A6207" s="313">
        <v>44196</v>
      </c>
      <c r="B6207" s="314" t="s">
        <v>9</v>
      </c>
      <c r="C6207" s="315" t="s">
        <v>149</v>
      </c>
      <c r="D6207" s="316">
        <v>1</v>
      </c>
    </row>
    <row r="6208" spans="1:4" x14ac:dyDescent="0.25">
      <c r="A6208" s="313">
        <v>44196</v>
      </c>
      <c r="B6208" s="314" t="s">
        <v>15</v>
      </c>
      <c r="C6208" s="315" t="s">
        <v>61</v>
      </c>
      <c r="D6208" s="316">
        <v>0</v>
      </c>
    </row>
    <row r="6209" spans="1:4" x14ac:dyDescent="0.25">
      <c r="A6209" s="313">
        <v>44196</v>
      </c>
      <c r="B6209" s="314" t="s">
        <v>11</v>
      </c>
      <c r="C6209" s="315" t="s">
        <v>11</v>
      </c>
      <c r="D6209" s="316">
        <v>8</v>
      </c>
    </row>
    <row r="6210" spans="1:4" x14ac:dyDescent="0.25">
      <c r="A6210" s="313">
        <v>44196</v>
      </c>
      <c r="B6210" s="314" t="s">
        <v>11</v>
      </c>
      <c r="C6210" s="315" t="s">
        <v>856</v>
      </c>
      <c r="D6210" s="316">
        <v>2</v>
      </c>
    </row>
    <row r="6211" spans="1:4" x14ac:dyDescent="0.25">
      <c r="A6211" s="313">
        <v>44196</v>
      </c>
      <c r="B6211" s="314" t="s">
        <v>11</v>
      </c>
      <c r="C6211" s="315" t="s">
        <v>135</v>
      </c>
      <c r="D6211" s="316">
        <v>6</v>
      </c>
    </row>
    <row r="6212" spans="1:4" x14ac:dyDescent="0.25">
      <c r="A6212" s="313">
        <v>44196</v>
      </c>
      <c r="B6212" s="314" t="s">
        <v>11</v>
      </c>
      <c r="C6212" s="315" t="s">
        <v>343</v>
      </c>
      <c r="D6212" s="316">
        <v>2</v>
      </c>
    </row>
    <row r="6213" spans="1:4" x14ac:dyDescent="0.25">
      <c r="A6213" s="313">
        <v>44196</v>
      </c>
      <c r="B6213" s="314" t="s">
        <v>12</v>
      </c>
      <c r="C6213" s="315" t="s">
        <v>117</v>
      </c>
      <c r="D6213" s="316">
        <v>1</v>
      </c>
    </row>
    <row r="6214" spans="1:4" x14ac:dyDescent="0.25">
      <c r="A6214" s="313">
        <v>44196</v>
      </c>
      <c r="B6214" s="314" t="s">
        <v>12</v>
      </c>
      <c r="C6214" s="315" t="s">
        <v>12</v>
      </c>
      <c r="D6214" s="316">
        <v>1</v>
      </c>
    </row>
    <row r="6215" spans="1:4" x14ac:dyDescent="0.25">
      <c r="A6215" s="313">
        <v>44196</v>
      </c>
      <c r="B6215" s="314" t="s">
        <v>8</v>
      </c>
      <c r="C6215" s="315" t="s">
        <v>74</v>
      </c>
      <c r="D6215" s="316">
        <v>5</v>
      </c>
    </row>
    <row r="6216" spans="1:4" x14ac:dyDescent="0.25">
      <c r="A6216" s="313">
        <v>44196</v>
      </c>
      <c r="B6216" s="314" t="s">
        <v>8</v>
      </c>
      <c r="C6216" s="315" t="s">
        <v>59</v>
      </c>
      <c r="D6216" s="316">
        <v>6</v>
      </c>
    </row>
    <row r="6217" spans="1:4" x14ac:dyDescent="0.25">
      <c r="A6217" s="313">
        <v>44196</v>
      </c>
      <c r="B6217" s="314" t="s">
        <v>8</v>
      </c>
      <c r="C6217" s="315" t="s">
        <v>142</v>
      </c>
      <c r="D6217" s="316">
        <v>2</v>
      </c>
    </row>
    <row r="6218" spans="1:4" x14ac:dyDescent="0.25">
      <c r="A6218" s="313">
        <v>44196</v>
      </c>
      <c r="B6218" s="314" t="s">
        <v>8</v>
      </c>
      <c r="C6218" s="315" t="s">
        <v>134</v>
      </c>
      <c r="D6218" s="316">
        <v>7</v>
      </c>
    </row>
    <row r="6219" spans="1:4" x14ac:dyDescent="0.25">
      <c r="A6219" s="313">
        <v>44196</v>
      </c>
      <c r="B6219" s="314" t="s">
        <v>8</v>
      </c>
      <c r="C6219" s="315" t="s">
        <v>205</v>
      </c>
      <c r="D6219" s="316">
        <v>5</v>
      </c>
    </row>
    <row r="6220" spans="1:4" x14ac:dyDescent="0.25">
      <c r="A6220" s="313">
        <v>44196</v>
      </c>
      <c r="B6220" s="314" t="s">
        <v>8</v>
      </c>
      <c r="C6220" s="315" t="s">
        <v>8</v>
      </c>
      <c r="D6220" s="316">
        <v>43</v>
      </c>
    </row>
    <row r="6221" spans="1:4" x14ac:dyDescent="0.25">
      <c r="A6221" s="313">
        <v>44196</v>
      </c>
      <c r="B6221" s="314" t="s">
        <v>8</v>
      </c>
      <c r="C6221" s="315" t="s">
        <v>31</v>
      </c>
      <c r="D6221" s="316">
        <v>2</v>
      </c>
    </row>
    <row r="6222" spans="1:4" x14ac:dyDescent="0.25">
      <c r="A6222" s="313">
        <v>44196</v>
      </c>
      <c r="B6222" s="314" t="s">
        <v>8</v>
      </c>
      <c r="C6222" s="315" t="s">
        <v>131</v>
      </c>
      <c r="D6222" s="316">
        <v>0</v>
      </c>
    </row>
    <row r="6223" spans="1:4" x14ac:dyDescent="0.25">
      <c r="A6223" s="313">
        <v>44196</v>
      </c>
      <c r="B6223" s="314" t="s">
        <v>8</v>
      </c>
      <c r="C6223" s="315" t="s">
        <v>112</v>
      </c>
      <c r="D6223" s="316">
        <v>7</v>
      </c>
    </row>
    <row r="6224" spans="1:4" x14ac:dyDescent="0.25">
      <c r="A6224" s="313">
        <v>44196</v>
      </c>
      <c r="B6224" s="314" t="s">
        <v>8</v>
      </c>
      <c r="C6224" s="315" t="s">
        <v>348</v>
      </c>
      <c r="D6224" s="316">
        <v>1</v>
      </c>
    </row>
    <row r="6225" spans="1:4" x14ac:dyDescent="0.25">
      <c r="A6225" s="313">
        <v>44196</v>
      </c>
      <c r="B6225" s="314" t="s">
        <v>49</v>
      </c>
      <c r="C6225" s="315" t="s">
        <v>215</v>
      </c>
      <c r="D6225" s="316">
        <v>4</v>
      </c>
    </row>
    <row r="6226" spans="1:4" x14ac:dyDescent="0.25">
      <c r="A6226" s="313">
        <v>44196</v>
      </c>
      <c r="B6226" s="314" t="s">
        <v>49</v>
      </c>
      <c r="C6226" s="314" t="s">
        <v>49</v>
      </c>
      <c r="D6226" s="316">
        <v>1</v>
      </c>
    </row>
    <row r="6227" spans="1:4" x14ac:dyDescent="0.25">
      <c r="A6227" s="313">
        <v>44196</v>
      </c>
      <c r="B6227" s="314" t="s">
        <v>50</v>
      </c>
      <c r="C6227" s="315" t="s">
        <v>232</v>
      </c>
      <c r="D6227" s="316">
        <v>5</v>
      </c>
    </row>
    <row r="6228" spans="1:4" x14ac:dyDescent="0.25">
      <c r="A6228" s="313">
        <v>44196</v>
      </c>
      <c r="B6228" s="314" t="s">
        <v>50</v>
      </c>
      <c r="C6228" s="315" t="s">
        <v>368</v>
      </c>
      <c r="D6228" s="316">
        <v>1</v>
      </c>
    </row>
    <row r="6229" spans="1:4" x14ac:dyDescent="0.25">
      <c r="A6229" s="313">
        <v>44196</v>
      </c>
      <c r="B6229" s="314" t="s">
        <v>27</v>
      </c>
      <c r="C6229" s="315" t="s">
        <v>141</v>
      </c>
      <c r="D6229" s="316">
        <v>7</v>
      </c>
    </row>
    <row r="6230" spans="1:4" x14ac:dyDescent="0.25">
      <c r="A6230" s="313">
        <v>44196</v>
      </c>
      <c r="B6230" s="314" t="s">
        <v>27</v>
      </c>
      <c r="C6230" s="315" t="s">
        <v>43</v>
      </c>
      <c r="D6230" s="316">
        <v>36</v>
      </c>
    </row>
    <row r="6231" spans="1:4" x14ac:dyDescent="0.25">
      <c r="A6231" s="313">
        <v>44196</v>
      </c>
      <c r="B6231" s="314" t="s">
        <v>27</v>
      </c>
      <c r="C6231" s="315" t="s">
        <v>1035</v>
      </c>
      <c r="D6231" s="316">
        <v>1</v>
      </c>
    </row>
    <row r="6232" spans="1:4" x14ac:dyDescent="0.25">
      <c r="A6232" s="313">
        <v>44196</v>
      </c>
      <c r="B6232" s="314" t="s">
        <v>27</v>
      </c>
      <c r="C6232" s="315" t="s">
        <v>954</v>
      </c>
      <c r="D6232" s="316">
        <v>3</v>
      </c>
    </row>
    <row r="6233" spans="1:4" x14ac:dyDescent="0.25">
      <c r="A6233" s="313">
        <v>44196</v>
      </c>
      <c r="B6233" s="314" t="s">
        <v>27</v>
      </c>
      <c r="C6233" s="315" t="s">
        <v>28</v>
      </c>
      <c r="D6233" s="316">
        <v>2</v>
      </c>
    </row>
    <row r="6234" spans="1:4" x14ac:dyDescent="0.25">
      <c r="A6234" s="313">
        <v>44196</v>
      </c>
      <c r="B6234" s="314" t="s">
        <v>27</v>
      </c>
      <c r="C6234" s="315" t="s">
        <v>622</v>
      </c>
      <c r="D6234" s="316">
        <v>2</v>
      </c>
    </row>
    <row r="6235" spans="1:4" x14ac:dyDescent="0.25">
      <c r="A6235" s="313">
        <v>44196</v>
      </c>
      <c r="B6235" s="314" t="s">
        <v>51</v>
      </c>
      <c r="C6235" s="314" t="s">
        <v>51</v>
      </c>
      <c r="D6235" s="316">
        <v>19</v>
      </c>
    </row>
    <row r="6236" spans="1:4" x14ac:dyDescent="0.25">
      <c r="A6236" s="313">
        <v>44196</v>
      </c>
      <c r="B6236" s="314" t="s">
        <v>10</v>
      </c>
      <c r="C6236" s="314" t="s">
        <v>10</v>
      </c>
      <c r="D6236" s="316">
        <v>0</v>
      </c>
    </row>
    <row r="6237" spans="1:4" x14ac:dyDescent="0.25">
      <c r="A6237" s="313">
        <v>44197</v>
      </c>
      <c r="B6237" s="62" t="s">
        <v>14</v>
      </c>
      <c r="C6237" s="62" t="s">
        <v>14</v>
      </c>
      <c r="D6237" s="316">
        <v>0</v>
      </c>
    </row>
    <row r="6238" spans="1:4" x14ac:dyDescent="0.25">
      <c r="A6238" s="313">
        <v>44197</v>
      </c>
      <c r="B6238" s="62" t="s">
        <v>20</v>
      </c>
      <c r="C6238" s="62" t="s">
        <v>20</v>
      </c>
      <c r="D6238" s="316">
        <v>0</v>
      </c>
    </row>
    <row r="6239" spans="1:4" x14ac:dyDescent="0.25">
      <c r="A6239" s="313">
        <v>44197</v>
      </c>
      <c r="B6239" s="62" t="s">
        <v>13</v>
      </c>
      <c r="C6239" s="62" t="s">
        <v>13</v>
      </c>
      <c r="D6239" s="316">
        <v>0</v>
      </c>
    </row>
    <row r="6240" spans="1:4" x14ac:dyDescent="0.25">
      <c r="A6240" s="313">
        <v>44197</v>
      </c>
      <c r="B6240" s="62" t="s">
        <v>24</v>
      </c>
      <c r="C6240" s="62" t="s">
        <v>24</v>
      </c>
      <c r="D6240" s="316">
        <v>0</v>
      </c>
    </row>
    <row r="6241" spans="1:4" x14ac:dyDescent="0.25">
      <c r="A6241" s="313">
        <v>44197</v>
      </c>
      <c r="B6241" s="62" t="s">
        <v>47</v>
      </c>
      <c r="C6241" s="62" t="s">
        <v>47</v>
      </c>
      <c r="D6241" s="316">
        <v>0</v>
      </c>
    </row>
    <row r="6242" spans="1:4" x14ac:dyDescent="0.25">
      <c r="A6242" s="313">
        <v>44197</v>
      </c>
      <c r="B6242" s="62" t="s">
        <v>48</v>
      </c>
      <c r="C6242" s="62" t="s">
        <v>48</v>
      </c>
      <c r="D6242" s="316">
        <v>0</v>
      </c>
    </row>
    <row r="6243" spans="1:4" x14ac:dyDescent="0.25">
      <c r="A6243" s="313">
        <v>44197</v>
      </c>
      <c r="B6243" s="62" t="s">
        <v>7</v>
      </c>
      <c r="C6243" s="62" t="s">
        <v>7</v>
      </c>
      <c r="D6243" s="316">
        <v>0</v>
      </c>
    </row>
    <row r="6244" spans="1:4" x14ac:dyDescent="0.25">
      <c r="A6244" s="313">
        <v>44197</v>
      </c>
      <c r="B6244" s="62" t="s">
        <v>9</v>
      </c>
      <c r="C6244" s="62" t="s">
        <v>9</v>
      </c>
      <c r="D6244" s="316">
        <v>0</v>
      </c>
    </row>
    <row r="6245" spans="1:4" x14ac:dyDescent="0.25">
      <c r="A6245" s="313">
        <v>44197</v>
      </c>
      <c r="B6245" s="62" t="s">
        <v>15</v>
      </c>
      <c r="C6245" s="62" t="s">
        <v>15</v>
      </c>
      <c r="D6245" s="316">
        <v>0</v>
      </c>
    </row>
    <row r="6246" spans="1:4" x14ac:dyDescent="0.25">
      <c r="A6246" s="313">
        <v>44197</v>
      </c>
      <c r="B6246" s="62" t="s">
        <v>11</v>
      </c>
      <c r="C6246" s="62" t="s">
        <v>11</v>
      </c>
      <c r="D6246" s="316">
        <v>0</v>
      </c>
    </row>
    <row r="6247" spans="1:4" x14ac:dyDescent="0.25">
      <c r="A6247" s="313">
        <v>44197</v>
      </c>
      <c r="B6247" s="62" t="s">
        <v>12</v>
      </c>
      <c r="C6247" s="62" t="s">
        <v>12</v>
      </c>
      <c r="D6247" s="316">
        <v>0</v>
      </c>
    </row>
    <row r="6248" spans="1:4" x14ac:dyDescent="0.25">
      <c r="A6248" s="313">
        <v>44197</v>
      </c>
      <c r="B6248" s="62" t="s">
        <v>8</v>
      </c>
      <c r="C6248" s="62" t="s">
        <v>8</v>
      </c>
      <c r="D6248" s="316">
        <v>0</v>
      </c>
    </row>
    <row r="6249" spans="1:4" x14ac:dyDescent="0.25">
      <c r="A6249" s="313">
        <v>44197</v>
      </c>
      <c r="B6249" s="62" t="s">
        <v>49</v>
      </c>
      <c r="C6249" s="62" t="s">
        <v>49</v>
      </c>
      <c r="D6249" s="316">
        <v>0</v>
      </c>
    </row>
    <row r="6250" spans="1:4" x14ac:dyDescent="0.25">
      <c r="A6250" s="313">
        <v>44197</v>
      </c>
      <c r="B6250" s="62" t="s">
        <v>50</v>
      </c>
      <c r="C6250" s="62" t="s">
        <v>50</v>
      </c>
      <c r="D6250" s="316">
        <v>0</v>
      </c>
    </row>
    <row r="6251" spans="1:4" x14ac:dyDescent="0.25">
      <c r="A6251" s="313">
        <v>44197</v>
      </c>
      <c r="B6251" s="62" t="s">
        <v>27</v>
      </c>
      <c r="C6251" s="62" t="s">
        <v>27</v>
      </c>
      <c r="D6251" s="316">
        <v>0</v>
      </c>
    </row>
    <row r="6252" spans="1:4" x14ac:dyDescent="0.25">
      <c r="A6252" s="313">
        <v>44197</v>
      </c>
      <c r="B6252" s="62" t="s">
        <v>51</v>
      </c>
      <c r="C6252" s="62" t="s">
        <v>51</v>
      </c>
      <c r="D6252" s="316">
        <v>0</v>
      </c>
    </row>
    <row r="6253" spans="1:4" x14ac:dyDescent="0.25">
      <c r="A6253" s="313">
        <v>44197</v>
      </c>
      <c r="B6253" s="266" t="s">
        <v>10</v>
      </c>
      <c r="C6253" s="266" t="s">
        <v>10</v>
      </c>
      <c r="D6253" s="322">
        <v>0</v>
      </c>
    </row>
    <row r="6254" spans="1:4" x14ac:dyDescent="0.25">
      <c r="A6254" s="321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21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21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21">
        <v>44198</v>
      </c>
      <c r="B6257" s="62" t="s">
        <v>20</v>
      </c>
      <c r="C6257" s="75" t="s">
        <v>20</v>
      </c>
      <c r="D6257" s="16">
        <v>165</v>
      </c>
    </row>
    <row r="6258" spans="1:4" x14ac:dyDescent="0.25">
      <c r="A6258" s="321">
        <v>44198</v>
      </c>
      <c r="B6258" s="62" t="s">
        <v>20</v>
      </c>
      <c r="C6258" s="75" t="s">
        <v>855</v>
      </c>
      <c r="D6258" s="16">
        <v>1</v>
      </c>
    </row>
    <row r="6259" spans="1:4" x14ac:dyDescent="0.25">
      <c r="A6259" s="321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21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21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21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21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21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21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21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21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21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21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21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21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21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21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21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21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21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21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21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21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21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21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21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21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21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21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21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21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21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21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21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21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21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21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21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21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21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21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21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21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21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21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21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21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21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21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21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21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21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21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21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21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21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21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21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21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21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21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21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21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21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21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21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21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21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21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21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21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21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21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21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21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21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21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21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21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21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21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21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21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21">
        <v>44200</v>
      </c>
      <c r="B6340" t="s">
        <v>12</v>
      </c>
      <c r="C6340" s="80" t="s">
        <v>1039</v>
      </c>
      <c r="D6340" s="1">
        <v>1</v>
      </c>
    </row>
    <row r="6341" spans="1:4" x14ac:dyDescent="0.25">
      <c r="A6341" s="321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21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21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21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21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21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21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21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21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21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21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21">
        <v>44200</v>
      </c>
      <c r="B6352" s="23" t="s">
        <v>27</v>
      </c>
      <c r="C6352" s="93" t="s">
        <v>43</v>
      </c>
      <c r="D6352" s="1">
        <v>28</v>
      </c>
    </row>
    <row r="6353" spans="1:4" x14ac:dyDescent="0.25">
      <c r="A6353" s="321">
        <v>44200</v>
      </c>
      <c r="B6353" s="23" t="s">
        <v>27</v>
      </c>
      <c r="C6353" s="93" t="s">
        <v>235</v>
      </c>
      <c r="D6353" s="1">
        <v>1</v>
      </c>
    </row>
    <row r="6354" spans="1:4" x14ac:dyDescent="0.25">
      <c r="A6354" s="321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21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21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21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21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21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21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21">
        <v>44201</v>
      </c>
      <c r="B6361" s="62" t="s">
        <v>20</v>
      </c>
      <c r="C6361" t="s">
        <v>1040</v>
      </c>
      <c r="D6361" s="1">
        <v>1</v>
      </c>
    </row>
    <row r="6362" spans="1:4" x14ac:dyDescent="0.25">
      <c r="A6362" s="321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21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21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21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21">
        <v>44201</v>
      </c>
      <c r="B6366" s="62" t="s">
        <v>13</v>
      </c>
      <c r="C6366" t="s">
        <v>226</v>
      </c>
      <c r="D6366" s="1">
        <v>1</v>
      </c>
    </row>
    <row r="6367" spans="1:4" x14ac:dyDescent="0.25">
      <c r="A6367" s="321">
        <v>44201</v>
      </c>
      <c r="B6367" s="62" t="s">
        <v>24</v>
      </c>
      <c r="C6367" t="s">
        <v>23</v>
      </c>
      <c r="D6367" s="1">
        <v>16</v>
      </c>
    </row>
    <row r="6368" spans="1:4" x14ac:dyDescent="0.25">
      <c r="A6368" s="321">
        <v>44201</v>
      </c>
      <c r="B6368" s="62" t="s">
        <v>24</v>
      </c>
      <c r="C6368" t="s">
        <v>36</v>
      </c>
      <c r="D6368" s="1">
        <v>1</v>
      </c>
    </row>
    <row r="6369" spans="1:4" x14ac:dyDescent="0.25">
      <c r="A6369" s="321">
        <v>44201</v>
      </c>
      <c r="B6369" s="62" t="s">
        <v>47</v>
      </c>
      <c r="C6369" t="s">
        <v>47</v>
      </c>
      <c r="D6369" s="1">
        <v>3</v>
      </c>
    </row>
    <row r="6370" spans="1:4" x14ac:dyDescent="0.25">
      <c r="A6370" s="321">
        <v>44201</v>
      </c>
      <c r="B6370" s="62" t="s">
        <v>48</v>
      </c>
      <c r="C6370" t="s">
        <v>48</v>
      </c>
      <c r="D6370" s="1">
        <v>1</v>
      </c>
    </row>
    <row r="6371" spans="1:4" x14ac:dyDescent="0.25">
      <c r="A6371" s="321">
        <v>44201</v>
      </c>
      <c r="B6371" s="62" t="s">
        <v>7</v>
      </c>
      <c r="C6371" s="62" t="s">
        <v>7</v>
      </c>
      <c r="D6371" s="1">
        <v>0</v>
      </c>
    </row>
    <row r="6372" spans="1:4" x14ac:dyDescent="0.25">
      <c r="A6372" s="321">
        <v>44201</v>
      </c>
      <c r="B6372" s="62" t="s">
        <v>9</v>
      </c>
      <c r="C6372" t="s">
        <v>613</v>
      </c>
      <c r="D6372" s="1">
        <v>1</v>
      </c>
    </row>
    <row r="6373" spans="1:4" x14ac:dyDescent="0.25">
      <c r="A6373" s="321">
        <v>44201</v>
      </c>
      <c r="B6373" s="62" t="s">
        <v>9</v>
      </c>
      <c r="C6373" t="s">
        <v>1034</v>
      </c>
      <c r="D6373" s="1">
        <v>2</v>
      </c>
    </row>
    <row r="6374" spans="1:4" x14ac:dyDescent="0.25">
      <c r="A6374" s="321">
        <v>44201</v>
      </c>
      <c r="B6374" s="62" t="s">
        <v>9</v>
      </c>
      <c r="C6374" s="62" t="s">
        <v>9</v>
      </c>
      <c r="D6374" s="1">
        <v>51</v>
      </c>
    </row>
    <row r="6375" spans="1:4" x14ac:dyDescent="0.25">
      <c r="A6375" s="321">
        <v>44201</v>
      </c>
      <c r="B6375" s="62" t="s">
        <v>9</v>
      </c>
      <c r="C6375" s="93" t="s">
        <v>149</v>
      </c>
      <c r="D6375" s="1">
        <v>2</v>
      </c>
    </row>
    <row r="6376" spans="1:4" x14ac:dyDescent="0.25">
      <c r="A6376" s="321">
        <v>44201</v>
      </c>
      <c r="B6376" s="62" t="s">
        <v>15</v>
      </c>
      <c r="C6376" s="93" t="s">
        <v>285</v>
      </c>
      <c r="D6376" s="1">
        <v>1</v>
      </c>
    </row>
    <row r="6377" spans="1:4" x14ac:dyDescent="0.25">
      <c r="A6377" s="321">
        <v>44201</v>
      </c>
      <c r="B6377" s="62" t="s">
        <v>11</v>
      </c>
      <c r="C6377" s="93" t="s">
        <v>336</v>
      </c>
      <c r="D6377" s="1">
        <v>5</v>
      </c>
    </row>
    <row r="6378" spans="1:4" x14ac:dyDescent="0.25">
      <c r="A6378" s="321">
        <v>44201</v>
      </c>
      <c r="B6378" s="62" t="s">
        <v>11</v>
      </c>
      <c r="C6378" s="93" t="s">
        <v>11</v>
      </c>
      <c r="D6378" s="1">
        <v>18</v>
      </c>
    </row>
    <row r="6379" spans="1:4" x14ac:dyDescent="0.25">
      <c r="A6379" s="321">
        <v>44201</v>
      </c>
      <c r="B6379" s="62" t="s">
        <v>11</v>
      </c>
      <c r="C6379" s="93" t="s">
        <v>135</v>
      </c>
      <c r="D6379" s="1">
        <v>1</v>
      </c>
    </row>
    <row r="6380" spans="1:4" x14ac:dyDescent="0.25">
      <c r="A6380" s="321">
        <v>44201</v>
      </c>
      <c r="B6380" s="62" t="s">
        <v>11</v>
      </c>
      <c r="C6380" s="93" t="s">
        <v>65</v>
      </c>
      <c r="D6380" s="1">
        <v>3</v>
      </c>
    </row>
    <row r="6381" spans="1:4" x14ac:dyDescent="0.25">
      <c r="A6381" s="321">
        <v>44201</v>
      </c>
      <c r="B6381" s="62" t="s">
        <v>12</v>
      </c>
      <c r="C6381" s="93" t="s">
        <v>117</v>
      </c>
      <c r="D6381" s="1">
        <v>6</v>
      </c>
    </row>
    <row r="6382" spans="1:4" x14ac:dyDescent="0.25">
      <c r="A6382" s="321">
        <v>44201</v>
      </c>
      <c r="B6382" s="62" t="s">
        <v>12</v>
      </c>
      <c r="C6382" s="93" t="s">
        <v>12</v>
      </c>
      <c r="D6382" s="1">
        <v>3</v>
      </c>
    </row>
    <row r="6383" spans="1:4" x14ac:dyDescent="0.25">
      <c r="A6383" s="321">
        <v>44201</v>
      </c>
      <c r="B6383" s="62" t="s">
        <v>8</v>
      </c>
      <c r="C6383" s="93" t="s">
        <v>74</v>
      </c>
      <c r="D6383" s="1">
        <v>6</v>
      </c>
    </row>
    <row r="6384" spans="1:4" x14ac:dyDescent="0.25">
      <c r="A6384" s="321">
        <v>44201</v>
      </c>
      <c r="B6384" s="62" t="s">
        <v>8</v>
      </c>
      <c r="C6384" s="93" t="s">
        <v>230</v>
      </c>
      <c r="D6384" s="1">
        <v>4</v>
      </c>
    </row>
    <row r="6385" spans="1:4" x14ac:dyDescent="0.25">
      <c r="A6385" s="321">
        <v>44201</v>
      </c>
      <c r="B6385" s="62" t="s">
        <v>8</v>
      </c>
      <c r="C6385" s="93" t="s">
        <v>59</v>
      </c>
      <c r="D6385" s="1">
        <v>9</v>
      </c>
    </row>
    <row r="6386" spans="1:4" x14ac:dyDescent="0.25">
      <c r="A6386" s="321">
        <v>44201</v>
      </c>
      <c r="B6386" s="62" t="s">
        <v>8</v>
      </c>
      <c r="C6386" s="93" t="s">
        <v>142</v>
      </c>
      <c r="D6386" s="1">
        <v>2</v>
      </c>
    </row>
    <row r="6387" spans="1:4" x14ac:dyDescent="0.25">
      <c r="A6387" s="321">
        <v>44201</v>
      </c>
      <c r="B6387" s="62" t="s">
        <v>8</v>
      </c>
      <c r="C6387" s="93" t="s">
        <v>134</v>
      </c>
      <c r="D6387" s="1">
        <v>1</v>
      </c>
    </row>
    <row r="6388" spans="1:4" x14ac:dyDescent="0.25">
      <c r="A6388" s="321">
        <v>44201</v>
      </c>
      <c r="B6388" s="62" t="s">
        <v>8</v>
      </c>
      <c r="C6388" s="93" t="s">
        <v>205</v>
      </c>
      <c r="D6388" s="1">
        <v>7</v>
      </c>
    </row>
    <row r="6389" spans="1:4" x14ac:dyDescent="0.25">
      <c r="A6389" s="321">
        <v>44201</v>
      </c>
      <c r="B6389" s="62" t="s">
        <v>8</v>
      </c>
      <c r="C6389" s="93" t="s">
        <v>40</v>
      </c>
      <c r="D6389" s="1">
        <v>5</v>
      </c>
    </row>
    <row r="6390" spans="1:4" x14ac:dyDescent="0.25">
      <c r="A6390" s="321">
        <v>44201</v>
      </c>
      <c r="B6390" s="62" t="s">
        <v>8</v>
      </c>
      <c r="C6390" s="93" t="s">
        <v>8</v>
      </c>
      <c r="D6390" s="1">
        <v>67</v>
      </c>
    </row>
    <row r="6391" spans="1:4" x14ac:dyDescent="0.25">
      <c r="A6391" s="321">
        <v>44201</v>
      </c>
      <c r="B6391" s="62" t="s">
        <v>8</v>
      </c>
      <c r="C6391" s="93" t="s">
        <v>31</v>
      </c>
      <c r="D6391" s="1">
        <v>4</v>
      </c>
    </row>
    <row r="6392" spans="1:4" x14ac:dyDescent="0.25">
      <c r="A6392" s="321">
        <v>44201</v>
      </c>
      <c r="B6392" s="62" t="s">
        <v>8</v>
      </c>
      <c r="C6392" s="93" t="s">
        <v>131</v>
      </c>
      <c r="D6392" s="1">
        <v>1</v>
      </c>
    </row>
    <row r="6393" spans="1:4" x14ac:dyDescent="0.25">
      <c r="A6393" s="321">
        <v>44201</v>
      </c>
      <c r="B6393" s="62" t="s">
        <v>8</v>
      </c>
      <c r="C6393" s="93" t="s">
        <v>940</v>
      </c>
      <c r="D6393" s="1">
        <v>1</v>
      </c>
    </row>
    <row r="6394" spans="1:4" x14ac:dyDescent="0.25">
      <c r="A6394" s="321">
        <v>44201</v>
      </c>
      <c r="B6394" s="62" t="s">
        <v>49</v>
      </c>
      <c r="C6394" s="93" t="s">
        <v>215</v>
      </c>
      <c r="D6394" s="1">
        <v>1</v>
      </c>
    </row>
    <row r="6395" spans="1:4" x14ac:dyDescent="0.25">
      <c r="A6395" s="321">
        <v>44201</v>
      </c>
      <c r="B6395" s="62" t="s">
        <v>49</v>
      </c>
      <c r="C6395" s="62" t="s">
        <v>49</v>
      </c>
      <c r="D6395" s="1">
        <v>6</v>
      </c>
    </row>
    <row r="6396" spans="1:4" x14ac:dyDescent="0.25">
      <c r="A6396" s="321">
        <v>44201</v>
      </c>
      <c r="B6396" s="62" t="s">
        <v>50</v>
      </c>
      <c r="C6396" s="93" t="s">
        <v>232</v>
      </c>
      <c r="D6396" s="1">
        <v>1</v>
      </c>
    </row>
    <row r="6397" spans="1:4" x14ac:dyDescent="0.25">
      <c r="A6397" s="321">
        <v>44201</v>
      </c>
      <c r="B6397" s="62" t="s">
        <v>50</v>
      </c>
      <c r="C6397" s="93" t="s">
        <v>368</v>
      </c>
      <c r="D6397" s="1">
        <v>6</v>
      </c>
    </row>
    <row r="6398" spans="1:4" x14ac:dyDescent="0.25">
      <c r="A6398" s="321">
        <v>44201</v>
      </c>
      <c r="B6398" s="62" t="s">
        <v>27</v>
      </c>
      <c r="C6398" s="93" t="s">
        <v>141</v>
      </c>
      <c r="D6398" s="1">
        <v>1</v>
      </c>
    </row>
    <row r="6399" spans="1:4" x14ac:dyDescent="0.25">
      <c r="A6399" s="321">
        <v>44201</v>
      </c>
      <c r="B6399" s="62" t="s">
        <v>27</v>
      </c>
      <c r="C6399" s="93" t="s">
        <v>43</v>
      </c>
      <c r="D6399" s="1">
        <v>41</v>
      </c>
    </row>
    <row r="6400" spans="1:4" x14ac:dyDescent="0.25">
      <c r="A6400" s="321">
        <v>44201</v>
      </c>
      <c r="B6400" s="62" t="s">
        <v>27</v>
      </c>
      <c r="C6400" s="93" t="s">
        <v>954</v>
      </c>
      <c r="D6400" s="1">
        <v>1</v>
      </c>
    </row>
    <row r="6401" spans="1:4" x14ac:dyDescent="0.25">
      <c r="A6401" s="321">
        <v>44201</v>
      </c>
      <c r="B6401" s="62" t="s">
        <v>27</v>
      </c>
      <c r="C6401" s="93" t="s">
        <v>961</v>
      </c>
      <c r="D6401" s="1">
        <v>1</v>
      </c>
    </row>
    <row r="6402" spans="1:4" x14ac:dyDescent="0.25">
      <c r="A6402" s="321">
        <v>44201</v>
      </c>
      <c r="B6402" s="62" t="s">
        <v>51</v>
      </c>
      <c r="C6402" s="62" t="s">
        <v>51</v>
      </c>
      <c r="D6402" s="1">
        <v>4</v>
      </c>
    </row>
    <row r="6403" spans="1:4" x14ac:dyDescent="0.25">
      <c r="A6403" s="321">
        <v>44201</v>
      </c>
      <c r="B6403" s="62" t="s">
        <v>10</v>
      </c>
      <c r="C6403" s="62" t="s">
        <v>10</v>
      </c>
      <c r="D6403" s="1">
        <v>13</v>
      </c>
    </row>
  </sheetData>
  <autoFilter ref="A1:D629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5759">
    <sortCondition ref="A2:A5759"/>
    <sortCondition ref="B2:B5759"/>
    <sortCondition ref="C2:C57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A3" sqref="A3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7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39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27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1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2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24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69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3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18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15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245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44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28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17</v>
      </c>
      <c r="F18" s="16">
        <v>336</v>
      </c>
      <c r="G18" s="24">
        <f t="shared" si="0"/>
        <v>1.0922619047619047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00"/>
  <sheetViews>
    <sheetView topLeftCell="B588" workbookViewId="0">
      <selection activeCell="D597" sqref="D597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3" t="s">
        <v>27</v>
      </c>
      <c r="E184" s="273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3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3" t="s">
        <v>27</v>
      </c>
      <c r="E186" s="273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3" t="s">
        <v>27</v>
      </c>
      <c r="E187" s="273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3" t="s">
        <v>27</v>
      </c>
      <c r="E188" s="273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3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3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3" t="s">
        <v>9</v>
      </c>
      <c r="E191" s="273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3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3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3" t="s">
        <v>51</v>
      </c>
      <c r="E194" s="273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3" t="s">
        <v>20</v>
      </c>
      <c r="E195" s="273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3" t="s">
        <v>20</v>
      </c>
      <c r="E196" s="273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3" t="s">
        <v>48</v>
      </c>
      <c r="E197" s="273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3" t="s">
        <v>11</v>
      </c>
      <c r="E198" s="273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3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3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3" t="s">
        <v>8</v>
      </c>
      <c r="E201" s="273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3" t="s">
        <v>7</v>
      </c>
      <c r="E202" s="273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3" t="s">
        <v>12</v>
      </c>
      <c r="E203" s="273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3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3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3" t="s">
        <v>13</v>
      </c>
      <c r="E206" s="273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3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3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3" t="s">
        <v>7</v>
      </c>
      <c r="E209" s="273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3" t="s">
        <v>9</v>
      </c>
      <c r="E210" s="273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3" t="s">
        <v>8</v>
      </c>
      <c r="E211" s="273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3" t="s">
        <v>8</v>
      </c>
      <c r="E212" s="273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3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3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3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3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3" t="s">
        <v>7</v>
      </c>
      <c r="E217" s="273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3" t="s">
        <v>9</v>
      </c>
      <c r="E218" s="273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3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3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3" t="s">
        <v>8</v>
      </c>
      <c r="E221" s="273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3" t="s">
        <v>8</v>
      </c>
      <c r="E222" s="273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3" t="s">
        <v>8</v>
      </c>
      <c r="E223" s="273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3" t="s">
        <v>8</v>
      </c>
      <c r="E224" s="273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3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3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3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3" t="s">
        <v>8</v>
      </c>
      <c r="E228" s="273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3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3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3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3" t="s">
        <v>20</v>
      </c>
      <c r="E232" s="273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3" t="s">
        <v>20</v>
      </c>
      <c r="E233" s="273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3" t="s">
        <v>20</v>
      </c>
      <c r="E234" s="273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3" t="s">
        <v>13</v>
      </c>
      <c r="E235" s="273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3" t="s">
        <v>7</v>
      </c>
      <c r="E236" s="273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3" t="s">
        <v>7</v>
      </c>
      <c r="E237" s="273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3" t="s">
        <v>12</v>
      </c>
      <c r="E238" s="273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3" t="s">
        <v>8</v>
      </c>
      <c r="E239" s="273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3" t="s">
        <v>8</v>
      </c>
      <c r="E240" s="273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3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3" t="s">
        <v>8</v>
      </c>
      <c r="E242" s="273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3" t="s">
        <v>10</v>
      </c>
      <c r="E243" s="273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3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3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3" t="s">
        <v>8</v>
      </c>
      <c r="E246" s="273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3" t="s">
        <v>51</v>
      </c>
      <c r="E247" s="273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3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3" t="s">
        <v>8</v>
      </c>
      <c r="E249" s="273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3" t="s">
        <v>8</v>
      </c>
      <c r="E250" s="273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3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3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3" t="s">
        <v>9</v>
      </c>
      <c r="E253" s="273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3" t="s">
        <v>9</v>
      </c>
      <c r="E254" s="273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3" t="s">
        <v>9</v>
      </c>
      <c r="E255" s="273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3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3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3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3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3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3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3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3" t="s">
        <v>20</v>
      </c>
      <c r="E263" s="273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3" t="s">
        <v>20</v>
      </c>
      <c r="E264" s="273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3" t="s">
        <v>20</v>
      </c>
      <c r="E265" s="273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3" t="s">
        <v>20</v>
      </c>
      <c r="E266" s="273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3" t="s">
        <v>20</v>
      </c>
      <c r="E267" s="273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3" t="s">
        <v>20</v>
      </c>
      <c r="E268" s="273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3" t="s">
        <v>20</v>
      </c>
      <c r="E269" s="273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3" t="s">
        <v>20</v>
      </c>
      <c r="E270" s="273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3" t="s">
        <v>13</v>
      </c>
      <c r="E271" s="273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3" t="s">
        <v>24</v>
      </c>
      <c r="E272" s="273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3" t="s">
        <v>9</v>
      </c>
      <c r="E273" s="273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3" t="s">
        <v>8</v>
      </c>
      <c r="E274" s="273" t="s">
        <v>40</v>
      </c>
    </row>
    <row r="275" spans="1:5" x14ac:dyDescent="0.25">
      <c r="A275" s="16"/>
      <c r="B275" s="16"/>
      <c r="C275" s="196"/>
      <c r="D275" s="273" t="s">
        <v>20</v>
      </c>
      <c r="E275" s="273" t="s">
        <v>20</v>
      </c>
    </row>
    <row r="276" spans="1:5" x14ac:dyDescent="0.25">
      <c r="A276" s="16"/>
      <c r="B276" s="16"/>
      <c r="C276" s="196"/>
      <c r="D276" s="273" t="s">
        <v>20</v>
      </c>
      <c r="E276" s="273" t="s">
        <v>20</v>
      </c>
    </row>
    <row r="277" spans="1:5" x14ac:dyDescent="0.25">
      <c r="A277" s="16"/>
      <c r="B277" s="16"/>
      <c r="C277" s="196"/>
      <c r="D277" s="273" t="s">
        <v>20</v>
      </c>
      <c r="E277" s="273" t="s">
        <v>20</v>
      </c>
    </row>
    <row r="278" spans="1:5" x14ac:dyDescent="0.25">
      <c r="A278" s="16"/>
      <c r="B278" s="16"/>
      <c r="C278" s="196"/>
      <c r="D278" s="273" t="s">
        <v>20</v>
      </c>
      <c r="E278" s="273" t="s">
        <v>20</v>
      </c>
    </row>
    <row r="279" spans="1:5" x14ac:dyDescent="0.25">
      <c r="A279" s="16"/>
      <c r="B279" s="16"/>
      <c r="C279" s="196"/>
      <c r="D279" s="273" t="s">
        <v>20</v>
      </c>
      <c r="E279" s="273" t="s">
        <v>937</v>
      </c>
    </row>
    <row r="280" spans="1:5" x14ac:dyDescent="0.25">
      <c r="A280" s="16"/>
      <c r="B280" s="16"/>
      <c r="C280" s="196"/>
      <c r="D280" s="273" t="s">
        <v>20</v>
      </c>
      <c r="E280" s="273" t="s">
        <v>652</v>
      </c>
    </row>
    <row r="281" spans="1:5" x14ac:dyDescent="0.25">
      <c r="A281" s="69"/>
      <c r="B281" s="16" t="s">
        <v>318</v>
      </c>
      <c r="C281" s="196">
        <v>50</v>
      </c>
      <c r="D281" s="273" t="s">
        <v>13</v>
      </c>
      <c r="E281" s="273" t="s">
        <v>223</v>
      </c>
    </row>
    <row r="282" spans="1:5" x14ac:dyDescent="0.25">
      <c r="A282" s="69"/>
      <c r="B282" s="16" t="s">
        <v>317</v>
      </c>
      <c r="C282" s="196">
        <v>87</v>
      </c>
      <c r="D282" s="273" t="s">
        <v>13</v>
      </c>
      <c r="E282" s="273" t="s">
        <v>13</v>
      </c>
    </row>
    <row r="283" spans="1:5" x14ac:dyDescent="0.25">
      <c r="A283" s="16"/>
      <c r="B283" s="16"/>
      <c r="C283" s="196"/>
      <c r="D283" s="273" t="s">
        <v>13</v>
      </c>
      <c r="E283" s="273" t="s">
        <v>225</v>
      </c>
    </row>
    <row r="284" spans="1:5" x14ac:dyDescent="0.25">
      <c r="A284" s="16"/>
      <c r="B284" s="16"/>
      <c r="C284" s="196"/>
      <c r="D284" s="273" t="s">
        <v>13</v>
      </c>
      <c r="E284" s="273" t="s">
        <v>225</v>
      </c>
    </row>
    <row r="285" spans="1:5" x14ac:dyDescent="0.25">
      <c r="A285" s="16"/>
      <c r="B285" s="16"/>
      <c r="C285" s="196"/>
      <c r="D285" s="273" t="s">
        <v>13</v>
      </c>
      <c r="E285" s="273" t="s">
        <v>13</v>
      </c>
    </row>
    <row r="286" spans="1:5" x14ac:dyDescent="0.25">
      <c r="A286" s="16"/>
      <c r="B286" s="16"/>
      <c r="C286" s="196"/>
      <c r="D286" s="273" t="s">
        <v>13</v>
      </c>
      <c r="E286" s="62" t="s">
        <v>884</v>
      </c>
    </row>
    <row r="287" spans="1:5" x14ac:dyDescent="0.25">
      <c r="A287" s="16"/>
      <c r="B287" s="16"/>
      <c r="C287" s="196"/>
      <c r="D287" s="273" t="s">
        <v>13</v>
      </c>
      <c r="E287" s="62" t="s">
        <v>884</v>
      </c>
    </row>
    <row r="288" spans="1:5" x14ac:dyDescent="0.25">
      <c r="A288" s="16"/>
      <c r="B288" s="16"/>
      <c r="C288" s="196"/>
      <c r="D288" s="273" t="s">
        <v>13</v>
      </c>
      <c r="E288" s="62" t="s">
        <v>884</v>
      </c>
    </row>
    <row r="289" spans="1:5" x14ac:dyDescent="0.25">
      <c r="A289" s="16"/>
      <c r="B289" s="16"/>
      <c r="C289" s="196"/>
      <c r="D289" s="273" t="s">
        <v>13</v>
      </c>
      <c r="E289" s="273" t="s">
        <v>223</v>
      </c>
    </row>
    <row r="290" spans="1:5" x14ac:dyDescent="0.25">
      <c r="A290" s="16"/>
      <c r="B290" s="16"/>
      <c r="C290" s="196"/>
      <c r="D290" s="273" t="s">
        <v>13</v>
      </c>
      <c r="E290" s="273" t="s">
        <v>223</v>
      </c>
    </row>
    <row r="291" spans="1:5" x14ac:dyDescent="0.25">
      <c r="A291" s="16"/>
      <c r="B291" s="16"/>
      <c r="C291" s="196"/>
      <c r="D291" s="273" t="s">
        <v>13</v>
      </c>
      <c r="E291" s="62" t="s">
        <v>223</v>
      </c>
    </row>
    <row r="292" spans="1:5" x14ac:dyDescent="0.25">
      <c r="A292" s="16"/>
      <c r="B292" s="16"/>
      <c r="C292" s="196"/>
      <c r="D292" s="273" t="s">
        <v>13</v>
      </c>
      <c r="E292" s="273" t="s">
        <v>223</v>
      </c>
    </row>
    <row r="293" spans="1:5" x14ac:dyDescent="0.25">
      <c r="A293" s="16"/>
      <c r="B293" s="16"/>
      <c r="C293" s="196"/>
      <c r="D293" s="273" t="s">
        <v>24</v>
      </c>
      <c r="E293" s="273" t="s">
        <v>23</v>
      </c>
    </row>
    <row r="294" spans="1:5" x14ac:dyDescent="0.25">
      <c r="A294" s="16"/>
      <c r="B294" s="16"/>
      <c r="C294" s="196"/>
      <c r="D294" s="273" t="s">
        <v>24</v>
      </c>
      <c r="E294" s="273" t="s">
        <v>37</v>
      </c>
    </row>
    <row r="295" spans="1:5" x14ac:dyDescent="0.25">
      <c r="A295" s="16"/>
      <c r="B295" s="16"/>
      <c r="C295" s="196"/>
      <c r="D295" s="273" t="s">
        <v>48</v>
      </c>
      <c r="E295" s="273" t="s">
        <v>48</v>
      </c>
    </row>
    <row r="296" spans="1:5" x14ac:dyDescent="0.25">
      <c r="A296" s="69"/>
      <c r="B296" s="16" t="s">
        <v>318</v>
      </c>
      <c r="C296" s="196">
        <v>74</v>
      </c>
      <c r="D296" s="273" t="s">
        <v>7</v>
      </c>
      <c r="E296" s="273" t="s">
        <v>7</v>
      </c>
    </row>
    <row r="297" spans="1:5" x14ac:dyDescent="0.25">
      <c r="A297" s="69"/>
      <c r="B297" s="16" t="s">
        <v>318</v>
      </c>
      <c r="C297" s="196">
        <v>77</v>
      </c>
      <c r="D297" s="273" t="s">
        <v>7</v>
      </c>
      <c r="E297" s="273" t="s">
        <v>7</v>
      </c>
    </row>
    <row r="298" spans="1:5" x14ac:dyDescent="0.25">
      <c r="A298" s="69"/>
      <c r="B298" s="16" t="s">
        <v>317</v>
      </c>
      <c r="C298" s="196">
        <v>85</v>
      </c>
      <c r="D298" s="273" t="s">
        <v>7</v>
      </c>
      <c r="E298" s="273" t="s">
        <v>7</v>
      </c>
    </row>
    <row r="299" spans="1:5" x14ac:dyDescent="0.25">
      <c r="A299" s="16"/>
      <c r="B299" s="16"/>
      <c r="C299" s="196"/>
      <c r="D299" s="273" t="s">
        <v>7</v>
      </c>
      <c r="E299" s="62" t="s">
        <v>116</v>
      </c>
    </row>
    <row r="300" spans="1:5" x14ac:dyDescent="0.25">
      <c r="A300" s="16"/>
      <c r="B300" s="16"/>
      <c r="C300" s="196"/>
      <c r="D300" s="273" t="s">
        <v>7</v>
      </c>
      <c r="E300" s="273" t="s">
        <v>7</v>
      </c>
    </row>
    <row r="301" spans="1:5" x14ac:dyDescent="0.25">
      <c r="A301" s="16"/>
      <c r="B301" s="16"/>
      <c r="C301" s="196"/>
      <c r="D301" s="273" t="s">
        <v>7</v>
      </c>
      <c r="E301" s="273" t="s">
        <v>7</v>
      </c>
    </row>
    <row r="302" spans="1:5" x14ac:dyDescent="0.25">
      <c r="A302" s="16"/>
      <c r="B302" s="16"/>
      <c r="C302" s="196"/>
      <c r="D302" s="273" t="s">
        <v>9</v>
      </c>
      <c r="E302" s="273" t="s">
        <v>9</v>
      </c>
    </row>
    <row r="303" spans="1:5" x14ac:dyDescent="0.25">
      <c r="A303" s="16"/>
      <c r="B303" s="16"/>
      <c r="C303" s="196"/>
      <c r="D303" s="273" t="s">
        <v>9</v>
      </c>
      <c r="E303" s="273" t="s">
        <v>9</v>
      </c>
    </row>
    <row r="304" spans="1:5" x14ac:dyDescent="0.25">
      <c r="A304" s="16"/>
      <c r="B304" s="16"/>
      <c r="C304" s="196"/>
      <c r="D304" s="273" t="s">
        <v>9</v>
      </c>
      <c r="E304" s="273" t="s">
        <v>9</v>
      </c>
    </row>
    <row r="305" spans="1:5" x14ac:dyDescent="0.25">
      <c r="A305" s="16"/>
      <c r="B305" s="16"/>
      <c r="C305" s="196"/>
      <c r="D305" s="273" t="s">
        <v>9</v>
      </c>
      <c r="E305" s="273" t="s">
        <v>9</v>
      </c>
    </row>
    <row r="306" spans="1:5" x14ac:dyDescent="0.25">
      <c r="A306" s="16"/>
      <c r="B306" s="16"/>
      <c r="C306" s="196"/>
      <c r="D306" s="273" t="s">
        <v>9</v>
      </c>
      <c r="E306" s="273" t="s">
        <v>9</v>
      </c>
    </row>
    <row r="307" spans="1:5" x14ac:dyDescent="0.25">
      <c r="A307" s="16"/>
      <c r="B307" s="16"/>
      <c r="C307" s="196"/>
      <c r="D307" s="273" t="s">
        <v>9</v>
      </c>
      <c r="E307" s="273" t="s">
        <v>9</v>
      </c>
    </row>
    <row r="308" spans="1:5" x14ac:dyDescent="0.25">
      <c r="A308" s="16"/>
      <c r="B308" s="16"/>
      <c r="C308" s="196"/>
      <c r="D308" s="273" t="s">
        <v>9</v>
      </c>
      <c r="E308" s="273" t="s">
        <v>9</v>
      </c>
    </row>
    <row r="309" spans="1:5" x14ac:dyDescent="0.25">
      <c r="A309" s="16"/>
      <c r="B309" s="16"/>
      <c r="C309" s="196"/>
      <c r="D309" s="273" t="s">
        <v>9</v>
      </c>
      <c r="E309" s="273" t="s">
        <v>9</v>
      </c>
    </row>
    <row r="310" spans="1:5" x14ac:dyDescent="0.25">
      <c r="A310" s="16"/>
      <c r="B310" s="16"/>
      <c r="C310" s="196"/>
      <c r="D310" s="273" t="s">
        <v>9</v>
      </c>
      <c r="E310" s="273" t="s">
        <v>9</v>
      </c>
    </row>
    <row r="311" spans="1:5" x14ac:dyDescent="0.25">
      <c r="A311" s="16"/>
      <c r="B311" s="16"/>
      <c r="C311" s="196"/>
      <c r="D311" s="273" t="s">
        <v>9</v>
      </c>
      <c r="E311" s="273" t="s">
        <v>9</v>
      </c>
    </row>
    <row r="312" spans="1:5" x14ac:dyDescent="0.25">
      <c r="A312" s="16"/>
      <c r="B312" s="16"/>
      <c r="C312" s="196"/>
      <c r="D312" s="273" t="s">
        <v>9</v>
      </c>
      <c r="E312" s="273" t="s">
        <v>9</v>
      </c>
    </row>
    <row r="313" spans="1:5" x14ac:dyDescent="0.25">
      <c r="A313" s="16"/>
      <c r="B313" s="16"/>
      <c r="C313" s="196"/>
      <c r="D313" s="273" t="s">
        <v>9</v>
      </c>
      <c r="E313" s="273" t="s">
        <v>9</v>
      </c>
    </row>
    <row r="314" spans="1:5" x14ac:dyDescent="0.25">
      <c r="A314" s="16"/>
      <c r="B314" s="16"/>
      <c r="C314" s="196"/>
      <c r="D314" s="273" t="s">
        <v>9</v>
      </c>
      <c r="E314" s="273" t="s">
        <v>9</v>
      </c>
    </row>
    <row r="315" spans="1:5" x14ac:dyDescent="0.25">
      <c r="A315" s="16"/>
      <c r="B315" s="16"/>
      <c r="C315" s="196"/>
      <c r="D315" s="273" t="s">
        <v>9</v>
      </c>
      <c r="E315" s="273" t="s">
        <v>9</v>
      </c>
    </row>
    <row r="316" spans="1:5" x14ac:dyDescent="0.25">
      <c r="A316" s="16"/>
      <c r="B316" s="16"/>
      <c r="C316" s="196"/>
      <c r="D316" s="273" t="s">
        <v>9</v>
      </c>
      <c r="E316" s="273" t="s">
        <v>9</v>
      </c>
    </row>
    <row r="317" spans="1:5" x14ac:dyDescent="0.25">
      <c r="A317" s="16"/>
      <c r="B317" s="16"/>
      <c r="C317" s="196"/>
      <c r="D317" s="273" t="s">
        <v>9</v>
      </c>
      <c r="E317" s="273" t="s">
        <v>9</v>
      </c>
    </row>
    <row r="318" spans="1:5" x14ac:dyDescent="0.25">
      <c r="A318" s="16"/>
      <c r="B318" s="16"/>
      <c r="C318" s="196"/>
      <c r="D318" s="273" t="s">
        <v>9</v>
      </c>
      <c r="E318" s="273" t="s">
        <v>9</v>
      </c>
    </row>
    <row r="319" spans="1:5" x14ac:dyDescent="0.25">
      <c r="A319" s="16"/>
      <c r="B319" s="16"/>
      <c r="C319" s="196"/>
      <c r="D319" s="273" t="s">
        <v>9</v>
      </c>
      <c r="E319" s="273" t="s">
        <v>9</v>
      </c>
    </row>
    <row r="320" spans="1:5" x14ac:dyDescent="0.25">
      <c r="A320" s="16"/>
      <c r="B320" s="16"/>
      <c r="C320" s="196"/>
      <c r="D320" s="273" t="s">
        <v>9</v>
      </c>
      <c r="E320" s="273" t="s">
        <v>710</v>
      </c>
    </row>
    <row r="321" spans="1:5" x14ac:dyDescent="0.25">
      <c r="A321" s="16"/>
      <c r="B321" s="16"/>
      <c r="C321" s="196"/>
      <c r="D321" s="273" t="s">
        <v>9</v>
      </c>
      <c r="E321" s="273" t="s">
        <v>149</v>
      </c>
    </row>
    <row r="322" spans="1:5" x14ac:dyDescent="0.25">
      <c r="A322" s="16"/>
      <c r="B322" s="16"/>
      <c r="C322" s="196"/>
      <c r="D322" s="273" t="s">
        <v>9</v>
      </c>
      <c r="E322" s="62" t="s">
        <v>145</v>
      </c>
    </row>
    <row r="323" spans="1:5" x14ac:dyDescent="0.25">
      <c r="A323" s="16"/>
      <c r="B323" s="16"/>
      <c r="C323" s="196"/>
      <c r="D323" s="273" t="s">
        <v>11</v>
      </c>
      <c r="E323" s="62" t="s">
        <v>11</v>
      </c>
    </row>
    <row r="324" spans="1:5" x14ac:dyDescent="0.25">
      <c r="A324" s="16"/>
      <c r="B324" s="16"/>
      <c r="C324" s="196"/>
      <c r="D324" s="273" t="s">
        <v>11</v>
      </c>
      <c r="E324" s="273" t="s">
        <v>135</v>
      </c>
    </row>
    <row r="325" spans="1:5" x14ac:dyDescent="0.25">
      <c r="A325" s="16"/>
      <c r="B325" s="16"/>
      <c r="C325" s="196"/>
      <c r="D325" s="273" t="s">
        <v>11</v>
      </c>
      <c r="E325" s="273" t="s">
        <v>135</v>
      </c>
    </row>
    <row r="326" spans="1:5" x14ac:dyDescent="0.25">
      <c r="A326" s="16"/>
      <c r="B326" s="16"/>
      <c r="C326" s="196"/>
      <c r="D326" s="273" t="s">
        <v>11</v>
      </c>
      <c r="E326" s="273" t="s">
        <v>135</v>
      </c>
    </row>
    <row r="327" spans="1:5" x14ac:dyDescent="0.25">
      <c r="A327" s="16"/>
      <c r="B327" s="16"/>
      <c r="C327" s="196"/>
      <c r="D327" s="273" t="s">
        <v>11</v>
      </c>
      <c r="E327" s="273" t="s">
        <v>135</v>
      </c>
    </row>
    <row r="328" spans="1:5" x14ac:dyDescent="0.25">
      <c r="A328" s="69"/>
      <c r="B328" s="16" t="s">
        <v>317</v>
      </c>
      <c r="C328" s="196">
        <v>81</v>
      </c>
      <c r="D328" s="273" t="s">
        <v>12</v>
      </c>
      <c r="E328" s="273" t="s">
        <v>12</v>
      </c>
    </row>
    <row r="329" spans="1:5" x14ac:dyDescent="0.25">
      <c r="A329" s="16"/>
      <c r="B329" s="16"/>
      <c r="C329" s="196"/>
      <c r="D329" s="273" t="s">
        <v>12</v>
      </c>
      <c r="E329" s="273" t="s">
        <v>12</v>
      </c>
    </row>
    <row r="330" spans="1:5" x14ac:dyDescent="0.25">
      <c r="A330" s="69"/>
      <c r="B330" s="16" t="s">
        <v>318</v>
      </c>
      <c r="C330" s="196">
        <v>74</v>
      </c>
      <c r="D330" s="273" t="s">
        <v>8</v>
      </c>
      <c r="E330" s="273" t="s">
        <v>230</v>
      </c>
    </row>
    <row r="331" spans="1:5" x14ac:dyDescent="0.25">
      <c r="A331" s="69"/>
      <c r="B331" s="16"/>
      <c r="C331" s="196"/>
      <c r="D331" s="273" t="s">
        <v>8</v>
      </c>
      <c r="E331" s="273" t="s">
        <v>326</v>
      </c>
    </row>
    <row r="332" spans="1:5" x14ac:dyDescent="0.25">
      <c r="A332" s="69"/>
      <c r="B332" s="16"/>
      <c r="C332" s="196"/>
      <c r="D332" s="273" t="s">
        <v>8</v>
      </c>
      <c r="E332" s="273" t="s">
        <v>74</v>
      </c>
    </row>
    <row r="333" spans="1:5" x14ac:dyDescent="0.25">
      <c r="A333" s="69"/>
      <c r="B333" s="16"/>
      <c r="C333" s="196"/>
      <c r="D333" s="273" t="s">
        <v>8</v>
      </c>
      <c r="E333" s="273" t="s">
        <v>74</v>
      </c>
    </row>
    <row r="334" spans="1:5" x14ac:dyDescent="0.25">
      <c r="A334" s="69"/>
      <c r="B334" s="16"/>
      <c r="C334" s="196"/>
      <c r="D334" s="273" t="s">
        <v>8</v>
      </c>
      <c r="E334" s="62" t="s">
        <v>74</v>
      </c>
    </row>
    <row r="335" spans="1:5" x14ac:dyDescent="0.25">
      <c r="A335" s="69"/>
      <c r="B335" s="16"/>
      <c r="C335" s="196"/>
      <c r="D335" s="273" t="s">
        <v>8</v>
      </c>
      <c r="E335" s="273" t="s">
        <v>230</v>
      </c>
    </row>
    <row r="336" spans="1:5" x14ac:dyDescent="0.25">
      <c r="A336" s="69"/>
      <c r="B336" s="16"/>
      <c r="C336" s="196"/>
      <c r="D336" s="273" t="s">
        <v>8</v>
      </c>
      <c r="E336" s="273" t="s">
        <v>230</v>
      </c>
    </row>
    <row r="337" spans="1:5" x14ac:dyDescent="0.25">
      <c r="A337" s="69"/>
      <c r="B337" s="16"/>
      <c r="C337" s="196"/>
      <c r="D337" s="273" t="s">
        <v>8</v>
      </c>
      <c r="E337" s="273" t="s">
        <v>230</v>
      </c>
    </row>
    <row r="338" spans="1:5" x14ac:dyDescent="0.25">
      <c r="A338" s="69"/>
      <c r="B338" s="16"/>
      <c r="C338" s="196"/>
      <c r="D338" s="273" t="s">
        <v>8</v>
      </c>
      <c r="E338" s="273" t="s">
        <v>230</v>
      </c>
    </row>
    <row r="339" spans="1:5" x14ac:dyDescent="0.25">
      <c r="A339" s="69"/>
      <c r="B339" s="16"/>
      <c r="C339" s="196"/>
      <c r="D339" s="273" t="s">
        <v>8</v>
      </c>
      <c r="E339" s="273" t="s">
        <v>59</v>
      </c>
    </row>
    <row r="340" spans="1:5" x14ac:dyDescent="0.25">
      <c r="A340" s="69"/>
      <c r="B340" s="16"/>
      <c r="C340" s="196"/>
      <c r="D340" s="273" t="s">
        <v>8</v>
      </c>
      <c r="E340" s="273" t="s">
        <v>59</v>
      </c>
    </row>
    <row r="341" spans="1:5" x14ac:dyDescent="0.25">
      <c r="A341" s="69"/>
      <c r="B341" s="16"/>
      <c r="C341" s="196"/>
      <c r="D341" s="273" t="s">
        <v>8</v>
      </c>
      <c r="E341" s="273" t="s">
        <v>59</v>
      </c>
    </row>
    <row r="342" spans="1:5" x14ac:dyDescent="0.25">
      <c r="A342" s="69"/>
      <c r="B342" s="16"/>
      <c r="C342" s="196"/>
      <c r="D342" s="273" t="s">
        <v>8</v>
      </c>
      <c r="E342" s="273" t="s">
        <v>59</v>
      </c>
    </row>
    <row r="343" spans="1:5" x14ac:dyDescent="0.25">
      <c r="A343" s="69"/>
      <c r="B343" s="16"/>
      <c r="C343" s="196"/>
      <c r="D343" s="273" t="s">
        <v>8</v>
      </c>
      <c r="E343" s="273" t="s">
        <v>59</v>
      </c>
    </row>
    <row r="344" spans="1:5" x14ac:dyDescent="0.25">
      <c r="A344" s="69"/>
      <c r="B344" s="16"/>
      <c r="C344" s="196"/>
      <c r="D344" s="273" t="s">
        <v>8</v>
      </c>
      <c r="E344" s="273" t="s">
        <v>59</v>
      </c>
    </row>
    <row r="345" spans="1:5" x14ac:dyDescent="0.25">
      <c r="A345" s="69"/>
      <c r="B345" s="16"/>
      <c r="C345" s="196"/>
      <c r="D345" s="273" t="s">
        <v>8</v>
      </c>
      <c r="E345" s="273" t="s">
        <v>59</v>
      </c>
    </row>
    <row r="346" spans="1:5" x14ac:dyDescent="0.25">
      <c r="A346" s="69"/>
      <c r="B346" s="16"/>
      <c r="C346" s="196"/>
      <c r="D346" s="273" t="s">
        <v>8</v>
      </c>
      <c r="E346" s="273" t="s">
        <v>142</v>
      </c>
    </row>
    <row r="347" spans="1:5" x14ac:dyDescent="0.25">
      <c r="A347" s="69"/>
      <c r="B347" s="16"/>
      <c r="C347" s="196"/>
      <c r="D347" s="273" t="s">
        <v>8</v>
      </c>
      <c r="E347" s="273" t="s">
        <v>205</v>
      </c>
    </row>
    <row r="348" spans="1:5" x14ac:dyDescent="0.25">
      <c r="A348" s="69"/>
      <c r="B348" s="16"/>
      <c r="C348" s="196"/>
      <c r="D348" s="273" t="s">
        <v>8</v>
      </c>
      <c r="E348" s="273" t="s">
        <v>40</v>
      </c>
    </row>
    <row r="349" spans="1:5" x14ac:dyDescent="0.25">
      <c r="A349" s="16"/>
      <c r="B349" s="16"/>
      <c r="C349" s="196"/>
      <c r="D349" s="273" t="s">
        <v>8</v>
      </c>
      <c r="E349" s="62" t="s">
        <v>8</v>
      </c>
    </row>
    <row r="350" spans="1:5" x14ac:dyDescent="0.25">
      <c r="A350" s="16"/>
      <c r="B350" s="16"/>
      <c r="C350" s="196"/>
      <c r="D350" s="273" t="s">
        <v>8</v>
      </c>
      <c r="E350" s="62" t="s">
        <v>8</v>
      </c>
    </row>
    <row r="351" spans="1:5" x14ac:dyDescent="0.25">
      <c r="A351" s="16"/>
      <c r="B351" s="16"/>
      <c r="C351" s="196"/>
      <c r="D351" s="273" t="s">
        <v>8</v>
      </c>
      <c r="E351" s="62" t="s">
        <v>8</v>
      </c>
    </row>
    <row r="352" spans="1:5" x14ac:dyDescent="0.25">
      <c r="A352" s="16"/>
      <c r="B352" s="16"/>
      <c r="C352" s="196"/>
      <c r="D352" s="273" t="s">
        <v>8</v>
      </c>
      <c r="E352" s="62" t="s">
        <v>8</v>
      </c>
    </row>
    <row r="353" spans="1:5" x14ac:dyDescent="0.25">
      <c r="A353" s="16"/>
      <c r="B353" s="16"/>
      <c r="C353" s="196"/>
      <c r="D353" s="273" t="s">
        <v>8</v>
      </c>
      <c r="E353" s="62" t="s">
        <v>8</v>
      </c>
    </row>
    <row r="354" spans="1:5" x14ac:dyDescent="0.25">
      <c r="A354" s="16"/>
      <c r="B354" s="16"/>
      <c r="C354" s="196"/>
      <c r="D354" s="273" t="s">
        <v>8</v>
      </c>
      <c r="E354" s="62" t="s">
        <v>8</v>
      </c>
    </row>
    <row r="355" spans="1:5" x14ac:dyDescent="0.25">
      <c r="A355" s="16"/>
      <c r="B355" s="16"/>
      <c r="C355" s="196"/>
      <c r="D355" s="273" t="s">
        <v>8</v>
      </c>
      <c r="E355" s="62" t="s">
        <v>8</v>
      </c>
    </row>
    <row r="356" spans="1:5" x14ac:dyDescent="0.25">
      <c r="A356" s="16"/>
      <c r="B356" s="16"/>
      <c r="C356" s="196"/>
      <c r="D356" s="273" t="s">
        <v>8</v>
      </c>
      <c r="E356" s="62" t="s">
        <v>8</v>
      </c>
    </row>
    <row r="357" spans="1:5" x14ac:dyDescent="0.25">
      <c r="A357" s="16"/>
      <c r="B357" s="16"/>
      <c r="C357" s="196"/>
      <c r="D357" s="273" t="s">
        <v>8</v>
      </c>
      <c r="E357" s="62" t="s">
        <v>8</v>
      </c>
    </row>
    <row r="358" spans="1:5" x14ac:dyDescent="0.25">
      <c r="A358" s="16"/>
      <c r="B358" s="16"/>
      <c r="C358" s="196"/>
      <c r="D358" s="273" t="s">
        <v>8</v>
      </c>
      <c r="E358" s="62" t="s">
        <v>8</v>
      </c>
    </row>
    <row r="359" spans="1:5" x14ac:dyDescent="0.25">
      <c r="A359" s="16"/>
      <c r="B359" s="16"/>
      <c r="C359" s="196"/>
      <c r="D359" s="273" t="s">
        <v>8</v>
      </c>
      <c r="E359" s="62" t="s">
        <v>8</v>
      </c>
    </row>
    <row r="360" spans="1:5" x14ac:dyDescent="0.25">
      <c r="A360" s="16"/>
      <c r="B360" s="16"/>
      <c r="C360" s="196"/>
      <c r="D360" s="273" t="s">
        <v>8</v>
      </c>
      <c r="E360" s="62" t="s">
        <v>8</v>
      </c>
    </row>
    <row r="361" spans="1:5" x14ac:dyDescent="0.25">
      <c r="A361" s="16"/>
      <c r="B361" s="16"/>
      <c r="C361" s="196"/>
      <c r="D361" s="273" t="s">
        <v>8</v>
      </c>
      <c r="E361" s="62" t="s">
        <v>8</v>
      </c>
    </row>
    <row r="362" spans="1:5" x14ac:dyDescent="0.25">
      <c r="A362" s="16"/>
      <c r="B362" s="16"/>
      <c r="C362" s="196"/>
      <c r="D362" s="273" t="s">
        <v>8</v>
      </c>
      <c r="E362" s="62" t="s">
        <v>8</v>
      </c>
    </row>
    <row r="363" spans="1:5" x14ac:dyDescent="0.25">
      <c r="A363" s="16"/>
      <c r="B363" s="16"/>
      <c r="C363" s="196"/>
      <c r="D363" s="273" t="s">
        <v>8</v>
      </c>
      <c r="E363" s="62" t="s">
        <v>8</v>
      </c>
    </row>
    <row r="364" spans="1:5" x14ac:dyDescent="0.25">
      <c r="A364" s="16"/>
      <c r="B364" s="16"/>
      <c r="C364" s="196"/>
      <c r="D364" s="273" t="s">
        <v>8</v>
      </c>
      <c r="E364" s="62" t="s">
        <v>8</v>
      </c>
    </row>
    <row r="365" spans="1:5" x14ac:dyDescent="0.25">
      <c r="A365" s="16"/>
      <c r="B365" s="16"/>
      <c r="C365" s="196"/>
      <c r="D365" s="273" t="s">
        <v>8</v>
      </c>
      <c r="E365" s="62" t="s">
        <v>8</v>
      </c>
    </row>
    <row r="366" spans="1:5" x14ac:dyDescent="0.25">
      <c r="A366" s="16"/>
      <c r="B366" s="16"/>
      <c r="C366" s="196"/>
      <c r="D366" s="273" t="s">
        <v>8</v>
      </c>
      <c r="E366" s="62" t="s">
        <v>8</v>
      </c>
    </row>
    <row r="367" spans="1:5" x14ac:dyDescent="0.25">
      <c r="A367" s="16"/>
      <c r="B367" s="16"/>
      <c r="C367" s="196"/>
      <c r="D367" s="273" t="s">
        <v>8</v>
      </c>
      <c r="E367" s="62" t="s">
        <v>8</v>
      </c>
    </row>
    <row r="368" spans="1:5" x14ac:dyDescent="0.25">
      <c r="A368" s="16"/>
      <c r="B368" s="16"/>
      <c r="C368" s="196"/>
      <c r="D368" s="273" t="s">
        <v>8</v>
      </c>
      <c r="E368" s="62" t="s">
        <v>8</v>
      </c>
    </row>
    <row r="369" spans="1:5" x14ac:dyDescent="0.25">
      <c r="A369" s="16"/>
      <c r="B369" s="16"/>
      <c r="C369" s="196"/>
      <c r="D369" s="273" t="s">
        <v>8</v>
      </c>
      <c r="E369" s="62" t="s">
        <v>8</v>
      </c>
    </row>
    <row r="370" spans="1:5" x14ac:dyDescent="0.25">
      <c r="A370" s="16"/>
      <c r="B370" s="16"/>
      <c r="C370" s="196"/>
      <c r="D370" s="273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3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3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3" t="s">
        <v>8</v>
      </c>
      <c r="E373" s="62" t="s">
        <v>8</v>
      </c>
    </row>
    <row r="374" spans="1:5" x14ac:dyDescent="0.25">
      <c r="A374" s="16"/>
      <c r="B374" s="16"/>
      <c r="C374" s="196"/>
      <c r="D374" s="273" t="s">
        <v>8</v>
      </c>
      <c r="E374" s="62" t="s">
        <v>8</v>
      </c>
    </row>
    <row r="375" spans="1:5" x14ac:dyDescent="0.25">
      <c r="A375" s="16"/>
      <c r="B375" s="16"/>
      <c r="C375" s="196"/>
      <c r="D375" s="273" t="s">
        <v>8</v>
      </c>
      <c r="E375" s="62" t="s">
        <v>8</v>
      </c>
    </row>
    <row r="376" spans="1:5" x14ac:dyDescent="0.25">
      <c r="A376" s="16"/>
      <c r="B376" s="16"/>
      <c r="C376" s="196"/>
      <c r="D376" s="273" t="s">
        <v>8</v>
      </c>
      <c r="E376" s="62" t="s">
        <v>8</v>
      </c>
    </row>
    <row r="377" spans="1:5" x14ac:dyDescent="0.25">
      <c r="A377" s="16"/>
      <c r="B377" s="16"/>
      <c r="C377" s="196"/>
      <c r="D377" s="273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3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3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3" t="s">
        <v>8</v>
      </c>
      <c r="E380" s="62" t="s">
        <v>8</v>
      </c>
    </row>
    <row r="381" spans="1:5" x14ac:dyDescent="0.25">
      <c r="A381" s="16"/>
      <c r="B381" s="16"/>
      <c r="C381" s="196"/>
      <c r="D381" s="273" t="s">
        <v>8</v>
      </c>
      <c r="E381" s="62" t="s">
        <v>8</v>
      </c>
    </row>
    <row r="382" spans="1:5" x14ac:dyDescent="0.25">
      <c r="A382" s="16"/>
      <c r="B382" s="16"/>
      <c r="C382" s="196"/>
      <c r="D382" s="273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3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3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3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3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3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3" t="s">
        <v>8</v>
      </c>
      <c r="E388" s="273" t="s">
        <v>8</v>
      </c>
    </row>
    <row r="389" spans="1:5" s="23" customFormat="1" x14ac:dyDescent="0.25">
      <c r="A389" s="16"/>
      <c r="B389" s="16"/>
      <c r="C389" s="196"/>
      <c r="D389" s="273" t="s">
        <v>8</v>
      </c>
      <c r="E389" s="273" t="s">
        <v>8</v>
      </c>
    </row>
    <row r="390" spans="1:5" s="23" customFormat="1" x14ac:dyDescent="0.25">
      <c r="A390" s="16"/>
      <c r="B390" s="16"/>
      <c r="C390" s="196"/>
      <c r="D390" s="273" t="s">
        <v>8</v>
      </c>
      <c r="E390" s="273" t="s">
        <v>8</v>
      </c>
    </row>
    <row r="391" spans="1:5" s="23" customFormat="1" x14ac:dyDescent="0.25">
      <c r="A391" s="16"/>
      <c r="B391" s="16"/>
      <c r="C391" s="196"/>
      <c r="D391" s="273" t="s">
        <v>8</v>
      </c>
      <c r="E391" s="273" t="s">
        <v>8</v>
      </c>
    </row>
    <row r="392" spans="1:5" s="23" customFormat="1" x14ac:dyDescent="0.25">
      <c r="A392" s="16"/>
      <c r="B392" s="16"/>
      <c r="C392" s="196"/>
      <c r="D392" s="273" t="s">
        <v>8</v>
      </c>
      <c r="E392" s="273" t="s">
        <v>8</v>
      </c>
    </row>
    <row r="393" spans="1:5" x14ac:dyDescent="0.25">
      <c r="A393" s="16"/>
      <c r="B393" s="16"/>
      <c r="C393" s="196"/>
      <c r="D393" s="273" t="s">
        <v>8</v>
      </c>
      <c r="E393" s="273" t="s">
        <v>8</v>
      </c>
    </row>
    <row r="394" spans="1:5" x14ac:dyDescent="0.25">
      <c r="A394" s="16"/>
      <c r="B394" s="16"/>
      <c r="C394" s="196"/>
      <c r="D394" s="273" t="s">
        <v>8</v>
      </c>
      <c r="E394" s="273" t="s">
        <v>8</v>
      </c>
    </row>
    <row r="395" spans="1:5" x14ac:dyDescent="0.25">
      <c r="A395" s="16"/>
      <c r="B395" s="16"/>
      <c r="C395" s="196"/>
      <c r="D395" s="273" t="s">
        <v>8</v>
      </c>
      <c r="E395" s="273" t="s">
        <v>8</v>
      </c>
    </row>
    <row r="396" spans="1:5" x14ac:dyDescent="0.25">
      <c r="A396" s="16"/>
      <c r="B396" s="16"/>
      <c r="C396" s="196"/>
      <c r="D396" s="273" t="s">
        <v>8</v>
      </c>
      <c r="E396" s="273" t="s">
        <v>8</v>
      </c>
    </row>
    <row r="397" spans="1:5" s="23" customFormat="1" x14ac:dyDescent="0.25">
      <c r="A397" s="16"/>
      <c r="B397" s="16"/>
      <c r="C397" s="196"/>
      <c r="D397" s="273" t="s">
        <v>8</v>
      </c>
      <c r="E397" s="273" t="s">
        <v>8</v>
      </c>
    </row>
    <row r="398" spans="1:5" x14ac:dyDescent="0.25">
      <c r="A398" s="16"/>
      <c r="B398" s="16"/>
      <c r="C398" s="196"/>
      <c r="D398" s="273" t="s">
        <v>8</v>
      </c>
      <c r="E398" s="273" t="s">
        <v>8</v>
      </c>
    </row>
    <row r="399" spans="1:5" s="23" customFormat="1" x14ac:dyDescent="0.25">
      <c r="A399" s="16"/>
      <c r="B399" s="16"/>
      <c r="C399" s="196"/>
      <c r="D399" s="273" t="s">
        <v>8</v>
      </c>
      <c r="E399" s="273" t="s">
        <v>8</v>
      </c>
    </row>
    <row r="400" spans="1:5" s="23" customFormat="1" x14ac:dyDescent="0.25">
      <c r="A400" s="16"/>
      <c r="B400" s="16"/>
      <c r="C400" s="196"/>
      <c r="D400" s="273" t="s">
        <v>8</v>
      </c>
      <c r="E400" s="273" t="s">
        <v>8</v>
      </c>
    </row>
    <row r="401" spans="1:5" s="23" customFormat="1" x14ac:dyDescent="0.25">
      <c r="A401" s="16"/>
      <c r="B401" s="16"/>
      <c r="C401" s="196"/>
      <c r="D401" s="273" t="s">
        <v>8</v>
      </c>
      <c r="E401" s="273" t="s">
        <v>8</v>
      </c>
    </row>
    <row r="402" spans="1:5" s="23" customFormat="1" x14ac:dyDescent="0.25">
      <c r="A402" s="16"/>
      <c r="B402" s="16"/>
      <c r="C402" s="196"/>
      <c r="D402" s="273" t="s">
        <v>8</v>
      </c>
      <c r="E402" s="273" t="s">
        <v>8</v>
      </c>
    </row>
    <row r="403" spans="1:5" x14ac:dyDescent="0.25">
      <c r="A403" s="16"/>
      <c r="B403" s="16"/>
      <c r="C403" s="196"/>
      <c r="D403" s="273" t="s">
        <v>8</v>
      </c>
      <c r="E403" s="273" t="s">
        <v>8</v>
      </c>
    </row>
    <row r="404" spans="1:5" s="23" customFormat="1" x14ac:dyDescent="0.25">
      <c r="A404" s="16"/>
      <c r="B404" s="16"/>
      <c r="C404" s="196"/>
      <c r="D404" s="273" t="s">
        <v>8</v>
      </c>
      <c r="E404" s="273" t="s">
        <v>8</v>
      </c>
    </row>
    <row r="405" spans="1:5" s="23" customFormat="1" x14ac:dyDescent="0.25">
      <c r="A405" s="16"/>
      <c r="B405" s="16"/>
      <c r="C405" s="196"/>
      <c r="D405" s="273" t="s">
        <v>8</v>
      </c>
      <c r="E405" s="273" t="s">
        <v>8</v>
      </c>
    </row>
    <row r="406" spans="1:5" x14ac:dyDescent="0.25">
      <c r="A406" s="16"/>
      <c r="B406" s="16"/>
      <c r="C406" s="196"/>
      <c r="D406" s="273" t="s">
        <v>8</v>
      </c>
      <c r="E406" s="273" t="s">
        <v>8</v>
      </c>
    </row>
    <row r="407" spans="1:5" x14ac:dyDescent="0.25">
      <c r="A407" s="16"/>
      <c r="B407" s="16"/>
      <c r="C407" s="196"/>
      <c r="D407" s="273" t="s">
        <v>8</v>
      </c>
      <c r="E407" s="273" t="s">
        <v>8</v>
      </c>
    </row>
    <row r="408" spans="1:5" x14ac:dyDescent="0.25">
      <c r="A408" s="16"/>
      <c r="B408" s="16"/>
      <c r="C408" s="196"/>
      <c r="D408" s="273" t="s">
        <v>8</v>
      </c>
      <c r="E408" s="273" t="s">
        <v>8</v>
      </c>
    </row>
    <row r="409" spans="1:5" x14ac:dyDescent="0.25">
      <c r="A409" s="16"/>
      <c r="B409" s="16"/>
      <c r="C409" s="196"/>
      <c r="D409" s="273" t="s">
        <v>8</v>
      </c>
      <c r="E409" s="273" t="s">
        <v>8</v>
      </c>
    </row>
    <row r="410" spans="1:5" s="23" customFormat="1" x14ac:dyDescent="0.25">
      <c r="A410" s="16"/>
      <c r="B410" s="16"/>
      <c r="C410" s="196"/>
      <c r="D410" s="273" t="s">
        <v>8</v>
      </c>
      <c r="E410" s="273" t="s">
        <v>8</v>
      </c>
    </row>
    <row r="411" spans="1:5" s="23" customFormat="1" x14ac:dyDescent="0.25">
      <c r="A411" s="16"/>
      <c r="B411" s="16"/>
      <c r="C411" s="196"/>
      <c r="D411" s="273" t="s">
        <v>8</v>
      </c>
      <c r="E411" s="273" t="s">
        <v>8</v>
      </c>
    </row>
    <row r="412" spans="1:5" x14ac:dyDescent="0.25">
      <c r="A412" s="16"/>
      <c r="B412" s="16"/>
      <c r="C412" s="196"/>
      <c r="D412" s="273" t="s">
        <v>8</v>
      </c>
      <c r="E412" s="273" t="s">
        <v>8</v>
      </c>
    </row>
    <row r="413" spans="1:5" x14ac:dyDescent="0.25">
      <c r="A413" s="16"/>
      <c r="B413" s="16"/>
      <c r="C413" s="196"/>
      <c r="D413" s="273" t="s">
        <v>8</v>
      </c>
      <c r="E413" s="273" t="s">
        <v>8</v>
      </c>
    </row>
    <row r="414" spans="1:5" x14ac:dyDescent="0.25">
      <c r="A414" s="16"/>
      <c r="B414" s="16"/>
      <c r="C414" s="196"/>
      <c r="D414" s="273" t="s">
        <v>8</v>
      </c>
      <c r="E414" s="273" t="s">
        <v>8</v>
      </c>
    </row>
    <row r="415" spans="1:5" x14ac:dyDescent="0.25">
      <c r="A415" s="16"/>
      <c r="B415" s="16"/>
      <c r="C415" s="196"/>
      <c r="D415" s="273" t="s">
        <v>8</v>
      </c>
      <c r="E415" s="273" t="s">
        <v>8</v>
      </c>
    </row>
    <row r="416" spans="1:5" x14ac:dyDescent="0.25">
      <c r="A416" s="16"/>
      <c r="B416" s="16"/>
      <c r="C416" s="196"/>
      <c r="D416" s="273" t="s">
        <v>8</v>
      </c>
      <c r="E416" s="273" t="s">
        <v>8</v>
      </c>
    </row>
    <row r="417" spans="1:5" x14ac:dyDescent="0.25">
      <c r="A417" s="16"/>
      <c r="B417" s="16"/>
      <c r="C417" s="196"/>
      <c r="D417" s="273" t="s">
        <v>8</v>
      </c>
      <c r="E417" s="273" t="s">
        <v>8</v>
      </c>
    </row>
    <row r="418" spans="1:5" x14ac:dyDescent="0.25">
      <c r="A418" s="16"/>
      <c r="B418" s="16"/>
      <c r="C418" s="196"/>
      <c r="D418" s="273" t="s">
        <v>8</v>
      </c>
      <c r="E418" s="273" t="s">
        <v>31</v>
      </c>
    </row>
    <row r="419" spans="1:5" x14ac:dyDescent="0.25">
      <c r="A419" s="16"/>
      <c r="B419" s="16"/>
      <c r="C419" s="196"/>
      <c r="D419" s="273" t="s">
        <v>8</v>
      </c>
      <c r="E419" s="273" t="s">
        <v>31</v>
      </c>
    </row>
    <row r="420" spans="1:5" x14ac:dyDescent="0.25">
      <c r="A420" s="16"/>
      <c r="B420" s="16"/>
      <c r="C420" s="196"/>
      <c r="D420" s="273" t="s">
        <v>8</v>
      </c>
      <c r="E420" s="273" t="s">
        <v>31</v>
      </c>
    </row>
    <row r="421" spans="1:5" x14ac:dyDescent="0.25">
      <c r="A421" s="69"/>
      <c r="B421" s="16"/>
      <c r="C421" s="196"/>
      <c r="D421" s="273" t="s">
        <v>8</v>
      </c>
      <c r="E421" s="62" t="s">
        <v>81</v>
      </c>
    </row>
    <row r="422" spans="1:5" x14ac:dyDescent="0.25">
      <c r="A422" s="69"/>
      <c r="B422" s="16"/>
      <c r="C422" s="196"/>
      <c r="D422" s="273" t="s">
        <v>8</v>
      </c>
      <c r="E422" s="62" t="s">
        <v>81</v>
      </c>
    </row>
    <row r="423" spans="1:5" x14ac:dyDescent="0.25">
      <c r="A423" s="69"/>
      <c r="B423" s="16"/>
      <c r="C423" s="196"/>
      <c r="D423" s="273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3" t="s">
        <v>8</v>
      </c>
      <c r="E424" s="273" t="s">
        <v>112</v>
      </c>
    </row>
    <row r="425" spans="1:5" x14ac:dyDescent="0.25">
      <c r="A425" s="69"/>
      <c r="B425" s="16"/>
      <c r="C425" s="196"/>
      <c r="D425" s="273" t="s">
        <v>8</v>
      </c>
      <c r="E425" s="273" t="s">
        <v>112</v>
      </c>
    </row>
    <row r="426" spans="1:5" s="23" customFormat="1" x14ac:dyDescent="0.25">
      <c r="A426" s="69"/>
      <c r="B426" s="16"/>
      <c r="C426" s="196"/>
      <c r="D426" s="273" t="s">
        <v>8</v>
      </c>
      <c r="E426" s="273" t="s">
        <v>112</v>
      </c>
    </row>
    <row r="427" spans="1:5" s="23" customFormat="1" x14ac:dyDescent="0.25">
      <c r="A427" s="69"/>
      <c r="B427" s="16"/>
      <c r="C427" s="196"/>
      <c r="D427" s="273" t="s">
        <v>8</v>
      </c>
      <c r="E427" s="273" t="s">
        <v>112</v>
      </c>
    </row>
    <row r="428" spans="1:5" s="23" customFormat="1" x14ac:dyDescent="0.25">
      <c r="A428" s="69"/>
      <c r="B428" s="16"/>
      <c r="C428" s="196"/>
      <c r="D428" s="273" t="s">
        <v>8</v>
      </c>
      <c r="E428" s="273" t="s">
        <v>112</v>
      </c>
    </row>
    <row r="429" spans="1:5" s="23" customFormat="1" x14ac:dyDescent="0.25">
      <c r="A429" s="69"/>
      <c r="B429" s="16"/>
      <c r="C429" s="196"/>
      <c r="D429" s="273" t="s">
        <v>8</v>
      </c>
      <c r="E429" s="273" t="s">
        <v>112</v>
      </c>
    </row>
    <row r="430" spans="1:5" s="23" customFormat="1" x14ac:dyDescent="0.25">
      <c r="A430" s="69"/>
      <c r="B430" s="16"/>
      <c r="C430" s="196"/>
      <c r="D430" s="273" t="s">
        <v>8</v>
      </c>
      <c r="E430" s="273" t="s">
        <v>112</v>
      </c>
    </row>
    <row r="431" spans="1:5" s="23" customFormat="1" x14ac:dyDescent="0.25">
      <c r="A431" s="69"/>
      <c r="B431" s="16"/>
      <c r="C431" s="196"/>
      <c r="D431" s="273" t="s">
        <v>8</v>
      </c>
      <c r="E431" s="273" t="s">
        <v>112</v>
      </c>
    </row>
    <row r="432" spans="1:5" s="23" customFormat="1" x14ac:dyDescent="0.25">
      <c r="A432" s="69"/>
      <c r="B432" s="16"/>
      <c r="C432" s="196"/>
      <c r="D432" s="273" t="s">
        <v>8</v>
      </c>
      <c r="E432" s="273" t="s">
        <v>112</v>
      </c>
    </row>
    <row r="433" spans="1:5" s="23" customFormat="1" x14ac:dyDescent="0.25">
      <c r="A433" s="69"/>
      <c r="B433" s="16"/>
      <c r="C433" s="196"/>
      <c r="D433" s="273" t="s">
        <v>8</v>
      </c>
      <c r="E433" s="273" t="s">
        <v>112</v>
      </c>
    </row>
    <row r="434" spans="1:5" s="23" customFormat="1" x14ac:dyDescent="0.25">
      <c r="A434" s="69"/>
      <c r="B434" s="16"/>
      <c r="C434" s="196"/>
      <c r="D434" s="273" t="s">
        <v>49</v>
      </c>
      <c r="E434" s="273" t="s">
        <v>215</v>
      </c>
    </row>
    <row r="435" spans="1:5" s="23" customFormat="1" x14ac:dyDescent="0.25">
      <c r="A435" s="69"/>
      <c r="B435" s="16"/>
      <c r="C435" s="196"/>
      <c r="D435" s="273" t="s">
        <v>50</v>
      </c>
      <c r="E435" s="273" t="s">
        <v>938</v>
      </c>
    </row>
    <row r="436" spans="1:5" x14ac:dyDescent="0.25">
      <c r="A436" s="69"/>
      <c r="B436" s="16"/>
      <c r="C436" s="196"/>
      <c r="D436" s="273" t="s">
        <v>50</v>
      </c>
      <c r="E436" s="273" t="s">
        <v>614</v>
      </c>
    </row>
    <row r="437" spans="1:5" x14ac:dyDescent="0.25">
      <c r="A437" s="69"/>
      <c r="B437" s="16"/>
      <c r="C437" s="196"/>
      <c r="D437" s="273" t="s">
        <v>50</v>
      </c>
      <c r="E437" s="273" t="s">
        <v>368</v>
      </c>
    </row>
    <row r="438" spans="1:5" x14ac:dyDescent="0.25">
      <c r="A438" s="69"/>
      <c r="B438" s="16"/>
      <c r="C438" s="196"/>
      <c r="D438" s="273" t="s">
        <v>50</v>
      </c>
      <c r="E438" s="273" t="s">
        <v>368</v>
      </c>
    </row>
    <row r="439" spans="1:5" x14ac:dyDescent="0.25">
      <c r="A439" s="69"/>
      <c r="B439" s="16"/>
      <c r="C439" s="196"/>
      <c r="D439" s="273" t="s">
        <v>27</v>
      </c>
      <c r="E439" s="62" t="s">
        <v>141</v>
      </c>
    </row>
    <row r="440" spans="1:5" x14ac:dyDescent="0.25">
      <c r="A440" s="69"/>
      <c r="B440" s="16"/>
      <c r="C440" s="196"/>
      <c r="D440" s="273" t="s">
        <v>27</v>
      </c>
      <c r="E440" s="273" t="s">
        <v>141</v>
      </c>
    </row>
    <row r="441" spans="1:5" x14ac:dyDescent="0.25">
      <c r="A441" s="69"/>
      <c r="B441" s="16"/>
      <c r="C441" s="196"/>
      <c r="D441" s="273" t="s">
        <v>27</v>
      </c>
      <c r="E441" s="62" t="s">
        <v>622</v>
      </c>
    </row>
    <row r="442" spans="1:5" x14ac:dyDescent="0.25">
      <c r="A442" s="69"/>
      <c r="B442" s="16"/>
      <c r="C442" s="196"/>
      <c r="D442" s="273" t="s">
        <v>51</v>
      </c>
      <c r="E442" s="273" t="s">
        <v>51</v>
      </c>
    </row>
    <row r="443" spans="1:5" x14ac:dyDescent="0.25">
      <c r="A443" s="69"/>
      <c r="B443" s="16"/>
      <c r="C443" s="196"/>
      <c r="D443" s="273" t="s">
        <v>51</v>
      </c>
      <c r="E443" s="273" t="s">
        <v>51</v>
      </c>
    </row>
    <row r="444" spans="1:5" x14ac:dyDescent="0.25">
      <c r="A444" s="69"/>
      <c r="B444" s="16"/>
      <c r="C444" s="196"/>
      <c r="D444" s="273" t="s">
        <v>51</v>
      </c>
      <c r="E444" s="273" t="s">
        <v>51</v>
      </c>
    </row>
    <row r="445" spans="1:5" x14ac:dyDescent="0.25">
      <c r="A445" s="69"/>
      <c r="B445" s="16"/>
      <c r="C445" s="196"/>
      <c r="D445" s="273" t="s">
        <v>51</v>
      </c>
      <c r="E445" s="273" t="s">
        <v>51</v>
      </c>
    </row>
    <row r="446" spans="1:5" x14ac:dyDescent="0.25">
      <c r="A446" s="69"/>
      <c r="B446" s="16"/>
      <c r="C446" s="196"/>
      <c r="D446" s="273" t="s">
        <v>51</v>
      </c>
      <c r="E446" s="273" t="s">
        <v>51</v>
      </c>
    </row>
    <row r="447" spans="1:5" x14ac:dyDescent="0.25">
      <c r="A447" s="69"/>
      <c r="B447" s="16"/>
      <c r="C447" s="196"/>
      <c r="D447" s="273" t="s">
        <v>51</v>
      </c>
      <c r="E447" s="273" t="s">
        <v>51</v>
      </c>
    </row>
    <row r="448" spans="1:5" x14ac:dyDescent="0.25">
      <c r="A448" s="69"/>
      <c r="B448" s="16"/>
      <c r="C448" s="196"/>
      <c r="D448" s="273" t="s">
        <v>51</v>
      </c>
      <c r="E448" s="273" t="s">
        <v>51</v>
      </c>
    </row>
    <row r="449" spans="1:5" x14ac:dyDescent="0.25">
      <c r="A449" s="69"/>
      <c r="B449" s="16"/>
      <c r="C449" s="196"/>
      <c r="D449" s="273" t="s">
        <v>51</v>
      </c>
      <c r="E449" s="273" t="s">
        <v>51</v>
      </c>
    </row>
    <row r="450" spans="1:5" x14ac:dyDescent="0.25">
      <c r="A450" s="69"/>
      <c r="B450" s="16"/>
      <c r="C450" s="196"/>
      <c r="D450" s="273" t="s">
        <v>51</v>
      </c>
      <c r="E450" s="273" t="s">
        <v>51</v>
      </c>
    </row>
    <row r="451" spans="1:5" x14ac:dyDescent="0.25">
      <c r="A451" s="69"/>
      <c r="B451" s="16"/>
      <c r="C451" s="196"/>
      <c r="D451" s="273" t="s">
        <v>51</v>
      </c>
      <c r="E451" s="273" t="s">
        <v>51</v>
      </c>
    </row>
    <row r="452" spans="1:5" x14ac:dyDescent="0.25">
      <c r="A452" s="16"/>
      <c r="B452" s="16"/>
      <c r="C452" s="196"/>
      <c r="D452" s="273" t="s">
        <v>10</v>
      </c>
      <c r="E452" s="273" t="s">
        <v>10</v>
      </c>
    </row>
    <row r="453" spans="1:5" x14ac:dyDescent="0.25">
      <c r="A453" s="16"/>
      <c r="B453" s="16"/>
      <c r="C453" s="196"/>
      <c r="D453" s="273" t="s">
        <v>10</v>
      </c>
      <c r="E453" s="273" t="s">
        <v>10</v>
      </c>
    </row>
    <row r="454" spans="1:5" x14ac:dyDescent="0.25">
      <c r="A454" s="16"/>
      <c r="B454" s="16"/>
      <c r="C454" s="196"/>
      <c r="D454" s="273" t="s">
        <v>10</v>
      </c>
      <c r="E454" s="273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3" t="s">
        <v>20</v>
      </c>
      <c r="E455" s="273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3" t="s">
        <v>20</v>
      </c>
      <c r="E456" s="273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3" t="s">
        <v>20</v>
      </c>
      <c r="E457" s="273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3" t="s">
        <v>51</v>
      </c>
      <c r="E458" s="273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3" t="s">
        <v>51</v>
      </c>
      <c r="E459" s="273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3" t="s">
        <v>9</v>
      </c>
      <c r="E460" s="273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3" t="s">
        <v>9</v>
      </c>
      <c r="E461" s="273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3" t="s">
        <v>9</v>
      </c>
      <c r="E462" s="273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3" t="s">
        <v>8</v>
      </c>
      <c r="E463" s="273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3" t="s">
        <v>8</v>
      </c>
      <c r="E464" s="273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3" t="s">
        <v>20</v>
      </c>
      <c r="E465" s="273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3" t="s">
        <v>20</v>
      </c>
      <c r="E466" s="273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3" t="s">
        <v>20</v>
      </c>
      <c r="E467" s="273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3" t="s">
        <v>20</v>
      </c>
      <c r="E468" s="273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3" t="s">
        <v>9</v>
      </c>
      <c r="E469" s="273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3" t="s">
        <v>9</v>
      </c>
      <c r="E470" s="273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3" t="s">
        <v>11</v>
      </c>
      <c r="E471" s="273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3" t="s">
        <v>51</v>
      </c>
      <c r="E472" s="273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3" t="s">
        <v>8</v>
      </c>
      <c r="E473" s="273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3" t="s">
        <v>7</v>
      </c>
      <c r="E474" s="273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3" t="s">
        <v>7</v>
      </c>
      <c r="E475" s="273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3" t="s">
        <v>27</v>
      </c>
      <c r="E476" s="273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3" t="s">
        <v>27</v>
      </c>
      <c r="E477" s="274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3" t="s">
        <v>9</v>
      </c>
      <c r="E478" s="273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3" t="s">
        <v>8</v>
      </c>
      <c r="E479" s="273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3" t="s">
        <v>13</v>
      </c>
      <c r="E480" s="273" t="s">
        <v>13</v>
      </c>
      <c r="F480" t="s">
        <v>951</v>
      </c>
    </row>
    <row r="481" spans="1:6" x14ac:dyDescent="0.25">
      <c r="A481" s="69">
        <v>44167</v>
      </c>
      <c r="B481" s="16" t="s">
        <v>318</v>
      </c>
      <c r="C481" s="196">
        <v>65</v>
      </c>
      <c r="D481" s="273" t="s">
        <v>8</v>
      </c>
      <c r="E481" s="273" t="s">
        <v>8</v>
      </c>
      <c r="F481" t="s">
        <v>953</v>
      </c>
    </row>
    <row r="482" spans="1:6" x14ac:dyDescent="0.25">
      <c r="A482" s="69">
        <v>44167</v>
      </c>
      <c r="B482" s="16" t="s">
        <v>317</v>
      </c>
      <c r="C482" s="196">
        <v>71</v>
      </c>
      <c r="D482" s="273" t="s">
        <v>10</v>
      </c>
      <c r="E482" s="273" t="s">
        <v>10</v>
      </c>
      <c r="F482" t="s">
        <v>952</v>
      </c>
    </row>
    <row r="483" spans="1:6" x14ac:dyDescent="0.25">
      <c r="A483" s="69">
        <v>44168</v>
      </c>
      <c r="B483" s="16" t="s">
        <v>318</v>
      </c>
      <c r="C483" s="196">
        <v>64</v>
      </c>
      <c r="D483" s="273" t="s">
        <v>8</v>
      </c>
      <c r="E483" s="273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3" t="s">
        <v>11</v>
      </c>
      <c r="E484" s="273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3" t="s">
        <v>11</v>
      </c>
      <c r="E485" s="273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3" t="s">
        <v>13</v>
      </c>
      <c r="E486" s="273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3" t="s">
        <v>9</v>
      </c>
      <c r="E487" s="273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3" t="s">
        <v>9</v>
      </c>
      <c r="E488" s="273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3" t="s">
        <v>8</v>
      </c>
      <c r="E489" s="273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3" t="s">
        <v>13</v>
      </c>
      <c r="E490" s="273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3" t="s">
        <v>9</v>
      </c>
      <c r="E491" s="273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3" t="s">
        <v>8</v>
      </c>
      <c r="E492" s="273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3" t="s">
        <v>8</v>
      </c>
      <c r="E493" s="273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3" t="s">
        <v>12</v>
      </c>
      <c r="E494" s="273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3" t="s">
        <v>9</v>
      </c>
      <c r="E495" s="273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3" t="s">
        <v>20</v>
      </c>
      <c r="E496" s="273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3" t="s">
        <v>8</v>
      </c>
      <c r="E497" s="273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3" t="s">
        <v>24</v>
      </c>
      <c r="E498" s="273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3" t="s">
        <v>11</v>
      </c>
      <c r="E499" s="273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3" t="s">
        <v>14</v>
      </c>
      <c r="E500" s="273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3" t="s">
        <v>27</v>
      </c>
      <c r="E501" s="273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3" t="s">
        <v>8</v>
      </c>
      <c r="E502" s="273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3" t="s">
        <v>9</v>
      </c>
      <c r="E503" s="273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3" t="s">
        <v>51</v>
      </c>
      <c r="E504" s="273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3" t="s">
        <v>51</v>
      </c>
      <c r="E505" s="273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3" t="s">
        <v>51</v>
      </c>
      <c r="E506" s="273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3" t="s">
        <v>51</v>
      </c>
      <c r="E507" s="273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3" t="s">
        <v>51</v>
      </c>
      <c r="E508" s="273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3" t="s">
        <v>51</v>
      </c>
      <c r="E509" s="273" t="s">
        <v>51</v>
      </c>
    </row>
    <row r="510" spans="1:5" ht="16.5" x14ac:dyDescent="0.3">
      <c r="A510" s="69">
        <v>44175</v>
      </c>
      <c r="B510" s="16" t="s">
        <v>318</v>
      </c>
      <c r="C510" s="275">
        <v>85</v>
      </c>
      <c r="D510" s="273" t="s">
        <v>27</v>
      </c>
      <c r="E510" s="273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3" t="s">
        <v>27</v>
      </c>
      <c r="E511" s="273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3" t="s">
        <v>27</v>
      </c>
      <c r="E512" s="273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3" t="s">
        <v>9</v>
      </c>
      <c r="E513" s="273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3" t="s">
        <v>7</v>
      </c>
      <c r="E514" s="273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3" t="s">
        <v>8</v>
      </c>
      <c r="E515" s="273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3" t="s">
        <v>27</v>
      </c>
      <c r="E516" s="273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3" t="s">
        <v>8</v>
      </c>
      <c r="E517" s="273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3" t="s">
        <v>27</v>
      </c>
      <c r="E518" s="273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3" t="s">
        <v>13</v>
      </c>
      <c r="E519" s="273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3" t="s">
        <v>8</v>
      </c>
      <c r="E520" s="273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3" t="s">
        <v>8</v>
      </c>
      <c r="E521" s="273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3" t="s">
        <v>7</v>
      </c>
      <c r="E522" s="273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3" t="s">
        <v>9</v>
      </c>
      <c r="E523" s="273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3" t="s">
        <v>27</v>
      </c>
      <c r="E524" s="273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3" t="s">
        <v>27</v>
      </c>
      <c r="E525" s="273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3" t="s">
        <v>11</v>
      </c>
      <c r="E526" s="273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3" t="s">
        <v>9</v>
      </c>
      <c r="E527" s="273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3" t="s">
        <v>12</v>
      </c>
      <c r="E528" s="273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3" t="s">
        <v>8</v>
      </c>
      <c r="E529" s="273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3" t="s">
        <v>11</v>
      </c>
      <c r="E530" s="273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3" t="s">
        <v>9</v>
      </c>
      <c r="E531" s="273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3" t="s">
        <v>9</v>
      </c>
      <c r="E532" s="273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3" t="s">
        <v>24</v>
      </c>
      <c r="E533" s="273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3" t="s">
        <v>24</v>
      </c>
      <c r="E534" s="273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3" t="s">
        <v>12</v>
      </c>
      <c r="E535" s="273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3" t="s">
        <v>8</v>
      </c>
      <c r="E536" s="273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3" t="s">
        <v>8</v>
      </c>
      <c r="E537" s="273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3" t="s">
        <v>27</v>
      </c>
      <c r="E538" s="273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3" t="s">
        <v>27</v>
      </c>
      <c r="E539" s="273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3" t="s">
        <v>10</v>
      </c>
      <c r="E540" s="273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3" t="s">
        <v>24</v>
      </c>
      <c r="E541" s="273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3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3" t="s">
        <v>9</v>
      </c>
      <c r="E543" s="273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3" t="s">
        <v>12</v>
      </c>
      <c r="E544" s="273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3" t="s">
        <v>8</v>
      </c>
      <c r="E545" s="273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3" t="s">
        <v>8</v>
      </c>
      <c r="E546" s="273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3" t="s">
        <v>8</v>
      </c>
      <c r="E547" s="273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3" t="s">
        <v>51</v>
      </c>
      <c r="E548" s="273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3" t="s">
        <v>9</v>
      </c>
      <c r="E549" s="273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3" t="s">
        <v>11</v>
      </c>
      <c r="E550" s="273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3" t="s">
        <v>11</v>
      </c>
      <c r="E551" s="273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3" t="s">
        <v>8</v>
      </c>
      <c r="E552" s="273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3" t="s">
        <v>8</v>
      </c>
      <c r="E553" s="273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3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3" t="s">
        <v>51</v>
      </c>
      <c r="E555" s="273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3" t="s">
        <v>10</v>
      </c>
      <c r="E556" s="273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3" t="s">
        <v>8</v>
      </c>
      <c r="E557" s="273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3" t="s">
        <v>8</v>
      </c>
      <c r="E558" s="273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3" t="s">
        <v>8</v>
      </c>
      <c r="E559" s="273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3" t="s">
        <v>47</v>
      </c>
      <c r="E560" s="273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3" t="s">
        <v>27</v>
      </c>
      <c r="E561" s="273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3" t="s">
        <v>27</v>
      </c>
      <c r="E562" s="273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3" t="s">
        <v>27</v>
      </c>
      <c r="E563" s="273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3" t="s">
        <v>27</v>
      </c>
      <c r="E564" s="273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3" t="s">
        <v>8</v>
      </c>
      <c r="E565" s="273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3" t="s">
        <v>13</v>
      </c>
      <c r="E566" s="273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3" t="s">
        <v>8</v>
      </c>
      <c r="E567" s="273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3" t="s">
        <v>8</v>
      </c>
      <c r="E568" s="273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3" t="s">
        <v>8</v>
      </c>
      <c r="E569" s="273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3" t="s">
        <v>10</v>
      </c>
      <c r="E570" s="273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3" t="s">
        <v>27</v>
      </c>
      <c r="E571" s="273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3" t="s">
        <v>13</v>
      </c>
      <c r="E572" s="273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3" t="s">
        <v>9</v>
      </c>
      <c r="E573" s="273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3" t="s">
        <v>24</v>
      </c>
      <c r="E574" s="273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3" t="s">
        <v>24</v>
      </c>
      <c r="E575" s="273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3" t="s">
        <v>9</v>
      </c>
      <c r="E576" s="273" t="s">
        <v>966</v>
      </c>
    </row>
    <row r="577" spans="1:5" x14ac:dyDescent="0.25">
      <c r="A577" s="69">
        <v>44188</v>
      </c>
      <c r="B577" s="16" t="s">
        <v>318</v>
      </c>
      <c r="C577" s="196">
        <v>67</v>
      </c>
      <c r="D577" s="273" t="s">
        <v>8</v>
      </c>
      <c r="E577" s="273" t="s">
        <v>8</v>
      </c>
    </row>
    <row r="578" spans="1:5" x14ac:dyDescent="0.25">
      <c r="A578" s="265">
        <v>44188</v>
      </c>
      <c r="B578" s="43" t="s">
        <v>317</v>
      </c>
      <c r="C578" s="218">
        <v>42</v>
      </c>
      <c r="D578" s="317" t="s">
        <v>8</v>
      </c>
      <c r="E578" s="317" t="s">
        <v>8</v>
      </c>
    </row>
    <row r="579" spans="1:5" x14ac:dyDescent="0.25">
      <c r="A579" s="313">
        <v>44188</v>
      </c>
      <c r="B579" s="316" t="s">
        <v>317</v>
      </c>
      <c r="C579" s="318">
        <v>69</v>
      </c>
      <c r="D579" s="319" t="s">
        <v>27</v>
      </c>
      <c r="E579" s="319" t="s">
        <v>877</v>
      </c>
    </row>
    <row r="580" spans="1:5" x14ac:dyDescent="0.25">
      <c r="A580" s="313">
        <v>44188</v>
      </c>
      <c r="B580" s="316" t="s">
        <v>317</v>
      </c>
      <c r="C580" s="318">
        <v>89</v>
      </c>
      <c r="D580" s="319" t="s">
        <v>10</v>
      </c>
      <c r="E580" s="319" t="s">
        <v>10</v>
      </c>
    </row>
    <row r="581" spans="1:5" x14ac:dyDescent="0.25">
      <c r="A581" s="313">
        <v>44191</v>
      </c>
      <c r="B581" s="316" t="s">
        <v>318</v>
      </c>
      <c r="C581" s="318">
        <v>69</v>
      </c>
      <c r="D581" s="319" t="s">
        <v>27</v>
      </c>
      <c r="E581" s="319" t="s">
        <v>877</v>
      </c>
    </row>
    <row r="582" spans="1:5" x14ac:dyDescent="0.25">
      <c r="A582" s="313">
        <v>44191</v>
      </c>
      <c r="B582" s="316" t="s">
        <v>318</v>
      </c>
      <c r="C582" s="318">
        <v>77</v>
      </c>
      <c r="D582" s="319" t="s">
        <v>9</v>
      </c>
      <c r="E582" s="319" t="s">
        <v>9</v>
      </c>
    </row>
    <row r="583" spans="1:5" x14ac:dyDescent="0.25">
      <c r="A583" s="313">
        <v>44189</v>
      </c>
      <c r="B583" s="316" t="s">
        <v>317</v>
      </c>
      <c r="C583" s="318">
        <v>47</v>
      </c>
      <c r="D583" s="319" t="s">
        <v>12</v>
      </c>
      <c r="E583" s="320" t="s">
        <v>12</v>
      </c>
    </row>
    <row r="584" spans="1:5" x14ac:dyDescent="0.25">
      <c r="A584" s="313">
        <v>44189</v>
      </c>
      <c r="B584" s="316" t="s">
        <v>318</v>
      </c>
      <c r="C584" s="318">
        <v>55</v>
      </c>
      <c r="D584" s="319" t="s">
        <v>8</v>
      </c>
      <c r="E584" s="320" t="s">
        <v>205</v>
      </c>
    </row>
    <row r="585" spans="1:5" x14ac:dyDescent="0.25">
      <c r="A585" s="313">
        <v>44194</v>
      </c>
      <c r="B585" s="316" t="s">
        <v>318</v>
      </c>
      <c r="C585" s="318">
        <v>78</v>
      </c>
      <c r="D585" s="319" t="s">
        <v>50</v>
      </c>
      <c r="E585" s="320" t="s">
        <v>368</v>
      </c>
    </row>
    <row r="586" spans="1:5" x14ac:dyDescent="0.25">
      <c r="A586" s="313">
        <v>44194</v>
      </c>
      <c r="B586" s="316" t="s">
        <v>318</v>
      </c>
      <c r="C586" s="318">
        <v>89</v>
      </c>
      <c r="D586" s="319" t="s">
        <v>24</v>
      </c>
      <c r="E586" s="320" t="s">
        <v>23</v>
      </c>
    </row>
    <row r="587" spans="1:5" x14ac:dyDescent="0.25">
      <c r="A587" s="313">
        <v>44194</v>
      </c>
      <c r="B587" s="316" t="s">
        <v>317</v>
      </c>
      <c r="C587" s="318">
        <v>37</v>
      </c>
      <c r="D587" s="319" t="s">
        <v>27</v>
      </c>
      <c r="E587" s="320" t="s">
        <v>877</v>
      </c>
    </row>
    <row r="588" spans="1:5" x14ac:dyDescent="0.25">
      <c r="A588" s="313">
        <v>44195</v>
      </c>
      <c r="B588" s="316" t="s">
        <v>318</v>
      </c>
      <c r="C588" s="318">
        <v>88</v>
      </c>
      <c r="D588" s="319" t="s">
        <v>51</v>
      </c>
      <c r="E588" s="319" t="s">
        <v>51</v>
      </c>
    </row>
    <row r="589" spans="1:5" x14ac:dyDescent="0.25">
      <c r="A589" s="313">
        <v>44195</v>
      </c>
      <c r="B589" s="316" t="s">
        <v>318</v>
      </c>
      <c r="C589" s="318">
        <v>27</v>
      </c>
      <c r="D589" s="319" t="s">
        <v>9</v>
      </c>
      <c r="E589" s="320" t="s">
        <v>710</v>
      </c>
    </row>
    <row r="590" spans="1:5" x14ac:dyDescent="0.25">
      <c r="A590" s="313">
        <v>44196</v>
      </c>
      <c r="B590" s="316" t="s">
        <v>318</v>
      </c>
      <c r="C590" s="318">
        <v>69</v>
      </c>
      <c r="D590" s="319" t="s">
        <v>27</v>
      </c>
      <c r="E590" s="320" t="s">
        <v>877</v>
      </c>
    </row>
    <row r="591" spans="1:5" x14ac:dyDescent="0.25">
      <c r="A591" s="313">
        <v>44196</v>
      </c>
      <c r="B591" s="316" t="s">
        <v>318</v>
      </c>
      <c r="C591" s="318">
        <v>74</v>
      </c>
      <c r="D591" s="319" t="s">
        <v>27</v>
      </c>
      <c r="E591" s="320" t="s">
        <v>877</v>
      </c>
    </row>
    <row r="592" spans="1:5" x14ac:dyDescent="0.25">
      <c r="A592" s="313">
        <v>44196</v>
      </c>
      <c r="B592" s="316" t="s">
        <v>318</v>
      </c>
      <c r="C592" s="318">
        <v>74</v>
      </c>
      <c r="D592" s="319" t="s">
        <v>20</v>
      </c>
      <c r="E592" s="320" t="s">
        <v>20</v>
      </c>
    </row>
    <row r="593" spans="1:5" x14ac:dyDescent="0.25">
      <c r="A593" s="313">
        <v>44196</v>
      </c>
      <c r="B593" s="316" t="s">
        <v>317</v>
      </c>
      <c r="C593" s="318">
        <v>62</v>
      </c>
      <c r="D593" s="319" t="s">
        <v>8</v>
      </c>
      <c r="E593" s="320" t="s">
        <v>8</v>
      </c>
    </row>
    <row r="594" spans="1:5" s="23" customFormat="1" x14ac:dyDescent="0.25">
      <c r="A594" s="313">
        <v>44198</v>
      </c>
      <c r="B594" s="268" t="s">
        <v>317</v>
      </c>
      <c r="C594" s="325">
        <v>70</v>
      </c>
      <c r="D594" s="326" t="s">
        <v>12</v>
      </c>
      <c r="E594" s="324" t="s">
        <v>12</v>
      </c>
    </row>
    <row r="595" spans="1:5" s="23" customFormat="1" x14ac:dyDescent="0.25">
      <c r="A595" s="313">
        <v>44198</v>
      </c>
      <c r="B595" s="268" t="s">
        <v>318</v>
      </c>
      <c r="C595" s="325">
        <v>67</v>
      </c>
      <c r="D595" s="326" t="s">
        <v>11</v>
      </c>
      <c r="E595" s="324" t="s">
        <v>11</v>
      </c>
    </row>
    <row r="596" spans="1:5" s="23" customFormat="1" x14ac:dyDescent="0.25">
      <c r="A596" s="313">
        <v>44198</v>
      </c>
      <c r="B596" s="268" t="s">
        <v>317</v>
      </c>
      <c r="C596" s="325">
        <v>86</v>
      </c>
      <c r="D596" s="326" t="s">
        <v>51</v>
      </c>
      <c r="E596" s="324" t="s">
        <v>51</v>
      </c>
    </row>
    <row r="597" spans="1:5" x14ac:dyDescent="0.25">
      <c r="A597" s="313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3">
        <v>44200</v>
      </c>
      <c r="B598" s="1" t="s">
        <v>317</v>
      </c>
      <c r="C598" s="54">
        <v>69</v>
      </c>
      <c r="D598" s="53" t="s">
        <v>8</v>
      </c>
      <c r="E598" s="324" t="s">
        <v>8</v>
      </c>
    </row>
    <row r="599" spans="1:5" x14ac:dyDescent="0.25">
      <c r="A599" s="313">
        <v>44200</v>
      </c>
      <c r="B599" s="1" t="s">
        <v>317</v>
      </c>
      <c r="C599" s="54">
        <v>81</v>
      </c>
      <c r="D599" s="53" t="s">
        <v>51</v>
      </c>
      <c r="E599" s="324" t="s">
        <v>51</v>
      </c>
    </row>
    <row r="600" spans="1:5" x14ac:dyDescent="0.25">
      <c r="A600" s="313">
        <v>44200</v>
      </c>
      <c r="B600" s="1" t="s">
        <v>318</v>
      </c>
      <c r="C600" s="54">
        <v>81</v>
      </c>
      <c r="D600" s="53" t="s">
        <v>27</v>
      </c>
      <c r="E600" s="324" t="s">
        <v>877</v>
      </c>
    </row>
  </sheetData>
  <autoFilter ref="A1:F564" xr:uid="{94C6B5E4-C3B1-465F-B917-B19A105919DE}"/>
  <sortState xmlns:xlrd2="http://schemas.microsoft.com/office/spreadsheetml/2017/richdata2" ref="B574:E580">
    <sortCondition ref="D574:D5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 filterMode="1"/>
  <dimension ref="A1:G5751"/>
  <sheetViews>
    <sheetView topLeftCell="E1" zoomScale="85" zoomScaleNormal="85" workbookViewId="0">
      <selection sqref="A1:G182"/>
    </sheetView>
  </sheetViews>
  <sheetFormatPr baseColWidth="10" defaultRowHeight="15" x14ac:dyDescent="0.25"/>
  <cols>
    <col min="1" max="1" width="15" style="279" customWidth="1"/>
    <col min="2" max="2" width="23.28515625" style="279" bestFit="1" customWidth="1"/>
    <col min="3" max="3" width="23.28515625" style="300" bestFit="1" customWidth="1"/>
    <col min="4" max="6" width="18.5703125" style="300" bestFit="1" customWidth="1"/>
    <col min="7" max="7" width="16.28515625" style="294" bestFit="1" customWidth="1"/>
    <col min="8" max="16384" width="11.42578125" style="279"/>
  </cols>
  <sheetData>
    <row r="1" spans="1:7" s="277" customFormat="1" x14ac:dyDescent="0.25">
      <c r="A1" s="276" t="s">
        <v>1</v>
      </c>
      <c r="B1" s="276" t="s">
        <v>2</v>
      </c>
      <c r="C1" s="276" t="s">
        <v>185</v>
      </c>
      <c r="D1" s="276" t="s">
        <v>186</v>
      </c>
      <c r="E1" s="276" t="s">
        <v>5</v>
      </c>
      <c r="F1" s="276" t="s">
        <v>6</v>
      </c>
      <c r="G1" s="276" t="s">
        <v>106</v>
      </c>
    </row>
    <row r="2" spans="1:7" hidden="1" x14ac:dyDescent="0.25">
      <c r="A2" s="164" t="s">
        <v>14</v>
      </c>
      <c r="B2" s="164" t="s">
        <v>969</v>
      </c>
      <c r="C2" s="295">
        <v>-31.866114</v>
      </c>
      <c r="D2" s="295">
        <v>-58.446311000000001</v>
      </c>
      <c r="E2" s="295" t="s">
        <v>987</v>
      </c>
      <c r="F2" s="295" t="s">
        <v>988</v>
      </c>
      <c r="G2" s="287">
        <v>632</v>
      </c>
    </row>
    <row r="3" spans="1:7" hidden="1" x14ac:dyDescent="0.25">
      <c r="A3" s="280" t="s">
        <v>14</v>
      </c>
      <c r="B3" s="280" t="s">
        <v>224</v>
      </c>
      <c r="C3" s="296">
        <v>-32.166699999999999</v>
      </c>
      <c r="D3" s="296">
        <v>-58.55</v>
      </c>
      <c r="E3" s="296" t="s">
        <v>55</v>
      </c>
      <c r="F3" s="296" t="s">
        <v>56</v>
      </c>
      <c r="G3" s="287">
        <v>311</v>
      </c>
    </row>
    <row r="4" spans="1:7" hidden="1" x14ac:dyDescent="0.25">
      <c r="A4" s="164" t="s">
        <v>14</v>
      </c>
      <c r="B4" s="164" t="s">
        <v>973</v>
      </c>
      <c r="C4" s="295">
        <v>-31.993610038</v>
      </c>
      <c r="D4" s="295">
        <v>-58.550952228</v>
      </c>
      <c r="E4" s="295" t="s">
        <v>989</v>
      </c>
      <c r="F4" s="295" t="s">
        <v>990</v>
      </c>
      <c r="G4" s="288">
        <v>902</v>
      </c>
    </row>
    <row r="5" spans="1:7" x14ac:dyDescent="0.25">
      <c r="A5" s="280" t="s">
        <v>14</v>
      </c>
      <c r="B5" s="280" t="s">
        <v>14</v>
      </c>
      <c r="C5" s="296">
        <v>-32.225023234100803</v>
      </c>
      <c r="D5" s="296">
        <v>-58.142272902901702</v>
      </c>
      <c r="E5" s="296" t="s">
        <v>154</v>
      </c>
      <c r="F5" s="296" t="s">
        <v>155</v>
      </c>
      <c r="G5" s="288">
        <v>24835</v>
      </c>
    </row>
    <row r="6" spans="1:7" hidden="1" x14ac:dyDescent="0.25">
      <c r="A6" s="164" t="s">
        <v>14</v>
      </c>
      <c r="B6" s="164" t="s">
        <v>962</v>
      </c>
      <c r="C6" s="295" t="s">
        <v>977</v>
      </c>
      <c r="D6" s="295" t="s">
        <v>978</v>
      </c>
      <c r="E6" s="295" t="s">
        <v>975</v>
      </c>
      <c r="F6" s="295" t="s">
        <v>976</v>
      </c>
      <c r="G6" s="288">
        <v>770</v>
      </c>
    </row>
    <row r="7" spans="1:7" hidden="1" x14ac:dyDescent="0.25">
      <c r="A7" s="280" t="s">
        <v>14</v>
      </c>
      <c r="B7" s="280" t="s">
        <v>16</v>
      </c>
      <c r="C7" s="296">
        <v>-32.207718176721798</v>
      </c>
      <c r="D7" s="296">
        <v>-58.218798208492501</v>
      </c>
      <c r="E7" s="296" t="s">
        <v>156</v>
      </c>
      <c r="F7" s="296" t="s">
        <v>157</v>
      </c>
      <c r="G7" s="288">
        <v>18178</v>
      </c>
    </row>
    <row r="8" spans="1:7" hidden="1" x14ac:dyDescent="0.25">
      <c r="A8" s="164" t="s">
        <v>14</v>
      </c>
      <c r="B8" s="281" t="s">
        <v>809</v>
      </c>
      <c r="C8" s="295" t="s">
        <v>816</v>
      </c>
      <c r="D8" s="295" t="s">
        <v>817</v>
      </c>
      <c r="E8" s="295" t="s">
        <v>814</v>
      </c>
      <c r="F8" s="295" t="s">
        <v>815</v>
      </c>
      <c r="G8" s="287">
        <v>3507</v>
      </c>
    </row>
    <row r="9" spans="1:7" x14ac:dyDescent="0.25">
      <c r="A9" s="280" t="s">
        <v>14</v>
      </c>
      <c r="B9" s="280" t="s">
        <v>86</v>
      </c>
      <c r="C9" s="296">
        <v>-32.166666999999997</v>
      </c>
      <c r="D9" s="296">
        <v>-58.4</v>
      </c>
      <c r="E9" s="296" t="s">
        <v>87</v>
      </c>
      <c r="F9" s="296" t="s">
        <v>88</v>
      </c>
      <c r="G9" s="288">
        <v>11117</v>
      </c>
    </row>
    <row r="10" spans="1:7" hidden="1" x14ac:dyDescent="0.25">
      <c r="A10" s="164" t="s">
        <v>20</v>
      </c>
      <c r="B10" s="164" t="s">
        <v>855</v>
      </c>
      <c r="C10" s="295" t="s">
        <v>880</v>
      </c>
      <c r="D10" s="295" t="s">
        <v>881</v>
      </c>
      <c r="E10" s="295" t="s">
        <v>878</v>
      </c>
      <c r="F10" s="295" t="s">
        <v>879</v>
      </c>
      <c r="G10" s="287">
        <v>2770</v>
      </c>
    </row>
    <row r="11" spans="1:7" hidden="1" x14ac:dyDescent="0.25">
      <c r="A11" s="164" t="s">
        <v>20</v>
      </c>
      <c r="B11" s="164" t="s">
        <v>967</v>
      </c>
      <c r="C11" s="295">
        <v>-31.333100000000002</v>
      </c>
      <c r="D11" s="295">
        <v>-58.106900000000003</v>
      </c>
      <c r="E11" s="295" t="s">
        <v>991</v>
      </c>
      <c r="F11" s="295" t="s">
        <v>992</v>
      </c>
      <c r="G11" s="287">
        <v>969</v>
      </c>
    </row>
    <row r="12" spans="1:7" hidden="1" x14ac:dyDescent="0.25">
      <c r="A12" s="280" t="s">
        <v>20</v>
      </c>
      <c r="B12" s="280" t="s">
        <v>20</v>
      </c>
      <c r="C12" s="296">
        <v>-31.392222</v>
      </c>
      <c r="D12" s="296">
        <v>-58.016944000000002</v>
      </c>
      <c r="E12" s="296" t="s">
        <v>21</v>
      </c>
      <c r="F12" s="296" t="s">
        <v>22</v>
      </c>
      <c r="G12" s="288">
        <v>152282</v>
      </c>
    </row>
    <row r="13" spans="1:7" hidden="1" x14ac:dyDescent="0.25">
      <c r="A13" s="281" t="s">
        <v>20</v>
      </c>
      <c r="B13" s="281" t="s">
        <v>680</v>
      </c>
      <c r="C13" s="296" t="s">
        <v>655</v>
      </c>
      <c r="D13" s="296" t="s">
        <v>656</v>
      </c>
      <c r="E13" s="296" t="s">
        <v>653</v>
      </c>
      <c r="F13" s="296" t="s">
        <v>654</v>
      </c>
      <c r="G13" s="288">
        <v>2512</v>
      </c>
    </row>
    <row r="14" spans="1:7" hidden="1" x14ac:dyDescent="0.25">
      <c r="A14" s="164" t="s">
        <v>20</v>
      </c>
      <c r="B14" s="164" t="s">
        <v>947</v>
      </c>
      <c r="C14" s="295">
        <v>-31.383299999999998</v>
      </c>
      <c r="D14" s="295">
        <v>-58.119199999999999</v>
      </c>
      <c r="E14" s="295" t="s">
        <v>993</v>
      </c>
      <c r="F14" s="295" t="s">
        <v>994</v>
      </c>
      <c r="G14" s="287">
        <v>190</v>
      </c>
    </row>
    <row r="15" spans="1:7" hidden="1" x14ac:dyDescent="0.25">
      <c r="A15" s="281" t="s">
        <v>20</v>
      </c>
      <c r="B15" s="281" t="s">
        <v>366</v>
      </c>
      <c r="C15" s="296" t="s">
        <v>379</v>
      </c>
      <c r="D15" s="296" t="s">
        <v>380</v>
      </c>
      <c r="E15" s="296" t="s">
        <v>373</v>
      </c>
      <c r="F15" s="296" t="s">
        <v>374</v>
      </c>
      <c r="G15" s="288">
        <v>2382</v>
      </c>
    </row>
    <row r="16" spans="1:7" hidden="1" x14ac:dyDescent="0.25">
      <c r="A16" s="281" t="s">
        <v>20</v>
      </c>
      <c r="B16" s="281" t="s">
        <v>652</v>
      </c>
      <c r="C16" s="296" t="s">
        <v>655</v>
      </c>
      <c r="D16" s="296" t="s">
        <v>656</v>
      </c>
      <c r="E16" s="296" t="s">
        <v>653</v>
      </c>
      <c r="F16" s="296" t="s">
        <v>654</v>
      </c>
      <c r="G16" s="289">
        <v>3774</v>
      </c>
    </row>
    <row r="17" spans="1:7" hidden="1" x14ac:dyDescent="0.25">
      <c r="A17" s="281" t="s">
        <v>20</v>
      </c>
      <c r="B17" s="281" t="s">
        <v>885</v>
      </c>
      <c r="C17" s="296" t="s">
        <v>892</v>
      </c>
      <c r="D17" s="296" t="s">
        <v>893</v>
      </c>
      <c r="E17" s="296" t="s">
        <v>890</v>
      </c>
      <c r="F17" s="296" t="s">
        <v>891</v>
      </c>
      <c r="G17" s="289">
        <v>528</v>
      </c>
    </row>
    <row r="18" spans="1:7" hidden="1" x14ac:dyDescent="0.25">
      <c r="A18" s="281" t="s">
        <v>20</v>
      </c>
      <c r="B18" s="281" t="s">
        <v>713</v>
      </c>
      <c r="C18" s="296" t="s">
        <v>749</v>
      </c>
      <c r="D18" s="296" t="s">
        <v>750</v>
      </c>
      <c r="E18" s="296" t="s">
        <v>747</v>
      </c>
      <c r="F18" s="296" t="s">
        <v>748</v>
      </c>
      <c r="G18" s="288">
        <v>1696</v>
      </c>
    </row>
    <row r="19" spans="1:7" hidden="1" x14ac:dyDescent="0.25">
      <c r="A19" s="281" t="s">
        <v>13</v>
      </c>
      <c r="B19" s="281" t="s">
        <v>312</v>
      </c>
      <c r="C19" s="296" t="s">
        <v>315</v>
      </c>
      <c r="D19" s="296" t="s">
        <v>316</v>
      </c>
      <c r="E19" s="296" t="s">
        <v>313</v>
      </c>
      <c r="F19" s="296" t="s">
        <v>314</v>
      </c>
      <c r="G19" s="288">
        <v>174</v>
      </c>
    </row>
    <row r="20" spans="1:7" hidden="1" x14ac:dyDescent="0.25">
      <c r="A20" s="281" t="s">
        <v>13</v>
      </c>
      <c r="B20" s="281" t="s">
        <v>321</v>
      </c>
      <c r="C20" s="296" t="s">
        <v>324</v>
      </c>
      <c r="D20" s="296" t="s">
        <v>325</v>
      </c>
      <c r="E20" s="296" t="s">
        <v>322</v>
      </c>
      <c r="F20" s="296" t="s">
        <v>323</v>
      </c>
      <c r="G20" s="288">
        <v>805</v>
      </c>
    </row>
    <row r="21" spans="1:7" hidden="1" x14ac:dyDescent="0.25">
      <c r="A21" s="281" t="s">
        <v>13</v>
      </c>
      <c r="B21" s="281" t="s">
        <v>352</v>
      </c>
      <c r="C21" s="296" t="s">
        <v>358</v>
      </c>
      <c r="D21" s="296" t="s">
        <v>359</v>
      </c>
      <c r="E21" s="296" t="s">
        <v>82</v>
      </c>
      <c r="F21" s="296" t="s">
        <v>354</v>
      </c>
      <c r="G21" s="288">
        <v>57</v>
      </c>
    </row>
    <row r="22" spans="1:7" hidden="1" x14ac:dyDescent="0.25">
      <c r="A22" s="281" t="s">
        <v>13</v>
      </c>
      <c r="B22" s="281" t="s">
        <v>612</v>
      </c>
      <c r="C22" s="296" t="s">
        <v>745</v>
      </c>
      <c r="D22" s="296" t="s">
        <v>746</v>
      </c>
      <c r="E22" s="296" t="s">
        <v>743</v>
      </c>
      <c r="F22" s="296" t="s">
        <v>744</v>
      </c>
      <c r="G22" s="288">
        <v>2427</v>
      </c>
    </row>
    <row r="23" spans="1:7" hidden="1" x14ac:dyDescent="0.25">
      <c r="A23" s="280" t="s">
        <v>13</v>
      </c>
      <c r="B23" s="280" t="s">
        <v>95</v>
      </c>
      <c r="C23" s="296">
        <v>-31.89</v>
      </c>
      <c r="D23" s="296">
        <v>-60.59</v>
      </c>
      <c r="E23" s="296" t="s">
        <v>96</v>
      </c>
      <c r="F23" s="296" t="s">
        <v>97</v>
      </c>
      <c r="G23" s="288">
        <v>1135</v>
      </c>
    </row>
    <row r="24" spans="1:7" hidden="1" x14ac:dyDescent="0.25">
      <c r="A24" s="280" t="s">
        <v>13</v>
      </c>
      <c r="B24" s="280" t="s">
        <v>92</v>
      </c>
      <c r="C24" s="296">
        <v>-31.946472</v>
      </c>
      <c r="D24" s="296">
        <v>-60.581000000000003</v>
      </c>
      <c r="E24" s="296" t="s">
        <v>93</v>
      </c>
      <c r="F24" s="296" t="s">
        <v>94</v>
      </c>
      <c r="G24" s="288">
        <v>541</v>
      </c>
    </row>
    <row r="25" spans="1:7" hidden="1" x14ac:dyDescent="0.25">
      <c r="A25" s="280" t="s">
        <v>13</v>
      </c>
      <c r="B25" s="280" t="s">
        <v>708</v>
      </c>
      <c r="C25" s="296" t="s">
        <v>741</v>
      </c>
      <c r="D25" s="296" t="s">
        <v>742</v>
      </c>
      <c r="E25" s="296" t="s">
        <v>739</v>
      </c>
      <c r="F25" s="296" t="s">
        <v>740</v>
      </c>
      <c r="G25" s="288">
        <v>554</v>
      </c>
    </row>
    <row r="26" spans="1:7" hidden="1" x14ac:dyDescent="0.25">
      <c r="A26" s="280" t="s">
        <v>13</v>
      </c>
      <c r="B26" s="280" t="s">
        <v>225</v>
      </c>
      <c r="C26" s="296">
        <v>-31.863900000000001</v>
      </c>
      <c r="D26" s="296">
        <v>-60.573900000000002</v>
      </c>
      <c r="E26" s="296" t="s">
        <v>89</v>
      </c>
      <c r="F26" s="296" t="s">
        <v>90</v>
      </c>
      <c r="G26" s="288">
        <v>543</v>
      </c>
    </row>
    <row r="27" spans="1:7" hidden="1" x14ac:dyDescent="0.25">
      <c r="A27" s="164" t="s">
        <v>13</v>
      </c>
      <c r="B27" s="281" t="s">
        <v>818</v>
      </c>
      <c r="C27" s="295" t="s">
        <v>831</v>
      </c>
      <c r="D27" s="295" t="s">
        <v>832</v>
      </c>
      <c r="E27" s="295" t="s">
        <v>829</v>
      </c>
      <c r="F27" s="295" t="s">
        <v>830</v>
      </c>
      <c r="G27" s="288">
        <v>731</v>
      </c>
    </row>
    <row r="28" spans="1:7" hidden="1" x14ac:dyDescent="0.25">
      <c r="A28" s="280" t="s">
        <v>13</v>
      </c>
      <c r="B28" s="280" t="s">
        <v>13</v>
      </c>
      <c r="C28" s="296">
        <v>-32.074450123916399</v>
      </c>
      <c r="D28" s="296">
        <v>-60.465935078081898</v>
      </c>
      <c r="E28" s="296" t="s">
        <v>158</v>
      </c>
      <c r="F28" s="296" t="s">
        <v>159</v>
      </c>
      <c r="G28" s="288">
        <v>19930</v>
      </c>
    </row>
    <row r="29" spans="1:7" hidden="1" x14ac:dyDescent="0.25">
      <c r="A29" s="280" t="s">
        <v>13</v>
      </c>
      <c r="B29" s="280" t="s">
        <v>674</v>
      </c>
      <c r="C29" s="296" t="s">
        <v>673</v>
      </c>
      <c r="D29" s="296" t="s">
        <v>672</v>
      </c>
      <c r="E29" s="296" t="s">
        <v>670</v>
      </c>
      <c r="F29" s="296" t="s">
        <v>671</v>
      </c>
      <c r="G29" s="288">
        <v>538</v>
      </c>
    </row>
    <row r="30" spans="1:7" hidden="1" x14ac:dyDescent="0.25">
      <c r="A30" s="280" t="s">
        <v>13</v>
      </c>
      <c r="B30" s="280" t="s">
        <v>226</v>
      </c>
      <c r="C30" s="296">
        <v>-32.183332999999998</v>
      </c>
      <c r="D30" s="296">
        <v>-60.2</v>
      </c>
      <c r="E30" s="296" t="s">
        <v>104</v>
      </c>
      <c r="F30" s="296" t="s">
        <v>105</v>
      </c>
      <c r="G30" s="288">
        <v>9222</v>
      </c>
    </row>
    <row r="31" spans="1:7" hidden="1" x14ac:dyDescent="0.25">
      <c r="A31" s="281" t="s">
        <v>13</v>
      </c>
      <c r="B31" s="281" t="s">
        <v>327</v>
      </c>
      <c r="C31" s="296" t="s">
        <v>330</v>
      </c>
      <c r="D31" s="296" t="s">
        <v>331</v>
      </c>
      <c r="E31" s="296" t="s">
        <v>328</v>
      </c>
      <c r="F31" s="296" t="s">
        <v>329</v>
      </c>
      <c r="G31" s="288">
        <v>629</v>
      </c>
    </row>
    <row r="32" spans="1:7" hidden="1" x14ac:dyDescent="0.25">
      <c r="A32" s="281" t="s">
        <v>13</v>
      </c>
      <c r="B32" s="281" t="s">
        <v>637</v>
      </c>
      <c r="C32" s="296" t="s">
        <v>641</v>
      </c>
      <c r="D32" s="296" t="s">
        <v>642</v>
      </c>
      <c r="E32" s="296" t="s">
        <v>639</v>
      </c>
      <c r="F32" s="296" t="s">
        <v>640</v>
      </c>
      <c r="G32" s="289">
        <v>1094</v>
      </c>
    </row>
    <row r="33" spans="1:7" hidden="1" x14ac:dyDescent="0.25">
      <c r="A33" s="281" t="s">
        <v>13</v>
      </c>
      <c r="B33" s="281" t="s">
        <v>712</v>
      </c>
      <c r="C33" s="296" t="s">
        <v>720</v>
      </c>
      <c r="D33" s="296" t="s">
        <v>721</v>
      </c>
      <c r="E33" s="296" t="s">
        <v>718</v>
      </c>
      <c r="F33" s="296" t="s">
        <v>719</v>
      </c>
      <c r="G33" s="288">
        <v>85</v>
      </c>
    </row>
    <row r="34" spans="1:7" hidden="1" x14ac:dyDescent="0.25">
      <c r="A34" s="281" t="s">
        <v>13</v>
      </c>
      <c r="B34" s="281" t="s">
        <v>305</v>
      </c>
      <c r="C34" s="296" t="s">
        <v>308</v>
      </c>
      <c r="D34" s="296" t="s">
        <v>309</v>
      </c>
      <c r="E34" s="296" t="s">
        <v>306</v>
      </c>
      <c r="F34" s="296" t="s">
        <v>307</v>
      </c>
      <c r="G34" s="288">
        <v>648</v>
      </c>
    </row>
    <row r="35" spans="1:7" hidden="1" x14ac:dyDescent="0.25">
      <c r="A35" s="280" t="s">
        <v>13</v>
      </c>
      <c r="B35" s="280" t="s">
        <v>139</v>
      </c>
      <c r="C35" s="296">
        <v>-32.053899999999999</v>
      </c>
      <c r="D35" s="296">
        <v>-60.613100000000003</v>
      </c>
      <c r="E35" s="296" t="s">
        <v>140</v>
      </c>
      <c r="F35" s="296" t="s">
        <v>160</v>
      </c>
      <c r="G35" s="288">
        <v>1864</v>
      </c>
    </row>
    <row r="36" spans="1:7" hidden="1" x14ac:dyDescent="0.25">
      <c r="A36" s="280" t="s">
        <v>13</v>
      </c>
      <c r="B36" s="280" t="s">
        <v>223</v>
      </c>
      <c r="C36" s="296">
        <v>-32.066667000000002</v>
      </c>
      <c r="D36" s="296">
        <v>-60.466667000000001</v>
      </c>
      <c r="E36" s="296" t="s">
        <v>73</v>
      </c>
      <c r="F36" s="296" t="s">
        <v>161</v>
      </c>
      <c r="G36" s="288">
        <v>6545</v>
      </c>
    </row>
    <row r="37" spans="1:7" hidden="1" x14ac:dyDescent="0.25">
      <c r="A37" s="280" t="s">
        <v>24</v>
      </c>
      <c r="B37" s="280" t="s">
        <v>23</v>
      </c>
      <c r="C37" s="296">
        <v>-30.766667000000002</v>
      </c>
      <c r="D37" s="296">
        <v>-57.983333000000002</v>
      </c>
      <c r="E37" s="296" t="s">
        <v>25</v>
      </c>
      <c r="F37" s="296" t="s">
        <v>26</v>
      </c>
      <c r="G37" s="288">
        <v>34848</v>
      </c>
    </row>
    <row r="38" spans="1:7" hidden="1" x14ac:dyDescent="0.25">
      <c r="A38" s="164" t="s">
        <v>24</v>
      </c>
      <c r="B38" s="164" t="s">
        <v>963</v>
      </c>
      <c r="C38" s="295">
        <v>-30.904670100000001</v>
      </c>
      <c r="D38" s="295">
        <v>-57.999242500000001</v>
      </c>
      <c r="E38" s="295" t="s">
        <v>995</v>
      </c>
      <c r="F38" s="295" t="s">
        <v>996</v>
      </c>
      <c r="G38" s="287">
        <v>395</v>
      </c>
    </row>
    <row r="39" spans="1:7" hidden="1" x14ac:dyDescent="0.25">
      <c r="A39" s="280" t="s">
        <v>24</v>
      </c>
      <c r="B39" s="280" t="s">
        <v>939</v>
      </c>
      <c r="C39" s="296">
        <v>-31.073899999999998</v>
      </c>
      <c r="D39" s="296">
        <v>-58.025799999999997</v>
      </c>
      <c r="E39" s="296" t="s">
        <v>78</v>
      </c>
      <c r="F39" s="296" t="s">
        <v>79</v>
      </c>
      <c r="G39" s="290">
        <v>458</v>
      </c>
    </row>
    <row r="40" spans="1:7" s="282" customFormat="1" hidden="1" x14ac:dyDescent="0.25">
      <c r="A40" s="164" t="s">
        <v>24</v>
      </c>
      <c r="B40" s="164" t="s">
        <v>936</v>
      </c>
      <c r="C40" s="295"/>
      <c r="D40" s="295"/>
      <c r="E40" s="295"/>
      <c r="F40" s="295"/>
      <c r="G40" s="288"/>
    </row>
    <row r="41" spans="1:7" hidden="1" x14ac:dyDescent="0.25">
      <c r="A41" s="164" t="s">
        <v>24</v>
      </c>
      <c r="B41" s="164" t="s">
        <v>780</v>
      </c>
      <c r="C41" s="295" t="s">
        <v>997</v>
      </c>
      <c r="D41" s="295" t="s">
        <v>998</v>
      </c>
      <c r="E41" s="295" t="s">
        <v>1001</v>
      </c>
      <c r="F41" s="295" t="s">
        <v>1002</v>
      </c>
      <c r="G41" s="288"/>
    </row>
    <row r="42" spans="1:7" hidden="1" x14ac:dyDescent="0.25">
      <c r="A42" s="281" t="s">
        <v>24</v>
      </c>
      <c r="B42" s="283" t="s">
        <v>658</v>
      </c>
      <c r="C42" s="296" t="s">
        <v>661</v>
      </c>
      <c r="D42" s="296" t="s">
        <v>662</v>
      </c>
      <c r="E42" s="296" t="s">
        <v>660</v>
      </c>
      <c r="F42" s="296" t="s">
        <v>659</v>
      </c>
      <c r="G42" s="288">
        <v>522</v>
      </c>
    </row>
    <row r="43" spans="1:7" hidden="1" x14ac:dyDescent="0.25">
      <c r="A43" s="280" t="s">
        <v>24</v>
      </c>
      <c r="B43" s="280" t="s">
        <v>227</v>
      </c>
      <c r="C43" s="296">
        <v>-30.841699999999999</v>
      </c>
      <c r="D43" s="296">
        <v>-58.008299999999998</v>
      </c>
      <c r="E43" s="296" t="s">
        <v>102</v>
      </c>
      <c r="F43" s="296" t="s">
        <v>103</v>
      </c>
      <c r="G43" s="290">
        <v>406</v>
      </c>
    </row>
    <row r="44" spans="1:7" hidden="1" x14ac:dyDescent="0.25">
      <c r="A44" s="281" t="s">
        <v>24</v>
      </c>
      <c r="B44" s="281" t="s">
        <v>638</v>
      </c>
      <c r="C44" s="296" t="s">
        <v>645</v>
      </c>
      <c r="D44" s="296" t="s">
        <v>646</v>
      </c>
      <c r="E44" s="296" t="s">
        <v>643</v>
      </c>
      <c r="F44" s="296" t="s">
        <v>644</v>
      </c>
      <c r="G44" s="290">
        <v>336</v>
      </c>
    </row>
    <row r="45" spans="1:7" hidden="1" x14ac:dyDescent="0.25">
      <c r="A45" s="281" t="s">
        <v>24</v>
      </c>
      <c r="B45" s="281" t="s">
        <v>210</v>
      </c>
      <c r="C45" s="296" t="s">
        <v>213</v>
      </c>
      <c r="D45" s="296" t="s">
        <v>214</v>
      </c>
      <c r="E45" s="296" t="s">
        <v>211</v>
      </c>
      <c r="F45" s="296" t="s">
        <v>212</v>
      </c>
      <c r="G45" s="288">
        <v>395</v>
      </c>
    </row>
    <row r="46" spans="1:7" hidden="1" x14ac:dyDescent="0.25">
      <c r="A46" s="164" t="s">
        <v>24</v>
      </c>
      <c r="B46" s="164" t="s">
        <v>972</v>
      </c>
      <c r="C46" s="295"/>
      <c r="D46" s="295"/>
      <c r="E46" s="295"/>
      <c r="F46" s="295"/>
      <c r="G46" s="288"/>
    </row>
    <row r="47" spans="1:7" hidden="1" x14ac:dyDescent="0.25">
      <c r="A47" s="280" t="s">
        <v>24</v>
      </c>
      <c r="B47" s="280" t="s">
        <v>876</v>
      </c>
      <c r="C47" s="297" t="s">
        <v>896</v>
      </c>
      <c r="D47" s="295" t="s">
        <v>897</v>
      </c>
      <c r="E47" s="297" t="s">
        <v>894</v>
      </c>
      <c r="F47" s="295" t="s">
        <v>895</v>
      </c>
      <c r="G47" s="288">
        <v>228</v>
      </c>
    </row>
    <row r="48" spans="1:7" hidden="1" x14ac:dyDescent="0.25">
      <c r="A48" s="164" t="s">
        <v>24</v>
      </c>
      <c r="B48" s="164" t="s">
        <v>776</v>
      </c>
      <c r="C48" s="295" t="s">
        <v>777</v>
      </c>
      <c r="D48" s="295" t="s">
        <v>778</v>
      </c>
      <c r="E48" s="295" t="s">
        <v>102</v>
      </c>
      <c r="F48" s="295" t="s">
        <v>103</v>
      </c>
      <c r="G48" s="287">
        <v>380</v>
      </c>
    </row>
    <row r="49" spans="1:7" hidden="1" x14ac:dyDescent="0.25">
      <c r="A49" s="164" t="s">
        <v>24</v>
      </c>
      <c r="B49" s="164" t="s">
        <v>964</v>
      </c>
      <c r="C49" s="295" t="s">
        <v>999</v>
      </c>
      <c r="D49" s="295" t="s">
        <v>1000</v>
      </c>
      <c r="E49" s="295" t="s">
        <v>1003</v>
      </c>
      <c r="F49" s="295" t="s">
        <v>1004</v>
      </c>
      <c r="G49" s="288">
        <v>127</v>
      </c>
    </row>
    <row r="50" spans="1:7" hidden="1" x14ac:dyDescent="0.25">
      <c r="A50" s="280" t="s">
        <v>24</v>
      </c>
      <c r="B50" s="280" t="s">
        <v>24</v>
      </c>
      <c r="C50" s="296" t="s">
        <v>669</v>
      </c>
      <c r="D50" s="296">
        <v>-57.918075000000002</v>
      </c>
      <c r="E50" s="296" t="s">
        <v>668</v>
      </c>
      <c r="F50" s="296" t="s">
        <v>667</v>
      </c>
      <c r="G50" s="288">
        <v>17547</v>
      </c>
    </row>
    <row r="51" spans="1:7" hidden="1" x14ac:dyDescent="0.25">
      <c r="A51" s="280" t="s">
        <v>24</v>
      </c>
      <c r="B51" s="280" t="s">
        <v>707</v>
      </c>
      <c r="C51" s="296" t="s">
        <v>737</v>
      </c>
      <c r="D51" s="296" t="s">
        <v>738</v>
      </c>
      <c r="E51" s="296" t="s">
        <v>735</v>
      </c>
      <c r="F51" s="296" t="s">
        <v>736</v>
      </c>
      <c r="G51" s="290">
        <v>308</v>
      </c>
    </row>
    <row r="52" spans="1:7" hidden="1" x14ac:dyDescent="0.25">
      <c r="A52" s="164" t="s">
        <v>24</v>
      </c>
      <c r="B52" s="164" t="s">
        <v>958</v>
      </c>
      <c r="C52" s="295" t="s">
        <v>1005</v>
      </c>
      <c r="D52" s="295" t="s">
        <v>1006</v>
      </c>
      <c r="E52" s="295" t="s">
        <v>1007</v>
      </c>
      <c r="F52" s="295" t="s">
        <v>1008</v>
      </c>
      <c r="G52" s="288"/>
    </row>
    <row r="53" spans="1:7" hidden="1" x14ac:dyDescent="0.25">
      <c r="A53" s="164" t="s">
        <v>24</v>
      </c>
      <c r="B53" s="164" t="s">
        <v>957</v>
      </c>
      <c r="C53" s="295" t="s">
        <v>1009</v>
      </c>
      <c r="D53" s="295" t="s">
        <v>1010</v>
      </c>
      <c r="E53" s="295" t="s">
        <v>1011</v>
      </c>
      <c r="F53" s="295" t="s">
        <v>1012</v>
      </c>
      <c r="G53" s="288">
        <v>1290</v>
      </c>
    </row>
    <row r="54" spans="1:7" hidden="1" x14ac:dyDescent="0.25">
      <c r="A54" s="164" t="s">
        <v>24</v>
      </c>
      <c r="B54" s="164" t="s">
        <v>765</v>
      </c>
      <c r="C54" s="295" t="s">
        <v>772</v>
      </c>
      <c r="D54" s="295" t="s">
        <v>773</v>
      </c>
      <c r="E54" s="295" t="s">
        <v>770</v>
      </c>
      <c r="F54" s="295" t="s">
        <v>771</v>
      </c>
      <c r="G54" s="288">
        <v>4337</v>
      </c>
    </row>
    <row r="55" spans="1:7" hidden="1" x14ac:dyDescent="0.25">
      <c r="A55" s="281" t="s">
        <v>24</v>
      </c>
      <c r="B55" s="281" t="s">
        <v>657</v>
      </c>
      <c r="C55" s="296" t="s">
        <v>665</v>
      </c>
      <c r="D55" s="296" t="s">
        <v>666</v>
      </c>
      <c r="E55" s="296" t="s">
        <v>663</v>
      </c>
      <c r="F55" s="296" t="s">
        <v>664</v>
      </c>
      <c r="G55" s="290">
        <v>1003</v>
      </c>
    </row>
    <row r="56" spans="1:7" hidden="1" x14ac:dyDescent="0.25">
      <c r="A56" s="281" t="s">
        <v>24</v>
      </c>
      <c r="B56" s="281" t="s">
        <v>194</v>
      </c>
      <c r="C56" s="296" t="s">
        <v>195</v>
      </c>
      <c r="D56" s="296" t="s">
        <v>196</v>
      </c>
      <c r="E56" s="296" t="s">
        <v>197</v>
      </c>
      <c r="F56" s="296" t="s">
        <v>198</v>
      </c>
      <c r="G56" s="290">
        <v>458</v>
      </c>
    </row>
    <row r="57" spans="1:7" hidden="1" x14ac:dyDescent="0.25">
      <c r="A57" s="280" t="s">
        <v>24</v>
      </c>
      <c r="B57" s="280" t="s">
        <v>37</v>
      </c>
      <c r="C57" s="296">
        <v>-30.9</v>
      </c>
      <c r="D57" s="296">
        <v>-57.933332999999998</v>
      </c>
      <c r="E57" s="296" t="s">
        <v>38</v>
      </c>
      <c r="F57" s="296" t="s">
        <v>39</v>
      </c>
      <c r="G57" s="288">
        <v>1795</v>
      </c>
    </row>
    <row r="58" spans="1:7" hidden="1" x14ac:dyDescent="0.25">
      <c r="A58" s="280" t="s">
        <v>24</v>
      </c>
      <c r="B58" s="280" t="s">
        <v>36</v>
      </c>
      <c r="C58" s="296">
        <v>-30.783332999999999</v>
      </c>
      <c r="D58" s="296">
        <v>-57.916666999999997</v>
      </c>
      <c r="E58" s="296" t="s">
        <v>34</v>
      </c>
      <c r="F58" s="296" t="s">
        <v>35</v>
      </c>
      <c r="G58" s="289">
        <v>3973</v>
      </c>
    </row>
    <row r="59" spans="1:7" hidden="1" x14ac:dyDescent="0.25">
      <c r="A59" s="164" t="s">
        <v>47</v>
      </c>
      <c r="B59" s="164" t="s">
        <v>971</v>
      </c>
      <c r="C59" s="295" t="s">
        <v>1013</v>
      </c>
      <c r="D59" s="295" t="s">
        <v>1014</v>
      </c>
      <c r="E59" s="295" t="s">
        <v>1015</v>
      </c>
      <c r="F59" s="295" t="s">
        <v>1016</v>
      </c>
      <c r="G59" s="288">
        <v>604</v>
      </c>
    </row>
    <row r="60" spans="1:7" hidden="1" x14ac:dyDescent="0.25">
      <c r="A60" s="280" t="s">
        <v>47</v>
      </c>
      <c r="B60" s="280" t="s">
        <v>47</v>
      </c>
      <c r="C60" s="296">
        <v>-30.95</v>
      </c>
      <c r="D60" s="296">
        <v>-58.8</v>
      </c>
      <c r="E60" s="296" t="s">
        <v>70</v>
      </c>
      <c r="F60" s="296" t="s">
        <v>71</v>
      </c>
      <c r="G60" s="288">
        <v>18015</v>
      </c>
    </row>
    <row r="61" spans="1:7" hidden="1" x14ac:dyDescent="0.25">
      <c r="A61" s="281" t="s">
        <v>47</v>
      </c>
      <c r="B61" s="281" t="s">
        <v>682</v>
      </c>
      <c r="C61" s="296" t="s">
        <v>685</v>
      </c>
      <c r="D61" s="296" t="s">
        <v>686</v>
      </c>
      <c r="E61" s="296" t="s">
        <v>683</v>
      </c>
      <c r="F61" s="296" t="s">
        <v>684</v>
      </c>
      <c r="G61" s="290">
        <v>36</v>
      </c>
    </row>
    <row r="62" spans="1:7" hidden="1" x14ac:dyDescent="0.25">
      <c r="A62" s="164" t="s">
        <v>47</v>
      </c>
      <c r="B62" s="164" t="s">
        <v>934</v>
      </c>
      <c r="C62" s="295" t="s">
        <v>1017</v>
      </c>
      <c r="D62" s="295" t="s">
        <v>1018</v>
      </c>
      <c r="E62" s="295" t="s">
        <v>1019</v>
      </c>
      <c r="F62" s="295" t="s">
        <v>1020</v>
      </c>
      <c r="G62" s="288">
        <v>3000</v>
      </c>
    </row>
    <row r="63" spans="1:7" hidden="1" x14ac:dyDescent="0.25">
      <c r="A63" s="164" t="s">
        <v>48</v>
      </c>
      <c r="B63" s="164" t="s">
        <v>965</v>
      </c>
      <c r="C63" s="295" t="s">
        <v>1021</v>
      </c>
      <c r="D63" s="295" t="s">
        <v>1022</v>
      </c>
      <c r="E63" s="295" t="s">
        <v>1023</v>
      </c>
      <c r="F63" s="295" t="s">
        <v>1024</v>
      </c>
      <c r="G63" s="288"/>
    </row>
    <row r="64" spans="1:7" hidden="1" x14ac:dyDescent="0.25">
      <c r="A64" s="281" t="s">
        <v>48</v>
      </c>
      <c r="B64" s="281" t="s">
        <v>48</v>
      </c>
      <c r="C64" s="296" t="s">
        <v>218</v>
      </c>
      <c r="D64" s="296" t="s">
        <v>219</v>
      </c>
      <c r="E64" s="296" t="s">
        <v>216</v>
      </c>
      <c r="F64" s="296" t="s">
        <v>217</v>
      </c>
      <c r="G64" s="288">
        <v>12084</v>
      </c>
    </row>
    <row r="65" spans="1:7" hidden="1" x14ac:dyDescent="0.25">
      <c r="A65" s="164" t="s">
        <v>7</v>
      </c>
      <c r="B65" s="164" t="s">
        <v>933</v>
      </c>
      <c r="C65" s="295"/>
      <c r="D65" s="295"/>
      <c r="E65" s="295"/>
      <c r="F65" s="295"/>
      <c r="G65" s="288"/>
    </row>
    <row r="66" spans="1:7" hidden="1" x14ac:dyDescent="0.25">
      <c r="A66" s="280" t="s">
        <v>7</v>
      </c>
      <c r="B66" s="280" t="s">
        <v>116</v>
      </c>
      <c r="C66" s="296">
        <v>-32.716667000000001</v>
      </c>
      <c r="D66" s="296">
        <v>-59.4</v>
      </c>
      <c r="E66" s="296" t="s">
        <v>127</v>
      </c>
      <c r="F66" s="296" t="s">
        <v>128</v>
      </c>
      <c r="G66" s="288">
        <v>4896</v>
      </c>
    </row>
    <row r="67" spans="1:7" hidden="1" x14ac:dyDescent="0.25">
      <c r="A67" s="280" t="s">
        <v>7</v>
      </c>
      <c r="B67" s="280" t="s">
        <v>7</v>
      </c>
      <c r="C67" s="296">
        <v>-33.150430938120799</v>
      </c>
      <c r="D67" s="296">
        <v>-59.310575121916202</v>
      </c>
      <c r="E67" s="296" t="s">
        <v>162</v>
      </c>
      <c r="F67" s="296" t="s">
        <v>163</v>
      </c>
      <c r="G67" s="288">
        <v>43009</v>
      </c>
    </row>
    <row r="68" spans="1:7" hidden="1" x14ac:dyDescent="0.25">
      <c r="A68" s="281" t="s">
        <v>9</v>
      </c>
      <c r="B68" s="281" t="s">
        <v>613</v>
      </c>
      <c r="C68" s="296" t="s">
        <v>620</v>
      </c>
      <c r="D68" s="296" t="s">
        <v>621</v>
      </c>
      <c r="E68" s="296" t="s">
        <v>63</v>
      </c>
      <c r="F68" s="296" t="s">
        <v>619</v>
      </c>
      <c r="G68" s="288">
        <v>1483</v>
      </c>
    </row>
    <row r="69" spans="1:7" hidden="1" x14ac:dyDescent="0.25">
      <c r="A69" s="164" t="s">
        <v>9</v>
      </c>
      <c r="B69" s="164" t="s">
        <v>955</v>
      </c>
      <c r="C69" s="295">
        <v>-32.683300000000003</v>
      </c>
      <c r="D69" s="295">
        <v>-58.7667</v>
      </c>
      <c r="E69" s="295" t="s">
        <v>985</v>
      </c>
      <c r="F69" s="295" t="s">
        <v>986</v>
      </c>
      <c r="G69" s="288">
        <v>387</v>
      </c>
    </row>
    <row r="70" spans="1:7" hidden="1" x14ac:dyDescent="0.25">
      <c r="A70" s="164" t="s">
        <v>9</v>
      </c>
      <c r="B70" s="164" t="s">
        <v>948</v>
      </c>
      <c r="C70" s="295"/>
      <c r="D70" s="295"/>
      <c r="E70" s="295"/>
      <c r="F70" s="295"/>
      <c r="G70" s="288"/>
    </row>
    <row r="71" spans="1:7" hidden="1" x14ac:dyDescent="0.25">
      <c r="A71" s="164" t="s">
        <v>9</v>
      </c>
      <c r="B71" s="164" t="s">
        <v>949</v>
      </c>
      <c r="C71" s="295"/>
      <c r="D71" s="295"/>
      <c r="E71" s="295"/>
      <c r="F71" s="295"/>
      <c r="G71" s="288"/>
    </row>
    <row r="72" spans="1:7" hidden="1" x14ac:dyDescent="0.25">
      <c r="A72" s="280" t="s">
        <v>9</v>
      </c>
      <c r="B72" s="280" t="s">
        <v>857</v>
      </c>
      <c r="C72" s="295" t="s">
        <v>900</v>
      </c>
      <c r="D72" s="295" t="s">
        <v>901</v>
      </c>
      <c r="E72" s="295" t="s">
        <v>898</v>
      </c>
      <c r="F72" s="295" t="s">
        <v>899</v>
      </c>
      <c r="G72" s="288">
        <v>153</v>
      </c>
    </row>
    <row r="73" spans="1:7" hidden="1" x14ac:dyDescent="0.25">
      <c r="A73" s="280" t="s">
        <v>9</v>
      </c>
      <c r="B73" s="280" t="s">
        <v>632</v>
      </c>
      <c r="C73" s="296" t="s">
        <v>635</v>
      </c>
      <c r="D73" s="296" t="s">
        <v>636</v>
      </c>
      <c r="E73" s="296" t="s">
        <v>633</v>
      </c>
      <c r="F73" s="296" t="s">
        <v>634</v>
      </c>
      <c r="G73" s="288">
        <v>1193</v>
      </c>
    </row>
    <row r="74" spans="1:7" hidden="1" x14ac:dyDescent="0.25">
      <c r="A74" s="281" t="s">
        <v>9</v>
      </c>
      <c r="B74" s="281" t="s">
        <v>365</v>
      </c>
      <c r="C74" s="296" t="s">
        <v>371</v>
      </c>
      <c r="D74" s="296" t="s">
        <v>372</v>
      </c>
      <c r="E74" s="296" t="s">
        <v>369</v>
      </c>
      <c r="F74" s="296" t="s">
        <v>370</v>
      </c>
      <c r="G74" s="288">
        <v>1097</v>
      </c>
    </row>
    <row r="75" spans="1:7" x14ac:dyDescent="0.25">
      <c r="A75" s="280" t="s">
        <v>9</v>
      </c>
      <c r="B75" s="280" t="s">
        <v>9</v>
      </c>
      <c r="C75" s="296">
        <v>-33.007781712247301</v>
      </c>
      <c r="D75" s="296">
        <v>-58.5106813050649</v>
      </c>
      <c r="E75" s="296" t="s">
        <v>164</v>
      </c>
      <c r="F75" s="296" t="s">
        <v>165</v>
      </c>
      <c r="G75" s="288">
        <v>83116</v>
      </c>
    </row>
    <row r="76" spans="1:7" hidden="1" x14ac:dyDescent="0.25">
      <c r="A76" s="281" t="s">
        <v>9</v>
      </c>
      <c r="B76" s="281" t="s">
        <v>710</v>
      </c>
      <c r="C76" s="296" t="s">
        <v>716</v>
      </c>
      <c r="D76" s="296" t="s">
        <v>717</v>
      </c>
      <c r="E76" s="296" t="s">
        <v>714</v>
      </c>
      <c r="F76" s="296" t="s">
        <v>715</v>
      </c>
      <c r="G76" s="290">
        <v>309</v>
      </c>
    </row>
    <row r="77" spans="1:7" hidden="1" x14ac:dyDescent="0.25">
      <c r="A77" s="280" t="s">
        <v>9</v>
      </c>
      <c r="B77" s="280" t="s">
        <v>17</v>
      </c>
      <c r="C77" s="296">
        <v>-33.033332999999999</v>
      </c>
      <c r="D77" s="296">
        <v>-59.016666999999998</v>
      </c>
      <c r="E77" s="296" t="s">
        <v>18</v>
      </c>
      <c r="F77" s="296" t="s">
        <v>19</v>
      </c>
      <c r="G77" s="288">
        <v>6451</v>
      </c>
    </row>
    <row r="78" spans="1:7" hidden="1" x14ac:dyDescent="0.25">
      <c r="A78" s="280" t="s">
        <v>9</v>
      </c>
      <c r="B78" s="280" t="s">
        <v>100</v>
      </c>
      <c r="C78" s="296">
        <v>-33.087555600000002</v>
      </c>
      <c r="D78" s="296">
        <v>-58.930473200000002</v>
      </c>
      <c r="E78" s="296" t="s">
        <v>98</v>
      </c>
      <c r="F78" s="296" t="s">
        <v>99</v>
      </c>
      <c r="G78" s="287">
        <v>190</v>
      </c>
    </row>
    <row r="79" spans="1:7" hidden="1" x14ac:dyDescent="0.25">
      <c r="A79" s="164" t="s">
        <v>9</v>
      </c>
      <c r="B79" s="164" t="s">
        <v>966</v>
      </c>
      <c r="C79" s="295"/>
      <c r="D79" s="295"/>
      <c r="E79" s="295"/>
      <c r="F79" s="295"/>
      <c r="G79" s="288"/>
    </row>
    <row r="80" spans="1:7" hidden="1" x14ac:dyDescent="0.25">
      <c r="A80" s="280" t="s">
        <v>9</v>
      </c>
      <c r="B80" s="280" t="s">
        <v>149</v>
      </c>
      <c r="C80" s="296" t="s">
        <v>342</v>
      </c>
      <c r="D80" s="296" t="s">
        <v>203</v>
      </c>
      <c r="E80" s="296" t="s">
        <v>341</v>
      </c>
      <c r="F80" s="296" t="s">
        <v>204</v>
      </c>
      <c r="G80" s="288">
        <v>2179</v>
      </c>
    </row>
    <row r="81" spans="1:7" x14ac:dyDescent="0.25">
      <c r="A81" s="280" t="s">
        <v>9</v>
      </c>
      <c r="B81" s="280" t="s">
        <v>145</v>
      </c>
      <c r="C81" s="296" t="s">
        <v>147</v>
      </c>
      <c r="D81" s="298">
        <v>-58.886667000000003</v>
      </c>
      <c r="E81" s="296" t="s">
        <v>179</v>
      </c>
      <c r="F81" s="298" t="s">
        <v>180</v>
      </c>
      <c r="G81" s="288">
        <v>8986</v>
      </c>
    </row>
    <row r="82" spans="1:7" hidden="1" x14ac:dyDescent="0.25">
      <c r="A82" s="164" t="s">
        <v>15</v>
      </c>
      <c r="B82" s="164" t="s">
        <v>974</v>
      </c>
      <c r="C82" s="295" t="s">
        <v>1025</v>
      </c>
      <c r="D82" s="295" t="s">
        <v>1026</v>
      </c>
      <c r="E82" s="295" t="s">
        <v>1027</v>
      </c>
      <c r="F82" s="295" t="s">
        <v>1028</v>
      </c>
      <c r="G82" s="288"/>
    </row>
    <row r="83" spans="1:7" hidden="1" x14ac:dyDescent="0.25">
      <c r="A83" s="280" t="s">
        <v>15</v>
      </c>
      <c r="B83" s="280" t="s">
        <v>109</v>
      </c>
      <c r="C83" s="296">
        <v>-33.499122999999997</v>
      </c>
      <c r="D83" s="296">
        <v>-58.797777000000004</v>
      </c>
      <c r="E83" s="296" t="s">
        <v>118</v>
      </c>
      <c r="F83" s="296" t="s">
        <v>119</v>
      </c>
      <c r="G83" s="288">
        <v>1773</v>
      </c>
    </row>
    <row r="84" spans="1:7" hidden="1" x14ac:dyDescent="0.25">
      <c r="A84" s="280" t="s">
        <v>15</v>
      </c>
      <c r="B84" s="280" t="s">
        <v>61</v>
      </c>
      <c r="C84" s="296">
        <v>-33.794361600000002</v>
      </c>
      <c r="D84" s="296">
        <v>-59.122607100000003</v>
      </c>
      <c r="E84" s="296" t="s">
        <v>60</v>
      </c>
      <c r="F84" s="296" t="s">
        <v>62</v>
      </c>
      <c r="G84" s="288">
        <v>4900</v>
      </c>
    </row>
    <row r="85" spans="1:7" hidden="1" x14ac:dyDescent="0.25">
      <c r="A85" s="281" t="s">
        <v>15</v>
      </c>
      <c r="B85" s="281" t="s">
        <v>623</v>
      </c>
      <c r="C85" s="296" t="s">
        <v>626</v>
      </c>
      <c r="D85" s="296" t="s">
        <v>627</v>
      </c>
      <c r="E85" s="296" t="s">
        <v>624</v>
      </c>
      <c r="F85" s="296" t="s">
        <v>625</v>
      </c>
      <c r="G85" s="290">
        <v>574</v>
      </c>
    </row>
    <row r="86" spans="1:7" hidden="1" x14ac:dyDescent="0.25">
      <c r="A86" s="281" t="s">
        <v>15</v>
      </c>
      <c r="B86" s="281" t="s">
        <v>285</v>
      </c>
      <c r="C86" s="296" t="s">
        <v>292</v>
      </c>
      <c r="D86" s="296" t="s">
        <v>293</v>
      </c>
      <c r="E86" s="296" t="s">
        <v>290</v>
      </c>
      <c r="F86" s="296" t="s">
        <v>291</v>
      </c>
      <c r="G86" s="288">
        <v>4215</v>
      </c>
    </row>
    <row r="87" spans="1:7" hidden="1" x14ac:dyDescent="0.25">
      <c r="A87" s="280" t="s">
        <v>11</v>
      </c>
      <c r="B87" s="280" t="s">
        <v>65</v>
      </c>
      <c r="C87" s="296">
        <v>-31.4575</v>
      </c>
      <c r="D87" s="296">
        <v>-59.598300000000002</v>
      </c>
      <c r="E87" s="296" t="s">
        <v>66</v>
      </c>
      <c r="F87" s="296" t="s">
        <v>67</v>
      </c>
      <c r="G87" s="288">
        <v>2578</v>
      </c>
    </row>
    <row r="88" spans="1:7" hidden="1" x14ac:dyDescent="0.25">
      <c r="A88" s="281" t="s">
        <v>11</v>
      </c>
      <c r="B88" s="281" t="s">
        <v>336</v>
      </c>
      <c r="C88" s="296" t="s">
        <v>339</v>
      </c>
      <c r="D88" s="296" t="s">
        <v>340</v>
      </c>
      <c r="E88" s="296" t="s">
        <v>337</v>
      </c>
      <c r="F88" s="296" t="s">
        <v>338</v>
      </c>
      <c r="G88" s="288">
        <v>8790</v>
      </c>
    </row>
    <row r="89" spans="1:7" hidden="1" x14ac:dyDescent="0.25">
      <c r="A89" s="280" t="s">
        <v>11</v>
      </c>
      <c r="B89" s="280" t="s">
        <v>858</v>
      </c>
      <c r="C89" s="295" t="s">
        <v>908</v>
      </c>
      <c r="D89" s="295" t="s">
        <v>909</v>
      </c>
      <c r="E89" s="295" t="s">
        <v>906</v>
      </c>
      <c r="F89" s="295" t="s">
        <v>907</v>
      </c>
      <c r="G89" s="288"/>
    </row>
    <row r="90" spans="1:7" hidden="1" x14ac:dyDescent="0.25">
      <c r="A90" s="280" t="s">
        <v>11</v>
      </c>
      <c r="B90" s="280" t="s">
        <v>859</v>
      </c>
      <c r="C90" s="295" t="s">
        <v>912</v>
      </c>
      <c r="D90" s="295" t="s">
        <v>913</v>
      </c>
      <c r="E90" s="295" t="s">
        <v>910</v>
      </c>
      <c r="F90" s="295" t="s">
        <v>911</v>
      </c>
      <c r="G90" s="288">
        <v>311</v>
      </c>
    </row>
    <row r="91" spans="1:7" hidden="1" x14ac:dyDescent="0.25">
      <c r="A91" s="280" t="s">
        <v>11</v>
      </c>
      <c r="B91" s="280" t="s">
        <v>143</v>
      </c>
      <c r="C91" s="296">
        <v>-31.176100000000002</v>
      </c>
      <c r="D91" s="296">
        <v>-59.7331</v>
      </c>
      <c r="E91" s="296" t="s">
        <v>175</v>
      </c>
      <c r="F91" s="296" t="s">
        <v>176</v>
      </c>
      <c r="G91" s="290">
        <v>534</v>
      </c>
    </row>
    <row r="92" spans="1:7" hidden="1" x14ac:dyDescent="0.25">
      <c r="A92" s="164" t="s">
        <v>11</v>
      </c>
      <c r="B92" s="164" t="s">
        <v>959</v>
      </c>
      <c r="C92" s="295"/>
      <c r="D92" s="295"/>
      <c r="E92" s="295"/>
      <c r="F92" s="295"/>
      <c r="G92" s="288"/>
    </row>
    <row r="93" spans="1:7" hidden="1" x14ac:dyDescent="0.25">
      <c r="A93" s="280" t="s">
        <v>11</v>
      </c>
      <c r="B93" s="280" t="s">
        <v>11</v>
      </c>
      <c r="C93" s="296">
        <v>-30.740468112748001</v>
      </c>
      <c r="D93" s="296">
        <v>-59.644298877664099</v>
      </c>
      <c r="E93" s="296" t="s">
        <v>166</v>
      </c>
      <c r="F93" s="296" t="s">
        <v>167</v>
      </c>
      <c r="G93" s="288">
        <v>25808</v>
      </c>
    </row>
    <row r="94" spans="1:7" hidden="1" x14ac:dyDescent="0.25">
      <c r="A94" s="164" t="s">
        <v>11</v>
      </c>
      <c r="B94" s="164" t="s">
        <v>950</v>
      </c>
      <c r="C94" s="295"/>
      <c r="D94" s="295"/>
      <c r="E94" s="295"/>
      <c r="F94" s="295"/>
      <c r="G94" s="288"/>
    </row>
    <row r="95" spans="1:7" hidden="1" x14ac:dyDescent="0.25">
      <c r="A95" s="164" t="s">
        <v>11</v>
      </c>
      <c r="B95" s="164" t="s">
        <v>889</v>
      </c>
      <c r="C95" s="295"/>
      <c r="D95" s="295"/>
      <c r="E95" s="295"/>
      <c r="F95" s="295"/>
      <c r="G95" s="288"/>
    </row>
    <row r="96" spans="1:7" hidden="1" x14ac:dyDescent="0.25">
      <c r="A96" s="280" t="s">
        <v>11</v>
      </c>
      <c r="B96" s="280" t="s">
        <v>856</v>
      </c>
      <c r="C96" s="295" t="s">
        <v>904</v>
      </c>
      <c r="D96" s="295" t="s">
        <v>905</v>
      </c>
      <c r="E96" s="295" t="s">
        <v>902</v>
      </c>
      <c r="F96" s="295" t="s">
        <v>903</v>
      </c>
      <c r="G96" s="288">
        <v>1767</v>
      </c>
    </row>
    <row r="97" spans="1:7" hidden="1" x14ac:dyDescent="0.25">
      <c r="A97" s="280" t="s">
        <v>11</v>
      </c>
      <c r="B97" s="280" t="s">
        <v>886</v>
      </c>
      <c r="C97" s="295" t="s">
        <v>920</v>
      </c>
      <c r="D97" s="295" t="s">
        <v>921</v>
      </c>
      <c r="E97" s="295" t="s">
        <v>918</v>
      </c>
      <c r="F97" s="295" t="s">
        <v>919</v>
      </c>
      <c r="G97" s="288">
        <v>330</v>
      </c>
    </row>
    <row r="98" spans="1:7" hidden="1" x14ac:dyDescent="0.25">
      <c r="A98" s="278" t="s">
        <v>11</v>
      </c>
      <c r="B98" s="278" t="s">
        <v>764</v>
      </c>
      <c r="C98" s="295" t="s">
        <v>768</v>
      </c>
      <c r="D98" s="295" t="s">
        <v>769</v>
      </c>
      <c r="E98" s="295" t="s">
        <v>766</v>
      </c>
      <c r="F98" s="295" t="s">
        <v>767</v>
      </c>
      <c r="G98" s="288">
        <v>1618</v>
      </c>
    </row>
    <row r="99" spans="1:7" hidden="1" x14ac:dyDescent="0.25">
      <c r="A99" s="280" t="s">
        <v>11</v>
      </c>
      <c r="B99" s="280" t="s">
        <v>135</v>
      </c>
      <c r="C99" s="296">
        <v>-30.95</v>
      </c>
      <c r="D99" s="296">
        <v>-59.8</v>
      </c>
      <c r="E99" s="296" t="s">
        <v>70</v>
      </c>
      <c r="F99" s="296" t="s">
        <v>136</v>
      </c>
      <c r="G99" s="288">
        <v>17883</v>
      </c>
    </row>
    <row r="100" spans="1:7" hidden="1" x14ac:dyDescent="0.25">
      <c r="A100" s="280" t="s">
        <v>11</v>
      </c>
      <c r="B100" s="280" t="s">
        <v>874</v>
      </c>
      <c r="C100" s="295" t="s">
        <v>916</v>
      </c>
      <c r="D100" s="295" t="s">
        <v>917</v>
      </c>
      <c r="E100" s="295" t="s">
        <v>914</v>
      </c>
      <c r="F100" s="295" t="s">
        <v>915</v>
      </c>
      <c r="G100" s="288">
        <v>604</v>
      </c>
    </row>
    <row r="101" spans="1:7" hidden="1" x14ac:dyDescent="0.25">
      <c r="A101" s="164" t="s">
        <v>12</v>
      </c>
      <c r="B101" s="281" t="s">
        <v>784</v>
      </c>
      <c r="C101" s="295" t="s">
        <v>801</v>
      </c>
      <c r="D101" s="295" t="s">
        <v>802</v>
      </c>
      <c r="E101" s="295" t="s">
        <v>799</v>
      </c>
      <c r="F101" s="295" t="s">
        <v>800</v>
      </c>
      <c r="G101" s="290">
        <v>416</v>
      </c>
    </row>
    <row r="102" spans="1:7" hidden="1" x14ac:dyDescent="0.25">
      <c r="A102" s="281" t="s">
        <v>12</v>
      </c>
      <c r="B102" s="281" t="s">
        <v>691</v>
      </c>
      <c r="C102" s="296" t="s">
        <v>695</v>
      </c>
      <c r="D102" s="296" t="s">
        <v>696</v>
      </c>
      <c r="E102" s="296" t="s">
        <v>693</v>
      </c>
      <c r="F102" s="296" t="s">
        <v>694</v>
      </c>
      <c r="G102" s="290">
        <v>390</v>
      </c>
    </row>
    <row r="103" spans="1:7" hidden="1" x14ac:dyDescent="0.25">
      <c r="A103" s="280" t="s">
        <v>12</v>
      </c>
      <c r="B103" s="280" t="s">
        <v>75</v>
      </c>
      <c r="C103" s="296">
        <v>-32.25</v>
      </c>
      <c r="D103" s="296">
        <v>-60.166699999999999</v>
      </c>
      <c r="E103" s="296" t="s">
        <v>76</v>
      </c>
      <c r="F103" s="296" t="s">
        <v>77</v>
      </c>
      <c r="G103" s="288">
        <v>1878</v>
      </c>
    </row>
    <row r="104" spans="1:7" hidden="1" x14ac:dyDescent="0.25">
      <c r="A104" s="164" t="s">
        <v>12</v>
      </c>
      <c r="B104" s="164" t="s">
        <v>970</v>
      </c>
      <c r="C104" s="295"/>
      <c r="D104" s="295"/>
      <c r="E104" s="295"/>
      <c r="F104" s="295"/>
      <c r="G104" s="288"/>
    </row>
    <row r="105" spans="1:7" hidden="1" x14ac:dyDescent="0.25">
      <c r="A105" s="280" t="s">
        <v>12</v>
      </c>
      <c r="B105" s="280" t="s">
        <v>846</v>
      </c>
      <c r="C105" s="295" t="s">
        <v>924</v>
      </c>
      <c r="D105" s="295" t="s">
        <v>925</v>
      </c>
      <c r="E105" s="295" t="s">
        <v>922</v>
      </c>
      <c r="F105" s="295" t="s">
        <v>923</v>
      </c>
      <c r="G105" s="288"/>
    </row>
    <row r="106" spans="1:7" hidden="1" x14ac:dyDescent="0.25">
      <c r="A106" s="164" t="s">
        <v>12</v>
      </c>
      <c r="B106" s="281" t="s">
        <v>783</v>
      </c>
      <c r="C106" s="295" t="s">
        <v>795</v>
      </c>
      <c r="D106" s="295" t="s">
        <v>796</v>
      </c>
      <c r="E106" s="295" t="s">
        <v>793</v>
      </c>
      <c r="F106" s="295" t="s">
        <v>794</v>
      </c>
      <c r="G106" s="287">
        <v>806</v>
      </c>
    </row>
    <row r="107" spans="1:7" hidden="1" x14ac:dyDescent="0.25">
      <c r="A107" s="280" t="s">
        <v>12</v>
      </c>
      <c r="B107" s="280" t="s">
        <v>228</v>
      </c>
      <c r="C107" s="296">
        <v>-32.071460000000002</v>
      </c>
      <c r="D107" s="296">
        <v>-59.996619000000003</v>
      </c>
      <c r="E107" s="296" t="s">
        <v>110</v>
      </c>
      <c r="F107" s="296" t="s">
        <v>111</v>
      </c>
      <c r="G107" s="290">
        <v>427</v>
      </c>
    </row>
    <row r="108" spans="1:7" hidden="1" x14ac:dyDescent="0.25">
      <c r="A108" s="281" t="s">
        <v>12</v>
      </c>
      <c r="B108" s="281" t="s">
        <v>150</v>
      </c>
      <c r="C108" s="296" t="s">
        <v>151</v>
      </c>
      <c r="D108" s="296" t="s">
        <v>152</v>
      </c>
      <c r="E108" s="296" t="s">
        <v>183</v>
      </c>
      <c r="F108" s="296" t="s">
        <v>184</v>
      </c>
      <c r="G108" s="290">
        <v>735</v>
      </c>
    </row>
    <row r="109" spans="1:7" hidden="1" x14ac:dyDescent="0.25">
      <c r="A109" s="164" t="s">
        <v>12</v>
      </c>
      <c r="B109" s="164" t="s">
        <v>674</v>
      </c>
      <c r="C109" s="295"/>
      <c r="D109" s="295"/>
      <c r="E109" s="295"/>
      <c r="F109" s="295"/>
      <c r="G109" s="288"/>
    </row>
    <row r="110" spans="1:7" hidden="1" x14ac:dyDescent="0.25">
      <c r="A110" s="164" t="s">
        <v>12</v>
      </c>
      <c r="B110" s="281" t="s">
        <v>782</v>
      </c>
      <c r="C110" s="299" t="s">
        <v>787</v>
      </c>
      <c r="D110" s="295" t="s">
        <v>788</v>
      </c>
      <c r="E110" s="299" t="s">
        <v>785</v>
      </c>
      <c r="F110" s="295" t="s">
        <v>786</v>
      </c>
      <c r="G110" s="287">
        <v>382</v>
      </c>
    </row>
    <row r="111" spans="1:7" hidden="1" x14ac:dyDescent="0.25">
      <c r="A111" s="281" t="s">
        <v>12</v>
      </c>
      <c r="B111" s="281" t="s">
        <v>590</v>
      </c>
      <c r="C111" s="296" t="s">
        <v>593</v>
      </c>
      <c r="D111" s="296" t="s">
        <v>594</v>
      </c>
      <c r="E111" s="296" t="s">
        <v>591</v>
      </c>
      <c r="F111" s="296" t="s">
        <v>592</v>
      </c>
      <c r="G111" s="288">
        <v>1790</v>
      </c>
    </row>
    <row r="112" spans="1:7" hidden="1" x14ac:dyDescent="0.25">
      <c r="A112" s="280" t="s">
        <v>12</v>
      </c>
      <c r="B112" s="280" t="s">
        <v>117</v>
      </c>
      <c r="C112" s="296">
        <v>-32.4</v>
      </c>
      <c r="D112" s="296">
        <v>-59.55</v>
      </c>
      <c r="E112" s="296" t="s">
        <v>129</v>
      </c>
      <c r="F112" s="296" t="s">
        <v>130</v>
      </c>
      <c r="G112" s="288">
        <v>4588</v>
      </c>
    </row>
    <row r="113" spans="1:7" hidden="1" x14ac:dyDescent="0.25">
      <c r="A113" s="280" t="s">
        <v>12</v>
      </c>
      <c r="B113" s="280" t="s">
        <v>12</v>
      </c>
      <c r="C113" s="296">
        <v>-32.398960647920397</v>
      </c>
      <c r="D113" s="296">
        <v>-59.787693725776698</v>
      </c>
      <c r="E113" s="296" t="s">
        <v>168</v>
      </c>
      <c r="F113" s="296" t="s">
        <v>169</v>
      </c>
      <c r="G113" s="288">
        <v>23702</v>
      </c>
    </row>
    <row r="114" spans="1:7" hidden="1" x14ac:dyDescent="0.25">
      <c r="A114" s="281" t="s">
        <v>12</v>
      </c>
      <c r="B114" s="281" t="s">
        <v>692</v>
      </c>
      <c r="C114" s="296" t="s">
        <v>699</v>
      </c>
      <c r="D114" s="296" t="s">
        <v>700</v>
      </c>
      <c r="E114" s="296" t="s">
        <v>697</v>
      </c>
      <c r="F114" s="296" t="s">
        <v>698</v>
      </c>
      <c r="G114" s="290">
        <v>757</v>
      </c>
    </row>
    <row r="115" spans="1:7" hidden="1" x14ac:dyDescent="0.25">
      <c r="A115" s="164" t="s">
        <v>8</v>
      </c>
      <c r="B115" s="164" t="s">
        <v>779</v>
      </c>
      <c r="C115" s="297" t="s">
        <v>827</v>
      </c>
      <c r="D115" s="295" t="s">
        <v>828</v>
      </c>
      <c r="E115" s="297" t="s">
        <v>825</v>
      </c>
      <c r="F115" s="295" t="s">
        <v>826</v>
      </c>
      <c r="G115" s="291">
        <v>146</v>
      </c>
    </row>
    <row r="116" spans="1:7" hidden="1" x14ac:dyDescent="0.25">
      <c r="A116" s="280" t="s">
        <v>8</v>
      </c>
      <c r="B116" s="280" t="s">
        <v>229</v>
      </c>
      <c r="C116" s="296">
        <v>-31.885000000000002</v>
      </c>
      <c r="D116" s="296">
        <v>-60.41</v>
      </c>
      <c r="E116" s="296" t="s">
        <v>120</v>
      </c>
      <c r="F116" s="296" t="s">
        <v>121</v>
      </c>
      <c r="G116" s="288">
        <v>1128</v>
      </c>
    </row>
    <row r="117" spans="1:7" hidden="1" x14ac:dyDescent="0.25">
      <c r="A117" s="281" t="s">
        <v>8</v>
      </c>
      <c r="B117" s="281" t="s">
        <v>326</v>
      </c>
      <c r="C117" s="296" t="s">
        <v>334</v>
      </c>
      <c r="D117" s="296" t="s">
        <v>335</v>
      </c>
      <c r="E117" s="296" t="s">
        <v>332</v>
      </c>
      <c r="F117" s="296" t="s">
        <v>333</v>
      </c>
      <c r="G117" s="290">
        <v>368</v>
      </c>
    </row>
    <row r="118" spans="1:7" hidden="1" x14ac:dyDescent="0.25">
      <c r="A118" s="281" t="s">
        <v>8</v>
      </c>
      <c r="B118" s="281" t="s">
        <v>845</v>
      </c>
      <c r="C118" s="295" t="s">
        <v>853</v>
      </c>
      <c r="D118" s="295" t="s">
        <v>854</v>
      </c>
      <c r="E118" s="295" t="s">
        <v>851</v>
      </c>
      <c r="F118" s="295" t="s">
        <v>852</v>
      </c>
      <c r="G118" s="292">
        <v>553</v>
      </c>
    </row>
    <row r="119" spans="1:7" hidden="1" x14ac:dyDescent="0.25">
      <c r="A119" s="280" t="s">
        <v>8</v>
      </c>
      <c r="B119" s="280" t="s">
        <v>74</v>
      </c>
      <c r="C119" s="296">
        <v>-31.583333</v>
      </c>
      <c r="D119" s="296">
        <v>-60.066667000000002</v>
      </c>
      <c r="E119" s="296" t="s">
        <v>84</v>
      </c>
      <c r="F119" s="296" t="s">
        <v>85</v>
      </c>
      <c r="G119" s="288">
        <v>5729</v>
      </c>
    </row>
    <row r="120" spans="1:7" hidden="1" x14ac:dyDescent="0.25">
      <c r="A120" s="164" t="s">
        <v>8</v>
      </c>
      <c r="B120" s="164" t="s">
        <v>939</v>
      </c>
      <c r="C120" s="295"/>
      <c r="D120" s="295"/>
      <c r="E120" s="295"/>
      <c r="F120" s="295"/>
      <c r="G120" s="288"/>
    </row>
    <row r="121" spans="1:7" hidden="1" x14ac:dyDescent="0.25">
      <c r="A121" s="280" t="s">
        <v>8</v>
      </c>
      <c r="B121" s="280" t="s">
        <v>230</v>
      </c>
      <c r="C121" s="296" t="s">
        <v>199</v>
      </c>
      <c r="D121" s="296" t="s">
        <v>200</v>
      </c>
      <c r="E121" s="296" t="s">
        <v>202</v>
      </c>
      <c r="F121" s="296" t="s">
        <v>201</v>
      </c>
      <c r="G121" s="288">
        <v>3084</v>
      </c>
    </row>
    <row r="122" spans="1:7" hidden="1" x14ac:dyDescent="0.25">
      <c r="A122" s="280" t="s">
        <v>8</v>
      </c>
      <c r="B122" s="280" t="s">
        <v>231</v>
      </c>
      <c r="C122" s="296">
        <v>-31.527799999999999</v>
      </c>
      <c r="D122" s="296">
        <v>-60.2333</v>
      </c>
      <c r="E122" s="296" t="s">
        <v>125</v>
      </c>
      <c r="F122" s="296" t="s">
        <v>124</v>
      </c>
      <c r="G122" s="290">
        <v>223</v>
      </c>
    </row>
    <row r="123" spans="1:7" hidden="1" x14ac:dyDescent="0.25">
      <c r="A123" s="164" t="s">
        <v>8</v>
      </c>
      <c r="B123" s="164" t="s">
        <v>940</v>
      </c>
      <c r="C123" s="295"/>
      <c r="D123" s="295"/>
      <c r="E123" s="295"/>
      <c r="F123" s="295"/>
      <c r="G123" s="288"/>
    </row>
    <row r="124" spans="1:7" hidden="1" x14ac:dyDescent="0.25">
      <c r="A124" s="281" t="s">
        <v>8</v>
      </c>
      <c r="B124" s="281" t="s">
        <v>675</v>
      </c>
      <c r="C124" s="296" t="s">
        <v>678</v>
      </c>
      <c r="D124" s="296" t="s">
        <v>679</v>
      </c>
      <c r="E124" s="296" t="s">
        <v>676</v>
      </c>
      <c r="F124" s="296" t="s">
        <v>677</v>
      </c>
      <c r="G124" s="288">
        <v>229</v>
      </c>
    </row>
    <row r="125" spans="1:7" hidden="1" x14ac:dyDescent="0.25">
      <c r="A125" s="281" t="s">
        <v>8</v>
      </c>
      <c r="B125" s="281" t="s">
        <v>781</v>
      </c>
      <c r="C125" s="295" t="s">
        <v>609</v>
      </c>
      <c r="D125" s="295" t="s">
        <v>798</v>
      </c>
      <c r="E125" s="295" t="s">
        <v>608</v>
      </c>
      <c r="F125" s="295" t="s">
        <v>797</v>
      </c>
      <c r="G125" s="293">
        <v>445</v>
      </c>
    </row>
    <row r="126" spans="1:7" hidden="1" x14ac:dyDescent="0.25">
      <c r="A126" s="280" t="s">
        <v>8</v>
      </c>
      <c r="B126" s="280" t="s">
        <v>59</v>
      </c>
      <c r="C126" s="296">
        <v>-32.023325900000003</v>
      </c>
      <c r="D126" s="296">
        <v>-60.337992499999999</v>
      </c>
      <c r="E126" s="296" t="s">
        <v>58</v>
      </c>
      <c r="F126" s="296" t="s">
        <v>57</v>
      </c>
      <c r="G126" s="288">
        <v>20203</v>
      </c>
    </row>
    <row r="127" spans="1:7" hidden="1" x14ac:dyDescent="0.25">
      <c r="A127" s="164" t="s">
        <v>8</v>
      </c>
      <c r="B127" s="164" t="s">
        <v>722</v>
      </c>
      <c r="C127" s="295" t="s">
        <v>823</v>
      </c>
      <c r="D127" s="295" t="s">
        <v>824</v>
      </c>
      <c r="E127" s="295" t="s">
        <v>822</v>
      </c>
      <c r="F127" s="295" t="s">
        <v>821</v>
      </c>
      <c r="G127" s="291">
        <v>521</v>
      </c>
    </row>
    <row r="128" spans="1:7" hidden="1" x14ac:dyDescent="0.25">
      <c r="A128" s="280" t="s">
        <v>8</v>
      </c>
      <c r="B128" s="280" t="s">
        <v>115</v>
      </c>
      <c r="C128" s="296">
        <v>-31.583333</v>
      </c>
      <c r="D128" s="296">
        <v>-59.883333</v>
      </c>
      <c r="E128" s="296" t="s">
        <v>84</v>
      </c>
      <c r="F128" s="296" t="s">
        <v>126</v>
      </c>
      <c r="G128" s="288">
        <v>931</v>
      </c>
    </row>
    <row r="129" spans="1:7" hidden="1" x14ac:dyDescent="0.25">
      <c r="A129" s="281" t="s">
        <v>8</v>
      </c>
      <c r="B129" s="281" t="s">
        <v>596</v>
      </c>
      <c r="C129" s="296" t="s">
        <v>599</v>
      </c>
      <c r="D129" s="296" t="s">
        <v>600</v>
      </c>
      <c r="E129" s="296" t="s">
        <v>597</v>
      </c>
      <c r="F129" s="296" t="s">
        <v>598</v>
      </c>
      <c r="G129" s="288">
        <v>82</v>
      </c>
    </row>
    <row r="130" spans="1:7" hidden="1" x14ac:dyDescent="0.25">
      <c r="A130" s="281" t="s">
        <v>8</v>
      </c>
      <c r="B130" s="281" t="s">
        <v>844</v>
      </c>
      <c r="C130" s="295" t="s">
        <v>849</v>
      </c>
      <c r="D130" s="295" t="s">
        <v>850</v>
      </c>
      <c r="E130" s="295" t="s">
        <v>847</v>
      </c>
      <c r="F130" s="295" t="s">
        <v>848</v>
      </c>
      <c r="G130" s="287">
        <v>616</v>
      </c>
    </row>
    <row r="131" spans="1:7" hidden="1" x14ac:dyDescent="0.25">
      <c r="A131" s="280" t="s">
        <v>8</v>
      </c>
      <c r="B131" s="281" t="s">
        <v>144</v>
      </c>
      <c r="C131" s="296">
        <v>-31.752638999999999</v>
      </c>
      <c r="D131" s="296">
        <v>-60.448749999999997</v>
      </c>
      <c r="E131" s="296" t="s">
        <v>177</v>
      </c>
      <c r="F131" s="296" t="s">
        <v>178</v>
      </c>
      <c r="G131" s="290">
        <v>195</v>
      </c>
    </row>
    <row r="132" spans="1:7" hidden="1" x14ac:dyDescent="0.25">
      <c r="A132" s="281" t="s">
        <v>8</v>
      </c>
      <c r="B132" s="281" t="s">
        <v>284</v>
      </c>
      <c r="C132" s="296" t="s">
        <v>288</v>
      </c>
      <c r="D132" s="296" t="s">
        <v>289</v>
      </c>
      <c r="E132" s="296" t="s">
        <v>286</v>
      </c>
      <c r="F132" s="296" t="s">
        <v>287</v>
      </c>
      <c r="G132" s="290">
        <v>370</v>
      </c>
    </row>
    <row r="133" spans="1:7" hidden="1" x14ac:dyDescent="0.25">
      <c r="A133" s="281" t="s">
        <v>8</v>
      </c>
      <c r="B133" s="281" t="s">
        <v>142</v>
      </c>
      <c r="C133" s="296">
        <v>-31.516667000000002</v>
      </c>
      <c r="D133" s="296">
        <v>-59.85</v>
      </c>
      <c r="E133" s="296" t="s">
        <v>174</v>
      </c>
      <c r="F133" s="296" t="s">
        <v>153</v>
      </c>
      <c r="G133" s="288">
        <v>4925</v>
      </c>
    </row>
    <row r="134" spans="1:7" hidden="1" x14ac:dyDescent="0.25">
      <c r="A134" s="280" t="s">
        <v>8</v>
      </c>
      <c r="B134" s="280" t="s">
        <v>134</v>
      </c>
      <c r="C134" s="296">
        <v>-31.216699999999999</v>
      </c>
      <c r="D134" s="296">
        <v>-59.9833</v>
      </c>
      <c r="E134" s="296" t="s">
        <v>137</v>
      </c>
      <c r="F134" s="296" t="s">
        <v>138</v>
      </c>
      <c r="G134" s="288">
        <v>5770</v>
      </c>
    </row>
    <row r="135" spans="1:7" hidden="1" x14ac:dyDescent="0.25">
      <c r="A135" s="280" t="s">
        <v>8</v>
      </c>
      <c r="B135" s="280" t="s">
        <v>234</v>
      </c>
      <c r="C135" s="296" t="s">
        <v>242</v>
      </c>
      <c r="D135" s="296" t="s">
        <v>243</v>
      </c>
      <c r="E135" s="296" t="s">
        <v>240</v>
      </c>
      <c r="F135" s="296" t="s">
        <v>241</v>
      </c>
      <c r="G135" s="290">
        <v>689</v>
      </c>
    </row>
    <row r="136" spans="1:7" hidden="1" x14ac:dyDescent="0.25">
      <c r="A136" s="164" t="s">
        <v>8</v>
      </c>
      <c r="B136" s="164" t="s">
        <v>935</v>
      </c>
      <c r="C136" s="295"/>
      <c r="D136" s="295"/>
      <c r="E136" s="295"/>
      <c r="F136" s="295"/>
      <c r="G136" s="288"/>
    </row>
    <row r="137" spans="1:7" hidden="1" x14ac:dyDescent="0.25">
      <c r="A137" s="280" t="s">
        <v>8</v>
      </c>
      <c r="B137" s="284" t="s">
        <v>205</v>
      </c>
      <c r="C137" s="296" t="s">
        <v>206</v>
      </c>
      <c r="D137" s="296" t="s">
        <v>207</v>
      </c>
      <c r="E137" s="296" t="s">
        <v>208</v>
      </c>
      <c r="F137" s="296" t="s">
        <v>209</v>
      </c>
      <c r="G137" s="288">
        <v>7694</v>
      </c>
    </row>
    <row r="138" spans="1:7" hidden="1" x14ac:dyDescent="0.25">
      <c r="A138" s="280" t="s">
        <v>8</v>
      </c>
      <c r="B138" s="280" t="s">
        <v>40</v>
      </c>
      <c r="C138" s="296">
        <v>-31.816666999999999</v>
      </c>
      <c r="D138" s="296">
        <v>-60.516666999999998</v>
      </c>
      <c r="E138" s="296" t="s">
        <v>41</v>
      </c>
      <c r="F138" s="296" t="s">
        <v>42</v>
      </c>
      <c r="G138" s="288">
        <v>4333</v>
      </c>
    </row>
    <row r="139" spans="1:7" hidden="1" x14ac:dyDescent="0.25">
      <c r="A139" s="280" t="s">
        <v>8</v>
      </c>
      <c r="B139" s="280" t="s">
        <v>8</v>
      </c>
      <c r="C139" s="296" t="s">
        <v>188</v>
      </c>
      <c r="D139" s="296" t="s">
        <v>189</v>
      </c>
      <c r="E139" s="296" t="s">
        <v>190</v>
      </c>
      <c r="F139" s="296" t="s">
        <v>191</v>
      </c>
      <c r="G139" s="288">
        <v>247863</v>
      </c>
    </row>
    <row r="140" spans="1:7" hidden="1" x14ac:dyDescent="0.25">
      <c r="A140" s="278" t="s">
        <v>8</v>
      </c>
      <c r="B140" s="278" t="s">
        <v>187</v>
      </c>
      <c r="C140" s="295" t="s">
        <v>791</v>
      </c>
      <c r="D140" s="295" t="s">
        <v>792</v>
      </c>
      <c r="E140" s="295" t="s">
        <v>789</v>
      </c>
      <c r="F140" s="295" t="s">
        <v>790</v>
      </c>
      <c r="G140" s="288">
        <v>1660</v>
      </c>
    </row>
    <row r="141" spans="1:7" hidden="1" x14ac:dyDescent="0.25">
      <c r="A141" s="280" t="s">
        <v>8</v>
      </c>
      <c r="B141" s="280" t="s">
        <v>31</v>
      </c>
      <c r="C141" s="296">
        <v>-31.783332999999999</v>
      </c>
      <c r="D141" s="296">
        <v>-60.433332999999998</v>
      </c>
      <c r="E141" s="296" t="s">
        <v>32</v>
      </c>
      <c r="F141" s="296" t="s">
        <v>33</v>
      </c>
      <c r="G141" s="288">
        <v>9324</v>
      </c>
    </row>
    <row r="142" spans="1:7" hidden="1" x14ac:dyDescent="0.25">
      <c r="A142" s="280" t="s">
        <v>8</v>
      </c>
      <c r="B142" s="280" t="s">
        <v>131</v>
      </c>
      <c r="C142" s="296">
        <v>-31.745000000000001</v>
      </c>
      <c r="D142" s="296">
        <v>-60.353900000000003</v>
      </c>
      <c r="E142" s="296" t="s">
        <v>132</v>
      </c>
      <c r="F142" s="296" t="s">
        <v>133</v>
      </c>
      <c r="G142" s="290">
        <v>837</v>
      </c>
    </row>
    <row r="143" spans="1:7" hidden="1" x14ac:dyDescent="0.25">
      <c r="A143" s="280" t="s">
        <v>8</v>
      </c>
      <c r="B143" s="280" t="s">
        <v>706</v>
      </c>
      <c r="C143" s="296" t="s">
        <v>733</v>
      </c>
      <c r="D143" s="296" t="s">
        <v>734</v>
      </c>
      <c r="E143" s="296" t="s">
        <v>731</v>
      </c>
      <c r="F143" s="296" t="s">
        <v>732</v>
      </c>
      <c r="G143" s="290">
        <v>177</v>
      </c>
    </row>
    <row r="144" spans="1:7" hidden="1" x14ac:dyDescent="0.25">
      <c r="A144" s="280" t="s">
        <v>8</v>
      </c>
      <c r="B144" s="280" t="s">
        <v>81</v>
      </c>
      <c r="C144" s="296">
        <v>-31.95</v>
      </c>
      <c r="D144" s="296">
        <v>-60.133333</v>
      </c>
      <c r="E144" s="296" t="s">
        <v>82</v>
      </c>
      <c r="F144" s="296" t="s">
        <v>83</v>
      </c>
      <c r="G144" s="288">
        <v>3885</v>
      </c>
    </row>
    <row r="145" spans="1:7" hidden="1" x14ac:dyDescent="0.25">
      <c r="A145" s="281" t="s">
        <v>8</v>
      </c>
      <c r="B145" s="281" t="s">
        <v>595</v>
      </c>
      <c r="C145" s="296" t="s">
        <v>603</v>
      </c>
      <c r="D145" s="296" t="s">
        <v>604</v>
      </c>
      <c r="E145" s="296" t="s">
        <v>601</v>
      </c>
      <c r="F145" s="296" t="s">
        <v>602</v>
      </c>
      <c r="G145" s="288">
        <v>1542</v>
      </c>
    </row>
    <row r="146" spans="1:7" hidden="1" x14ac:dyDescent="0.25">
      <c r="A146" s="281" t="s">
        <v>8</v>
      </c>
      <c r="B146" s="281" t="s">
        <v>605</v>
      </c>
      <c r="C146" s="296" t="s">
        <v>609</v>
      </c>
      <c r="D146" s="296" t="s">
        <v>607</v>
      </c>
      <c r="E146" s="296" t="s">
        <v>608</v>
      </c>
      <c r="F146" s="296" t="s">
        <v>606</v>
      </c>
      <c r="G146" s="290">
        <v>319</v>
      </c>
    </row>
    <row r="147" spans="1:7" hidden="1" x14ac:dyDescent="0.25">
      <c r="A147" s="280" t="s">
        <v>8</v>
      </c>
      <c r="B147" s="280" t="s">
        <v>112</v>
      </c>
      <c r="C147" s="296">
        <v>-31.866667</v>
      </c>
      <c r="D147" s="296">
        <v>-60.016666999999998</v>
      </c>
      <c r="E147" s="296" t="s">
        <v>113</v>
      </c>
      <c r="F147" s="296" t="s">
        <v>114</v>
      </c>
      <c r="G147" s="288">
        <v>9641</v>
      </c>
    </row>
    <row r="148" spans="1:7" hidden="1" x14ac:dyDescent="0.25">
      <c r="A148" s="280" t="s">
        <v>8</v>
      </c>
      <c r="B148" s="280" t="s">
        <v>611</v>
      </c>
      <c r="C148" s="296" t="s">
        <v>729</v>
      </c>
      <c r="D148" s="296" t="s">
        <v>730</v>
      </c>
      <c r="E148" s="296" t="s">
        <v>727</v>
      </c>
      <c r="F148" s="296" t="s">
        <v>728</v>
      </c>
      <c r="G148" s="290">
        <v>229</v>
      </c>
    </row>
    <row r="149" spans="1:7" hidden="1" x14ac:dyDescent="0.25">
      <c r="A149" s="281" t="s">
        <v>8</v>
      </c>
      <c r="B149" s="281" t="s">
        <v>348</v>
      </c>
      <c r="C149" s="296" t="s">
        <v>206</v>
      </c>
      <c r="D149" s="296" t="s">
        <v>350</v>
      </c>
      <c r="E149" s="296" t="s">
        <v>208</v>
      </c>
      <c r="F149" s="296" t="s">
        <v>349</v>
      </c>
      <c r="G149" s="288">
        <v>1615</v>
      </c>
    </row>
    <row r="150" spans="1:7" hidden="1" x14ac:dyDescent="0.25">
      <c r="A150" s="281" t="s">
        <v>49</v>
      </c>
      <c r="B150" s="281" t="s">
        <v>215</v>
      </c>
      <c r="C150" s="296" t="s">
        <v>221</v>
      </c>
      <c r="D150" s="296" t="s">
        <v>222</v>
      </c>
      <c r="E150" s="296" t="s">
        <v>220</v>
      </c>
      <c r="F150" s="296" t="s">
        <v>88</v>
      </c>
      <c r="G150" s="288">
        <v>3149</v>
      </c>
    </row>
    <row r="151" spans="1:7" hidden="1" x14ac:dyDescent="0.25">
      <c r="A151" s="280" t="s">
        <v>49</v>
      </c>
      <c r="B151" s="280" t="s">
        <v>49</v>
      </c>
      <c r="C151" s="296">
        <v>-31.616667</v>
      </c>
      <c r="D151" s="296">
        <v>-58.5</v>
      </c>
      <c r="E151" s="296" t="s">
        <v>122</v>
      </c>
      <c r="F151" s="296" t="s">
        <v>123</v>
      </c>
      <c r="G151" s="288">
        <v>13228</v>
      </c>
    </row>
    <row r="152" spans="1:7" hidden="1" x14ac:dyDescent="0.25">
      <c r="A152" s="164" t="s">
        <v>50</v>
      </c>
      <c r="B152" s="281" t="s">
        <v>819</v>
      </c>
      <c r="C152" s="295" t="s">
        <v>835</v>
      </c>
      <c r="D152" s="295" t="s">
        <v>836</v>
      </c>
      <c r="E152" s="295" t="s">
        <v>833</v>
      </c>
      <c r="F152" s="295" t="s">
        <v>834</v>
      </c>
      <c r="G152" s="288">
        <v>177</v>
      </c>
    </row>
    <row r="153" spans="1:7" hidden="1" x14ac:dyDescent="0.25">
      <c r="A153" s="280" t="s">
        <v>50</v>
      </c>
      <c r="B153" s="280" t="s">
        <v>232</v>
      </c>
      <c r="C153" s="296" t="s">
        <v>146</v>
      </c>
      <c r="D153" s="296" t="s">
        <v>148</v>
      </c>
      <c r="E153" s="296" t="s">
        <v>181</v>
      </c>
      <c r="F153" s="296" t="s">
        <v>182</v>
      </c>
      <c r="G153" s="288">
        <v>6306</v>
      </c>
    </row>
    <row r="154" spans="1:7" hidden="1" x14ac:dyDescent="0.25">
      <c r="A154" s="280" t="s">
        <v>50</v>
      </c>
      <c r="B154" s="280" t="s">
        <v>709</v>
      </c>
      <c r="C154" s="296" t="s">
        <v>725</v>
      </c>
      <c r="D154" s="296" t="s">
        <v>726</v>
      </c>
      <c r="E154" s="296" t="s">
        <v>723</v>
      </c>
      <c r="F154" s="296" t="s">
        <v>724</v>
      </c>
      <c r="G154" s="290">
        <v>533</v>
      </c>
    </row>
    <row r="155" spans="1:7" hidden="1" x14ac:dyDescent="0.25">
      <c r="A155" s="164" t="s">
        <v>50</v>
      </c>
      <c r="B155" s="281" t="s">
        <v>820</v>
      </c>
      <c r="C155" s="295" t="s">
        <v>839</v>
      </c>
      <c r="D155" s="295" t="s">
        <v>840</v>
      </c>
      <c r="E155" s="295" t="s">
        <v>837</v>
      </c>
      <c r="F155" s="295" t="s">
        <v>838</v>
      </c>
      <c r="G155" s="288">
        <v>163</v>
      </c>
    </row>
    <row r="156" spans="1:7" hidden="1" x14ac:dyDescent="0.25">
      <c r="A156" s="281" t="s">
        <v>50</v>
      </c>
      <c r="B156" s="281" t="s">
        <v>614</v>
      </c>
      <c r="C156" s="296" t="s">
        <v>617</v>
      </c>
      <c r="D156" s="296" t="s">
        <v>618</v>
      </c>
      <c r="E156" s="296" t="s">
        <v>615</v>
      </c>
      <c r="F156" s="296" t="s">
        <v>616</v>
      </c>
      <c r="G156" s="288">
        <v>2296</v>
      </c>
    </row>
    <row r="157" spans="1:7" hidden="1" x14ac:dyDescent="0.25">
      <c r="A157" s="281" t="s">
        <v>50</v>
      </c>
      <c r="B157" s="281" t="s">
        <v>368</v>
      </c>
      <c r="C157" s="296" t="s">
        <v>383</v>
      </c>
      <c r="D157" s="296" t="s">
        <v>384</v>
      </c>
      <c r="E157" s="296" t="s">
        <v>377</v>
      </c>
      <c r="F157" s="296" t="s">
        <v>378</v>
      </c>
      <c r="G157" s="288">
        <v>13723</v>
      </c>
    </row>
    <row r="158" spans="1:7" x14ac:dyDescent="0.25">
      <c r="A158" s="280" t="s">
        <v>27</v>
      </c>
      <c r="B158" s="280" t="s">
        <v>141</v>
      </c>
      <c r="C158" s="296">
        <v>-32.366667</v>
      </c>
      <c r="D158" s="296">
        <v>-58.883333</v>
      </c>
      <c r="E158" s="296" t="s">
        <v>172</v>
      </c>
      <c r="F158" s="296" t="s">
        <v>173</v>
      </c>
      <c r="G158" s="288">
        <v>9742</v>
      </c>
    </row>
    <row r="159" spans="1:7" x14ac:dyDescent="0.25">
      <c r="A159" s="280" t="s">
        <v>27</v>
      </c>
      <c r="B159" s="280" t="s">
        <v>235</v>
      </c>
      <c r="C159" s="296" t="s">
        <v>238</v>
      </c>
      <c r="D159" s="296" t="s">
        <v>239</v>
      </c>
      <c r="E159" s="296" t="s">
        <v>236</v>
      </c>
      <c r="F159" s="296" t="s">
        <v>237</v>
      </c>
      <c r="G159" s="288">
        <v>2339</v>
      </c>
    </row>
    <row r="160" spans="1:7" hidden="1" x14ac:dyDescent="0.25">
      <c r="A160" s="280" t="s">
        <v>27</v>
      </c>
      <c r="B160" s="280" t="s">
        <v>233</v>
      </c>
      <c r="C160" s="296">
        <v>-32.255178999999998</v>
      </c>
      <c r="D160" s="296">
        <v>-58.422789000000002</v>
      </c>
      <c r="E160" s="296" t="s">
        <v>68</v>
      </c>
      <c r="F160" s="296" t="s">
        <v>69</v>
      </c>
      <c r="G160" s="288">
        <v>1167</v>
      </c>
    </row>
    <row r="161" spans="1:7" hidden="1" x14ac:dyDescent="0.25">
      <c r="A161" s="164" t="s">
        <v>27</v>
      </c>
      <c r="B161" s="164" t="s">
        <v>960</v>
      </c>
      <c r="C161" s="295">
        <v>-32.671500000000002</v>
      </c>
      <c r="D161" s="295">
        <v>-58.325200000000002</v>
      </c>
      <c r="E161" s="295" t="s">
        <v>983</v>
      </c>
      <c r="F161" s="295" t="s">
        <v>984</v>
      </c>
      <c r="G161" s="288">
        <v>1566</v>
      </c>
    </row>
    <row r="162" spans="1:7" hidden="1" x14ac:dyDescent="0.25">
      <c r="A162" s="164" t="s">
        <v>27</v>
      </c>
      <c r="B162" s="164" t="s">
        <v>956</v>
      </c>
      <c r="C162" s="295" t="s">
        <v>981</v>
      </c>
      <c r="D162" s="295" t="s">
        <v>982</v>
      </c>
      <c r="E162" s="295" t="s">
        <v>979</v>
      </c>
      <c r="F162" s="295" t="s">
        <v>980</v>
      </c>
      <c r="G162" s="288"/>
    </row>
    <row r="163" spans="1:7" x14ac:dyDescent="0.25">
      <c r="A163" s="280" t="s">
        <v>27</v>
      </c>
      <c r="B163" s="280" t="s">
        <v>43</v>
      </c>
      <c r="C163" s="296">
        <v>-32.483333000000002</v>
      </c>
      <c r="D163" s="296">
        <v>-58.233333000000002</v>
      </c>
      <c r="E163" s="296" t="s">
        <v>44</v>
      </c>
      <c r="F163" s="296" t="s">
        <v>45</v>
      </c>
      <c r="G163" s="288">
        <v>73729</v>
      </c>
    </row>
    <row r="164" spans="1:7" x14ac:dyDescent="0.25">
      <c r="A164" s="164" t="s">
        <v>27</v>
      </c>
      <c r="B164" s="164" t="s">
        <v>954</v>
      </c>
      <c r="C164" s="295"/>
      <c r="D164" s="295"/>
      <c r="E164" s="295"/>
      <c r="F164" s="295"/>
      <c r="G164" s="288"/>
    </row>
    <row r="165" spans="1:7" hidden="1" x14ac:dyDescent="0.25">
      <c r="A165" s="281" t="s">
        <v>27</v>
      </c>
      <c r="B165" s="281" t="s">
        <v>353</v>
      </c>
      <c r="C165" s="296" t="s">
        <v>362</v>
      </c>
      <c r="D165" s="296" t="s">
        <v>363</v>
      </c>
      <c r="E165" s="296" t="s">
        <v>356</v>
      </c>
      <c r="F165" s="296" t="s">
        <v>357</v>
      </c>
      <c r="G165" s="290">
        <v>447</v>
      </c>
    </row>
    <row r="166" spans="1:7" hidden="1" x14ac:dyDescent="0.25">
      <c r="A166" s="164" t="s">
        <v>27</v>
      </c>
      <c r="B166" s="164" t="s">
        <v>968</v>
      </c>
      <c r="C166" s="295"/>
      <c r="D166" s="295"/>
      <c r="E166" s="295"/>
      <c r="F166" s="295"/>
      <c r="G166" s="288"/>
    </row>
    <row r="167" spans="1:7" hidden="1" x14ac:dyDescent="0.25">
      <c r="A167" s="164" t="s">
        <v>27</v>
      </c>
      <c r="B167" s="164" t="s">
        <v>961</v>
      </c>
      <c r="C167" s="295"/>
      <c r="D167" s="295"/>
      <c r="E167" s="295"/>
      <c r="F167" s="295"/>
      <c r="G167" s="288"/>
    </row>
    <row r="168" spans="1:7" hidden="1" x14ac:dyDescent="0.25">
      <c r="A168" s="280" t="s">
        <v>27</v>
      </c>
      <c r="B168" s="280" t="s">
        <v>875</v>
      </c>
      <c r="C168" s="295" t="s">
        <v>928</v>
      </c>
      <c r="D168" s="295" t="s">
        <v>929</v>
      </c>
      <c r="E168" s="295" t="s">
        <v>926</v>
      </c>
      <c r="F168" s="295" t="s">
        <v>927</v>
      </c>
      <c r="G168" s="288">
        <v>596</v>
      </c>
    </row>
    <row r="169" spans="1:7" x14ac:dyDescent="0.25">
      <c r="A169" s="280" t="s">
        <v>27</v>
      </c>
      <c r="B169" s="280" t="s">
        <v>28</v>
      </c>
      <c r="C169" s="296">
        <v>-32.450000000000003</v>
      </c>
      <c r="D169" s="296">
        <v>-58.433300000000003</v>
      </c>
      <c r="E169" s="296" t="s">
        <v>29</v>
      </c>
      <c r="F169" s="296" t="s">
        <v>30</v>
      </c>
      <c r="G169" s="288">
        <v>1726</v>
      </c>
    </row>
    <row r="170" spans="1:7" hidden="1" x14ac:dyDescent="0.25">
      <c r="A170" s="281" t="s">
        <v>27</v>
      </c>
      <c r="B170" s="281" t="s">
        <v>622</v>
      </c>
      <c r="C170" s="296" t="s">
        <v>630</v>
      </c>
      <c r="D170" s="296" t="s">
        <v>631</v>
      </c>
      <c r="E170" s="296" t="s">
        <v>628</v>
      </c>
      <c r="F170" s="296" t="s">
        <v>629</v>
      </c>
      <c r="G170" s="288">
        <v>1380</v>
      </c>
    </row>
    <row r="171" spans="1:7" hidden="1" x14ac:dyDescent="0.25">
      <c r="A171" s="281" t="s">
        <v>27</v>
      </c>
      <c r="B171" s="281" t="s">
        <v>711</v>
      </c>
      <c r="C171" s="296" t="s">
        <v>806</v>
      </c>
      <c r="D171" s="296" t="s">
        <v>807</v>
      </c>
      <c r="E171" s="296" t="s">
        <v>804</v>
      </c>
      <c r="F171" s="296" t="s">
        <v>805</v>
      </c>
      <c r="G171" s="288">
        <v>1495</v>
      </c>
    </row>
    <row r="172" spans="1:7" hidden="1" x14ac:dyDescent="0.25">
      <c r="A172" s="281" t="s">
        <v>27</v>
      </c>
      <c r="B172" s="281" t="s">
        <v>610</v>
      </c>
      <c r="C172" s="296" t="s">
        <v>360</v>
      </c>
      <c r="D172" s="296" t="s">
        <v>361</v>
      </c>
      <c r="E172" s="296" t="s">
        <v>55</v>
      </c>
      <c r="F172" s="296" t="s">
        <v>355</v>
      </c>
      <c r="G172" s="290">
        <v>776</v>
      </c>
    </row>
    <row r="173" spans="1:7" hidden="1" x14ac:dyDescent="0.25">
      <c r="A173" s="164" t="s">
        <v>51</v>
      </c>
      <c r="B173" s="164" t="s">
        <v>751</v>
      </c>
      <c r="C173" s="295" t="s">
        <v>754</v>
      </c>
      <c r="D173" s="295" t="s">
        <v>755</v>
      </c>
      <c r="E173" s="295" t="s">
        <v>752</v>
      </c>
      <c r="F173" s="295" t="s">
        <v>753</v>
      </c>
      <c r="G173" s="290">
        <v>279</v>
      </c>
    </row>
    <row r="174" spans="1:7" hidden="1" x14ac:dyDescent="0.25">
      <c r="A174" s="164" t="s">
        <v>51</v>
      </c>
      <c r="B174" s="281" t="s">
        <v>808</v>
      </c>
      <c r="C174" s="295" t="s">
        <v>812</v>
      </c>
      <c r="D174" s="295" t="s">
        <v>813</v>
      </c>
      <c r="E174" s="295" t="s">
        <v>810</v>
      </c>
      <c r="F174" s="295" t="s">
        <v>811</v>
      </c>
      <c r="G174" s="287">
        <v>190</v>
      </c>
    </row>
    <row r="175" spans="1:7" hidden="1" x14ac:dyDescent="0.25">
      <c r="A175" s="281" t="s">
        <v>51</v>
      </c>
      <c r="B175" s="281" t="s">
        <v>701</v>
      </c>
      <c r="C175" s="298" t="s">
        <v>704</v>
      </c>
      <c r="D175" s="296" t="s">
        <v>705</v>
      </c>
      <c r="E175" s="298" t="s">
        <v>702</v>
      </c>
      <c r="F175" s="296" t="s">
        <v>703</v>
      </c>
      <c r="G175" s="290">
        <v>947</v>
      </c>
    </row>
    <row r="176" spans="1:7" hidden="1" x14ac:dyDescent="0.25">
      <c r="A176" s="281" t="s">
        <v>51</v>
      </c>
      <c r="B176" s="281" t="s">
        <v>681</v>
      </c>
      <c r="C176" s="296" t="s">
        <v>689</v>
      </c>
      <c r="D176" s="296" t="s">
        <v>690</v>
      </c>
      <c r="E176" s="296" t="s">
        <v>687</v>
      </c>
      <c r="F176" s="296" t="s">
        <v>688</v>
      </c>
      <c r="G176" s="290">
        <v>597</v>
      </c>
    </row>
    <row r="177" spans="1:7" hidden="1" x14ac:dyDescent="0.25">
      <c r="A177" s="280" t="s">
        <v>51</v>
      </c>
      <c r="B177" s="280" t="s">
        <v>51</v>
      </c>
      <c r="C177" s="296">
        <v>-32.616667</v>
      </c>
      <c r="D177" s="296">
        <v>-60.166666999999997</v>
      </c>
      <c r="E177" s="296" t="s">
        <v>63</v>
      </c>
      <c r="F177" s="296" t="s">
        <v>64</v>
      </c>
      <c r="G177" s="288">
        <v>31842</v>
      </c>
    </row>
    <row r="178" spans="1:7" hidden="1" x14ac:dyDescent="0.25">
      <c r="A178" s="164" t="s">
        <v>10</v>
      </c>
      <c r="B178" s="164" t="s">
        <v>946</v>
      </c>
      <c r="C178" s="295"/>
      <c r="D178" s="295"/>
      <c r="E178" s="295"/>
      <c r="F178" s="295"/>
      <c r="G178" s="288"/>
    </row>
    <row r="179" spans="1:7" hidden="1" x14ac:dyDescent="0.25">
      <c r="A179" s="281" t="s">
        <v>10</v>
      </c>
      <c r="B179" s="281" t="s">
        <v>367</v>
      </c>
      <c r="C179" s="296" t="s">
        <v>381</v>
      </c>
      <c r="D179" s="296" t="s">
        <v>382</v>
      </c>
      <c r="E179" s="296" t="s">
        <v>375</v>
      </c>
      <c r="F179" s="296" t="s">
        <v>376</v>
      </c>
      <c r="G179" s="290">
        <v>620</v>
      </c>
    </row>
    <row r="180" spans="1:7" hidden="1" x14ac:dyDescent="0.25">
      <c r="A180" s="281" t="s">
        <v>10</v>
      </c>
      <c r="B180" s="281" t="s">
        <v>647</v>
      </c>
      <c r="C180" s="296" t="s">
        <v>650</v>
      </c>
      <c r="D180" s="296" t="s">
        <v>651</v>
      </c>
      <c r="E180" s="296" t="s">
        <v>648</v>
      </c>
      <c r="F180" s="296" t="s">
        <v>649</v>
      </c>
      <c r="G180" s="290">
        <v>1101</v>
      </c>
    </row>
    <row r="181" spans="1:7" hidden="1" x14ac:dyDescent="0.25">
      <c r="A181" s="281" t="s">
        <v>10</v>
      </c>
      <c r="B181" s="281" t="s">
        <v>343</v>
      </c>
      <c r="C181" s="296" t="s">
        <v>346</v>
      </c>
      <c r="D181" s="296" t="s">
        <v>347</v>
      </c>
      <c r="E181" s="296" t="s">
        <v>344</v>
      </c>
      <c r="F181" s="296" t="s">
        <v>345</v>
      </c>
      <c r="G181" s="288">
        <v>2790</v>
      </c>
    </row>
    <row r="182" spans="1:7" x14ac:dyDescent="0.25">
      <c r="A182" s="280" t="s">
        <v>10</v>
      </c>
      <c r="B182" s="280" t="s">
        <v>10</v>
      </c>
      <c r="C182" s="296">
        <v>-31.867637569277001</v>
      </c>
      <c r="D182" s="296">
        <v>-59.026885197991099</v>
      </c>
      <c r="E182" s="296" t="s">
        <v>170</v>
      </c>
      <c r="F182" s="296" t="s">
        <v>171</v>
      </c>
      <c r="G182" s="288">
        <v>34637</v>
      </c>
    </row>
    <row r="3750" spans="1:3" x14ac:dyDescent="0.25">
      <c r="A3750" s="285">
        <v>43903</v>
      </c>
      <c r="B3750" s="286" t="s">
        <v>14</v>
      </c>
      <c r="C3750" s="257" t="s">
        <v>14</v>
      </c>
    </row>
    <row r="3751" spans="1:3" x14ac:dyDescent="0.25">
      <c r="A3751" s="285">
        <v>43907</v>
      </c>
      <c r="B3751" s="286" t="s">
        <v>14</v>
      </c>
      <c r="C3751" s="257" t="s">
        <v>14</v>
      </c>
    </row>
    <row r="3752" spans="1:3" x14ac:dyDescent="0.25">
      <c r="A3752" s="285">
        <v>43910</v>
      </c>
      <c r="B3752" s="286" t="s">
        <v>14</v>
      </c>
      <c r="C3752" s="257" t="s">
        <v>14</v>
      </c>
    </row>
    <row r="3753" spans="1:3" x14ac:dyDescent="0.25">
      <c r="A3753" s="285">
        <v>43915</v>
      </c>
      <c r="B3753" s="286" t="s">
        <v>14</v>
      </c>
      <c r="C3753" s="257" t="s">
        <v>14</v>
      </c>
    </row>
    <row r="3754" spans="1:3" x14ac:dyDescent="0.25">
      <c r="A3754" s="285">
        <v>43916</v>
      </c>
      <c r="B3754" s="286" t="s">
        <v>14</v>
      </c>
      <c r="C3754" s="257" t="s">
        <v>14</v>
      </c>
    </row>
    <row r="3755" spans="1:3" x14ac:dyDescent="0.25">
      <c r="A3755" s="285">
        <v>43923</v>
      </c>
      <c r="B3755" s="286" t="s">
        <v>14</v>
      </c>
      <c r="C3755" s="257" t="s">
        <v>14</v>
      </c>
    </row>
    <row r="3756" spans="1:3" x14ac:dyDescent="0.25">
      <c r="A3756" s="285">
        <v>43924</v>
      </c>
      <c r="B3756" s="286" t="s">
        <v>14</v>
      </c>
      <c r="C3756" s="257" t="s">
        <v>14</v>
      </c>
    </row>
    <row r="3757" spans="1:3" x14ac:dyDescent="0.25">
      <c r="A3757" s="285">
        <v>43926</v>
      </c>
      <c r="B3757" s="286" t="s">
        <v>14</v>
      </c>
      <c r="C3757" s="257" t="s">
        <v>14</v>
      </c>
    </row>
    <row r="3758" spans="1:3" x14ac:dyDescent="0.25">
      <c r="A3758" s="285">
        <v>43929</v>
      </c>
      <c r="B3758" s="286" t="s">
        <v>14</v>
      </c>
      <c r="C3758" s="257" t="s">
        <v>14</v>
      </c>
    </row>
    <row r="3759" spans="1:3" x14ac:dyDescent="0.25">
      <c r="A3759" s="285">
        <v>43930</v>
      </c>
      <c r="B3759" s="286" t="s">
        <v>14</v>
      </c>
      <c r="C3759" s="257" t="s">
        <v>14</v>
      </c>
    </row>
    <row r="3760" spans="1:3" x14ac:dyDescent="0.25">
      <c r="A3760" s="285">
        <v>43948</v>
      </c>
      <c r="B3760" s="286" t="s">
        <v>14</v>
      </c>
      <c r="C3760" s="257" t="s">
        <v>14</v>
      </c>
    </row>
    <row r="3761" spans="1:3" x14ac:dyDescent="0.25">
      <c r="A3761" s="285">
        <v>43951</v>
      </c>
      <c r="B3761" s="286" t="s">
        <v>14</v>
      </c>
      <c r="C3761" s="257" t="s">
        <v>14</v>
      </c>
    </row>
    <row r="3762" spans="1:3" x14ac:dyDescent="0.25">
      <c r="A3762" s="285">
        <v>43953</v>
      </c>
      <c r="B3762" s="286" t="s">
        <v>14</v>
      </c>
      <c r="C3762" s="257" t="s">
        <v>14</v>
      </c>
    </row>
    <row r="3763" spans="1:3" x14ac:dyDescent="0.25">
      <c r="A3763" s="285">
        <v>43956</v>
      </c>
      <c r="B3763" s="286" t="s">
        <v>14</v>
      </c>
      <c r="C3763" s="257" t="s">
        <v>14</v>
      </c>
    </row>
    <row r="3764" spans="1:3" x14ac:dyDescent="0.25">
      <c r="A3764" s="285">
        <v>43963</v>
      </c>
      <c r="B3764" s="286" t="s">
        <v>14</v>
      </c>
      <c r="C3764" s="257" t="s">
        <v>14</v>
      </c>
    </row>
    <row r="3765" spans="1:3" x14ac:dyDescent="0.25">
      <c r="A3765" s="285">
        <v>43979</v>
      </c>
      <c r="B3765" s="286" t="s">
        <v>14</v>
      </c>
      <c r="C3765" s="257" t="s">
        <v>14</v>
      </c>
    </row>
    <row r="3766" spans="1:3" x14ac:dyDescent="0.25">
      <c r="A3766" s="285">
        <v>43981</v>
      </c>
      <c r="B3766" s="286" t="s">
        <v>14</v>
      </c>
      <c r="C3766" s="257" t="s">
        <v>14</v>
      </c>
    </row>
    <row r="3767" spans="1:3" x14ac:dyDescent="0.25">
      <c r="A3767" s="285">
        <v>43983</v>
      </c>
      <c r="B3767" s="286" t="s">
        <v>14</v>
      </c>
      <c r="C3767" s="257" t="s">
        <v>14</v>
      </c>
    </row>
    <row r="3768" spans="1:3" x14ac:dyDescent="0.25">
      <c r="A3768" s="285">
        <v>43985</v>
      </c>
      <c r="B3768" s="286" t="s">
        <v>14</v>
      </c>
      <c r="C3768" s="257" t="s">
        <v>14</v>
      </c>
    </row>
    <row r="3769" spans="1:3" x14ac:dyDescent="0.25">
      <c r="A3769" s="285">
        <v>43989</v>
      </c>
      <c r="B3769" s="286" t="s">
        <v>14</v>
      </c>
      <c r="C3769" s="257" t="s">
        <v>14</v>
      </c>
    </row>
    <row r="3770" spans="1:3" x14ac:dyDescent="0.25">
      <c r="A3770" s="285">
        <v>43991</v>
      </c>
      <c r="B3770" s="286" t="s">
        <v>14</v>
      </c>
      <c r="C3770" s="257" t="s">
        <v>14</v>
      </c>
    </row>
    <row r="3771" spans="1:3" x14ac:dyDescent="0.25">
      <c r="A3771" s="285">
        <v>43994</v>
      </c>
      <c r="B3771" s="286" t="s">
        <v>14</v>
      </c>
      <c r="C3771" s="257" t="s">
        <v>14</v>
      </c>
    </row>
    <row r="3772" spans="1:3" x14ac:dyDescent="0.25">
      <c r="A3772" s="285">
        <v>43996</v>
      </c>
      <c r="B3772" s="286" t="s">
        <v>14</v>
      </c>
      <c r="C3772" s="257" t="s">
        <v>14</v>
      </c>
    </row>
    <row r="3773" spans="1:3" x14ac:dyDescent="0.25">
      <c r="A3773" s="285">
        <v>43999</v>
      </c>
      <c r="B3773" s="286" t="s">
        <v>14</v>
      </c>
      <c r="C3773" s="257" t="s">
        <v>14</v>
      </c>
    </row>
    <row r="3774" spans="1:3" x14ac:dyDescent="0.25">
      <c r="A3774" s="285">
        <v>44000</v>
      </c>
      <c r="B3774" s="286" t="s">
        <v>14</v>
      </c>
      <c r="C3774" s="257" t="s">
        <v>14</v>
      </c>
    </row>
    <row r="3775" spans="1:3" x14ac:dyDescent="0.25">
      <c r="A3775" s="285">
        <v>44001</v>
      </c>
      <c r="B3775" s="286" t="s">
        <v>14</v>
      </c>
      <c r="C3775" s="257" t="s">
        <v>14</v>
      </c>
    </row>
    <row r="3776" spans="1:3" x14ac:dyDescent="0.25">
      <c r="A3776" s="285">
        <v>44002</v>
      </c>
      <c r="B3776" s="286" t="s">
        <v>14</v>
      </c>
      <c r="C3776" s="257" t="s">
        <v>14</v>
      </c>
    </row>
    <row r="3777" spans="1:3" x14ac:dyDescent="0.25">
      <c r="A3777" s="285">
        <v>44003</v>
      </c>
      <c r="B3777" s="286" t="s">
        <v>14</v>
      </c>
      <c r="C3777" s="257" t="s">
        <v>14</v>
      </c>
    </row>
    <row r="3778" spans="1:3" x14ac:dyDescent="0.25">
      <c r="A3778" s="285">
        <v>44004</v>
      </c>
      <c r="B3778" s="286" t="s">
        <v>14</v>
      </c>
      <c r="C3778" s="257" t="s">
        <v>14</v>
      </c>
    </row>
    <row r="3779" spans="1:3" x14ac:dyDescent="0.25">
      <c r="A3779" s="285">
        <v>44005</v>
      </c>
      <c r="B3779" s="286" t="s">
        <v>14</v>
      </c>
      <c r="C3779" s="257" t="s">
        <v>14</v>
      </c>
    </row>
    <row r="3780" spans="1:3" x14ac:dyDescent="0.25">
      <c r="A3780" s="285">
        <v>44006</v>
      </c>
      <c r="B3780" s="286" t="s">
        <v>14</v>
      </c>
      <c r="C3780" s="257" t="s">
        <v>14</v>
      </c>
    </row>
    <row r="3781" spans="1:3" x14ac:dyDescent="0.25">
      <c r="A3781" s="285">
        <v>44007</v>
      </c>
      <c r="B3781" s="286" t="s">
        <v>14</v>
      </c>
      <c r="C3781" s="257" t="s">
        <v>14</v>
      </c>
    </row>
    <row r="3782" spans="1:3" x14ac:dyDescent="0.25">
      <c r="A3782" s="285">
        <v>44008</v>
      </c>
      <c r="B3782" s="286" t="s">
        <v>14</v>
      </c>
      <c r="C3782" s="257" t="s">
        <v>14</v>
      </c>
    </row>
    <row r="3783" spans="1:3" x14ac:dyDescent="0.25">
      <c r="A3783" s="285">
        <v>44009</v>
      </c>
      <c r="B3783" s="286" t="s">
        <v>14</v>
      </c>
      <c r="C3783" s="257" t="s">
        <v>14</v>
      </c>
    </row>
    <row r="3784" spans="1:3" x14ac:dyDescent="0.25">
      <c r="A3784" s="285">
        <v>44011</v>
      </c>
      <c r="B3784" s="286" t="s">
        <v>14</v>
      </c>
      <c r="C3784" s="257" t="s">
        <v>14</v>
      </c>
    </row>
    <row r="3785" spans="1:3" x14ac:dyDescent="0.25">
      <c r="A3785" s="285">
        <v>44015</v>
      </c>
      <c r="B3785" s="286" t="s">
        <v>14</v>
      </c>
      <c r="C3785" s="257" t="s">
        <v>14</v>
      </c>
    </row>
    <row r="3786" spans="1:3" x14ac:dyDescent="0.25">
      <c r="A3786" s="285">
        <v>44016</v>
      </c>
      <c r="B3786" s="286" t="s">
        <v>14</v>
      </c>
      <c r="C3786" s="257" t="s">
        <v>14</v>
      </c>
    </row>
    <row r="3787" spans="1:3" x14ac:dyDescent="0.25">
      <c r="A3787" s="285">
        <v>44017</v>
      </c>
      <c r="B3787" s="286" t="s">
        <v>14</v>
      </c>
      <c r="C3787" s="257" t="s">
        <v>14</v>
      </c>
    </row>
    <row r="3788" spans="1:3" x14ac:dyDescent="0.25">
      <c r="A3788" s="285">
        <v>44018</v>
      </c>
      <c r="B3788" s="286" t="s">
        <v>14</v>
      </c>
      <c r="C3788" s="257" t="s">
        <v>14</v>
      </c>
    </row>
    <row r="3789" spans="1:3" x14ac:dyDescent="0.25">
      <c r="A3789" s="285">
        <v>44019</v>
      </c>
      <c r="B3789" s="286" t="s">
        <v>14</v>
      </c>
      <c r="C3789" s="257" t="s">
        <v>14</v>
      </c>
    </row>
    <row r="3790" spans="1:3" x14ac:dyDescent="0.25">
      <c r="A3790" s="285">
        <v>44020</v>
      </c>
      <c r="B3790" s="286" t="s">
        <v>14</v>
      </c>
      <c r="C3790" s="257" t="s">
        <v>14</v>
      </c>
    </row>
    <row r="3791" spans="1:3" x14ac:dyDescent="0.25">
      <c r="A3791" s="285">
        <v>44021</v>
      </c>
      <c r="B3791" s="286" t="s">
        <v>14</v>
      </c>
      <c r="C3791" s="257" t="s">
        <v>14</v>
      </c>
    </row>
    <row r="3792" spans="1:3" x14ac:dyDescent="0.25">
      <c r="A3792" s="285">
        <v>44023</v>
      </c>
      <c r="B3792" s="286" t="s">
        <v>14</v>
      </c>
      <c r="C3792" s="257" t="s">
        <v>14</v>
      </c>
    </row>
    <row r="3793" spans="1:3" x14ac:dyDescent="0.25">
      <c r="A3793" s="285">
        <v>44027</v>
      </c>
      <c r="B3793" s="286" t="s">
        <v>14</v>
      </c>
      <c r="C3793" s="257" t="s">
        <v>14</v>
      </c>
    </row>
    <row r="3794" spans="1:3" x14ac:dyDescent="0.25">
      <c r="A3794" s="285">
        <v>44028</v>
      </c>
      <c r="B3794" s="286" t="s">
        <v>14</v>
      </c>
      <c r="C3794" s="257" t="s">
        <v>14</v>
      </c>
    </row>
    <row r="3795" spans="1:3" x14ac:dyDescent="0.25">
      <c r="A3795" s="285">
        <v>44029</v>
      </c>
      <c r="B3795" s="286" t="s">
        <v>14</v>
      </c>
      <c r="C3795" s="257" t="s">
        <v>14</v>
      </c>
    </row>
    <row r="3796" spans="1:3" x14ac:dyDescent="0.25">
      <c r="A3796" s="285">
        <v>44030</v>
      </c>
      <c r="B3796" s="286" t="s">
        <v>14</v>
      </c>
      <c r="C3796" s="257" t="s">
        <v>14</v>
      </c>
    </row>
    <row r="3797" spans="1:3" x14ac:dyDescent="0.25">
      <c r="A3797" s="285">
        <v>44031</v>
      </c>
      <c r="B3797" s="286" t="s">
        <v>14</v>
      </c>
      <c r="C3797" s="257" t="s">
        <v>14</v>
      </c>
    </row>
    <row r="3798" spans="1:3" x14ac:dyDescent="0.25">
      <c r="A3798" s="285">
        <v>44032</v>
      </c>
      <c r="B3798" s="286" t="s">
        <v>14</v>
      </c>
      <c r="C3798" s="257" t="s">
        <v>14</v>
      </c>
    </row>
    <row r="3799" spans="1:3" x14ac:dyDescent="0.25">
      <c r="A3799" s="285">
        <v>44033</v>
      </c>
      <c r="B3799" s="286" t="s">
        <v>14</v>
      </c>
      <c r="C3799" s="257" t="s">
        <v>14</v>
      </c>
    </row>
    <row r="3800" spans="1:3" x14ac:dyDescent="0.25">
      <c r="A3800" s="285">
        <v>44034</v>
      </c>
      <c r="B3800" s="286" t="s">
        <v>14</v>
      </c>
      <c r="C3800" s="257" t="s">
        <v>14</v>
      </c>
    </row>
    <row r="3801" spans="1:3" x14ac:dyDescent="0.25">
      <c r="A3801" s="285">
        <v>44035</v>
      </c>
      <c r="B3801" s="286" t="s">
        <v>14</v>
      </c>
      <c r="C3801" s="257" t="s">
        <v>14</v>
      </c>
    </row>
    <row r="3802" spans="1:3" x14ac:dyDescent="0.25">
      <c r="A3802" s="285">
        <v>44037</v>
      </c>
      <c r="B3802" s="286" t="s">
        <v>14</v>
      </c>
      <c r="C3802" s="257" t="s">
        <v>14</v>
      </c>
    </row>
    <row r="3803" spans="1:3" x14ac:dyDescent="0.25">
      <c r="A3803" s="285">
        <v>44039</v>
      </c>
      <c r="B3803" s="286" t="s">
        <v>14</v>
      </c>
      <c r="C3803" s="257" t="s">
        <v>14</v>
      </c>
    </row>
    <row r="3804" spans="1:3" x14ac:dyDescent="0.25">
      <c r="A3804" s="285">
        <v>44040</v>
      </c>
      <c r="B3804" s="286" t="s">
        <v>14</v>
      </c>
      <c r="C3804" s="257" t="s">
        <v>14</v>
      </c>
    </row>
    <row r="3805" spans="1:3" x14ac:dyDescent="0.25">
      <c r="A3805" s="285">
        <v>44041</v>
      </c>
      <c r="B3805" s="286" t="s">
        <v>14</v>
      </c>
      <c r="C3805" s="257" t="s">
        <v>14</v>
      </c>
    </row>
    <row r="3806" spans="1:3" x14ac:dyDescent="0.25">
      <c r="A3806" s="285">
        <v>44042</v>
      </c>
      <c r="B3806" s="286" t="s">
        <v>14</v>
      </c>
      <c r="C3806" s="257" t="s">
        <v>14</v>
      </c>
    </row>
    <row r="3807" spans="1:3" x14ac:dyDescent="0.25">
      <c r="A3807" s="285">
        <v>44043</v>
      </c>
      <c r="B3807" s="286" t="s">
        <v>14</v>
      </c>
      <c r="C3807" s="257" t="s">
        <v>14</v>
      </c>
    </row>
    <row r="3808" spans="1:3" x14ac:dyDescent="0.25">
      <c r="A3808" s="285">
        <v>44045</v>
      </c>
      <c r="B3808" s="286" t="s">
        <v>14</v>
      </c>
      <c r="C3808" s="257" t="s">
        <v>14</v>
      </c>
    </row>
    <row r="3809" spans="1:3" x14ac:dyDescent="0.25">
      <c r="A3809" s="285">
        <v>44046</v>
      </c>
      <c r="B3809" s="286" t="s">
        <v>14</v>
      </c>
      <c r="C3809" s="257" t="s">
        <v>14</v>
      </c>
    </row>
    <row r="3810" spans="1:3" x14ac:dyDescent="0.25">
      <c r="A3810" s="285">
        <v>44049</v>
      </c>
      <c r="B3810" s="286" t="s">
        <v>14</v>
      </c>
      <c r="C3810" s="257" t="s">
        <v>14</v>
      </c>
    </row>
    <row r="3811" spans="1:3" x14ac:dyDescent="0.25">
      <c r="A3811" s="285">
        <v>44050</v>
      </c>
      <c r="B3811" s="286" t="s">
        <v>14</v>
      </c>
      <c r="C3811" s="257" t="s">
        <v>14</v>
      </c>
    </row>
    <row r="3812" spans="1:3" x14ac:dyDescent="0.25">
      <c r="A3812" s="285">
        <v>44051</v>
      </c>
      <c r="B3812" s="286" t="s">
        <v>14</v>
      </c>
      <c r="C3812" s="257" t="s">
        <v>14</v>
      </c>
    </row>
    <row r="3813" spans="1:3" x14ac:dyDescent="0.25">
      <c r="A3813" s="285">
        <v>44052</v>
      </c>
      <c r="B3813" s="286" t="s">
        <v>14</v>
      </c>
      <c r="C3813" s="257" t="s">
        <v>14</v>
      </c>
    </row>
    <row r="3814" spans="1:3" x14ac:dyDescent="0.25">
      <c r="A3814" s="285">
        <v>44053</v>
      </c>
      <c r="B3814" s="286" t="s">
        <v>14</v>
      </c>
      <c r="C3814" s="257" t="s">
        <v>14</v>
      </c>
    </row>
    <row r="3815" spans="1:3" x14ac:dyDescent="0.25">
      <c r="A3815" s="285">
        <v>44054</v>
      </c>
      <c r="B3815" s="286" t="s">
        <v>14</v>
      </c>
      <c r="C3815" s="257" t="s">
        <v>14</v>
      </c>
    </row>
    <row r="3816" spans="1:3" x14ac:dyDescent="0.25">
      <c r="A3816" s="285">
        <v>44055</v>
      </c>
      <c r="B3816" s="286" t="s">
        <v>14</v>
      </c>
      <c r="C3816" s="257" t="s">
        <v>14</v>
      </c>
    </row>
    <row r="3817" spans="1:3" x14ac:dyDescent="0.25">
      <c r="A3817" s="285">
        <v>44057</v>
      </c>
      <c r="B3817" s="286" t="s">
        <v>14</v>
      </c>
      <c r="C3817" s="257" t="s">
        <v>14</v>
      </c>
    </row>
    <row r="3818" spans="1:3" x14ac:dyDescent="0.25">
      <c r="A3818" s="285">
        <v>44058</v>
      </c>
      <c r="B3818" s="286" t="s">
        <v>14</v>
      </c>
      <c r="C3818" s="257" t="s">
        <v>14</v>
      </c>
    </row>
    <row r="3819" spans="1:3" x14ac:dyDescent="0.25">
      <c r="A3819" s="285">
        <v>44059</v>
      </c>
      <c r="B3819" s="286" t="s">
        <v>14</v>
      </c>
      <c r="C3819" s="257" t="s">
        <v>14</v>
      </c>
    </row>
    <row r="3820" spans="1:3" x14ac:dyDescent="0.25">
      <c r="A3820" s="285">
        <v>44060</v>
      </c>
      <c r="B3820" s="286" t="s">
        <v>14</v>
      </c>
      <c r="C3820" s="257" t="s">
        <v>14</v>
      </c>
    </row>
    <row r="3821" spans="1:3" x14ac:dyDescent="0.25">
      <c r="A3821" s="285">
        <v>44061</v>
      </c>
      <c r="B3821" s="286" t="s">
        <v>14</v>
      </c>
      <c r="C3821" s="257" t="s">
        <v>14</v>
      </c>
    </row>
    <row r="3822" spans="1:3" x14ac:dyDescent="0.25">
      <c r="A3822" s="285">
        <v>44063</v>
      </c>
      <c r="B3822" s="286" t="s">
        <v>14</v>
      </c>
      <c r="C3822" s="257" t="s">
        <v>14</v>
      </c>
    </row>
    <row r="3823" spans="1:3" x14ac:dyDescent="0.25">
      <c r="A3823" s="285">
        <v>44064</v>
      </c>
      <c r="B3823" s="286" t="s">
        <v>14</v>
      </c>
      <c r="C3823" s="257" t="s">
        <v>14</v>
      </c>
    </row>
    <row r="3824" spans="1:3" x14ac:dyDescent="0.25">
      <c r="A3824" s="285">
        <v>44065</v>
      </c>
      <c r="B3824" s="286" t="s">
        <v>14</v>
      </c>
      <c r="C3824" s="257" t="s">
        <v>14</v>
      </c>
    </row>
    <row r="3825" spans="1:3" x14ac:dyDescent="0.25">
      <c r="A3825" s="285">
        <v>44066</v>
      </c>
      <c r="B3825" s="286" t="s">
        <v>14</v>
      </c>
      <c r="C3825" s="257" t="s">
        <v>14</v>
      </c>
    </row>
    <row r="3826" spans="1:3" x14ac:dyDescent="0.25">
      <c r="A3826" s="285">
        <v>44067</v>
      </c>
      <c r="B3826" s="286" t="s">
        <v>14</v>
      </c>
      <c r="C3826" s="257" t="s">
        <v>14</v>
      </c>
    </row>
    <row r="3827" spans="1:3" x14ac:dyDescent="0.25">
      <c r="A3827" s="285">
        <v>44068</v>
      </c>
      <c r="B3827" s="286" t="s">
        <v>14</v>
      </c>
      <c r="C3827" s="257" t="s">
        <v>14</v>
      </c>
    </row>
    <row r="3828" spans="1:3" x14ac:dyDescent="0.25">
      <c r="A3828" s="285">
        <v>44069</v>
      </c>
      <c r="B3828" s="286" t="s">
        <v>14</v>
      </c>
      <c r="C3828" s="257" t="s">
        <v>14</v>
      </c>
    </row>
    <row r="3829" spans="1:3" x14ac:dyDescent="0.25">
      <c r="A3829" s="285">
        <v>44070</v>
      </c>
      <c r="B3829" s="286" t="s">
        <v>14</v>
      </c>
      <c r="C3829" s="257" t="s">
        <v>14</v>
      </c>
    </row>
    <row r="3830" spans="1:3" x14ac:dyDescent="0.25">
      <c r="A3830" s="285">
        <v>44071</v>
      </c>
      <c r="B3830" s="286" t="s">
        <v>14</v>
      </c>
      <c r="C3830" s="257" t="s">
        <v>14</v>
      </c>
    </row>
    <row r="3831" spans="1:3" x14ac:dyDescent="0.25">
      <c r="A3831" s="285">
        <v>44073</v>
      </c>
      <c r="B3831" s="286" t="s">
        <v>14</v>
      </c>
      <c r="C3831" s="257" t="s">
        <v>14</v>
      </c>
    </row>
    <row r="3832" spans="1:3" x14ac:dyDescent="0.25">
      <c r="A3832" s="285">
        <v>44074</v>
      </c>
      <c r="B3832" s="286" t="s">
        <v>14</v>
      </c>
      <c r="C3832" s="257" t="s">
        <v>14</v>
      </c>
    </row>
    <row r="3833" spans="1:3" x14ac:dyDescent="0.25">
      <c r="A3833" s="285">
        <v>44075</v>
      </c>
      <c r="B3833" s="286" t="s">
        <v>14</v>
      </c>
      <c r="C3833" s="257" t="s">
        <v>14</v>
      </c>
    </row>
    <row r="3834" spans="1:3" x14ac:dyDescent="0.25">
      <c r="A3834" s="285">
        <v>44076</v>
      </c>
      <c r="B3834" s="286" t="s">
        <v>14</v>
      </c>
      <c r="C3834" s="257" t="s">
        <v>14</v>
      </c>
    </row>
    <row r="3835" spans="1:3" x14ac:dyDescent="0.25">
      <c r="A3835" s="285">
        <v>44078</v>
      </c>
      <c r="B3835" s="286" t="s">
        <v>14</v>
      </c>
      <c r="C3835" s="257" t="s">
        <v>14</v>
      </c>
    </row>
    <row r="3836" spans="1:3" x14ac:dyDescent="0.25">
      <c r="A3836" s="285">
        <v>44079</v>
      </c>
      <c r="B3836" s="286" t="s">
        <v>14</v>
      </c>
      <c r="C3836" s="257" t="s">
        <v>14</v>
      </c>
    </row>
    <row r="3837" spans="1:3" x14ac:dyDescent="0.25">
      <c r="A3837" s="285">
        <v>44080</v>
      </c>
      <c r="B3837" s="286" t="s">
        <v>14</v>
      </c>
      <c r="C3837" s="257" t="s">
        <v>14</v>
      </c>
    </row>
    <row r="3838" spans="1:3" x14ac:dyDescent="0.25">
      <c r="A3838" s="285">
        <v>44081</v>
      </c>
      <c r="B3838" s="286" t="s">
        <v>14</v>
      </c>
      <c r="C3838" s="257" t="s">
        <v>14</v>
      </c>
    </row>
    <row r="3839" spans="1:3" x14ac:dyDescent="0.25">
      <c r="A3839" s="285">
        <v>44083</v>
      </c>
      <c r="B3839" s="286" t="s">
        <v>14</v>
      </c>
      <c r="C3839" s="257" t="s">
        <v>14</v>
      </c>
    </row>
    <row r="3840" spans="1:3" x14ac:dyDescent="0.25">
      <c r="A3840" s="285">
        <v>44084</v>
      </c>
      <c r="B3840" s="286" t="s">
        <v>14</v>
      </c>
      <c r="C3840" s="257" t="s">
        <v>14</v>
      </c>
    </row>
    <row r="3841" spans="1:3" x14ac:dyDescent="0.25">
      <c r="A3841" s="285">
        <v>44085</v>
      </c>
      <c r="B3841" s="286" t="s">
        <v>14</v>
      </c>
      <c r="C3841" s="257" t="s">
        <v>14</v>
      </c>
    </row>
    <row r="3842" spans="1:3" x14ac:dyDescent="0.25">
      <c r="A3842" s="285">
        <v>44086</v>
      </c>
      <c r="B3842" s="286" t="s">
        <v>14</v>
      </c>
      <c r="C3842" s="257" t="s">
        <v>14</v>
      </c>
    </row>
    <row r="3843" spans="1:3" x14ac:dyDescent="0.25">
      <c r="A3843" s="285">
        <v>44088</v>
      </c>
      <c r="B3843" s="286" t="s">
        <v>14</v>
      </c>
      <c r="C3843" s="257" t="s">
        <v>14</v>
      </c>
    </row>
    <row r="3844" spans="1:3" x14ac:dyDescent="0.25">
      <c r="A3844" s="285">
        <v>44090</v>
      </c>
      <c r="B3844" s="286" t="s">
        <v>14</v>
      </c>
      <c r="C3844" s="257" t="s">
        <v>14</v>
      </c>
    </row>
    <row r="3845" spans="1:3" x14ac:dyDescent="0.25">
      <c r="A3845" s="285">
        <v>44092</v>
      </c>
      <c r="B3845" s="286" t="s">
        <v>14</v>
      </c>
      <c r="C3845" s="257" t="s">
        <v>14</v>
      </c>
    </row>
    <row r="3846" spans="1:3" x14ac:dyDescent="0.25">
      <c r="A3846" s="285">
        <v>44093</v>
      </c>
      <c r="B3846" s="286" t="s">
        <v>14</v>
      </c>
      <c r="C3846" s="257" t="s">
        <v>14</v>
      </c>
    </row>
    <row r="3847" spans="1:3" x14ac:dyDescent="0.25">
      <c r="A3847" s="285">
        <v>44094</v>
      </c>
      <c r="B3847" s="286" t="s">
        <v>14</v>
      </c>
      <c r="C3847" s="257" t="s">
        <v>14</v>
      </c>
    </row>
    <row r="3848" spans="1:3" x14ac:dyDescent="0.25">
      <c r="A3848" s="285">
        <v>44095</v>
      </c>
      <c r="B3848" s="286" t="s">
        <v>14</v>
      </c>
      <c r="C3848" s="257" t="s">
        <v>14</v>
      </c>
    </row>
    <row r="3849" spans="1:3" x14ac:dyDescent="0.25">
      <c r="A3849" s="285">
        <v>44097</v>
      </c>
      <c r="B3849" s="286" t="s">
        <v>14</v>
      </c>
      <c r="C3849" s="257" t="s">
        <v>14</v>
      </c>
    </row>
    <row r="3850" spans="1:3" x14ac:dyDescent="0.25">
      <c r="A3850" s="285">
        <v>44098</v>
      </c>
      <c r="B3850" s="286" t="s">
        <v>14</v>
      </c>
      <c r="C3850" s="257" t="s">
        <v>14</v>
      </c>
    </row>
    <row r="3851" spans="1:3" x14ac:dyDescent="0.25">
      <c r="A3851" s="285">
        <v>44099</v>
      </c>
      <c r="B3851" s="286" t="s">
        <v>14</v>
      </c>
      <c r="C3851" s="257" t="s">
        <v>14</v>
      </c>
    </row>
    <row r="3852" spans="1:3" x14ac:dyDescent="0.25">
      <c r="A3852" s="285">
        <v>44101</v>
      </c>
      <c r="B3852" s="286" t="s">
        <v>14</v>
      </c>
      <c r="C3852" s="257" t="s">
        <v>14</v>
      </c>
    </row>
    <row r="3853" spans="1:3" x14ac:dyDescent="0.25">
      <c r="A3853" s="285">
        <v>44102</v>
      </c>
      <c r="B3853" s="286" t="s">
        <v>14</v>
      </c>
      <c r="C3853" s="257" t="s">
        <v>14</v>
      </c>
    </row>
    <row r="3854" spans="1:3" x14ac:dyDescent="0.25">
      <c r="A3854" s="285">
        <v>44103</v>
      </c>
      <c r="B3854" s="286" t="s">
        <v>14</v>
      </c>
      <c r="C3854" s="257" t="s">
        <v>14</v>
      </c>
    </row>
    <row r="3855" spans="1:3" x14ac:dyDescent="0.25">
      <c r="A3855" s="285">
        <v>44104</v>
      </c>
      <c r="B3855" s="286" t="s">
        <v>14</v>
      </c>
      <c r="C3855" s="257" t="s">
        <v>14</v>
      </c>
    </row>
    <row r="3856" spans="1:3" x14ac:dyDescent="0.25">
      <c r="A3856" s="285">
        <v>44105</v>
      </c>
      <c r="B3856" s="286" t="s">
        <v>14</v>
      </c>
      <c r="C3856" s="257" t="s">
        <v>14</v>
      </c>
    </row>
    <row r="3857" spans="1:3" x14ac:dyDescent="0.25">
      <c r="A3857" s="285">
        <v>44106</v>
      </c>
      <c r="B3857" s="286" t="s">
        <v>14</v>
      </c>
      <c r="C3857" s="257" t="s">
        <v>14</v>
      </c>
    </row>
    <row r="3858" spans="1:3" x14ac:dyDescent="0.25">
      <c r="A3858" s="285">
        <v>44109</v>
      </c>
      <c r="B3858" s="286" t="s">
        <v>14</v>
      </c>
      <c r="C3858" s="257" t="s">
        <v>14</v>
      </c>
    </row>
    <row r="3859" spans="1:3" x14ac:dyDescent="0.25">
      <c r="A3859" s="285">
        <v>44111</v>
      </c>
      <c r="B3859" s="286" t="s">
        <v>14</v>
      </c>
      <c r="C3859" s="257" t="s">
        <v>14</v>
      </c>
    </row>
    <row r="3860" spans="1:3" x14ac:dyDescent="0.25">
      <c r="A3860" s="285">
        <v>44112</v>
      </c>
      <c r="B3860" s="286" t="s">
        <v>14</v>
      </c>
      <c r="C3860" s="257" t="s">
        <v>14</v>
      </c>
    </row>
    <row r="3861" spans="1:3" x14ac:dyDescent="0.25">
      <c r="A3861" s="285">
        <v>44113</v>
      </c>
      <c r="B3861" s="286" t="s">
        <v>14</v>
      </c>
      <c r="C3861" s="257" t="s">
        <v>14</v>
      </c>
    </row>
    <row r="3862" spans="1:3" x14ac:dyDescent="0.25">
      <c r="A3862" s="285">
        <v>44114</v>
      </c>
      <c r="B3862" s="286" t="s">
        <v>14</v>
      </c>
      <c r="C3862" s="257" t="s">
        <v>14</v>
      </c>
    </row>
    <row r="3863" spans="1:3" x14ac:dyDescent="0.25">
      <c r="A3863" s="285">
        <v>44116</v>
      </c>
      <c r="B3863" s="286" t="s">
        <v>14</v>
      </c>
      <c r="C3863" s="257" t="s">
        <v>14</v>
      </c>
    </row>
    <row r="3864" spans="1:3" x14ac:dyDescent="0.25">
      <c r="A3864" s="285">
        <v>44117</v>
      </c>
      <c r="B3864" s="286" t="s">
        <v>14</v>
      </c>
      <c r="C3864" s="257" t="s">
        <v>14</v>
      </c>
    </row>
    <row r="3865" spans="1:3" x14ac:dyDescent="0.25">
      <c r="A3865" s="285">
        <v>44118</v>
      </c>
      <c r="B3865" s="286" t="s">
        <v>14</v>
      </c>
      <c r="C3865" s="257" t="s">
        <v>14</v>
      </c>
    </row>
    <row r="3866" spans="1:3" x14ac:dyDescent="0.25">
      <c r="A3866" s="285">
        <v>44119</v>
      </c>
      <c r="B3866" s="286" t="s">
        <v>14</v>
      </c>
      <c r="C3866" s="257" t="s">
        <v>14</v>
      </c>
    </row>
    <row r="3867" spans="1:3" x14ac:dyDescent="0.25">
      <c r="A3867" s="285">
        <v>44120</v>
      </c>
      <c r="B3867" s="286" t="s">
        <v>14</v>
      </c>
      <c r="C3867" s="257" t="s">
        <v>14</v>
      </c>
    </row>
    <row r="3868" spans="1:3" x14ac:dyDescent="0.25">
      <c r="A3868" s="285">
        <v>44122</v>
      </c>
      <c r="B3868" s="286" t="s">
        <v>14</v>
      </c>
      <c r="C3868" s="257" t="s">
        <v>14</v>
      </c>
    </row>
    <row r="3869" spans="1:3" x14ac:dyDescent="0.25">
      <c r="A3869" s="285">
        <v>44123</v>
      </c>
      <c r="B3869" s="286" t="s">
        <v>14</v>
      </c>
      <c r="C3869" s="257" t="s">
        <v>14</v>
      </c>
    </row>
    <row r="3870" spans="1:3" x14ac:dyDescent="0.25">
      <c r="A3870" s="285">
        <v>44124</v>
      </c>
      <c r="B3870" s="286" t="s">
        <v>14</v>
      </c>
      <c r="C3870" s="257" t="s">
        <v>14</v>
      </c>
    </row>
    <row r="3871" spans="1:3" x14ac:dyDescent="0.25">
      <c r="A3871" s="285">
        <v>44126</v>
      </c>
      <c r="B3871" s="286" t="s">
        <v>14</v>
      </c>
      <c r="C3871" s="257" t="s">
        <v>14</v>
      </c>
    </row>
    <row r="3872" spans="1:3" x14ac:dyDescent="0.25">
      <c r="A3872" s="285">
        <v>44130</v>
      </c>
      <c r="B3872" s="286" t="s">
        <v>14</v>
      </c>
      <c r="C3872" s="257" t="s">
        <v>14</v>
      </c>
    </row>
    <row r="3873" spans="1:3" x14ac:dyDescent="0.25">
      <c r="A3873" s="285">
        <v>44137</v>
      </c>
      <c r="B3873" s="286" t="s">
        <v>14</v>
      </c>
      <c r="C3873" s="257" t="s">
        <v>14</v>
      </c>
    </row>
    <row r="3874" spans="1:3" x14ac:dyDescent="0.25">
      <c r="A3874" s="285">
        <v>44151</v>
      </c>
      <c r="B3874" s="286" t="s">
        <v>14</v>
      </c>
      <c r="C3874" s="257" t="s">
        <v>14</v>
      </c>
    </row>
    <row r="3875" spans="1:3" x14ac:dyDescent="0.25">
      <c r="A3875" s="285">
        <v>44164</v>
      </c>
      <c r="B3875" s="286" t="s">
        <v>14</v>
      </c>
      <c r="C3875" s="257" t="s">
        <v>14</v>
      </c>
    </row>
    <row r="3876" spans="1:3" x14ac:dyDescent="0.25">
      <c r="A3876" s="285">
        <v>44171</v>
      </c>
      <c r="B3876" s="286" t="s">
        <v>14</v>
      </c>
      <c r="C3876" s="257" t="s">
        <v>14</v>
      </c>
    </row>
    <row r="3877" spans="1:3" x14ac:dyDescent="0.25">
      <c r="A3877" s="285">
        <v>44178</v>
      </c>
      <c r="B3877" s="286" t="s">
        <v>14</v>
      </c>
      <c r="C3877" s="257" t="s">
        <v>14</v>
      </c>
    </row>
    <row r="3878" spans="1:3" x14ac:dyDescent="0.25">
      <c r="A3878" s="285">
        <v>43903</v>
      </c>
      <c r="B3878" s="286" t="s">
        <v>20</v>
      </c>
      <c r="C3878" s="257" t="s">
        <v>20</v>
      </c>
    </row>
    <row r="3879" spans="1:3" x14ac:dyDescent="0.25">
      <c r="A3879" s="285">
        <v>43907</v>
      </c>
      <c r="B3879" s="286" t="s">
        <v>20</v>
      </c>
      <c r="C3879" s="257" t="s">
        <v>20</v>
      </c>
    </row>
    <row r="3880" spans="1:3" x14ac:dyDescent="0.25">
      <c r="A3880" s="285">
        <v>43910</v>
      </c>
      <c r="B3880" s="286" t="s">
        <v>20</v>
      </c>
      <c r="C3880" s="257" t="s">
        <v>20</v>
      </c>
    </row>
    <row r="3881" spans="1:3" x14ac:dyDescent="0.25">
      <c r="A3881" s="285">
        <v>43915</v>
      </c>
      <c r="B3881" s="286" t="s">
        <v>20</v>
      </c>
      <c r="C3881" s="257" t="s">
        <v>20</v>
      </c>
    </row>
    <row r="3882" spans="1:3" x14ac:dyDescent="0.25">
      <c r="A3882" s="285">
        <v>43916</v>
      </c>
      <c r="B3882" s="286" t="s">
        <v>20</v>
      </c>
      <c r="C3882" s="257" t="s">
        <v>20</v>
      </c>
    </row>
    <row r="3883" spans="1:3" x14ac:dyDescent="0.25">
      <c r="A3883" s="285">
        <v>43920</v>
      </c>
      <c r="B3883" s="286" t="s">
        <v>20</v>
      </c>
      <c r="C3883" s="257" t="s">
        <v>20</v>
      </c>
    </row>
    <row r="3884" spans="1:3" x14ac:dyDescent="0.25">
      <c r="A3884" s="285">
        <v>43923</v>
      </c>
      <c r="B3884" s="286" t="s">
        <v>20</v>
      </c>
      <c r="C3884" s="257" t="s">
        <v>20</v>
      </c>
    </row>
    <row r="3885" spans="1:3" x14ac:dyDescent="0.25">
      <c r="A3885" s="285">
        <v>43924</v>
      </c>
      <c r="B3885" s="286" t="s">
        <v>20</v>
      </c>
      <c r="C3885" s="257" t="s">
        <v>20</v>
      </c>
    </row>
    <row r="3886" spans="1:3" x14ac:dyDescent="0.25">
      <c r="A3886" s="285">
        <v>43926</v>
      </c>
      <c r="B3886" s="286" t="s">
        <v>20</v>
      </c>
      <c r="C3886" s="257" t="s">
        <v>20</v>
      </c>
    </row>
    <row r="3887" spans="1:3" x14ac:dyDescent="0.25">
      <c r="A3887" s="285">
        <v>43929</v>
      </c>
      <c r="B3887" s="286" t="s">
        <v>20</v>
      </c>
      <c r="C3887" s="257" t="s">
        <v>20</v>
      </c>
    </row>
    <row r="3888" spans="1:3" x14ac:dyDescent="0.25">
      <c r="A3888" s="285">
        <v>43930</v>
      </c>
      <c r="B3888" s="286" t="s">
        <v>20</v>
      </c>
      <c r="C3888" s="257" t="s">
        <v>20</v>
      </c>
    </row>
    <row r="3889" spans="1:3" x14ac:dyDescent="0.25">
      <c r="A3889" s="285">
        <v>43936</v>
      </c>
      <c r="B3889" s="286" t="s">
        <v>20</v>
      </c>
      <c r="C3889" s="257" t="s">
        <v>20</v>
      </c>
    </row>
    <row r="3890" spans="1:3" x14ac:dyDescent="0.25">
      <c r="A3890" s="285">
        <v>43948</v>
      </c>
      <c r="B3890" s="286" t="s">
        <v>20</v>
      </c>
      <c r="C3890" s="257" t="s">
        <v>20</v>
      </c>
    </row>
    <row r="3891" spans="1:3" x14ac:dyDescent="0.25">
      <c r="A3891" s="285">
        <v>43951</v>
      </c>
      <c r="B3891" s="286" t="s">
        <v>20</v>
      </c>
      <c r="C3891" s="257" t="s">
        <v>20</v>
      </c>
    </row>
    <row r="3892" spans="1:3" x14ac:dyDescent="0.25">
      <c r="A3892" s="285">
        <v>43953</v>
      </c>
      <c r="B3892" s="286" t="s">
        <v>20</v>
      </c>
      <c r="C3892" s="257" t="s">
        <v>20</v>
      </c>
    </row>
    <row r="3893" spans="1:3" x14ac:dyDescent="0.25">
      <c r="A3893" s="285">
        <v>43956</v>
      </c>
      <c r="B3893" s="286" t="s">
        <v>20</v>
      </c>
      <c r="C3893" s="257" t="s">
        <v>20</v>
      </c>
    </row>
    <row r="3894" spans="1:3" x14ac:dyDescent="0.25">
      <c r="A3894" s="285">
        <v>43979</v>
      </c>
      <c r="B3894" s="286" t="s">
        <v>20</v>
      </c>
      <c r="C3894" s="257" t="s">
        <v>20</v>
      </c>
    </row>
    <row r="3895" spans="1:3" x14ac:dyDescent="0.25">
      <c r="A3895" s="285">
        <v>43983</v>
      </c>
      <c r="B3895" s="286" t="s">
        <v>20</v>
      </c>
      <c r="C3895" s="257" t="s">
        <v>20</v>
      </c>
    </row>
    <row r="3896" spans="1:3" x14ac:dyDescent="0.25">
      <c r="A3896" s="285">
        <v>43985</v>
      </c>
      <c r="B3896" s="286" t="s">
        <v>20</v>
      </c>
      <c r="C3896" s="257" t="s">
        <v>20</v>
      </c>
    </row>
    <row r="3897" spans="1:3" x14ac:dyDescent="0.25">
      <c r="A3897" s="285">
        <v>43986</v>
      </c>
      <c r="B3897" s="286" t="s">
        <v>20</v>
      </c>
      <c r="C3897" s="257" t="s">
        <v>20</v>
      </c>
    </row>
    <row r="3898" spans="1:3" x14ac:dyDescent="0.25">
      <c r="A3898" s="285">
        <v>43987</v>
      </c>
      <c r="B3898" s="286" t="s">
        <v>20</v>
      </c>
      <c r="C3898" s="257" t="s">
        <v>20</v>
      </c>
    </row>
    <row r="3899" spans="1:3" x14ac:dyDescent="0.25">
      <c r="A3899" s="285">
        <v>43988</v>
      </c>
      <c r="B3899" s="286" t="s">
        <v>20</v>
      </c>
      <c r="C3899" s="257" t="s">
        <v>20</v>
      </c>
    </row>
    <row r="3900" spans="1:3" x14ac:dyDescent="0.25">
      <c r="A3900" s="285">
        <v>43989</v>
      </c>
      <c r="B3900" s="286" t="s">
        <v>20</v>
      </c>
      <c r="C3900" s="257" t="s">
        <v>20</v>
      </c>
    </row>
    <row r="3901" spans="1:3" x14ac:dyDescent="0.25">
      <c r="A3901" s="285">
        <v>43990</v>
      </c>
      <c r="B3901" s="286" t="s">
        <v>20</v>
      </c>
      <c r="C3901" s="257" t="s">
        <v>20</v>
      </c>
    </row>
    <row r="3902" spans="1:3" x14ac:dyDescent="0.25">
      <c r="A3902" s="285">
        <v>43991</v>
      </c>
      <c r="B3902" s="286" t="s">
        <v>20</v>
      </c>
      <c r="C3902" s="257" t="s">
        <v>20</v>
      </c>
    </row>
    <row r="3903" spans="1:3" x14ac:dyDescent="0.25">
      <c r="A3903" s="285">
        <v>43992</v>
      </c>
      <c r="B3903" s="286" t="s">
        <v>20</v>
      </c>
      <c r="C3903" s="257" t="s">
        <v>20</v>
      </c>
    </row>
    <row r="3904" spans="1:3" x14ac:dyDescent="0.25">
      <c r="A3904" s="285">
        <v>43993</v>
      </c>
      <c r="B3904" s="286" t="s">
        <v>20</v>
      </c>
      <c r="C3904" s="257" t="s">
        <v>20</v>
      </c>
    </row>
    <row r="3905" spans="1:3" x14ac:dyDescent="0.25">
      <c r="A3905" s="285">
        <v>43994</v>
      </c>
      <c r="B3905" s="286" t="s">
        <v>20</v>
      </c>
      <c r="C3905" s="257" t="s">
        <v>20</v>
      </c>
    </row>
    <row r="3906" spans="1:3" x14ac:dyDescent="0.25">
      <c r="A3906" s="285">
        <v>43996</v>
      </c>
      <c r="B3906" s="286" t="s">
        <v>20</v>
      </c>
      <c r="C3906" s="257" t="s">
        <v>20</v>
      </c>
    </row>
    <row r="3907" spans="1:3" x14ac:dyDescent="0.25">
      <c r="A3907" s="285">
        <v>43998</v>
      </c>
      <c r="B3907" s="286" t="s">
        <v>20</v>
      </c>
      <c r="C3907" s="257" t="s">
        <v>20</v>
      </c>
    </row>
    <row r="3908" spans="1:3" x14ac:dyDescent="0.25">
      <c r="A3908" s="285">
        <v>43999</v>
      </c>
      <c r="B3908" s="286" t="s">
        <v>20</v>
      </c>
      <c r="C3908" s="257" t="s">
        <v>20</v>
      </c>
    </row>
    <row r="3909" spans="1:3" x14ac:dyDescent="0.25">
      <c r="A3909" s="285">
        <v>44000</v>
      </c>
      <c r="B3909" s="286" t="s">
        <v>20</v>
      </c>
      <c r="C3909" s="257" t="s">
        <v>20</v>
      </c>
    </row>
    <row r="3910" spans="1:3" x14ac:dyDescent="0.25">
      <c r="A3910" s="285">
        <v>44001</v>
      </c>
      <c r="B3910" s="286" t="s">
        <v>20</v>
      </c>
      <c r="C3910" s="257" t="s">
        <v>20</v>
      </c>
    </row>
    <row r="3911" spans="1:3" x14ac:dyDescent="0.25">
      <c r="A3911" s="285">
        <v>44002</v>
      </c>
      <c r="B3911" s="286" t="s">
        <v>20</v>
      </c>
      <c r="C3911" s="257" t="s">
        <v>20</v>
      </c>
    </row>
    <row r="3912" spans="1:3" x14ac:dyDescent="0.25">
      <c r="A3912" s="285">
        <v>44003</v>
      </c>
      <c r="B3912" s="286" t="s">
        <v>20</v>
      </c>
      <c r="C3912" s="257" t="s">
        <v>20</v>
      </c>
    </row>
    <row r="3913" spans="1:3" x14ac:dyDescent="0.25">
      <c r="A3913" s="285">
        <v>44004</v>
      </c>
      <c r="B3913" s="286" t="s">
        <v>20</v>
      </c>
      <c r="C3913" s="257" t="s">
        <v>20</v>
      </c>
    </row>
    <row r="3914" spans="1:3" x14ac:dyDescent="0.25">
      <c r="A3914" s="285">
        <v>44005</v>
      </c>
      <c r="B3914" s="286" t="s">
        <v>20</v>
      </c>
      <c r="C3914" s="257" t="s">
        <v>20</v>
      </c>
    </row>
    <row r="3915" spans="1:3" x14ac:dyDescent="0.25">
      <c r="A3915" s="285">
        <v>44006</v>
      </c>
      <c r="B3915" s="286" t="s">
        <v>20</v>
      </c>
      <c r="C3915" s="257" t="s">
        <v>20</v>
      </c>
    </row>
    <row r="3916" spans="1:3" x14ac:dyDescent="0.25">
      <c r="A3916" s="285">
        <v>44007</v>
      </c>
      <c r="B3916" s="286" t="s">
        <v>20</v>
      </c>
      <c r="C3916" s="257" t="s">
        <v>20</v>
      </c>
    </row>
    <row r="3917" spans="1:3" x14ac:dyDescent="0.25">
      <c r="A3917" s="285">
        <v>44008</v>
      </c>
      <c r="B3917" s="286" t="s">
        <v>20</v>
      </c>
      <c r="C3917" s="257" t="s">
        <v>20</v>
      </c>
    </row>
    <row r="3918" spans="1:3" x14ac:dyDescent="0.25">
      <c r="A3918" s="285">
        <v>44009</v>
      </c>
      <c r="B3918" s="286" t="s">
        <v>20</v>
      </c>
      <c r="C3918" s="257" t="s">
        <v>20</v>
      </c>
    </row>
    <row r="3919" spans="1:3" x14ac:dyDescent="0.25">
      <c r="A3919" s="285">
        <v>44010</v>
      </c>
      <c r="B3919" s="286" t="s">
        <v>20</v>
      </c>
      <c r="C3919" s="257" t="s">
        <v>20</v>
      </c>
    </row>
    <row r="3920" spans="1:3" x14ac:dyDescent="0.25">
      <c r="A3920" s="285">
        <v>44011</v>
      </c>
      <c r="B3920" s="286" t="s">
        <v>20</v>
      </c>
      <c r="C3920" s="257" t="s">
        <v>20</v>
      </c>
    </row>
    <row r="3921" spans="1:3" x14ac:dyDescent="0.25">
      <c r="A3921" s="285">
        <v>44012</v>
      </c>
      <c r="B3921" s="286" t="s">
        <v>20</v>
      </c>
      <c r="C3921" s="257" t="s">
        <v>20</v>
      </c>
    </row>
    <row r="3922" spans="1:3" x14ac:dyDescent="0.25">
      <c r="A3922" s="285">
        <v>44013</v>
      </c>
      <c r="B3922" s="286" t="s">
        <v>20</v>
      </c>
      <c r="C3922" s="257" t="s">
        <v>20</v>
      </c>
    </row>
    <row r="3923" spans="1:3" x14ac:dyDescent="0.25">
      <c r="A3923" s="285">
        <v>44014</v>
      </c>
      <c r="B3923" s="286" t="s">
        <v>20</v>
      </c>
      <c r="C3923" s="257" t="s">
        <v>20</v>
      </c>
    </row>
    <row r="3924" spans="1:3" x14ac:dyDescent="0.25">
      <c r="A3924" s="285">
        <v>44015</v>
      </c>
      <c r="B3924" s="286" t="s">
        <v>20</v>
      </c>
      <c r="C3924" s="257" t="s">
        <v>20</v>
      </c>
    </row>
    <row r="3925" spans="1:3" x14ac:dyDescent="0.25">
      <c r="A3925" s="285">
        <v>44016</v>
      </c>
      <c r="B3925" s="286" t="s">
        <v>20</v>
      </c>
      <c r="C3925" s="257" t="s">
        <v>20</v>
      </c>
    </row>
    <row r="3926" spans="1:3" x14ac:dyDescent="0.25">
      <c r="A3926" s="285">
        <v>44017</v>
      </c>
      <c r="B3926" s="286" t="s">
        <v>20</v>
      </c>
      <c r="C3926" s="257" t="s">
        <v>20</v>
      </c>
    </row>
    <row r="3927" spans="1:3" x14ac:dyDescent="0.25">
      <c r="A3927" s="285">
        <v>44018</v>
      </c>
      <c r="B3927" s="286" t="s">
        <v>20</v>
      </c>
      <c r="C3927" s="257" t="s">
        <v>20</v>
      </c>
    </row>
    <row r="3928" spans="1:3" x14ac:dyDescent="0.25">
      <c r="A3928" s="285">
        <v>44019</v>
      </c>
      <c r="B3928" s="286" t="s">
        <v>20</v>
      </c>
      <c r="C3928" s="257" t="s">
        <v>20</v>
      </c>
    </row>
    <row r="3929" spans="1:3" x14ac:dyDescent="0.25">
      <c r="A3929" s="285">
        <v>44020</v>
      </c>
      <c r="B3929" s="286" t="s">
        <v>20</v>
      </c>
      <c r="C3929" s="257" t="s">
        <v>20</v>
      </c>
    </row>
    <row r="3930" spans="1:3" x14ac:dyDescent="0.25">
      <c r="A3930" s="285">
        <v>44021</v>
      </c>
      <c r="B3930" s="286" t="s">
        <v>20</v>
      </c>
      <c r="C3930" s="257" t="s">
        <v>20</v>
      </c>
    </row>
    <row r="3931" spans="1:3" x14ac:dyDescent="0.25">
      <c r="A3931" s="285">
        <v>44022</v>
      </c>
      <c r="B3931" s="286" t="s">
        <v>20</v>
      </c>
      <c r="C3931" s="257" t="s">
        <v>20</v>
      </c>
    </row>
    <row r="3932" spans="1:3" x14ac:dyDescent="0.25">
      <c r="A3932" s="285">
        <v>44023</v>
      </c>
      <c r="B3932" s="286" t="s">
        <v>20</v>
      </c>
      <c r="C3932" s="257" t="s">
        <v>20</v>
      </c>
    </row>
    <row r="3933" spans="1:3" x14ac:dyDescent="0.25">
      <c r="A3933" s="285">
        <v>44024</v>
      </c>
      <c r="B3933" s="286" t="s">
        <v>20</v>
      </c>
      <c r="C3933" s="257" t="s">
        <v>20</v>
      </c>
    </row>
    <row r="3934" spans="1:3" x14ac:dyDescent="0.25">
      <c r="A3934" s="285">
        <v>44025</v>
      </c>
      <c r="B3934" s="286" t="s">
        <v>20</v>
      </c>
      <c r="C3934" s="257" t="s">
        <v>20</v>
      </c>
    </row>
    <row r="3935" spans="1:3" x14ac:dyDescent="0.25">
      <c r="A3935" s="285">
        <v>44027</v>
      </c>
      <c r="B3935" s="286" t="s">
        <v>20</v>
      </c>
      <c r="C3935" s="257" t="s">
        <v>20</v>
      </c>
    </row>
    <row r="3936" spans="1:3" x14ac:dyDescent="0.25">
      <c r="A3936" s="285">
        <v>44028</v>
      </c>
      <c r="B3936" s="286" t="s">
        <v>20</v>
      </c>
      <c r="C3936" s="257" t="s">
        <v>20</v>
      </c>
    </row>
    <row r="3937" spans="1:3" x14ac:dyDescent="0.25">
      <c r="A3937" s="285">
        <v>44029</v>
      </c>
      <c r="B3937" s="286" t="s">
        <v>20</v>
      </c>
      <c r="C3937" s="257" t="s">
        <v>20</v>
      </c>
    </row>
    <row r="3938" spans="1:3" x14ac:dyDescent="0.25">
      <c r="A3938" s="285">
        <v>44030</v>
      </c>
      <c r="B3938" s="286" t="s">
        <v>20</v>
      </c>
      <c r="C3938" s="257" t="s">
        <v>20</v>
      </c>
    </row>
    <row r="3939" spans="1:3" x14ac:dyDescent="0.25">
      <c r="A3939" s="285">
        <v>44031</v>
      </c>
      <c r="B3939" s="286" t="s">
        <v>20</v>
      </c>
      <c r="C3939" s="257" t="s">
        <v>20</v>
      </c>
    </row>
    <row r="3940" spans="1:3" x14ac:dyDescent="0.25">
      <c r="A3940" s="285">
        <v>44032</v>
      </c>
      <c r="B3940" s="286" t="s">
        <v>20</v>
      </c>
      <c r="C3940" s="257" t="s">
        <v>20</v>
      </c>
    </row>
    <row r="3941" spans="1:3" x14ac:dyDescent="0.25">
      <c r="A3941" s="285">
        <v>44034</v>
      </c>
      <c r="B3941" s="286" t="s">
        <v>20</v>
      </c>
      <c r="C3941" s="257" t="s">
        <v>20</v>
      </c>
    </row>
    <row r="3942" spans="1:3" x14ac:dyDescent="0.25">
      <c r="A3942" s="285">
        <v>44036</v>
      </c>
      <c r="B3942" s="286" t="s">
        <v>20</v>
      </c>
      <c r="C3942" s="257" t="s">
        <v>20</v>
      </c>
    </row>
    <row r="3943" spans="1:3" x14ac:dyDescent="0.25">
      <c r="A3943" s="285">
        <v>44037</v>
      </c>
      <c r="B3943" s="286" t="s">
        <v>20</v>
      </c>
      <c r="C3943" s="257" t="s">
        <v>20</v>
      </c>
    </row>
    <row r="3944" spans="1:3" x14ac:dyDescent="0.25">
      <c r="A3944" s="285">
        <v>44038</v>
      </c>
      <c r="B3944" s="286" t="s">
        <v>20</v>
      </c>
      <c r="C3944" s="257" t="s">
        <v>20</v>
      </c>
    </row>
    <row r="3945" spans="1:3" x14ac:dyDescent="0.25">
      <c r="A3945" s="285">
        <v>44039</v>
      </c>
      <c r="B3945" s="286" t="s">
        <v>20</v>
      </c>
      <c r="C3945" s="257" t="s">
        <v>20</v>
      </c>
    </row>
    <row r="3946" spans="1:3" x14ac:dyDescent="0.25">
      <c r="A3946" s="285">
        <v>44040</v>
      </c>
      <c r="B3946" s="286" t="s">
        <v>20</v>
      </c>
      <c r="C3946" s="257" t="s">
        <v>20</v>
      </c>
    </row>
    <row r="3947" spans="1:3" x14ac:dyDescent="0.25">
      <c r="A3947" s="285">
        <v>44041</v>
      </c>
      <c r="B3947" s="286" t="s">
        <v>20</v>
      </c>
      <c r="C3947" s="257" t="s">
        <v>20</v>
      </c>
    </row>
    <row r="3948" spans="1:3" x14ac:dyDescent="0.25">
      <c r="A3948" s="285">
        <v>44042</v>
      </c>
      <c r="B3948" s="286" t="s">
        <v>20</v>
      </c>
      <c r="C3948" s="257" t="s">
        <v>20</v>
      </c>
    </row>
    <row r="3949" spans="1:3" x14ac:dyDescent="0.25">
      <c r="A3949" s="285">
        <v>44043</v>
      </c>
      <c r="B3949" s="286" t="s">
        <v>20</v>
      </c>
      <c r="C3949" s="257" t="s">
        <v>20</v>
      </c>
    </row>
    <row r="3950" spans="1:3" x14ac:dyDescent="0.25">
      <c r="A3950" s="285">
        <v>44045</v>
      </c>
      <c r="B3950" s="286" t="s">
        <v>20</v>
      </c>
      <c r="C3950" s="257" t="s">
        <v>20</v>
      </c>
    </row>
    <row r="3951" spans="1:3" x14ac:dyDescent="0.25">
      <c r="A3951" s="285">
        <v>44046</v>
      </c>
      <c r="B3951" s="286" t="s">
        <v>20</v>
      </c>
      <c r="C3951" s="257" t="s">
        <v>20</v>
      </c>
    </row>
    <row r="3952" spans="1:3" x14ac:dyDescent="0.25">
      <c r="A3952" s="285">
        <v>44047</v>
      </c>
      <c r="B3952" s="286" t="s">
        <v>20</v>
      </c>
      <c r="C3952" s="257" t="s">
        <v>20</v>
      </c>
    </row>
    <row r="3953" spans="1:3" x14ac:dyDescent="0.25">
      <c r="A3953" s="285">
        <v>44051</v>
      </c>
      <c r="B3953" s="286" t="s">
        <v>20</v>
      </c>
      <c r="C3953" s="257" t="s">
        <v>20</v>
      </c>
    </row>
    <row r="3954" spans="1:3" x14ac:dyDescent="0.25">
      <c r="A3954" s="285">
        <v>44052</v>
      </c>
      <c r="B3954" s="286" t="s">
        <v>20</v>
      </c>
      <c r="C3954" s="257" t="s">
        <v>20</v>
      </c>
    </row>
    <row r="3955" spans="1:3" x14ac:dyDescent="0.25">
      <c r="A3955" s="285">
        <v>44053</v>
      </c>
      <c r="B3955" s="286" t="s">
        <v>20</v>
      </c>
      <c r="C3955" s="257" t="s">
        <v>20</v>
      </c>
    </row>
    <row r="3956" spans="1:3" x14ac:dyDescent="0.25">
      <c r="A3956" s="285">
        <v>44055</v>
      </c>
      <c r="B3956" s="286" t="s">
        <v>20</v>
      </c>
      <c r="C3956" s="257" t="s">
        <v>20</v>
      </c>
    </row>
    <row r="3957" spans="1:3" x14ac:dyDescent="0.25">
      <c r="A3957" s="285">
        <v>44061</v>
      </c>
      <c r="B3957" s="286" t="s">
        <v>20</v>
      </c>
      <c r="C3957" s="257" t="s">
        <v>20</v>
      </c>
    </row>
    <row r="3958" spans="1:3" x14ac:dyDescent="0.25">
      <c r="A3958" s="285">
        <v>44062</v>
      </c>
      <c r="B3958" s="286" t="s">
        <v>20</v>
      </c>
      <c r="C3958" s="257" t="s">
        <v>20</v>
      </c>
    </row>
    <row r="3959" spans="1:3" x14ac:dyDescent="0.25">
      <c r="A3959" s="285">
        <v>44065</v>
      </c>
      <c r="B3959" s="286" t="s">
        <v>20</v>
      </c>
      <c r="C3959" s="257" t="s">
        <v>20</v>
      </c>
    </row>
    <row r="3960" spans="1:3" x14ac:dyDescent="0.25">
      <c r="A3960" s="285">
        <v>44068</v>
      </c>
      <c r="B3960" s="286" t="s">
        <v>20</v>
      </c>
      <c r="C3960" s="257" t="s">
        <v>20</v>
      </c>
    </row>
    <row r="3961" spans="1:3" x14ac:dyDescent="0.25">
      <c r="A3961" s="285">
        <v>44070</v>
      </c>
      <c r="B3961" s="286" t="s">
        <v>20</v>
      </c>
      <c r="C3961" s="257" t="s">
        <v>20</v>
      </c>
    </row>
    <row r="3962" spans="1:3" x14ac:dyDescent="0.25">
      <c r="A3962" s="285">
        <v>44071</v>
      </c>
      <c r="B3962" s="286" t="s">
        <v>20</v>
      </c>
      <c r="C3962" s="257" t="s">
        <v>20</v>
      </c>
    </row>
    <row r="3963" spans="1:3" x14ac:dyDescent="0.25">
      <c r="A3963" s="285">
        <v>44072</v>
      </c>
      <c r="B3963" s="286" t="s">
        <v>20</v>
      </c>
      <c r="C3963" s="257" t="s">
        <v>20</v>
      </c>
    </row>
    <row r="3964" spans="1:3" x14ac:dyDescent="0.25">
      <c r="A3964" s="285">
        <v>44073</v>
      </c>
      <c r="B3964" s="286" t="s">
        <v>20</v>
      </c>
      <c r="C3964" s="257" t="s">
        <v>20</v>
      </c>
    </row>
    <row r="3965" spans="1:3" x14ac:dyDescent="0.25">
      <c r="A3965" s="285">
        <v>44077</v>
      </c>
      <c r="B3965" s="286" t="s">
        <v>20</v>
      </c>
      <c r="C3965" s="257" t="s">
        <v>20</v>
      </c>
    </row>
    <row r="3966" spans="1:3" x14ac:dyDescent="0.25">
      <c r="A3966" s="285">
        <v>44078</v>
      </c>
      <c r="B3966" s="286" t="s">
        <v>20</v>
      </c>
      <c r="C3966" s="257" t="s">
        <v>20</v>
      </c>
    </row>
    <row r="3967" spans="1:3" x14ac:dyDescent="0.25">
      <c r="A3967" s="285">
        <v>44081</v>
      </c>
      <c r="B3967" s="286" t="s">
        <v>20</v>
      </c>
      <c r="C3967" s="257" t="s">
        <v>20</v>
      </c>
    </row>
    <row r="3968" spans="1:3" x14ac:dyDescent="0.25">
      <c r="A3968" s="285">
        <v>44084</v>
      </c>
      <c r="B3968" s="286" t="s">
        <v>20</v>
      </c>
      <c r="C3968" s="257" t="s">
        <v>20</v>
      </c>
    </row>
    <row r="3969" spans="1:3" x14ac:dyDescent="0.25">
      <c r="A3969" s="285">
        <v>44088</v>
      </c>
      <c r="B3969" s="286" t="s">
        <v>20</v>
      </c>
      <c r="C3969" s="257" t="s">
        <v>20</v>
      </c>
    </row>
    <row r="3970" spans="1:3" x14ac:dyDescent="0.25">
      <c r="A3970" s="285">
        <v>44091</v>
      </c>
      <c r="B3970" s="286" t="s">
        <v>20</v>
      </c>
      <c r="C3970" s="257" t="s">
        <v>20</v>
      </c>
    </row>
    <row r="3971" spans="1:3" x14ac:dyDescent="0.25">
      <c r="A3971" s="285">
        <v>44092</v>
      </c>
      <c r="B3971" s="286" t="s">
        <v>20</v>
      </c>
      <c r="C3971" s="257" t="s">
        <v>20</v>
      </c>
    </row>
    <row r="3972" spans="1:3" x14ac:dyDescent="0.25">
      <c r="A3972" s="285">
        <v>44098</v>
      </c>
      <c r="B3972" s="286" t="s">
        <v>20</v>
      </c>
      <c r="C3972" s="257" t="s">
        <v>20</v>
      </c>
    </row>
    <row r="3973" spans="1:3" x14ac:dyDescent="0.25">
      <c r="A3973" s="285">
        <v>44103</v>
      </c>
      <c r="B3973" s="286" t="s">
        <v>20</v>
      </c>
      <c r="C3973" s="257" t="s">
        <v>20</v>
      </c>
    </row>
    <row r="3974" spans="1:3" x14ac:dyDescent="0.25">
      <c r="A3974" s="285">
        <v>44105</v>
      </c>
      <c r="B3974" s="286" t="s">
        <v>20</v>
      </c>
      <c r="C3974" s="257" t="s">
        <v>20</v>
      </c>
    </row>
    <row r="3975" spans="1:3" x14ac:dyDescent="0.25">
      <c r="A3975" s="285">
        <v>44164</v>
      </c>
      <c r="B3975" s="286" t="s">
        <v>20</v>
      </c>
      <c r="C3975" s="257" t="s">
        <v>20</v>
      </c>
    </row>
    <row r="3976" spans="1:3" x14ac:dyDescent="0.25">
      <c r="A3976" s="285">
        <v>44171</v>
      </c>
      <c r="B3976" s="286" t="s">
        <v>20</v>
      </c>
      <c r="C3976" s="257" t="s">
        <v>20</v>
      </c>
    </row>
    <row r="3977" spans="1:3" x14ac:dyDescent="0.25">
      <c r="A3977" s="285">
        <v>44178</v>
      </c>
      <c r="B3977" s="286" t="s">
        <v>20</v>
      </c>
      <c r="C3977" s="257" t="s">
        <v>20</v>
      </c>
    </row>
    <row r="3978" spans="1:3" x14ac:dyDescent="0.25">
      <c r="A3978" s="285">
        <v>43903</v>
      </c>
      <c r="B3978" s="286" t="s">
        <v>13</v>
      </c>
      <c r="C3978" s="257" t="s">
        <v>13</v>
      </c>
    </row>
    <row r="3979" spans="1:3" x14ac:dyDescent="0.25">
      <c r="A3979" s="285">
        <v>43907</v>
      </c>
      <c r="B3979" s="286" t="s">
        <v>13</v>
      </c>
      <c r="C3979" s="257" t="s">
        <v>13</v>
      </c>
    </row>
    <row r="3980" spans="1:3" x14ac:dyDescent="0.25">
      <c r="A3980" s="285">
        <v>43910</v>
      </c>
      <c r="B3980" s="286" t="s">
        <v>13</v>
      </c>
      <c r="C3980" s="257" t="s">
        <v>13</v>
      </c>
    </row>
    <row r="3981" spans="1:3" x14ac:dyDescent="0.25">
      <c r="A3981" s="285">
        <v>43915</v>
      </c>
      <c r="B3981" s="286" t="s">
        <v>13</v>
      </c>
      <c r="C3981" s="257" t="s">
        <v>13</v>
      </c>
    </row>
    <row r="3982" spans="1:3" x14ac:dyDescent="0.25">
      <c r="A3982" s="285">
        <v>43920</v>
      </c>
      <c r="B3982" s="286" t="s">
        <v>13</v>
      </c>
      <c r="C3982" s="257" t="s">
        <v>13</v>
      </c>
    </row>
    <row r="3983" spans="1:3" x14ac:dyDescent="0.25">
      <c r="A3983" s="285">
        <v>43923</v>
      </c>
      <c r="B3983" s="286" t="s">
        <v>13</v>
      </c>
      <c r="C3983" s="257" t="s">
        <v>13</v>
      </c>
    </row>
    <row r="3984" spans="1:3" x14ac:dyDescent="0.25">
      <c r="A3984" s="285">
        <v>43924</v>
      </c>
      <c r="B3984" s="286" t="s">
        <v>13</v>
      </c>
      <c r="C3984" s="257" t="s">
        <v>13</v>
      </c>
    </row>
    <row r="3985" spans="1:3" x14ac:dyDescent="0.25">
      <c r="A3985" s="285">
        <v>43926</v>
      </c>
      <c r="B3985" s="286" t="s">
        <v>13</v>
      </c>
      <c r="C3985" s="257" t="s">
        <v>13</v>
      </c>
    </row>
    <row r="3986" spans="1:3" x14ac:dyDescent="0.25">
      <c r="A3986" s="285">
        <v>43930</v>
      </c>
      <c r="B3986" s="286" t="s">
        <v>13</v>
      </c>
      <c r="C3986" s="257" t="s">
        <v>13</v>
      </c>
    </row>
    <row r="3987" spans="1:3" x14ac:dyDescent="0.25">
      <c r="A3987" s="285">
        <v>43936</v>
      </c>
      <c r="B3987" s="286" t="s">
        <v>13</v>
      </c>
      <c r="C3987" s="257" t="s">
        <v>13</v>
      </c>
    </row>
    <row r="3988" spans="1:3" x14ac:dyDescent="0.25">
      <c r="A3988" s="285">
        <v>43948</v>
      </c>
      <c r="B3988" s="286" t="s">
        <v>13</v>
      </c>
      <c r="C3988" s="257" t="s">
        <v>13</v>
      </c>
    </row>
    <row r="3989" spans="1:3" x14ac:dyDescent="0.25">
      <c r="A3989" s="285">
        <v>43951</v>
      </c>
      <c r="B3989" s="286" t="s">
        <v>13</v>
      </c>
      <c r="C3989" s="257" t="s">
        <v>13</v>
      </c>
    </row>
    <row r="3990" spans="1:3" x14ac:dyDescent="0.25">
      <c r="A3990" s="285">
        <v>43953</v>
      </c>
      <c r="B3990" s="286" t="s">
        <v>13</v>
      </c>
      <c r="C3990" s="257" t="s">
        <v>13</v>
      </c>
    </row>
    <row r="3991" spans="1:3" x14ac:dyDescent="0.25">
      <c r="A3991" s="285">
        <v>43956</v>
      </c>
      <c r="B3991" s="286" t="s">
        <v>13</v>
      </c>
      <c r="C3991" s="257" t="s">
        <v>13</v>
      </c>
    </row>
    <row r="3992" spans="1:3" x14ac:dyDescent="0.25">
      <c r="A3992" s="285">
        <v>43963</v>
      </c>
      <c r="B3992" s="286" t="s">
        <v>13</v>
      </c>
      <c r="C3992" s="257" t="s">
        <v>13</v>
      </c>
    </row>
    <row r="3993" spans="1:3" x14ac:dyDescent="0.25">
      <c r="A3993" s="285">
        <v>43979</v>
      </c>
      <c r="B3993" s="286" t="s">
        <v>13</v>
      </c>
      <c r="C3993" s="257" t="s">
        <v>13</v>
      </c>
    </row>
    <row r="3994" spans="1:3" x14ac:dyDescent="0.25">
      <c r="A3994" s="285">
        <v>43981</v>
      </c>
      <c r="B3994" s="286" t="s">
        <v>13</v>
      </c>
      <c r="C3994" s="257" t="s">
        <v>13</v>
      </c>
    </row>
    <row r="3995" spans="1:3" x14ac:dyDescent="0.25">
      <c r="A3995" s="285">
        <v>43983</v>
      </c>
      <c r="B3995" s="286" t="s">
        <v>13</v>
      </c>
      <c r="C3995" s="257" t="s">
        <v>13</v>
      </c>
    </row>
    <row r="3996" spans="1:3" x14ac:dyDescent="0.25">
      <c r="A3996" s="285">
        <v>43985</v>
      </c>
      <c r="B3996" s="286" t="s">
        <v>13</v>
      </c>
      <c r="C3996" s="257" t="s">
        <v>13</v>
      </c>
    </row>
    <row r="3997" spans="1:3" x14ac:dyDescent="0.25">
      <c r="A3997" s="285">
        <v>43986</v>
      </c>
      <c r="B3997" s="286" t="s">
        <v>13</v>
      </c>
      <c r="C3997" s="257" t="s">
        <v>13</v>
      </c>
    </row>
    <row r="3998" spans="1:3" x14ac:dyDescent="0.25">
      <c r="A3998" s="285">
        <v>43987</v>
      </c>
      <c r="B3998" s="286" t="s">
        <v>13</v>
      </c>
      <c r="C3998" s="257" t="s">
        <v>13</v>
      </c>
    </row>
    <row r="3999" spans="1:3" x14ac:dyDescent="0.25">
      <c r="A3999" s="285">
        <v>43988</v>
      </c>
      <c r="B3999" s="286" t="s">
        <v>13</v>
      </c>
      <c r="C3999" s="257" t="s">
        <v>13</v>
      </c>
    </row>
    <row r="4000" spans="1:3" x14ac:dyDescent="0.25">
      <c r="A4000" s="285">
        <v>43989</v>
      </c>
      <c r="B4000" s="286" t="s">
        <v>13</v>
      </c>
      <c r="C4000" s="257" t="s">
        <v>13</v>
      </c>
    </row>
    <row r="4001" spans="1:3" x14ac:dyDescent="0.25">
      <c r="A4001" s="285">
        <v>43990</v>
      </c>
      <c r="B4001" s="286" t="s">
        <v>13</v>
      </c>
      <c r="C4001" s="257" t="s">
        <v>13</v>
      </c>
    </row>
    <row r="4002" spans="1:3" x14ac:dyDescent="0.25">
      <c r="A4002" s="285">
        <v>43991</v>
      </c>
      <c r="B4002" s="286" t="s">
        <v>13</v>
      </c>
      <c r="C4002" s="257" t="s">
        <v>13</v>
      </c>
    </row>
    <row r="4003" spans="1:3" x14ac:dyDescent="0.25">
      <c r="A4003" s="285">
        <v>43992</v>
      </c>
      <c r="B4003" s="286" t="s">
        <v>13</v>
      </c>
      <c r="C4003" s="257" t="s">
        <v>13</v>
      </c>
    </row>
    <row r="4004" spans="1:3" x14ac:dyDescent="0.25">
      <c r="A4004" s="285">
        <v>43993</v>
      </c>
      <c r="B4004" s="286" t="s">
        <v>13</v>
      </c>
      <c r="C4004" s="257" t="s">
        <v>13</v>
      </c>
    </row>
    <row r="4005" spans="1:3" x14ac:dyDescent="0.25">
      <c r="A4005" s="285">
        <v>43994</v>
      </c>
      <c r="B4005" s="286" t="s">
        <v>13</v>
      </c>
      <c r="C4005" s="257" t="s">
        <v>13</v>
      </c>
    </row>
    <row r="4006" spans="1:3" x14ac:dyDescent="0.25">
      <c r="A4006" s="285">
        <v>43995</v>
      </c>
      <c r="B4006" s="286" t="s">
        <v>13</v>
      </c>
      <c r="C4006" s="257" t="s">
        <v>13</v>
      </c>
    </row>
    <row r="4007" spans="1:3" x14ac:dyDescent="0.25">
      <c r="A4007" s="285">
        <v>43996</v>
      </c>
      <c r="B4007" s="286" t="s">
        <v>13</v>
      </c>
      <c r="C4007" s="257" t="s">
        <v>13</v>
      </c>
    </row>
    <row r="4008" spans="1:3" x14ac:dyDescent="0.25">
      <c r="A4008" s="285">
        <v>43998</v>
      </c>
      <c r="B4008" s="286" t="s">
        <v>13</v>
      </c>
      <c r="C4008" s="257" t="s">
        <v>13</v>
      </c>
    </row>
    <row r="4009" spans="1:3" x14ac:dyDescent="0.25">
      <c r="A4009" s="285">
        <v>43999</v>
      </c>
      <c r="B4009" s="286" t="s">
        <v>13</v>
      </c>
      <c r="C4009" s="257" t="s">
        <v>13</v>
      </c>
    </row>
    <row r="4010" spans="1:3" x14ac:dyDescent="0.25">
      <c r="A4010" s="285">
        <v>44000</v>
      </c>
      <c r="B4010" s="286" t="s">
        <v>13</v>
      </c>
      <c r="C4010" s="257" t="s">
        <v>13</v>
      </c>
    </row>
    <row r="4011" spans="1:3" x14ac:dyDescent="0.25">
      <c r="A4011" s="285">
        <v>44001</v>
      </c>
      <c r="B4011" s="286" t="s">
        <v>13</v>
      </c>
      <c r="C4011" s="257" t="s">
        <v>13</v>
      </c>
    </row>
    <row r="4012" spans="1:3" x14ac:dyDescent="0.25">
      <c r="A4012" s="285">
        <v>44002</v>
      </c>
      <c r="B4012" s="286" t="s">
        <v>13</v>
      </c>
      <c r="C4012" s="257" t="s">
        <v>13</v>
      </c>
    </row>
    <row r="4013" spans="1:3" x14ac:dyDescent="0.25">
      <c r="A4013" s="285">
        <v>44003</v>
      </c>
      <c r="B4013" s="286" t="s">
        <v>13</v>
      </c>
      <c r="C4013" s="257" t="s">
        <v>13</v>
      </c>
    </row>
    <row r="4014" spans="1:3" x14ac:dyDescent="0.25">
      <c r="A4014" s="285">
        <v>44004</v>
      </c>
      <c r="B4014" s="286" t="s">
        <v>13</v>
      </c>
      <c r="C4014" s="257" t="s">
        <v>13</v>
      </c>
    </row>
    <row r="4015" spans="1:3" x14ac:dyDescent="0.25">
      <c r="A4015" s="285">
        <v>44005</v>
      </c>
      <c r="B4015" s="286" t="s">
        <v>13</v>
      </c>
      <c r="C4015" s="257" t="s">
        <v>13</v>
      </c>
    </row>
    <row r="4016" spans="1:3" x14ac:dyDescent="0.25">
      <c r="A4016" s="285">
        <v>44006</v>
      </c>
      <c r="B4016" s="286" t="s">
        <v>13</v>
      </c>
      <c r="C4016" s="257" t="s">
        <v>13</v>
      </c>
    </row>
    <row r="4017" spans="1:3" x14ac:dyDescent="0.25">
      <c r="A4017" s="285">
        <v>44007</v>
      </c>
      <c r="B4017" s="286" t="s">
        <v>13</v>
      </c>
      <c r="C4017" s="257" t="s">
        <v>13</v>
      </c>
    </row>
    <row r="4018" spans="1:3" x14ac:dyDescent="0.25">
      <c r="A4018" s="285">
        <v>44008</v>
      </c>
      <c r="B4018" s="286" t="s">
        <v>13</v>
      </c>
      <c r="C4018" s="257" t="s">
        <v>13</v>
      </c>
    </row>
    <row r="4019" spans="1:3" x14ac:dyDescent="0.25">
      <c r="A4019" s="285">
        <v>44009</v>
      </c>
      <c r="B4019" s="286" t="s">
        <v>13</v>
      </c>
      <c r="C4019" s="257" t="s">
        <v>13</v>
      </c>
    </row>
    <row r="4020" spans="1:3" x14ac:dyDescent="0.25">
      <c r="A4020" s="285">
        <v>44010</v>
      </c>
      <c r="B4020" s="286" t="s">
        <v>13</v>
      </c>
      <c r="C4020" s="257" t="s">
        <v>13</v>
      </c>
    </row>
    <row r="4021" spans="1:3" x14ac:dyDescent="0.25">
      <c r="A4021" s="285">
        <v>44011</v>
      </c>
      <c r="B4021" s="286" t="s">
        <v>13</v>
      </c>
      <c r="C4021" s="257" t="s">
        <v>13</v>
      </c>
    </row>
    <row r="4022" spans="1:3" x14ac:dyDescent="0.25">
      <c r="A4022" s="285">
        <v>44012</v>
      </c>
      <c r="B4022" s="286" t="s">
        <v>13</v>
      </c>
      <c r="C4022" s="257" t="s">
        <v>13</v>
      </c>
    </row>
    <row r="4023" spans="1:3" x14ac:dyDescent="0.25">
      <c r="A4023" s="285">
        <v>44013</v>
      </c>
      <c r="B4023" s="286" t="s">
        <v>13</v>
      </c>
      <c r="C4023" s="257" t="s">
        <v>13</v>
      </c>
    </row>
    <row r="4024" spans="1:3" x14ac:dyDescent="0.25">
      <c r="A4024" s="285">
        <v>44014</v>
      </c>
      <c r="B4024" s="286" t="s">
        <v>13</v>
      </c>
      <c r="C4024" s="257" t="s">
        <v>13</v>
      </c>
    </row>
    <row r="4025" spans="1:3" x14ac:dyDescent="0.25">
      <c r="A4025" s="285">
        <v>44015</v>
      </c>
      <c r="B4025" s="286" t="s">
        <v>13</v>
      </c>
      <c r="C4025" s="257" t="s">
        <v>13</v>
      </c>
    </row>
    <row r="4026" spans="1:3" x14ac:dyDescent="0.25">
      <c r="A4026" s="285">
        <v>44016</v>
      </c>
      <c r="B4026" s="286" t="s">
        <v>13</v>
      </c>
      <c r="C4026" s="257" t="s">
        <v>13</v>
      </c>
    </row>
    <row r="4027" spans="1:3" x14ac:dyDescent="0.25">
      <c r="A4027" s="285">
        <v>44017</v>
      </c>
      <c r="B4027" s="286" t="s">
        <v>13</v>
      </c>
      <c r="C4027" s="257" t="s">
        <v>13</v>
      </c>
    </row>
    <row r="4028" spans="1:3" x14ac:dyDescent="0.25">
      <c r="A4028" s="285">
        <v>44018</v>
      </c>
      <c r="B4028" s="286" t="s">
        <v>13</v>
      </c>
      <c r="C4028" s="257" t="s">
        <v>13</v>
      </c>
    </row>
    <row r="4029" spans="1:3" x14ac:dyDescent="0.25">
      <c r="A4029" s="285">
        <v>44019</v>
      </c>
      <c r="B4029" s="286" t="s">
        <v>13</v>
      </c>
      <c r="C4029" s="257" t="s">
        <v>13</v>
      </c>
    </row>
    <row r="4030" spans="1:3" x14ac:dyDescent="0.25">
      <c r="A4030" s="285">
        <v>44020</v>
      </c>
      <c r="B4030" s="286" t="s">
        <v>13</v>
      </c>
      <c r="C4030" s="257" t="s">
        <v>13</v>
      </c>
    </row>
    <row r="4031" spans="1:3" x14ac:dyDescent="0.25">
      <c r="A4031" s="285">
        <v>44029</v>
      </c>
      <c r="B4031" s="286" t="s">
        <v>13</v>
      </c>
      <c r="C4031" s="257" t="s">
        <v>13</v>
      </c>
    </row>
    <row r="4032" spans="1:3" x14ac:dyDescent="0.25">
      <c r="A4032" s="285">
        <v>44032</v>
      </c>
      <c r="B4032" s="286" t="s">
        <v>13</v>
      </c>
      <c r="C4032" s="257" t="s">
        <v>13</v>
      </c>
    </row>
    <row r="4033" spans="1:3" x14ac:dyDescent="0.25">
      <c r="A4033" s="285">
        <v>44039</v>
      </c>
      <c r="B4033" s="286" t="s">
        <v>13</v>
      </c>
      <c r="C4033" s="257" t="s">
        <v>13</v>
      </c>
    </row>
    <row r="4034" spans="1:3" x14ac:dyDescent="0.25">
      <c r="A4034" s="285">
        <v>44043</v>
      </c>
      <c r="B4034" s="286" t="s">
        <v>13</v>
      </c>
      <c r="C4034" s="257" t="s">
        <v>13</v>
      </c>
    </row>
    <row r="4035" spans="1:3" x14ac:dyDescent="0.25">
      <c r="A4035" s="285">
        <v>44044</v>
      </c>
      <c r="B4035" s="286" t="s">
        <v>13</v>
      </c>
      <c r="C4035" s="257" t="s">
        <v>13</v>
      </c>
    </row>
    <row r="4036" spans="1:3" x14ac:dyDescent="0.25">
      <c r="A4036" s="285">
        <v>44047</v>
      </c>
      <c r="B4036" s="286" t="s">
        <v>13</v>
      </c>
      <c r="C4036" s="257" t="s">
        <v>13</v>
      </c>
    </row>
    <row r="4037" spans="1:3" x14ac:dyDescent="0.25">
      <c r="A4037" s="285">
        <v>44053</v>
      </c>
      <c r="B4037" s="286" t="s">
        <v>13</v>
      </c>
      <c r="C4037" s="257" t="s">
        <v>13</v>
      </c>
    </row>
    <row r="4038" spans="1:3" x14ac:dyDescent="0.25">
      <c r="A4038" s="285">
        <v>44054</v>
      </c>
      <c r="B4038" s="286" t="s">
        <v>13</v>
      </c>
      <c r="C4038" s="257" t="s">
        <v>13</v>
      </c>
    </row>
    <row r="4039" spans="1:3" x14ac:dyDescent="0.25">
      <c r="A4039" s="285">
        <v>44055</v>
      </c>
      <c r="B4039" s="286" t="s">
        <v>13</v>
      </c>
      <c r="C4039" s="257" t="s">
        <v>13</v>
      </c>
    </row>
    <row r="4040" spans="1:3" x14ac:dyDescent="0.25">
      <c r="A4040" s="285">
        <v>44056</v>
      </c>
      <c r="B4040" s="286" t="s">
        <v>13</v>
      </c>
      <c r="C4040" s="257" t="s">
        <v>13</v>
      </c>
    </row>
    <row r="4041" spans="1:3" x14ac:dyDescent="0.25">
      <c r="A4041" s="285">
        <v>44057</v>
      </c>
      <c r="B4041" s="286" t="s">
        <v>13</v>
      </c>
      <c r="C4041" s="257" t="s">
        <v>13</v>
      </c>
    </row>
    <row r="4042" spans="1:3" x14ac:dyDescent="0.25">
      <c r="A4042" s="285">
        <v>44060</v>
      </c>
      <c r="B4042" s="286" t="s">
        <v>13</v>
      </c>
      <c r="C4042" s="257" t="s">
        <v>13</v>
      </c>
    </row>
    <row r="4043" spans="1:3" x14ac:dyDescent="0.25">
      <c r="A4043" s="285">
        <v>44061</v>
      </c>
      <c r="B4043" s="286" t="s">
        <v>13</v>
      </c>
      <c r="C4043" s="257" t="s">
        <v>13</v>
      </c>
    </row>
    <row r="4044" spans="1:3" x14ac:dyDescent="0.25">
      <c r="A4044" s="285">
        <v>44071</v>
      </c>
      <c r="B4044" s="286" t="s">
        <v>13</v>
      </c>
      <c r="C4044" s="257" t="s">
        <v>13</v>
      </c>
    </row>
    <row r="4045" spans="1:3" x14ac:dyDescent="0.25">
      <c r="A4045" s="285">
        <v>44078</v>
      </c>
      <c r="B4045" s="286" t="s">
        <v>13</v>
      </c>
      <c r="C4045" s="257" t="s">
        <v>13</v>
      </c>
    </row>
    <row r="4046" spans="1:3" x14ac:dyDescent="0.25">
      <c r="A4046" s="285">
        <v>44164</v>
      </c>
      <c r="B4046" s="286" t="s">
        <v>13</v>
      </c>
      <c r="C4046" s="257" t="s">
        <v>13</v>
      </c>
    </row>
    <row r="4047" spans="1:3" x14ac:dyDescent="0.25">
      <c r="A4047" s="285">
        <v>44171</v>
      </c>
      <c r="B4047" s="286" t="s">
        <v>13</v>
      </c>
      <c r="C4047" s="257" t="s">
        <v>13</v>
      </c>
    </row>
    <row r="4048" spans="1:3" x14ac:dyDescent="0.25">
      <c r="A4048" s="285">
        <v>44175</v>
      </c>
      <c r="B4048" s="286" t="s">
        <v>13</v>
      </c>
      <c r="C4048" s="257" t="s">
        <v>13</v>
      </c>
    </row>
    <row r="4049" spans="1:3" x14ac:dyDescent="0.25">
      <c r="A4049" s="285">
        <v>44178</v>
      </c>
      <c r="B4049" s="286" t="s">
        <v>13</v>
      </c>
      <c r="C4049" s="257" t="s">
        <v>13</v>
      </c>
    </row>
    <row r="4050" spans="1:3" x14ac:dyDescent="0.25">
      <c r="A4050" s="285">
        <v>43903</v>
      </c>
      <c r="B4050" s="286" t="s">
        <v>24</v>
      </c>
      <c r="C4050" s="257" t="s">
        <v>24</v>
      </c>
    </row>
    <row r="4051" spans="1:3" x14ac:dyDescent="0.25">
      <c r="A4051" s="285">
        <v>43907</v>
      </c>
      <c r="B4051" s="286" t="s">
        <v>24</v>
      </c>
      <c r="C4051" s="257" t="s">
        <v>24</v>
      </c>
    </row>
    <row r="4052" spans="1:3" x14ac:dyDescent="0.25">
      <c r="A4052" s="285">
        <v>43910</v>
      </c>
      <c r="B4052" s="286" t="s">
        <v>24</v>
      </c>
      <c r="C4052" s="257" t="s">
        <v>24</v>
      </c>
    </row>
    <row r="4053" spans="1:3" x14ac:dyDescent="0.25">
      <c r="A4053" s="285">
        <v>43915</v>
      </c>
      <c r="B4053" s="286" t="s">
        <v>24</v>
      </c>
      <c r="C4053" s="257" t="s">
        <v>24</v>
      </c>
    </row>
    <row r="4054" spans="1:3" x14ac:dyDescent="0.25">
      <c r="A4054" s="285">
        <v>43916</v>
      </c>
      <c r="B4054" s="286" t="s">
        <v>24</v>
      </c>
      <c r="C4054" s="257" t="s">
        <v>24</v>
      </c>
    </row>
    <row r="4055" spans="1:3" x14ac:dyDescent="0.25">
      <c r="A4055" s="285">
        <v>43920</v>
      </c>
      <c r="B4055" s="286" t="s">
        <v>24</v>
      </c>
      <c r="C4055" s="257" t="s">
        <v>24</v>
      </c>
    </row>
    <row r="4056" spans="1:3" x14ac:dyDescent="0.25">
      <c r="A4056" s="285">
        <v>43923</v>
      </c>
      <c r="B4056" s="286" t="s">
        <v>24</v>
      </c>
      <c r="C4056" s="257" t="s">
        <v>24</v>
      </c>
    </row>
    <row r="4057" spans="1:3" x14ac:dyDescent="0.25">
      <c r="A4057" s="285">
        <v>43924</v>
      </c>
      <c r="B4057" s="286" t="s">
        <v>24</v>
      </c>
      <c r="C4057" s="257" t="s">
        <v>24</v>
      </c>
    </row>
    <row r="4058" spans="1:3" x14ac:dyDescent="0.25">
      <c r="A4058" s="285">
        <v>43926</v>
      </c>
      <c r="B4058" s="286" t="s">
        <v>24</v>
      </c>
      <c r="C4058" s="257" t="s">
        <v>24</v>
      </c>
    </row>
    <row r="4059" spans="1:3" x14ac:dyDescent="0.25">
      <c r="A4059" s="285">
        <v>43929</v>
      </c>
      <c r="B4059" s="286" t="s">
        <v>24</v>
      </c>
      <c r="C4059" s="257" t="s">
        <v>24</v>
      </c>
    </row>
    <row r="4060" spans="1:3" x14ac:dyDescent="0.25">
      <c r="A4060" s="285">
        <v>43930</v>
      </c>
      <c r="B4060" s="286" t="s">
        <v>24</v>
      </c>
      <c r="C4060" s="257" t="s">
        <v>24</v>
      </c>
    </row>
    <row r="4061" spans="1:3" x14ac:dyDescent="0.25">
      <c r="A4061" s="285">
        <v>43936</v>
      </c>
      <c r="B4061" s="286" t="s">
        <v>24</v>
      </c>
      <c r="C4061" s="257" t="s">
        <v>24</v>
      </c>
    </row>
    <row r="4062" spans="1:3" x14ac:dyDescent="0.25">
      <c r="A4062" s="285">
        <v>43948</v>
      </c>
      <c r="B4062" s="286" t="s">
        <v>24</v>
      </c>
      <c r="C4062" s="257" t="s">
        <v>24</v>
      </c>
    </row>
    <row r="4063" spans="1:3" x14ac:dyDescent="0.25">
      <c r="A4063" s="285">
        <v>43951</v>
      </c>
      <c r="B4063" s="286" t="s">
        <v>24</v>
      </c>
      <c r="C4063" s="257" t="s">
        <v>24</v>
      </c>
    </row>
    <row r="4064" spans="1:3" x14ac:dyDescent="0.25">
      <c r="A4064" s="285">
        <v>43953</v>
      </c>
      <c r="B4064" s="286" t="s">
        <v>24</v>
      </c>
      <c r="C4064" s="257" t="s">
        <v>24</v>
      </c>
    </row>
    <row r="4065" spans="1:3" x14ac:dyDescent="0.25">
      <c r="A4065" s="285">
        <v>43956</v>
      </c>
      <c r="B4065" s="286" t="s">
        <v>24</v>
      </c>
      <c r="C4065" s="257" t="s">
        <v>24</v>
      </c>
    </row>
    <row r="4066" spans="1:3" x14ac:dyDescent="0.25">
      <c r="A4066" s="285">
        <v>43963</v>
      </c>
      <c r="B4066" s="286" t="s">
        <v>24</v>
      </c>
      <c r="C4066" s="257" t="s">
        <v>24</v>
      </c>
    </row>
    <row r="4067" spans="1:3" x14ac:dyDescent="0.25">
      <c r="A4067" s="285">
        <v>43979</v>
      </c>
      <c r="B4067" s="286" t="s">
        <v>24</v>
      </c>
      <c r="C4067" s="257" t="s">
        <v>24</v>
      </c>
    </row>
    <row r="4068" spans="1:3" x14ac:dyDescent="0.25">
      <c r="A4068" s="285">
        <v>43985</v>
      </c>
      <c r="B4068" s="286" t="s">
        <v>24</v>
      </c>
      <c r="C4068" s="257" t="s">
        <v>24</v>
      </c>
    </row>
    <row r="4069" spans="1:3" x14ac:dyDescent="0.25">
      <c r="A4069" s="285">
        <v>43986</v>
      </c>
      <c r="B4069" s="286" t="s">
        <v>24</v>
      </c>
      <c r="C4069" s="257" t="s">
        <v>24</v>
      </c>
    </row>
    <row r="4070" spans="1:3" x14ac:dyDescent="0.25">
      <c r="A4070" s="285">
        <v>43987</v>
      </c>
      <c r="B4070" s="286" t="s">
        <v>24</v>
      </c>
      <c r="C4070" s="257" t="s">
        <v>24</v>
      </c>
    </row>
    <row r="4071" spans="1:3" x14ac:dyDescent="0.25">
      <c r="A4071" s="285">
        <v>43988</v>
      </c>
      <c r="B4071" s="286" t="s">
        <v>24</v>
      </c>
      <c r="C4071" s="257" t="s">
        <v>24</v>
      </c>
    </row>
    <row r="4072" spans="1:3" x14ac:dyDescent="0.25">
      <c r="A4072" s="285">
        <v>43989</v>
      </c>
      <c r="B4072" s="286" t="s">
        <v>24</v>
      </c>
      <c r="C4072" s="257" t="s">
        <v>24</v>
      </c>
    </row>
    <row r="4073" spans="1:3" x14ac:dyDescent="0.25">
      <c r="A4073" s="285">
        <v>43990</v>
      </c>
      <c r="B4073" s="286" t="s">
        <v>24</v>
      </c>
      <c r="C4073" s="257" t="s">
        <v>24</v>
      </c>
    </row>
    <row r="4074" spans="1:3" x14ac:dyDescent="0.25">
      <c r="A4074" s="285">
        <v>43991</v>
      </c>
      <c r="B4074" s="286" t="s">
        <v>24</v>
      </c>
      <c r="C4074" s="257" t="s">
        <v>24</v>
      </c>
    </row>
    <row r="4075" spans="1:3" x14ac:dyDescent="0.25">
      <c r="A4075" s="285">
        <v>43996</v>
      </c>
      <c r="B4075" s="286" t="s">
        <v>24</v>
      </c>
      <c r="C4075" s="257" t="s">
        <v>24</v>
      </c>
    </row>
    <row r="4076" spans="1:3" x14ac:dyDescent="0.25">
      <c r="A4076" s="285">
        <v>43998</v>
      </c>
      <c r="B4076" s="286" t="s">
        <v>24</v>
      </c>
      <c r="C4076" s="257" t="s">
        <v>24</v>
      </c>
    </row>
    <row r="4077" spans="1:3" x14ac:dyDescent="0.25">
      <c r="A4077" s="285">
        <v>44000</v>
      </c>
      <c r="B4077" s="286" t="s">
        <v>24</v>
      </c>
      <c r="C4077" s="257" t="s">
        <v>24</v>
      </c>
    </row>
    <row r="4078" spans="1:3" x14ac:dyDescent="0.25">
      <c r="A4078" s="285">
        <v>44011</v>
      </c>
      <c r="B4078" s="286" t="s">
        <v>24</v>
      </c>
      <c r="C4078" s="257" t="s">
        <v>24</v>
      </c>
    </row>
    <row r="4079" spans="1:3" x14ac:dyDescent="0.25">
      <c r="A4079" s="285">
        <v>44012</v>
      </c>
      <c r="B4079" s="286" t="s">
        <v>24</v>
      </c>
      <c r="C4079" s="257" t="s">
        <v>24</v>
      </c>
    </row>
    <row r="4080" spans="1:3" x14ac:dyDescent="0.25">
      <c r="A4080" s="285">
        <v>44013</v>
      </c>
      <c r="B4080" s="286" t="s">
        <v>24</v>
      </c>
      <c r="C4080" s="257" t="s">
        <v>24</v>
      </c>
    </row>
    <row r="4081" spans="1:3" x14ac:dyDescent="0.25">
      <c r="A4081" s="285">
        <v>44018</v>
      </c>
      <c r="B4081" s="286" t="s">
        <v>24</v>
      </c>
      <c r="C4081" s="257" t="s">
        <v>24</v>
      </c>
    </row>
    <row r="4082" spans="1:3" x14ac:dyDescent="0.25">
      <c r="A4082" s="285">
        <v>44026</v>
      </c>
      <c r="B4082" s="286" t="s">
        <v>24</v>
      </c>
      <c r="C4082" s="257" t="s">
        <v>24</v>
      </c>
    </row>
    <row r="4083" spans="1:3" x14ac:dyDescent="0.25">
      <c r="A4083" s="285">
        <v>44027</v>
      </c>
      <c r="B4083" s="286" t="s">
        <v>24</v>
      </c>
      <c r="C4083" s="257" t="s">
        <v>24</v>
      </c>
    </row>
    <row r="4084" spans="1:3" x14ac:dyDescent="0.25">
      <c r="A4084" s="285">
        <v>44030</v>
      </c>
      <c r="B4084" s="286" t="s">
        <v>24</v>
      </c>
      <c r="C4084" s="257" t="s">
        <v>24</v>
      </c>
    </row>
    <row r="4085" spans="1:3" x14ac:dyDescent="0.25">
      <c r="A4085" s="285">
        <v>44034</v>
      </c>
      <c r="B4085" s="286" t="s">
        <v>24</v>
      </c>
      <c r="C4085" s="257" t="s">
        <v>24</v>
      </c>
    </row>
    <row r="4086" spans="1:3" x14ac:dyDescent="0.25">
      <c r="A4086" s="285">
        <v>44039</v>
      </c>
      <c r="B4086" s="286" t="s">
        <v>24</v>
      </c>
      <c r="C4086" s="257" t="s">
        <v>24</v>
      </c>
    </row>
    <row r="4087" spans="1:3" x14ac:dyDescent="0.25">
      <c r="A4087" s="285">
        <v>44040</v>
      </c>
      <c r="B4087" s="286" t="s">
        <v>24</v>
      </c>
      <c r="C4087" s="257" t="s">
        <v>24</v>
      </c>
    </row>
    <row r="4088" spans="1:3" x14ac:dyDescent="0.25">
      <c r="A4088" s="285">
        <v>44041</v>
      </c>
      <c r="B4088" s="286" t="s">
        <v>24</v>
      </c>
      <c r="C4088" s="257" t="s">
        <v>24</v>
      </c>
    </row>
    <row r="4089" spans="1:3" x14ac:dyDescent="0.25">
      <c r="A4089" s="285">
        <v>44043</v>
      </c>
      <c r="B4089" s="286" t="s">
        <v>24</v>
      </c>
      <c r="C4089" s="257" t="s">
        <v>24</v>
      </c>
    </row>
    <row r="4090" spans="1:3" x14ac:dyDescent="0.25">
      <c r="A4090" s="285">
        <v>44045</v>
      </c>
      <c r="B4090" s="286" t="s">
        <v>24</v>
      </c>
      <c r="C4090" s="257" t="s">
        <v>24</v>
      </c>
    </row>
    <row r="4091" spans="1:3" x14ac:dyDescent="0.25">
      <c r="A4091" s="285">
        <v>44046</v>
      </c>
      <c r="B4091" s="286" t="s">
        <v>24</v>
      </c>
      <c r="C4091" s="257" t="s">
        <v>24</v>
      </c>
    </row>
    <row r="4092" spans="1:3" x14ac:dyDescent="0.25">
      <c r="A4092" s="285">
        <v>44047</v>
      </c>
      <c r="B4092" s="286" t="s">
        <v>24</v>
      </c>
      <c r="C4092" s="257" t="s">
        <v>24</v>
      </c>
    </row>
    <row r="4093" spans="1:3" x14ac:dyDescent="0.25">
      <c r="A4093" s="285">
        <v>44049</v>
      </c>
      <c r="B4093" s="286" t="s">
        <v>24</v>
      </c>
      <c r="C4093" s="257" t="s">
        <v>24</v>
      </c>
    </row>
    <row r="4094" spans="1:3" x14ac:dyDescent="0.25">
      <c r="A4094" s="285">
        <v>44051</v>
      </c>
      <c r="B4094" s="286" t="s">
        <v>24</v>
      </c>
      <c r="C4094" s="257" t="s">
        <v>24</v>
      </c>
    </row>
    <row r="4095" spans="1:3" x14ac:dyDescent="0.25">
      <c r="A4095" s="285">
        <v>44054</v>
      </c>
      <c r="B4095" s="286" t="s">
        <v>24</v>
      </c>
      <c r="C4095" s="257" t="s">
        <v>24</v>
      </c>
    </row>
    <row r="4096" spans="1:3" x14ac:dyDescent="0.25">
      <c r="A4096" s="285">
        <v>44055</v>
      </c>
      <c r="B4096" s="286" t="s">
        <v>24</v>
      </c>
      <c r="C4096" s="257" t="s">
        <v>24</v>
      </c>
    </row>
    <row r="4097" spans="1:3" x14ac:dyDescent="0.25">
      <c r="A4097" s="285">
        <v>44060</v>
      </c>
      <c r="B4097" s="286" t="s">
        <v>24</v>
      </c>
      <c r="C4097" s="257" t="s">
        <v>24</v>
      </c>
    </row>
    <row r="4098" spans="1:3" x14ac:dyDescent="0.25">
      <c r="A4098" s="285">
        <v>44061</v>
      </c>
      <c r="B4098" s="286" t="s">
        <v>24</v>
      </c>
      <c r="C4098" s="257" t="s">
        <v>24</v>
      </c>
    </row>
    <row r="4099" spans="1:3" x14ac:dyDescent="0.25">
      <c r="A4099" s="285">
        <v>44065</v>
      </c>
      <c r="B4099" s="286" t="s">
        <v>24</v>
      </c>
      <c r="C4099" s="257" t="s">
        <v>24</v>
      </c>
    </row>
    <row r="4100" spans="1:3" x14ac:dyDescent="0.25">
      <c r="A4100" s="285">
        <v>44068</v>
      </c>
      <c r="B4100" s="286" t="s">
        <v>24</v>
      </c>
      <c r="C4100" s="257" t="s">
        <v>24</v>
      </c>
    </row>
    <row r="4101" spans="1:3" x14ac:dyDescent="0.25">
      <c r="A4101" s="285">
        <v>44069</v>
      </c>
      <c r="B4101" s="286" t="s">
        <v>24</v>
      </c>
      <c r="C4101" s="257" t="s">
        <v>24</v>
      </c>
    </row>
    <row r="4102" spans="1:3" x14ac:dyDescent="0.25">
      <c r="A4102" s="285">
        <v>44070</v>
      </c>
      <c r="B4102" s="286" t="s">
        <v>24</v>
      </c>
      <c r="C4102" s="257" t="s">
        <v>24</v>
      </c>
    </row>
    <row r="4103" spans="1:3" x14ac:dyDescent="0.25">
      <c r="A4103" s="285">
        <v>44078</v>
      </c>
      <c r="B4103" s="286" t="s">
        <v>24</v>
      </c>
      <c r="C4103" s="257" t="s">
        <v>24</v>
      </c>
    </row>
    <row r="4104" spans="1:3" x14ac:dyDescent="0.25">
      <c r="A4104" s="285">
        <v>44081</v>
      </c>
      <c r="B4104" s="286" t="s">
        <v>24</v>
      </c>
      <c r="C4104" s="257" t="s">
        <v>24</v>
      </c>
    </row>
    <row r="4105" spans="1:3" x14ac:dyDescent="0.25">
      <c r="A4105" s="285">
        <v>44087</v>
      </c>
      <c r="B4105" s="286" t="s">
        <v>24</v>
      </c>
      <c r="C4105" s="257" t="s">
        <v>24</v>
      </c>
    </row>
    <row r="4106" spans="1:3" x14ac:dyDescent="0.25">
      <c r="A4106" s="285">
        <v>44096</v>
      </c>
      <c r="B4106" s="286" t="s">
        <v>24</v>
      </c>
      <c r="C4106" s="257" t="s">
        <v>24</v>
      </c>
    </row>
    <row r="4107" spans="1:3" x14ac:dyDescent="0.25">
      <c r="A4107" s="285">
        <v>44109</v>
      </c>
      <c r="B4107" s="286" t="s">
        <v>24</v>
      </c>
      <c r="C4107" s="257" t="s">
        <v>24</v>
      </c>
    </row>
    <row r="4108" spans="1:3" x14ac:dyDescent="0.25">
      <c r="A4108" s="285">
        <v>44164</v>
      </c>
      <c r="B4108" s="286" t="s">
        <v>24</v>
      </c>
      <c r="C4108" s="257" t="s">
        <v>24</v>
      </c>
    </row>
    <row r="4109" spans="1:3" x14ac:dyDescent="0.25">
      <c r="A4109" s="285">
        <v>44171</v>
      </c>
      <c r="B4109" s="286" t="s">
        <v>24</v>
      </c>
      <c r="C4109" s="257" t="s">
        <v>24</v>
      </c>
    </row>
    <row r="4110" spans="1:3" x14ac:dyDescent="0.25">
      <c r="A4110" s="285">
        <v>44178</v>
      </c>
      <c r="B4110" s="286" t="s">
        <v>24</v>
      </c>
      <c r="C4110" s="257" t="s">
        <v>24</v>
      </c>
    </row>
    <row r="4111" spans="1:3" x14ac:dyDescent="0.25">
      <c r="A4111" s="285">
        <v>43903</v>
      </c>
      <c r="B4111" s="286" t="s">
        <v>47</v>
      </c>
      <c r="C4111" s="257" t="s">
        <v>47</v>
      </c>
    </row>
    <row r="4112" spans="1:3" x14ac:dyDescent="0.25">
      <c r="A4112" s="285">
        <v>43907</v>
      </c>
      <c r="B4112" s="286" t="s">
        <v>47</v>
      </c>
      <c r="C4112" s="257" t="s">
        <v>47</v>
      </c>
    </row>
    <row r="4113" spans="1:3" x14ac:dyDescent="0.25">
      <c r="A4113" s="285">
        <v>43910</v>
      </c>
      <c r="B4113" s="286" t="s">
        <v>47</v>
      </c>
      <c r="C4113" s="257" t="s">
        <v>47</v>
      </c>
    </row>
    <row r="4114" spans="1:3" x14ac:dyDescent="0.25">
      <c r="A4114" s="285">
        <v>43915</v>
      </c>
      <c r="B4114" s="286" t="s">
        <v>47</v>
      </c>
      <c r="C4114" s="257" t="s">
        <v>47</v>
      </c>
    </row>
    <row r="4115" spans="1:3" x14ac:dyDescent="0.25">
      <c r="A4115" s="285">
        <v>43916</v>
      </c>
      <c r="B4115" s="286" t="s">
        <v>47</v>
      </c>
      <c r="C4115" s="257" t="s">
        <v>47</v>
      </c>
    </row>
    <row r="4116" spans="1:3" x14ac:dyDescent="0.25">
      <c r="A4116" s="285">
        <v>43920</v>
      </c>
      <c r="B4116" s="286" t="s">
        <v>47</v>
      </c>
      <c r="C4116" s="257" t="s">
        <v>47</v>
      </c>
    </row>
    <row r="4117" spans="1:3" x14ac:dyDescent="0.25">
      <c r="A4117" s="285">
        <v>43923</v>
      </c>
      <c r="B4117" s="286" t="s">
        <v>47</v>
      </c>
      <c r="C4117" s="257" t="s">
        <v>47</v>
      </c>
    </row>
    <row r="4118" spans="1:3" x14ac:dyDescent="0.25">
      <c r="A4118" s="285">
        <v>43924</v>
      </c>
      <c r="B4118" s="286" t="s">
        <v>47</v>
      </c>
      <c r="C4118" s="257" t="s">
        <v>47</v>
      </c>
    </row>
    <row r="4119" spans="1:3" x14ac:dyDescent="0.25">
      <c r="A4119" s="285">
        <v>43926</v>
      </c>
      <c r="B4119" s="286" t="s">
        <v>47</v>
      </c>
      <c r="C4119" s="257" t="s">
        <v>47</v>
      </c>
    </row>
    <row r="4120" spans="1:3" x14ac:dyDescent="0.25">
      <c r="A4120" s="285">
        <v>43929</v>
      </c>
      <c r="B4120" s="286" t="s">
        <v>47</v>
      </c>
      <c r="C4120" s="257" t="s">
        <v>47</v>
      </c>
    </row>
    <row r="4121" spans="1:3" x14ac:dyDescent="0.25">
      <c r="A4121" s="285">
        <v>43930</v>
      </c>
      <c r="B4121" s="286" t="s">
        <v>47</v>
      </c>
      <c r="C4121" s="257" t="s">
        <v>47</v>
      </c>
    </row>
    <row r="4122" spans="1:3" x14ac:dyDescent="0.25">
      <c r="A4122" s="285">
        <v>43936</v>
      </c>
      <c r="B4122" s="286" t="s">
        <v>47</v>
      </c>
      <c r="C4122" s="257" t="s">
        <v>47</v>
      </c>
    </row>
    <row r="4123" spans="1:3" x14ac:dyDescent="0.25">
      <c r="A4123" s="285">
        <v>43948</v>
      </c>
      <c r="B4123" s="286" t="s">
        <v>47</v>
      </c>
      <c r="C4123" s="257" t="s">
        <v>47</v>
      </c>
    </row>
    <row r="4124" spans="1:3" x14ac:dyDescent="0.25">
      <c r="A4124" s="285">
        <v>43951</v>
      </c>
      <c r="B4124" s="286" t="s">
        <v>47</v>
      </c>
      <c r="C4124" s="257" t="s">
        <v>47</v>
      </c>
    </row>
    <row r="4125" spans="1:3" x14ac:dyDescent="0.25">
      <c r="A4125" s="285">
        <v>43953</v>
      </c>
      <c r="B4125" s="286" t="s">
        <v>47</v>
      </c>
      <c r="C4125" s="257" t="s">
        <v>47</v>
      </c>
    </row>
    <row r="4126" spans="1:3" x14ac:dyDescent="0.25">
      <c r="A4126" s="285">
        <v>43956</v>
      </c>
      <c r="B4126" s="286" t="s">
        <v>47</v>
      </c>
      <c r="C4126" s="257" t="s">
        <v>47</v>
      </c>
    </row>
    <row r="4127" spans="1:3" x14ac:dyDescent="0.25">
      <c r="A4127" s="285">
        <v>43963</v>
      </c>
      <c r="B4127" s="286" t="s">
        <v>47</v>
      </c>
      <c r="C4127" s="257" t="s">
        <v>47</v>
      </c>
    </row>
    <row r="4128" spans="1:3" x14ac:dyDescent="0.25">
      <c r="A4128" s="285">
        <v>43979</v>
      </c>
      <c r="B4128" s="286" t="s">
        <v>47</v>
      </c>
      <c r="C4128" s="257" t="s">
        <v>47</v>
      </c>
    </row>
    <row r="4129" spans="1:3" x14ac:dyDescent="0.25">
      <c r="A4129" s="285">
        <v>43981</v>
      </c>
      <c r="B4129" s="286" t="s">
        <v>47</v>
      </c>
      <c r="C4129" s="257" t="s">
        <v>47</v>
      </c>
    </row>
    <row r="4130" spans="1:3" x14ac:dyDescent="0.25">
      <c r="A4130" s="285">
        <v>43983</v>
      </c>
      <c r="B4130" s="286" t="s">
        <v>47</v>
      </c>
      <c r="C4130" s="257" t="s">
        <v>47</v>
      </c>
    </row>
    <row r="4131" spans="1:3" x14ac:dyDescent="0.25">
      <c r="A4131" s="285">
        <v>43985</v>
      </c>
      <c r="B4131" s="286" t="s">
        <v>47</v>
      </c>
      <c r="C4131" s="257" t="s">
        <v>47</v>
      </c>
    </row>
    <row r="4132" spans="1:3" x14ac:dyDescent="0.25">
      <c r="A4132" s="285">
        <v>43986</v>
      </c>
      <c r="B4132" s="286" t="s">
        <v>47</v>
      </c>
      <c r="C4132" s="257" t="s">
        <v>47</v>
      </c>
    </row>
    <row r="4133" spans="1:3" x14ac:dyDescent="0.25">
      <c r="A4133" s="285">
        <v>43987</v>
      </c>
      <c r="B4133" s="286" t="s">
        <v>47</v>
      </c>
      <c r="C4133" s="257" t="s">
        <v>47</v>
      </c>
    </row>
    <row r="4134" spans="1:3" x14ac:dyDescent="0.25">
      <c r="A4134" s="285">
        <v>43988</v>
      </c>
      <c r="B4134" s="286" t="s">
        <v>47</v>
      </c>
      <c r="C4134" s="257" t="s">
        <v>47</v>
      </c>
    </row>
    <row r="4135" spans="1:3" x14ac:dyDescent="0.25">
      <c r="A4135" s="285">
        <v>43989</v>
      </c>
      <c r="B4135" s="286" t="s">
        <v>47</v>
      </c>
      <c r="C4135" s="257" t="s">
        <v>47</v>
      </c>
    </row>
    <row r="4136" spans="1:3" x14ac:dyDescent="0.25">
      <c r="A4136" s="285">
        <v>43990</v>
      </c>
      <c r="B4136" s="286" t="s">
        <v>47</v>
      </c>
      <c r="C4136" s="257" t="s">
        <v>47</v>
      </c>
    </row>
    <row r="4137" spans="1:3" x14ac:dyDescent="0.25">
      <c r="A4137" s="285">
        <v>43991</v>
      </c>
      <c r="B4137" s="286" t="s">
        <v>47</v>
      </c>
      <c r="C4137" s="257" t="s">
        <v>47</v>
      </c>
    </row>
    <row r="4138" spans="1:3" x14ac:dyDescent="0.25">
      <c r="A4138" s="285">
        <v>43992</v>
      </c>
      <c r="B4138" s="286" t="s">
        <v>47</v>
      </c>
      <c r="C4138" s="257" t="s">
        <v>47</v>
      </c>
    </row>
    <row r="4139" spans="1:3" x14ac:dyDescent="0.25">
      <c r="A4139" s="285">
        <v>43993</v>
      </c>
      <c r="B4139" s="286" t="s">
        <v>47</v>
      </c>
      <c r="C4139" s="257" t="s">
        <v>47</v>
      </c>
    </row>
    <row r="4140" spans="1:3" x14ac:dyDescent="0.25">
      <c r="A4140" s="285">
        <v>43994</v>
      </c>
      <c r="B4140" s="286" t="s">
        <v>47</v>
      </c>
      <c r="C4140" s="257" t="s">
        <v>47</v>
      </c>
    </row>
    <row r="4141" spans="1:3" x14ac:dyDescent="0.25">
      <c r="A4141" s="285">
        <v>43995</v>
      </c>
      <c r="B4141" s="286" t="s">
        <v>47</v>
      </c>
      <c r="C4141" s="257" t="s">
        <v>47</v>
      </c>
    </row>
    <row r="4142" spans="1:3" x14ac:dyDescent="0.25">
      <c r="A4142" s="285">
        <v>43996</v>
      </c>
      <c r="B4142" s="286" t="s">
        <v>47</v>
      </c>
      <c r="C4142" s="257" t="s">
        <v>47</v>
      </c>
    </row>
    <row r="4143" spans="1:3" x14ac:dyDescent="0.25">
      <c r="A4143" s="285">
        <v>43998</v>
      </c>
      <c r="B4143" s="286" t="s">
        <v>47</v>
      </c>
      <c r="C4143" s="257" t="s">
        <v>47</v>
      </c>
    </row>
    <row r="4144" spans="1:3" x14ac:dyDescent="0.25">
      <c r="A4144" s="285">
        <v>43999</v>
      </c>
      <c r="B4144" s="286" t="s">
        <v>47</v>
      </c>
      <c r="C4144" s="257" t="s">
        <v>47</v>
      </c>
    </row>
    <row r="4145" spans="1:3" x14ac:dyDescent="0.25">
      <c r="A4145" s="285">
        <v>44000</v>
      </c>
      <c r="B4145" s="286" t="s">
        <v>47</v>
      </c>
      <c r="C4145" s="257" t="s">
        <v>47</v>
      </c>
    </row>
    <row r="4146" spans="1:3" x14ac:dyDescent="0.25">
      <c r="A4146" s="285">
        <v>44001</v>
      </c>
      <c r="B4146" s="286" t="s">
        <v>47</v>
      </c>
      <c r="C4146" s="257" t="s">
        <v>47</v>
      </c>
    </row>
    <row r="4147" spans="1:3" x14ac:dyDescent="0.25">
      <c r="A4147" s="285">
        <v>44002</v>
      </c>
      <c r="B4147" s="286" t="s">
        <v>47</v>
      </c>
      <c r="C4147" s="257" t="s">
        <v>47</v>
      </c>
    </row>
    <row r="4148" spans="1:3" x14ac:dyDescent="0.25">
      <c r="A4148" s="285">
        <v>44003</v>
      </c>
      <c r="B4148" s="286" t="s">
        <v>47</v>
      </c>
      <c r="C4148" s="257" t="s">
        <v>47</v>
      </c>
    </row>
    <row r="4149" spans="1:3" x14ac:dyDescent="0.25">
      <c r="A4149" s="285">
        <v>44004</v>
      </c>
      <c r="B4149" s="286" t="s">
        <v>47</v>
      </c>
      <c r="C4149" s="257" t="s">
        <v>47</v>
      </c>
    </row>
    <row r="4150" spans="1:3" x14ac:dyDescent="0.25">
      <c r="A4150" s="285">
        <v>44005</v>
      </c>
      <c r="B4150" s="286" t="s">
        <v>47</v>
      </c>
      <c r="C4150" s="257" t="s">
        <v>47</v>
      </c>
    </row>
    <row r="4151" spans="1:3" x14ac:dyDescent="0.25">
      <c r="A4151" s="285">
        <v>44006</v>
      </c>
      <c r="B4151" s="286" t="s">
        <v>47</v>
      </c>
      <c r="C4151" s="257" t="s">
        <v>47</v>
      </c>
    </row>
    <row r="4152" spans="1:3" x14ac:dyDescent="0.25">
      <c r="A4152" s="285">
        <v>44007</v>
      </c>
      <c r="B4152" s="286" t="s">
        <v>47</v>
      </c>
      <c r="C4152" s="257" t="s">
        <v>47</v>
      </c>
    </row>
    <row r="4153" spans="1:3" x14ac:dyDescent="0.25">
      <c r="A4153" s="285">
        <v>44008</v>
      </c>
      <c r="B4153" s="286" t="s">
        <v>47</v>
      </c>
      <c r="C4153" s="257" t="s">
        <v>47</v>
      </c>
    </row>
    <row r="4154" spans="1:3" x14ac:dyDescent="0.25">
      <c r="A4154" s="285">
        <v>44009</v>
      </c>
      <c r="B4154" s="286" t="s">
        <v>47</v>
      </c>
      <c r="C4154" s="257" t="s">
        <v>47</v>
      </c>
    </row>
    <row r="4155" spans="1:3" x14ac:dyDescent="0.25">
      <c r="A4155" s="285">
        <v>44010</v>
      </c>
      <c r="B4155" s="286" t="s">
        <v>47</v>
      </c>
      <c r="C4155" s="257" t="s">
        <v>47</v>
      </c>
    </row>
    <row r="4156" spans="1:3" x14ac:dyDescent="0.25">
      <c r="A4156" s="285">
        <v>44011</v>
      </c>
      <c r="B4156" s="286" t="s">
        <v>47</v>
      </c>
      <c r="C4156" s="257" t="s">
        <v>47</v>
      </c>
    </row>
    <row r="4157" spans="1:3" x14ac:dyDescent="0.25">
      <c r="A4157" s="285">
        <v>44012</v>
      </c>
      <c r="B4157" s="286" t="s">
        <v>47</v>
      </c>
      <c r="C4157" s="257" t="s">
        <v>47</v>
      </c>
    </row>
    <row r="4158" spans="1:3" x14ac:dyDescent="0.25">
      <c r="A4158" s="285">
        <v>44013</v>
      </c>
      <c r="B4158" s="286" t="s">
        <v>47</v>
      </c>
      <c r="C4158" s="257" t="s">
        <v>47</v>
      </c>
    </row>
    <row r="4159" spans="1:3" x14ac:dyDescent="0.25">
      <c r="A4159" s="285">
        <v>44014</v>
      </c>
      <c r="B4159" s="286" t="s">
        <v>47</v>
      </c>
      <c r="C4159" s="257" t="s">
        <v>47</v>
      </c>
    </row>
    <row r="4160" spans="1:3" x14ac:dyDescent="0.25">
      <c r="A4160" s="285">
        <v>44015</v>
      </c>
      <c r="B4160" s="286" t="s">
        <v>47</v>
      </c>
      <c r="C4160" s="257" t="s">
        <v>47</v>
      </c>
    </row>
    <row r="4161" spans="1:3" x14ac:dyDescent="0.25">
      <c r="A4161" s="285">
        <v>44016</v>
      </c>
      <c r="B4161" s="286" t="s">
        <v>47</v>
      </c>
      <c r="C4161" s="257" t="s">
        <v>47</v>
      </c>
    </row>
    <row r="4162" spans="1:3" x14ac:dyDescent="0.25">
      <c r="A4162" s="285">
        <v>44017</v>
      </c>
      <c r="B4162" s="286" t="s">
        <v>47</v>
      </c>
      <c r="C4162" s="257" t="s">
        <v>47</v>
      </c>
    </row>
    <row r="4163" spans="1:3" x14ac:dyDescent="0.25">
      <c r="A4163" s="285">
        <v>44018</v>
      </c>
      <c r="B4163" s="286" t="s">
        <v>47</v>
      </c>
      <c r="C4163" s="257" t="s">
        <v>47</v>
      </c>
    </row>
    <row r="4164" spans="1:3" x14ac:dyDescent="0.25">
      <c r="A4164" s="285">
        <v>44019</v>
      </c>
      <c r="B4164" s="286" t="s">
        <v>47</v>
      </c>
      <c r="C4164" s="257" t="s">
        <v>47</v>
      </c>
    </row>
    <row r="4165" spans="1:3" x14ac:dyDescent="0.25">
      <c r="A4165" s="285">
        <v>44020</v>
      </c>
      <c r="B4165" s="286" t="s">
        <v>47</v>
      </c>
      <c r="C4165" s="257" t="s">
        <v>47</v>
      </c>
    </row>
    <row r="4166" spans="1:3" x14ac:dyDescent="0.25">
      <c r="A4166" s="285">
        <v>44021</v>
      </c>
      <c r="B4166" s="286" t="s">
        <v>47</v>
      </c>
      <c r="C4166" s="257" t="s">
        <v>47</v>
      </c>
    </row>
    <row r="4167" spans="1:3" x14ac:dyDescent="0.25">
      <c r="A4167" s="285">
        <v>44022</v>
      </c>
      <c r="B4167" s="286" t="s">
        <v>47</v>
      </c>
      <c r="C4167" s="257" t="s">
        <v>47</v>
      </c>
    </row>
    <row r="4168" spans="1:3" x14ac:dyDescent="0.25">
      <c r="A4168" s="285">
        <v>44023</v>
      </c>
      <c r="B4168" s="286" t="s">
        <v>47</v>
      </c>
      <c r="C4168" s="257" t="s">
        <v>47</v>
      </c>
    </row>
    <row r="4169" spans="1:3" x14ac:dyDescent="0.25">
      <c r="A4169" s="285">
        <v>44024</v>
      </c>
      <c r="B4169" s="286" t="s">
        <v>47</v>
      </c>
      <c r="C4169" s="257" t="s">
        <v>47</v>
      </c>
    </row>
    <row r="4170" spans="1:3" x14ac:dyDescent="0.25">
      <c r="A4170" s="285">
        <v>44025</v>
      </c>
      <c r="B4170" s="286" t="s">
        <v>47</v>
      </c>
      <c r="C4170" s="257" t="s">
        <v>47</v>
      </c>
    </row>
    <row r="4171" spans="1:3" x14ac:dyDescent="0.25">
      <c r="A4171" s="285">
        <v>44026</v>
      </c>
      <c r="B4171" s="286" t="s">
        <v>47</v>
      </c>
      <c r="C4171" s="257" t="s">
        <v>47</v>
      </c>
    </row>
    <row r="4172" spans="1:3" x14ac:dyDescent="0.25">
      <c r="A4172" s="285">
        <v>44027</v>
      </c>
      <c r="B4172" s="286" t="s">
        <v>47</v>
      </c>
      <c r="C4172" s="257" t="s">
        <v>47</v>
      </c>
    </row>
    <row r="4173" spans="1:3" x14ac:dyDescent="0.25">
      <c r="A4173" s="285">
        <v>44028</v>
      </c>
      <c r="B4173" s="286" t="s">
        <v>47</v>
      </c>
      <c r="C4173" s="257" t="s">
        <v>47</v>
      </c>
    </row>
    <row r="4174" spans="1:3" x14ac:dyDescent="0.25">
      <c r="A4174" s="285">
        <v>44029</v>
      </c>
      <c r="B4174" s="286" t="s">
        <v>47</v>
      </c>
      <c r="C4174" s="257" t="s">
        <v>47</v>
      </c>
    </row>
    <row r="4175" spans="1:3" x14ac:dyDescent="0.25">
      <c r="A4175" s="285">
        <v>44030</v>
      </c>
      <c r="B4175" s="286" t="s">
        <v>47</v>
      </c>
      <c r="C4175" s="257" t="s">
        <v>47</v>
      </c>
    </row>
    <row r="4176" spans="1:3" x14ac:dyDescent="0.25">
      <c r="A4176" s="285">
        <v>44031</v>
      </c>
      <c r="B4176" s="286" t="s">
        <v>47</v>
      </c>
      <c r="C4176" s="257" t="s">
        <v>47</v>
      </c>
    </row>
    <row r="4177" spans="1:3" x14ac:dyDescent="0.25">
      <c r="A4177" s="285">
        <v>44032</v>
      </c>
      <c r="B4177" s="286" t="s">
        <v>47</v>
      </c>
      <c r="C4177" s="257" t="s">
        <v>47</v>
      </c>
    </row>
    <row r="4178" spans="1:3" x14ac:dyDescent="0.25">
      <c r="A4178" s="285">
        <v>44033</v>
      </c>
      <c r="B4178" s="286" t="s">
        <v>47</v>
      </c>
      <c r="C4178" s="257" t="s">
        <v>47</v>
      </c>
    </row>
    <row r="4179" spans="1:3" x14ac:dyDescent="0.25">
      <c r="A4179" s="285">
        <v>44034</v>
      </c>
      <c r="B4179" s="286" t="s">
        <v>47</v>
      </c>
      <c r="C4179" s="257" t="s">
        <v>47</v>
      </c>
    </row>
    <row r="4180" spans="1:3" x14ac:dyDescent="0.25">
      <c r="A4180" s="285">
        <v>44035</v>
      </c>
      <c r="B4180" s="286" t="s">
        <v>47</v>
      </c>
      <c r="C4180" s="257" t="s">
        <v>47</v>
      </c>
    </row>
    <row r="4181" spans="1:3" x14ac:dyDescent="0.25">
      <c r="A4181" s="285">
        <v>44036</v>
      </c>
      <c r="B4181" s="286" t="s">
        <v>47</v>
      </c>
      <c r="C4181" s="257" t="s">
        <v>47</v>
      </c>
    </row>
    <row r="4182" spans="1:3" x14ac:dyDescent="0.25">
      <c r="A4182" s="285">
        <v>44037</v>
      </c>
      <c r="B4182" s="286" t="s">
        <v>47</v>
      </c>
      <c r="C4182" s="257" t="s">
        <v>47</v>
      </c>
    </row>
    <row r="4183" spans="1:3" x14ac:dyDescent="0.25">
      <c r="A4183" s="285">
        <v>44038</v>
      </c>
      <c r="B4183" s="286" t="s">
        <v>47</v>
      </c>
      <c r="C4183" s="257" t="s">
        <v>47</v>
      </c>
    </row>
    <row r="4184" spans="1:3" x14ac:dyDescent="0.25">
      <c r="A4184" s="285">
        <v>44039</v>
      </c>
      <c r="B4184" s="286" t="s">
        <v>47</v>
      </c>
      <c r="C4184" s="257" t="s">
        <v>47</v>
      </c>
    </row>
    <row r="4185" spans="1:3" x14ac:dyDescent="0.25">
      <c r="A4185" s="285">
        <v>44040</v>
      </c>
      <c r="B4185" s="286" t="s">
        <v>47</v>
      </c>
      <c r="C4185" s="257" t="s">
        <v>47</v>
      </c>
    </row>
    <row r="4186" spans="1:3" x14ac:dyDescent="0.25">
      <c r="A4186" s="285">
        <v>44041</v>
      </c>
      <c r="B4186" s="286" t="s">
        <v>47</v>
      </c>
      <c r="C4186" s="257" t="s">
        <v>47</v>
      </c>
    </row>
    <row r="4187" spans="1:3" x14ac:dyDescent="0.25">
      <c r="A4187" s="285">
        <v>44042</v>
      </c>
      <c r="B4187" s="286" t="s">
        <v>47</v>
      </c>
      <c r="C4187" s="257" t="s">
        <v>47</v>
      </c>
    </row>
    <row r="4188" spans="1:3" x14ac:dyDescent="0.25">
      <c r="A4188" s="285">
        <v>44043</v>
      </c>
      <c r="B4188" s="286" t="s">
        <v>47</v>
      </c>
      <c r="C4188" s="257" t="s">
        <v>47</v>
      </c>
    </row>
    <row r="4189" spans="1:3" x14ac:dyDescent="0.25">
      <c r="A4189" s="285">
        <v>44045</v>
      </c>
      <c r="B4189" s="286" t="s">
        <v>47</v>
      </c>
      <c r="C4189" s="257" t="s">
        <v>47</v>
      </c>
    </row>
    <row r="4190" spans="1:3" x14ac:dyDescent="0.25">
      <c r="A4190" s="285">
        <v>44046</v>
      </c>
      <c r="B4190" s="286" t="s">
        <v>47</v>
      </c>
      <c r="C4190" s="257" t="s">
        <v>47</v>
      </c>
    </row>
    <row r="4191" spans="1:3" x14ac:dyDescent="0.25">
      <c r="A4191" s="285">
        <v>44047</v>
      </c>
      <c r="B4191" s="286" t="s">
        <v>47</v>
      </c>
      <c r="C4191" s="257" t="s">
        <v>47</v>
      </c>
    </row>
    <row r="4192" spans="1:3" x14ac:dyDescent="0.25">
      <c r="A4192" s="285">
        <v>44048</v>
      </c>
      <c r="B4192" s="286" t="s">
        <v>47</v>
      </c>
      <c r="C4192" s="257" t="s">
        <v>47</v>
      </c>
    </row>
    <row r="4193" spans="1:3" x14ac:dyDescent="0.25">
      <c r="A4193" s="285">
        <v>44049</v>
      </c>
      <c r="B4193" s="286" t="s">
        <v>47</v>
      </c>
      <c r="C4193" s="257" t="s">
        <v>47</v>
      </c>
    </row>
    <row r="4194" spans="1:3" x14ac:dyDescent="0.25">
      <c r="A4194" s="285">
        <v>44050</v>
      </c>
      <c r="B4194" s="286" t="s">
        <v>47</v>
      </c>
      <c r="C4194" s="257" t="s">
        <v>47</v>
      </c>
    </row>
    <row r="4195" spans="1:3" x14ac:dyDescent="0.25">
      <c r="A4195" s="285">
        <v>44052</v>
      </c>
      <c r="B4195" s="286" t="s">
        <v>47</v>
      </c>
      <c r="C4195" s="257" t="s">
        <v>47</v>
      </c>
    </row>
    <row r="4196" spans="1:3" x14ac:dyDescent="0.25">
      <c r="A4196" s="285">
        <v>44053</v>
      </c>
      <c r="B4196" s="286" t="s">
        <v>47</v>
      </c>
      <c r="C4196" s="257" t="s">
        <v>47</v>
      </c>
    </row>
    <row r="4197" spans="1:3" x14ac:dyDescent="0.25">
      <c r="A4197" s="285">
        <v>44054</v>
      </c>
      <c r="B4197" s="286" t="s">
        <v>47</v>
      </c>
      <c r="C4197" s="257" t="s">
        <v>47</v>
      </c>
    </row>
    <row r="4198" spans="1:3" x14ac:dyDescent="0.25">
      <c r="A4198" s="285">
        <v>44055</v>
      </c>
      <c r="B4198" s="286" t="s">
        <v>47</v>
      </c>
      <c r="C4198" s="257" t="s">
        <v>47</v>
      </c>
    </row>
    <row r="4199" spans="1:3" x14ac:dyDescent="0.25">
      <c r="A4199" s="285">
        <v>44056</v>
      </c>
      <c r="B4199" s="286" t="s">
        <v>47</v>
      </c>
      <c r="C4199" s="257" t="s">
        <v>47</v>
      </c>
    </row>
    <row r="4200" spans="1:3" x14ac:dyDescent="0.25">
      <c r="A4200" s="285">
        <v>44057</v>
      </c>
      <c r="B4200" s="286" t="s">
        <v>47</v>
      </c>
      <c r="C4200" s="257" t="s">
        <v>47</v>
      </c>
    </row>
    <row r="4201" spans="1:3" x14ac:dyDescent="0.25">
      <c r="A4201" s="285">
        <v>44058</v>
      </c>
      <c r="B4201" s="286" t="s">
        <v>47</v>
      </c>
      <c r="C4201" s="257" t="s">
        <v>47</v>
      </c>
    </row>
    <row r="4202" spans="1:3" x14ac:dyDescent="0.25">
      <c r="A4202" s="285">
        <v>44059</v>
      </c>
      <c r="B4202" s="286" t="s">
        <v>47</v>
      </c>
      <c r="C4202" s="257" t="s">
        <v>47</v>
      </c>
    </row>
    <row r="4203" spans="1:3" x14ac:dyDescent="0.25">
      <c r="A4203" s="285">
        <v>44060</v>
      </c>
      <c r="B4203" s="286" t="s">
        <v>47</v>
      </c>
      <c r="C4203" s="257" t="s">
        <v>47</v>
      </c>
    </row>
    <row r="4204" spans="1:3" x14ac:dyDescent="0.25">
      <c r="A4204" s="285">
        <v>44061</v>
      </c>
      <c r="B4204" s="286" t="s">
        <v>47</v>
      </c>
      <c r="C4204" s="257" t="s">
        <v>47</v>
      </c>
    </row>
    <row r="4205" spans="1:3" x14ac:dyDescent="0.25">
      <c r="A4205" s="285">
        <v>44062</v>
      </c>
      <c r="B4205" s="286" t="s">
        <v>47</v>
      </c>
      <c r="C4205" s="257" t="s">
        <v>47</v>
      </c>
    </row>
    <row r="4206" spans="1:3" x14ac:dyDescent="0.25">
      <c r="A4206" s="285">
        <v>44063</v>
      </c>
      <c r="B4206" s="286" t="s">
        <v>47</v>
      </c>
      <c r="C4206" s="257" t="s">
        <v>47</v>
      </c>
    </row>
    <row r="4207" spans="1:3" x14ac:dyDescent="0.25">
      <c r="A4207" s="285">
        <v>44064</v>
      </c>
      <c r="B4207" s="286" t="s">
        <v>47</v>
      </c>
      <c r="C4207" s="257" t="s">
        <v>47</v>
      </c>
    </row>
    <row r="4208" spans="1:3" x14ac:dyDescent="0.25">
      <c r="A4208" s="285">
        <v>44065</v>
      </c>
      <c r="B4208" s="286" t="s">
        <v>47</v>
      </c>
      <c r="C4208" s="257" t="s">
        <v>47</v>
      </c>
    </row>
    <row r="4209" spans="1:3" x14ac:dyDescent="0.25">
      <c r="A4209" s="285">
        <v>44066</v>
      </c>
      <c r="B4209" s="286" t="s">
        <v>47</v>
      </c>
      <c r="C4209" s="257" t="s">
        <v>47</v>
      </c>
    </row>
    <row r="4210" spans="1:3" x14ac:dyDescent="0.25">
      <c r="A4210" s="285">
        <v>44067</v>
      </c>
      <c r="B4210" s="286" t="s">
        <v>47</v>
      </c>
      <c r="C4210" s="257" t="s">
        <v>47</v>
      </c>
    </row>
    <row r="4211" spans="1:3" x14ac:dyDescent="0.25">
      <c r="A4211" s="285">
        <v>44068</v>
      </c>
      <c r="B4211" s="286" t="s">
        <v>47</v>
      </c>
      <c r="C4211" s="257" t="s">
        <v>47</v>
      </c>
    </row>
    <row r="4212" spans="1:3" x14ac:dyDescent="0.25">
      <c r="A4212" s="285">
        <v>44069</v>
      </c>
      <c r="B4212" s="286" t="s">
        <v>47</v>
      </c>
      <c r="C4212" s="257" t="s">
        <v>47</v>
      </c>
    </row>
    <row r="4213" spans="1:3" x14ac:dyDescent="0.25">
      <c r="A4213" s="285">
        <v>44070</v>
      </c>
      <c r="B4213" s="286" t="s">
        <v>47</v>
      </c>
      <c r="C4213" s="257" t="s">
        <v>47</v>
      </c>
    </row>
    <row r="4214" spans="1:3" x14ac:dyDescent="0.25">
      <c r="A4214" s="285">
        <v>44071</v>
      </c>
      <c r="B4214" s="286" t="s">
        <v>47</v>
      </c>
      <c r="C4214" s="257" t="s">
        <v>47</v>
      </c>
    </row>
    <row r="4215" spans="1:3" x14ac:dyDescent="0.25">
      <c r="A4215" s="285">
        <v>44072</v>
      </c>
      <c r="B4215" s="286" t="s">
        <v>47</v>
      </c>
      <c r="C4215" s="257" t="s">
        <v>47</v>
      </c>
    </row>
    <row r="4216" spans="1:3" x14ac:dyDescent="0.25">
      <c r="A4216" s="285">
        <v>44073</v>
      </c>
      <c r="B4216" s="286" t="s">
        <v>47</v>
      </c>
      <c r="C4216" s="257" t="s">
        <v>47</v>
      </c>
    </row>
    <row r="4217" spans="1:3" x14ac:dyDescent="0.25">
      <c r="A4217" s="285">
        <v>44074</v>
      </c>
      <c r="B4217" s="286" t="s">
        <v>47</v>
      </c>
      <c r="C4217" s="257" t="s">
        <v>47</v>
      </c>
    </row>
    <row r="4218" spans="1:3" x14ac:dyDescent="0.25">
      <c r="A4218" s="285">
        <v>44075</v>
      </c>
      <c r="B4218" s="286" t="s">
        <v>47</v>
      </c>
      <c r="C4218" s="257" t="s">
        <v>47</v>
      </c>
    </row>
    <row r="4219" spans="1:3" x14ac:dyDescent="0.25">
      <c r="A4219" s="285">
        <v>44076</v>
      </c>
      <c r="B4219" s="286" t="s">
        <v>47</v>
      </c>
      <c r="C4219" s="257" t="s">
        <v>47</v>
      </c>
    </row>
    <row r="4220" spans="1:3" x14ac:dyDescent="0.25">
      <c r="A4220" s="285">
        <v>44077</v>
      </c>
      <c r="B4220" s="286" t="s">
        <v>47</v>
      </c>
      <c r="C4220" s="257" t="s">
        <v>47</v>
      </c>
    </row>
    <row r="4221" spans="1:3" x14ac:dyDescent="0.25">
      <c r="A4221" s="285">
        <v>44078</v>
      </c>
      <c r="B4221" s="286" t="s">
        <v>47</v>
      </c>
      <c r="C4221" s="257" t="s">
        <v>47</v>
      </c>
    </row>
    <row r="4222" spans="1:3" x14ac:dyDescent="0.25">
      <c r="A4222" s="285">
        <v>44079</v>
      </c>
      <c r="B4222" s="286" t="s">
        <v>47</v>
      </c>
      <c r="C4222" s="257" t="s">
        <v>47</v>
      </c>
    </row>
    <row r="4223" spans="1:3" x14ac:dyDescent="0.25">
      <c r="A4223" s="285">
        <v>44080</v>
      </c>
      <c r="B4223" s="286" t="s">
        <v>47</v>
      </c>
      <c r="C4223" s="257" t="s">
        <v>47</v>
      </c>
    </row>
    <row r="4224" spans="1:3" x14ac:dyDescent="0.25">
      <c r="A4224" s="285">
        <v>44081</v>
      </c>
      <c r="B4224" s="286" t="s">
        <v>47</v>
      </c>
      <c r="C4224" s="257" t="s">
        <v>47</v>
      </c>
    </row>
    <row r="4225" spans="1:3" x14ac:dyDescent="0.25">
      <c r="A4225" s="285">
        <v>44082</v>
      </c>
      <c r="B4225" s="286" t="s">
        <v>47</v>
      </c>
      <c r="C4225" s="257" t="s">
        <v>47</v>
      </c>
    </row>
    <row r="4226" spans="1:3" x14ac:dyDescent="0.25">
      <c r="A4226" s="285">
        <v>44083</v>
      </c>
      <c r="B4226" s="286" t="s">
        <v>47</v>
      </c>
      <c r="C4226" s="257" t="s">
        <v>47</v>
      </c>
    </row>
    <row r="4227" spans="1:3" x14ac:dyDescent="0.25">
      <c r="A4227" s="285">
        <v>44084</v>
      </c>
      <c r="B4227" s="286" t="s">
        <v>47</v>
      </c>
      <c r="C4227" s="257" t="s">
        <v>47</v>
      </c>
    </row>
    <row r="4228" spans="1:3" x14ac:dyDescent="0.25">
      <c r="A4228" s="285">
        <v>44086</v>
      </c>
      <c r="B4228" s="286" t="s">
        <v>47</v>
      </c>
      <c r="C4228" s="257" t="s">
        <v>47</v>
      </c>
    </row>
    <row r="4229" spans="1:3" x14ac:dyDescent="0.25">
      <c r="A4229" s="285">
        <v>44087</v>
      </c>
      <c r="B4229" s="286" t="s">
        <v>47</v>
      </c>
      <c r="C4229" s="257" t="s">
        <v>47</v>
      </c>
    </row>
    <row r="4230" spans="1:3" x14ac:dyDescent="0.25">
      <c r="A4230" s="285">
        <v>44088</v>
      </c>
      <c r="B4230" s="286" t="s">
        <v>47</v>
      </c>
      <c r="C4230" s="257" t="s">
        <v>47</v>
      </c>
    </row>
    <row r="4231" spans="1:3" x14ac:dyDescent="0.25">
      <c r="A4231" s="285">
        <v>44089</v>
      </c>
      <c r="B4231" s="286" t="s">
        <v>47</v>
      </c>
      <c r="C4231" s="257" t="s">
        <v>47</v>
      </c>
    </row>
    <row r="4232" spans="1:3" x14ac:dyDescent="0.25">
      <c r="A4232" s="285">
        <v>44091</v>
      </c>
      <c r="B4232" s="286" t="s">
        <v>47</v>
      </c>
      <c r="C4232" s="257" t="s">
        <v>47</v>
      </c>
    </row>
    <row r="4233" spans="1:3" x14ac:dyDescent="0.25">
      <c r="A4233" s="285">
        <v>44092</v>
      </c>
      <c r="B4233" s="286" t="s">
        <v>47</v>
      </c>
      <c r="C4233" s="257" t="s">
        <v>47</v>
      </c>
    </row>
    <row r="4234" spans="1:3" x14ac:dyDescent="0.25">
      <c r="A4234" s="285">
        <v>44093</v>
      </c>
      <c r="B4234" s="286" t="s">
        <v>47</v>
      </c>
      <c r="C4234" s="257" t="s">
        <v>47</v>
      </c>
    </row>
    <row r="4235" spans="1:3" x14ac:dyDescent="0.25">
      <c r="A4235" s="285">
        <v>44094</v>
      </c>
      <c r="B4235" s="286" t="s">
        <v>47</v>
      </c>
      <c r="C4235" s="257" t="s">
        <v>47</v>
      </c>
    </row>
    <row r="4236" spans="1:3" x14ac:dyDescent="0.25">
      <c r="A4236" s="285">
        <v>44097</v>
      </c>
      <c r="B4236" s="286" t="s">
        <v>47</v>
      </c>
      <c r="C4236" s="257" t="s">
        <v>47</v>
      </c>
    </row>
    <row r="4237" spans="1:3" x14ac:dyDescent="0.25">
      <c r="A4237" s="285">
        <v>44098</v>
      </c>
      <c r="B4237" s="286" t="s">
        <v>47</v>
      </c>
      <c r="C4237" s="257" t="s">
        <v>47</v>
      </c>
    </row>
    <row r="4238" spans="1:3" x14ac:dyDescent="0.25">
      <c r="A4238" s="285">
        <v>44100</v>
      </c>
      <c r="B4238" s="286" t="s">
        <v>47</v>
      </c>
      <c r="C4238" s="257" t="s">
        <v>47</v>
      </c>
    </row>
    <row r="4239" spans="1:3" x14ac:dyDescent="0.25">
      <c r="A4239" s="285">
        <v>44101</v>
      </c>
      <c r="B4239" s="286" t="s">
        <v>47</v>
      </c>
      <c r="C4239" s="257" t="s">
        <v>47</v>
      </c>
    </row>
    <row r="4240" spans="1:3" x14ac:dyDescent="0.25">
      <c r="A4240" s="285">
        <v>44102</v>
      </c>
      <c r="B4240" s="286" t="s">
        <v>47</v>
      </c>
      <c r="C4240" s="257" t="s">
        <v>47</v>
      </c>
    </row>
    <row r="4241" spans="1:3" x14ac:dyDescent="0.25">
      <c r="A4241" s="285">
        <v>44103</v>
      </c>
      <c r="B4241" s="286" t="s">
        <v>47</v>
      </c>
      <c r="C4241" s="257" t="s">
        <v>47</v>
      </c>
    </row>
    <row r="4242" spans="1:3" x14ac:dyDescent="0.25">
      <c r="A4242" s="285">
        <v>44104</v>
      </c>
      <c r="B4242" s="286" t="s">
        <v>47</v>
      </c>
      <c r="C4242" s="257" t="s">
        <v>47</v>
      </c>
    </row>
    <row r="4243" spans="1:3" x14ac:dyDescent="0.25">
      <c r="A4243" s="285">
        <v>44105</v>
      </c>
      <c r="B4243" s="286" t="s">
        <v>47</v>
      </c>
      <c r="C4243" s="257" t="s">
        <v>47</v>
      </c>
    </row>
    <row r="4244" spans="1:3" x14ac:dyDescent="0.25">
      <c r="A4244" s="285">
        <v>44106</v>
      </c>
      <c r="B4244" s="286" t="s">
        <v>47</v>
      </c>
      <c r="C4244" s="257" t="s">
        <v>47</v>
      </c>
    </row>
    <row r="4245" spans="1:3" x14ac:dyDescent="0.25">
      <c r="A4245" s="285">
        <v>44107</v>
      </c>
      <c r="B4245" s="286" t="s">
        <v>47</v>
      </c>
      <c r="C4245" s="257" t="s">
        <v>47</v>
      </c>
    </row>
    <row r="4246" spans="1:3" x14ac:dyDescent="0.25">
      <c r="A4246" s="285">
        <v>44108</v>
      </c>
      <c r="B4246" s="286" t="s">
        <v>47</v>
      </c>
      <c r="C4246" s="257" t="s">
        <v>47</v>
      </c>
    </row>
    <row r="4247" spans="1:3" x14ac:dyDescent="0.25">
      <c r="A4247" s="285">
        <v>44109</v>
      </c>
      <c r="B4247" s="286" t="s">
        <v>47</v>
      </c>
      <c r="C4247" s="257" t="s">
        <v>47</v>
      </c>
    </row>
    <row r="4248" spans="1:3" x14ac:dyDescent="0.25">
      <c r="A4248" s="285">
        <v>44110</v>
      </c>
      <c r="B4248" s="286" t="s">
        <v>47</v>
      </c>
      <c r="C4248" s="257" t="s">
        <v>47</v>
      </c>
    </row>
    <row r="4249" spans="1:3" x14ac:dyDescent="0.25">
      <c r="A4249" s="285">
        <v>44111</v>
      </c>
      <c r="B4249" s="286" t="s">
        <v>47</v>
      </c>
      <c r="C4249" s="257" t="s">
        <v>47</v>
      </c>
    </row>
    <row r="4250" spans="1:3" x14ac:dyDescent="0.25">
      <c r="A4250" s="285">
        <v>44112</v>
      </c>
      <c r="B4250" s="286" t="s">
        <v>47</v>
      </c>
      <c r="C4250" s="257" t="s">
        <v>47</v>
      </c>
    </row>
    <row r="4251" spans="1:3" x14ac:dyDescent="0.25">
      <c r="A4251" s="285">
        <v>44113</v>
      </c>
      <c r="B4251" s="286" t="s">
        <v>47</v>
      </c>
      <c r="C4251" s="257" t="s">
        <v>47</v>
      </c>
    </row>
    <row r="4252" spans="1:3" x14ac:dyDescent="0.25">
      <c r="A4252" s="285">
        <v>44114</v>
      </c>
      <c r="B4252" s="286" t="s">
        <v>47</v>
      </c>
      <c r="C4252" s="257" t="s">
        <v>47</v>
      </c>
    </row>
    <row r="4253" spans="1:3" x14ac:dyDescent="0.25">
      <c r="A4253" s="285">
        <v>44115</v>
      </c>
      <c r="B4253" s="286" t="s">
        <v>47</v>
      </c>
      <c r="C4253" s="257" t="s">
        <v>47</v>
      </c>
    </row>
    <row r="4254" spans="1:3" x14ac:dyDescent="0.25">
      <c r="A4254" s="285">
        <v>44117</v>
      </c>
      <c r="B4254" s="286" t="s">
        <v>47</v>
      </c>
      <c r="C4254" s="257" t="s">
        <v>47</v>
      </c>
    </row>
    <row r="4255" spans="1:3" x14ac:dyDescent="0.25">
      <c r="A4255" s="285">
        <v>44118</v>
      </c>
      <c r="B4255" s="286" t="s">
        <v>47</v>
      </c>
      <c r="C4255" s="257" t="s">
        <v>47</v>
      </c>
    </row>
    <row r="4256" spans="1:3" x14ac:dyDescent="0.25">
      <c r="A4256" s="285">
        <v>44120</v>
      </c>
      <c r="B4256" s="286" t="s">
        <v>47</v>
      </c>
      <c r="C4256" s="257" t="s">
        <v>47</v>
      </c>
    </row>
    <row r="4257" spans="1:3" x14ac:dyDescent="0.25">
      <c r="A4257" s="285">
        <v>44121</v>
      </c>
      <c r="B4257" s="286" t="s">
        <v>47</v>
      </c>
      <c r="C4257" s="257" t="s">
        <v>47</v>
      </c>
    </row>
    <row r="4258" spans="1:3" x14ac:dyDescent="0.25">
      <c r="A4258" s="285">
        <v>44122</v>
      </c>
      <c r="B4258" s="286" t="s">
        <v>47</v>
      </c>
      <c r="C4258" s="257" t="s">
        <v>47</v>
      </c>
    </row>
    <row r="4259" spans="1:3" x14ac:dyDescent="0.25">
      <c r="A4259" s="285">
        <v>44123</v>
      </c>
      <c r="B4259" s="286" t="s">
        <v>47</v>
      </c>
      <c r="C4259" s="257" t="s">
        <v>47</v>
      </c>
    </row>
    <row r="4260" spans="1:3" x14ac:dyDescent="0.25">
      <c r="A4260" s="285">
        <v>44124</v>
      </c>
      <c r="B4260" s="286" t="s">
        <v>47</v>
      </c>
      <c r="C4260" s="257" t="s">
        <v>47</v>
      </c>
    </row>
    <row r="4261" spans="1:3" x14ac:dyDescent="0.25">
      <c r="A4261" s="285">
        <v>44129</v>
      </c>
      <c r="B4261" s="286" t="s">
        <v>47</v>
      </c>
      <c r="C4261" s="257" t="s">
        <v>47</v>
      </c>
    </row>
    <row r="4262" spans="1:3" x14ac:dyDescent="0.25">
      <c r="A4262" s="285">
        <v>44132</v>
      </c>
      <c r="B4262" s="286" t="s">
        <v>47</v>
      </c>
      <c r="C4262" s="257" t="s">
        <v>47</v>
      </c>
    </row>
    <row r="4263" spans="1:3" x14ac:dyDescent="0.25">
      <c r="A4263" s="285">
        <v>44134</v>
      </c>
      <c r="B4263" s="286" t="s">
        <v>47</v>
      </c>
      <c r="C4263" s="257" t="s">
        <v>47</v>
      </c>
    </row>
    <row r="4264" spans="1:3" x14ac:dyDescent="0.25">
      <c r="A4264" s="285">
        <v>44136</v>
      </c>
      <c r="B4264" s="286" t="s">
        <v>47</v>
      </c>
      <c r="C4264" s="257" t="s">
        <v>47</v>
      </c>
    </row>
    <row r="4265" spans="1:3" x14ac:dyDescent="0.25">
      <c r="A4265" s="285">
        <v>44137</v>
      </c>
      <c r="B4265" s="286" t="s">
        <v>47</v>
      </c>
      <c r="C4265" s="257" t="s">
        <v>47</v>
      </c>
    </row>
    <row r="4266" spans="1:3" x14ac:dyDescent="0.25">
      <c r="A4266" s="285">
        <v>44138</v>
      </c>
      <c r="B4266" s="286" t="s">
        <v>47</v>
      </c>
      <c r="C4266" s="257" t="s">
        <v>47</v>
      </c>
    </row>
    <row r="4267" spans="1:3" x14ac:dyDescent="0.25">
      <c r="A4267" s="285">
        <v>44140</v>
      </c>
      <c r="B4267" s="286" t="s">
        <v>47</v>
      </c>
      <c r="C4267" s="257" t="s">
        <v>47</v>
      </c>
    </row>
    <row r="4268" spans="1:3" x14ac:dyDescent="0.25">
      <c r="A4268" s="285">
        <v>44141</v>
      </c>
      <c r="B4268" s="286" t="s">
        <v>47</v>
      </c>
      <c r="C4268" s="257" t="s">
        <v>47</v>
      </c>
    </row>
    <row r="4269" spans="1:3" x14ac:dyDescent="0.25">
      <c r="A4269" s="285">
        <v>44142</v>
      </c>
      <c r="B4269" s="286" t="s">
        <v>47</v>
      </c>
      <c r="C4269" s="257" t="s">
        <v>47</v>
      </c>
    </row>
    <row r="4270" spans="1:3" x14ac:dyDescent="0.25">
      <c r="A4270" s="285">
        <v>44143</v>
      </c>
      <c r="B4270" s="286" t="s">
        <v>47</v>
      </c>
      <c r="C4270" s="257" t="s">
        <v>47</v>
      </c>
    </row>
    <row r="4271" spans="1:3" x14ac:dyDescent="0.25">
      <c r="A4271" s="285">
        <v>44144</v>
      </c>
      <c r="B4271" s="286" t="s">
        <v>47</v>
      </c>
      <c r="C4271" s="257" t="s">
        <v>47</v>
      </c>
    </row>
    <row r="4272" spans="1:3" x14ac:dyDescent="0.25">
      <c r="A4272" s="285">
        <v>44145</v>
      </c>
      <c r="B4272" s="286" t="s">
        <v>47</v>
      </c>
      <c r="C4272" s="257" t="s">
        <v>47</v>
      </c>
    </row>
    <row r="4273" spans="1:3" x14ac:dyDescent="0.25">
      <c r="A4273" s="285">
        <v>44146</v>
      </c>
      <c r="B4273" s="286" t="s">
        <v>47</v>
      </c>
      <c r="C4273" s="257" t="s">
        <v>47</v>
      </c>
    </row>
    <row r="4274" spans="1:3" x14ac:dyDescent="0.25">
      <c r="A4274" s="285">
        <v>44147</v>
      </c>
      <c r="B4274" s="286" t="s">
        <v>47</v>
      </c>
      <c r="C4274" s="257" t="s">
        <v>47</v>
      </c>
    </row>
    <row r="4275" spans="1:3" x14ac:dyDescent="0.25">
      <c r="A4275" s="285">
        <v>44149</v>
      </c>
      <c r="B4275" s="286" t="s">
        <v>47</v>
      </c>
      <c r="C4275" s="257" t="s">
        <v>47</v>
      </c>
    </row>
    <row r="4276" spans="1:3" x14ac:dyDescent="0.25">
      <c r="A4276" s="285">
        <v>44150</v>
      </c>
      <c r="B4276" s="286" t="s">
        <v>47</v>
      </c>
      <c r="C4276" s="257" t="s">
        <v>47</v>
      </c>
    </row>
    <row r="4277" spans="1:3" x14ac:dyDescent="0.25">
      <c r="A4277" s="285">
        <v>44151</v>
      </c>
      <c r="B4277" s="286" t="s">
        <v>47</v>
      </c>
      <c r="C4277" s="257" t="s">
        <v>47</v>
      </c>
    </row>
    <row r="4278" spans="1:3" x14ac:dyDescent="0.25">
      <c r="A4278" s="285">
        <v>44153</v>
      </c>
      <c r="B4278" s="286" t="s">
        <v>47</v>
      </c>
      <c r="C4278" s="257" t="s">
        <v>47</v>
      </c>
    </row>
    <row r="4279" spans="1:3" x14ac:dyDescent="0.25">
      <c r="A4279" s="285">
        <v>44154</v>
      </c>
      <c r="B4279" s="286" t="s">
        <v>47</v>
      </c>
      <c r="C4279" s="257" t="s">
        <v>47</v>
      </c>
    </row>
    <row r="4280" spans="1:3" x14ac:dyDescent="0.25">
      <c r="A4280" s="285">
        <v>44155</v>
      </c>
      <c r="B4280" s="286" t="s">
        <v>47</v>
      </c>
      <c r="C4280" s="257" t="s">
        <v>47</v>
      </c>
    </row>
    <row r="4281" spans="1:3" x14ac:dyDescent="0.25">
      <c r="A4281" s="285">
        <v>44156</v>
      </c>
      <c r="B4281" s="286" t="s">
        <v>47</v>
      </c>
      <c r="C4281" s="257" t="s">
        <v>47</v>
      </c>
    </row>
    <row r="4282" spans="1:3" x14ac:dyDescent="0.25">
      <c r="A4282" s="285">
        <v>44157</v>
      </c>
      <c r="B4282" s="286" t="s">
        <v>47</v>
      </c>
      <c r="C4282" s="257" t="s">
        <v>47</v>
      </c>
    </row>
    <row r="4283" spans="1:3" x14ac:dyDescent="0.25">
      <c r="A4283" s="285">
        <v>44158</v>
      </c>
      <c r="B4283" s="286" t="s">
        <v>47</v>
      </c>
      <c r="C4283" s="257" t="s">
        <v>47</v>
      </c>
    </row>
    <row r="4284" spans="1:3" x14ac:dyDescent="0.25">
      <c r="A4284" s="285">
        <v>44159</v>
      </c>
      <c r="B4284" s="286" t="s">
        <v>47</v>
      </c>
      <c r="C4284" s="257" t="s">
        <v>47</v>
      </c>
    </row>
    <row r="4285" spans="1:3" x14ac:dyDescent="0.25">
      <c r="A4285" s="285">
        <v>44160</v>
      </c>
      <c r="B4285" s="286" t="s">
        <v>47</v>
      </c>
      <c r="C4285" s="257" t="s">
        <v>47</v>
      </c>
    </row>
    <row r="4286" spans="1:3" x14ac:dyDescent="0.25">
      <c r="A4286" s="285">
        <v>44162</v>
      </c>
      <c r="B4286" s="286" t="s">
        <v>47</v>
      </c>
      <c r="C4286" s="257" t="s">
        <v>47</v>
      </c>
    </row>
    <row r="4287" spans="1:3" x14ac:dyDescent="0.25">
      <c r="A4287" s="285">
        <v>44164</v>
      </c>
      <c r="B4287" s="286" t="s">
        <v>47</v>
      </c>
      <c r="C4287" s="257" t="s">
        <v>47</v>
      </c>
    </row>
    <row r="4288" spans="1:3" x14ac:dyDescent="0.25">
      <c r="A4288" s="285">
        <v>44165</v>
      </c>
      <c r="B4288" s="286" t="s">
        <v>47</v>
      </c>
      <c r="C4288" s="257" t="s">
        <v>47</v>
      </c>
    </row>
    <row r="4289" spans="1:3" x14ac:dyDescent="0.25">
      <c r="A4289" s="285">
        <v>44168</v>
      </c>
      <c r="B4289" s="286" t="s">
        <v>47</v>
      </c>
      <c r="C4289" s="257" t="s">
        <v>47</v>
      </c>
    </row>
    <row r="4290" spans="1:3" x14ac:dyDescent="0.25">
      <c r="A4290" s="285">
        <v>44171</v>
      </c>
      <c r="B4290" s="286" t="s">
        <v>47</v>
      </c>
      <c r="C4290" s="257" t="s">
        <v>47</v>
      </c>
    </row>
    <row r="4291" spans="1:3" x14ac:dyDescent="0.25">
      <c r="A4291" s="285">
        <v>44172</v>
      </c>
      <c r="B4291" s="286" t="s">
        <v>47</v>
      </c>
      <c r="C4291" s="257" t="s">
        <v>47</v>
      </c>
    </row>
    <row r="4292" spans="1:3" x14ac:dyDescent="0.25">
      <c r="A4292" s="285">
        <v>44173</v>
      </c>
      <c r="B4292" s="286" t="s">
        <v>47</v>
      </c>
      <c r="C4292" s="257" t="s">
        <v>47</v>
      </c>
    </row>
    <row r="4293" spans="1:3" x14ac:dyDescent="0.25">
      <c r="A4293" s="285">
        <v>44174</v>
      </c>
      <c r="B4293" s="286" t="s">
        <v>47</v>
      </c>
      <c r="C4293" s="257" t="s">
        <v>47</v>
      </c>
    </row>
    <row r="4294" spans="1:3" x14ac:dyDescent="0.25">
      <c r="A4294" s="285">
        <v>44176</v>
      </c>
      <c r="B4294" s="286" t="s">
        <v>47</v>
      </c>
      <c r="C4294" s="257" t="s">
        <v>47</v>
      </c>
    </row>
    <row r="4295" spans="1:3" x14ac:dyDescent="0.25">
      <c r="A4295" s="285">
        <v>44178</v>
      </c>
      <c r="B4295" s="286" t="s">
        <v>47</v>
      </c>
      <c r="C4295" s="257" t="s">
        <v>47</v>
      </c>
    </row>
    <row r="4296" spans="1:3" x14ac:dyDescent="0.25">
      <c r="A4296" s="285">
        <v>43903</v>
      </c>
      <c r="B4296" s="286" t="s">
        <v>48</v>
      </c>
      <c r="C4296" s="257" t="s">
        <v>48</v>
      </c>
    </row>
    <row r="4297" spans="1:3" x14ac:dyDescent="0.25">
      <c r="A4297" s="285">
        <v>43907</v>
      </c>
      <c r="B4297" s="286" t="s">
        <v>48</v>
      </c>
      <c r="C4297" s="257" t="s">
        <v>48</v>
      </c>
    </row>
    <row r="4298" spans="1:3" x14ac:dyDescent="0.25">
      <c r="A4298" s="285">
        <v>43910</v>
      </c>
      <c r="B4298" s="286" t="s">
        <v>48</v>
      </c>
      <c r="C4298" s="257" t="s">
        <v>48</v>
      </c>
    </row>
    <row r="4299" spans="1:3" x14ac:dyDescent="0.25">
      <c r="A4299" s="285">
        <v>43915</v>
      </c>
      <c r="B4299" s="286" t="s">
        <v>48</v>
      </c>
      <c r="C4299" s="257" t="s">
        <v>48</v>
      </c>
    </row>
    <row r="4300" spans="1:3" x14ac:dyDescent="0.25">
      <c r="A4300" s="285">
        <v>43916</v>
      </c>
      <c r="B4300" s="286" t="s">
        <v>48</v>
      </c>
      <c r="C4300" s="257" t="s">
        <v>48</v>
      </c>
    </row>
    <row r="4301" spans="1:3" x14ac:dyDescent="0.25">
      <c r="A4301" s="285">
        <v>43920</v>
      </c>
      <c r="B4301" s="286" t="s">
        <v>48</v>
      </c>
      <c r="C4301" s="257" t="s">
        <v>48</v>
      </c>
    </row>
    <row r="4302" spans="1:3" x14ac:dyDescent="0.25">
      <c r="A4302" s="285">
        <v>43923</v>
      </c>
      <c r="B4302" s="286" t="s">
        <v>48</v>
      </c>
      <c r="C4302" s="257" t="s">
        <v>48</v>
      </c>
    </row>
    <row r="4303" spans="1:3" x14ac:dyDescent="0.25">
      <c r="A4303" s="285">
        <v>43924</v>
      </c>
      <c r="B4303" s="286" t="s">
        <v>48</v>
      </c>
      <c r="C4303" s="257" t="s">
        <v>48</v>
      </c>
    </row>
    <row r="4304" spans="1:3" x14ac:dyDescent="0.25">
      <c r="A4304" s="285">
        <v>43926</v>
      </c>
      <c r="B4304" s="286" t="s">
        <v>48</v>
      </c>
      <c r="C4304" s="257" t="s">
        <v>48</v>
      </c>
    </row>
    <row r="4305" spans="1:3" x14ac:dyDescent="0.25">
      <c r="A4305" s="285">
        <v>43929</v>
      </c>
      <c r="B4305" s="286" t="s">
        <v>48</v>
      </c>
      <c r="C4305" s="257" t="s">
        <v>48</v>
      </c>
    </row>
    <row r="4306" spans="1:3" x14ac:dyDescent="0.25">
      <c r="A4306" s="285">
        <v>43930</v>
      </c>
      <c r="B4306" s="286" t="s">
        <v>48</v>
      </c>
      <c r="C4306" s="257" t="s">
        <v>48</v>
      </c>
    </row>
    <row r="4307" spans="1:3" x14ac:dyDescent="0.25">
      <c r="A4307" s="285">
        <v>43936</v>
      </c>
      <c r="B4307" s="286" t="s">
        <v>48</v>
      </c>
      <c r="C4307" s="257" t="s">
        <v>48</v>
      </c>
    </row>
    <row r="4308" spans="1:3" x14ac:dyDescent="0.25">
      <c r="A4308" s="285">
        <v>43948</v>
      </c>
      <c r="B4308" s="286" t="s">
        <v>48</v>
      </c>
      <c r="C4308" s="257" t="s">
        <v>48</v>
      </c>
    </row>
    <row r="4309" spans="1:3" x14ac:dyDescent="0.25">
      <c r="A4309" s="285">
        <v>43951</v>
      </c>
      <c r="B4309" s="286" t="s">
        <v>48</v>
      </c>
      <c r="C4309" s="257" t="s">
        <v>48</v>
      </c>
    </row>
    <row r="4310" spans="1:3" x14ac:dyDescent="0.25">
      <c r="A4310" s="285">
        <v>43953</v>
      </c>
      <c r="B4310" s="286" t="s">
        <v>48</v>
      </c>
      <c r="C4310" s="257" t="s">
        <v>48</v>
      </c>
    </row>
    <row r="4311" spans="1:3" x14ac:dyDescent="0.25">
      <c r="A4311" s="285">
        <v>43956</v>
      </c>
      <c r="B4311" s="286" t="s">
        <v>48</v>
      </c>
      <c r="C4311" s="257" t="s">
        <v>48</v>
      </c>
    </row>
    <row r="4312" spans="1:3" x14ac:dyDescent="0.25">
      <c r="A4312" s="285">
        <v>43963</v>
      </c>
      <c r="B4312" s="286" t="s">
        <v>48</v>
      </c>
      <c r="C4312" s="257" t="s">
        <v>48</v>
      </c>
    </row>
    <row r="4313" spans="1:3" x14ac:dyDescent="0.25">
      <c r="A4313" s="285">
        <v>43979</v>
      </c>
      <c r="B4313" s="286" t="s">
        <v>48</v>
      </c>
      <c r="C4313" s="257" t="s">
        <v>48</v>
      </c>
    </row>
    <row r="4314" spans="1:3" x14ac:dyDescent="0.25">
      <c r="A4314" s="285">
        <v>43981</v>
      </c>
      <c r="B4314" s="286" t="s">
        <v>48</v>
      </c>
      <c r="C4314" s="257" t="s">
        <v>48</v>
      </c>
    </row>
    <row r="4315" spans="1:3" x14ac:dyDescent="0.25">
      <c r="A4315" s="285">
        <v>43983</v>
      </c>
      <c r="B4315" s="286" t="s">
        <v>48</v>
      </c>
      <c r="C4315" s="257" t="s">
        <v>48</v>
      </c>
    </row>
    <row r="4316" spans="1:3" x14ac:dyDescent="0.25">
      <c r="A4316" s="285">
        <v>43985</v>
      </c>
      <c r="B4316" s="286" t="s">
        <v>48</v>
      </c>
      <c r="C4316" s="257" t="s">
        <v>48</v>
      </c>
    </row>
    <row r="4317" spans="1:3" x14ac:dyDescent="0.25">
      <c r="A4317" s="285">
        <v>43986</v>
      </c>
      <c r="B4317" s="286" t="s">
        <v>48</v>
      </c>
      <c r="C4317" s="257" t="s">
        <v>48</v>
      </c>
    </row>
    <row r="4318" spans="1:3" x14ac:dyDescent="0.25">
      <c r="A4318" s="285">
        <v>43987</v>
      </c>
      <c r="B4318" s="286" t="s">
        <v>48</v>
      </c>
      <c r="C4318" s="257" t="s">
        <v>48</v>
      </c>
    </row>
    <row r="4319" spans="1:3" x14ac:dyDescent="0.25">
      <c r="A4319" s="285">
        <v>43988</v>
      </c>
      <c r="B4319" s="286" t="s">
        <v>48</v>
      </c>
      <c r="C4319" s="257" t="s">
        <v>48</v>
      </c>
    </row>
    <row r="4320" spans="1:3" x14ac:dyDescent="0.25">
      <c r="A4320" s="285">
        <v>43989</v>
      </c>
      <c r="B4320" s="286" t="s">
        <v>48</v>
      </c>
      <c r="C4320" s="257" t="s">
        <v>48</v>
      </c>
    </row>
    <row r="4321" spans="1:3" x14ac:dyDescent="0.25">
      <c r="A4321" s="285">
        <v>43990</v>
      </c>
      <c r="B4321" s="286" t="s">
        <v>48</v>
      </c>
      <c r="C4321" s="257" t="s">
        <v>48</v>
      </c>
    </row>
    <row r="4322" spans="1:3" x14ac:dyDescent="0.25">
      <c r="A4322" s="285">
        <v>43991</v>
      </c>
      <c r="B4322" s="286" t="s">
        <v>48</v>
      </c>
      <c r="C4322" s="257" t="s">
        <v>48</v>
      </c>
    </row>
    <row r="4323" spans="1:3" x14ac:dyDescent="0.25">
      <c r="A4323" s="285">
        <v>43992</v>
      </c>
      <c r="B4323" s="286" t="s">
        <v>48</v>
      </c>
      <c r="C4323" s="257" t="s">
        <v>48</v>
      </c>
    </row>
    <row r="4324" spans="1:3" x14ac:dyDescent="0.25">
      <c r="A4324" s="285">
        <v>43993</v>
      </c>
      <c r="B4324" s="286" t="s">
        <v>48</v>
      </c>
      <c r="C4324" s="257" t="s">
        <v>48</v>
      </c>
    </row>
    <row r="4325" spans="1:3" x14ac:dyDescent="0.25">
      <c r="A4325" s="285">
        <v>43994</v>
      </c>
      <c r="B4325" s="286" t="s">
        <v>48</v>
      </c>
      <c r="C4325" s="257" t="s">
        <v>48</v>
      </c>
    </row>
    <row r="4326" spans="1:3" x14ac:dyDescent="0.25">
      <c r="A4326" s="285">
        <v>43995</v>
      </c>
      <c r="B4326" s="286" t="s">
        <v>48</v>
      </c>
      <c r="C4326" s="257" t="s">
        <v>48</v>
      </c>
    </row>
    <row r="4327" spans="1:3" x14ac:dyDescent="0.25">
      <c r="A4327" s="285">
        <v>43996</v>
      </c>
      <c r="B4327" s="286" t="s">
        <v>48</v>
      </c>
      <c r="C4327" s="257" t="s">
        <v>48</v>
      </c>
    </row>
    <row r="4328" spans="1:3" x14ac:dyDescent="0.25">
      <c r="A4328" s="285">
        <v>43998</v>
      </c>
      <c r="B4328" s="286" t="s">
        <v>48</v>
      </c>
      <c r="C4328" s="257" t="s">
        <v>48</v>
      </c>
    </row>
    <row r="4329" spans="1:3" x14ac:dyDescent="0.25">
      <c r="A4329" s="285">
        <v>43999</v>
      </c>
      <c r="B4329" s="286" t="s">
        <v>48</v>
      </c>
      <c r="C4329" s="257" t="s">
        <v>48</v>
      </c>
    </row>
    <row r="4330" spans="1:3" x14ac:dyDescent="0.25">
      <c r="A4330" s="285">
        <v>44000</v>
      </c>
      <c r="B4330" s="286" t="s">
        <v>48</v>
      </c>
      <c r="C4330" s="257" t="s">
        <v>48</v>
      </c>
    </row>
    <row r="4331" spans="1:3" x14ac:dyDescent="0.25">
      <c r="A4331" s="285">
        <v>44001</v>
      </c>
      <c r="B4331" s="286" t="s">
        <v>48</v>
      </c>
      <c r="C4331" s="257" t="s">
        <v>48</v>
      </c>
    </row>
    <row r="4332" spans="1:3" x14ac:dyDescent="0.25">
      <c r="A4332" s="285">
        <v>44002</v>
      </c>
      <c r="B4332" s="286" t="s">
        <v>48</v>
      </c>
      <c r="C4332" s="257" t="s">
        <v>48</v>
      </c>
    </row>
    <row r="4333" spans="1:3" x14ac:dyDescent="0.25">
      <c r="A4333" s="285">
        <v>44003</v>
      </c>
      <c r="B4333" s="286" t="s">
        <v>48</v>
      </c>
      <c r="C4333" s="257" t="s">
        <v>48</v>
      </c>
    </row>
    <row r="4334" spans="1:3" x14ac:dyDescent="0.25">
      <c r="A4334" s="285">
        <v>44004</v>
      </c>
      <c r="B4334" s="286" t="s">
        <v>48</v>
      </c>
      <c r="C4334" s="257" t="s">
        <v>48</v>
      </c>
    </row>
    <row r="4335" spans="1:3" x14ac:dyDescent="0.25">
      <c r="A4335" s="285">
        <v>44005</v>
      </c>
      <c r="B4335" s="286" t="s">
        <v>48</v>
      </c>
      <c r="C4335" s="257" t="s">
        <v>48</v>
      </c>
    </row>
    <row r="4336" spans="1:3" x14ac:dyDescent="0.25">
      <c r="A4336" s="285">
        <v>44006</v>
      </c>
      <c r="B4336" s="286" t="s">
        <v>48</v>
      </c>
      <c r="C4336" s="257" t="s">
        <v>48</v>
      </c>
    </row>
    <row r="4337" spans="1:3" x14ac:dyDescent="0.25">
      <c r="A4337" s="285">
        <v>44007</v>
      </c>
      <c r="B4337" s="286" t="s">
        <v>48</v>
      </c>
      <c r="C4337" s="257" t="s">
        <v>48</v>
      </c>
    </row>
    <row r="4338" spans="1:3" x14ac:dyDescent="0.25">
      <c r="A4338" s="285">
        <v>44008</v>
      </c>
      <c r="B4338" s="286" t="s">
        <v>48</v>
      </c>
      <c r="C4338" s="257" t="s">
        <v>48</v>
      </c>
    </row>
    <row r="4339" spans="1:3" x14ac:dyDescent="0.25">
      <c r="A4339" s="285">
        <v>44009</v>
      </c>
      <c r="B4339" s="286" t="s">
        <v>48</v>
      </c>
      <c r="C4339" s="257" t="s">
        <v>48</v>
      </c>
    </row>
    <row r="4340" spans="1:3" x14ac:dyDescent="0.25">
      <c r="A4340" s="285">
        <v>44010</v>
      </c>
      <c r="B4340" s="286" t="s">
        <v>48</v>
      </c>
      <c r="C4340" s="257" t="s">
        <v>48</v>
      </c>
    </row>
    <row r="4341" spans="1:3" x14ac:dyDescent="0.25">
      <c r="A4341" s="285">
        <v>44011</v>
      </c>
      <c r="B4341" s="286" t="s">
        <v>48</v>
      </c>
      <c r="C4341" s="257" t="s">
        <v>48</v>
      </c>
    </row>
    <row r="4342" spans="1:3" x14ac:dyDescent="0.25">
      <c r="A4342" s="285">
        <v>44012</v>
      </c>
      <c r="B4342" s="286" t="s">
        <v>48</v>
      </c>
      <c r="C4342" s="257" t="s">
        <v>48</v>
      </c>
    </row>
    <row r="4343" spans="1:3" x14ac:dyDescent="0.25">
      <c r="A4343" s="285">
        <v>44013</v>
      </c>
      <c r="B4343" s="286" t="s">
        <v>48</v>
      </c>
      <c r="C4343" s="257" t="s">
        <v>48</v>
      </c>
    </row>
    <row r="4344" spans="1:3" x14ac:dyDescent="0.25">
      <c r="A4344" s="285">
        <v>44014</v>
      </c>
      <c r="B4344" s="286" t="s">
        <v>48</v>
      </c>
      <c r="C4344" s="257" t="s">
        <v>48</v>
      </c>
    </row>
    <row r="4345" spans="1:3" x14ac:dyDescent="0.25">
      <c r="A4345" s="285">
        <v>44015</v>
      </c>
      <c r="B4345" s="286" t="s">
        <v>48</v>
      </c>
      <c r="C4345" s="257" t="s">
        <v>48</v>
      </c>
    </row>
    <row r="4346" spans="1:3" x14ac:dyDescent="0.25">
      <c r="A4346" s="285">
        <v>44016</v>
      </c>
      <c r="B4346" s="286" t="s">
        <v>48</v>
      </c>
      <c r="C4346" s="257" t="s">
        <v>48</v>
      </c>
    </row>
    <row r="4347" spans="1:3" x14ac:dyDescent="0.25">
      <c r="A4347" s="285">
        <v>44017</v>
      </c>
      <c r="B4347" s="286" t="s">
        <v>48</v>
      </c>
      <c r="C4347" s="257" t="s">
        <v>48</v>
      </c>
    </row>
    <row r="4348" spans="1:3" x14ac:dyDescent="0.25">
      <c r="A4348" s="285">
        <v>44018</v>
      </c>
      <c r="B4348" s="286" t="s">
        <v>48</v>
      </c>
      <c r="C4348" s="257" t="s">
        <v>48</v>
      </c>
    </row>
    <row r="4349" spans="1:3" x14ac:dyDescent="0.25">
      <c r="A4349" s="285">
        <v>44019</v>
      </c>
      <c r="B4349" s="286" t="s">
        <v>48</v>
      </c>
      <c r="C4349" s="257" t="s">
        <v>48</v>
      </c>
    </row>
    <row r="4350" spans="1:3" x14ac:dyDescent="0.25">
      <c r="A4350" s="285">
        <v>44020</v>
      </c>
      <c r="B4350" s="286" t="s">
        <v>48</v>
      </c>
      <c r="C4350" s="257" t="s">
        <v>48</v>
      </c>
    </row>
    <row r="4351" spans="1:3" x14ac:dyDescent="0.25">
      <c r="A4351" s="285">
        <v>44021</v>
      </c>
      <c r="B4351" s="286" t="s">
        <v>48</v>
      </c>
      <c r="C4351" s="257" t="s">
        <v>48</v>
      </c>
    </row>
    <row r="4352" spans="1:3" x14ac:dyDescent="0.25">
      <c r="A4352" s="285">
        <v>44022</v>
      </c>
      <c r="B4352" s="286" t="s">
        <v>48</v>
      </c>
      <c r="C4352" s="257" t="s">
        <v>48</v>
      </c>
    </row>
    <row r="4353" spans="1:3" x14ac:dyDescent="0.25">
      <c r="A4353" s="285">
        <v>44023</v>
      </c>
      <c r="B4353" s="286" t="s">
        <v>48</v>
      </c>
      <c r="C4353" s="257" t="s">
        <v>48</v>
      </c>
    </row>
    <row r="4354" spans="1:3" x14ac:dyDescent="0.25">
      <c r="A4354" s="285">
        <v>44024</v>
      </c>
      <c r="B4354" s="286" t="s">
        <v>48</v>
      </c>
      <c r="C4354" s="257" t="s">
        <v>48</v>
      </c>
    </row>
    <row r="4355" spans="1:3" x14ac:dyDescent="0.25">
      <c r="A4355" s="285">
        <v>44025</v>
      </c>
      <c r="B4355" s="286" t="s">
        <v>48</v>
      </c>
      <c r="C4355" s="257" t="s">
        <v>48</v>
      </c>
    </row>
    <row r="4356" spans="1:3" x14ac:dyDescent="0.25">
      <c r="A4356" s="285">
        <v>44026</v>
      </c>
      <c r="B4356" s="286" t="s">
        <v>48</v>
      </c>
      <c r="C4356" s="257" t="s">
        <v>48</v>
      </c>
    </row>
    <row r="4357" spans="1:3" x14ac:dyDescent="0.25">
      <c r="A4357" s="285">
        <v>44027</v>
      </c>
      <c r="B4357" s="286" t="s">
        <v>48</v>
      </c>
      <c r="C4357" s="257" t="s">
        <v>48</v>
      </c>
    </row>
    <row r="4358" spans="1:3" x14ac:dyDescent="0.25">
      <c r="A4358" s="285">
        <v>44028</v>
      </c>
      <c r="B4358" s="286" t="s">
        <v>48</v>
      </c>
      <c r="C4358" s="257" t="s">
        <v>48</v>
      </c>
    </row>
    <row r="4359" spans="1:3" x14ac:dyDescent="0.25">
      <c r="A4359" s="285">
        <v>44029</v>
      </c>
      <c r="B4359" s="286" t="s">
        <v>48</v>
      </c>
      <c r="C4359" s="257" t="s">
        <v>48</v>
      </c>
    </row>
    <row r="4360" spans="1:3" x14ac:dyDescent="0.25">
      <c r="A4360" s="285">
        <v>44030</v>
      </c>
      <c r="B4360" s="286" t="s">
        <v>48</v>
      </c>
      <c r="C4360" s="257" t="s">
        <v>48</v>
      </c>
    </row>
    <row r="4361" spans="1:3" x14ac:dyDescent="0.25">
      <c r="A4361" s="285">
        <v>44031</v>
      </c>
      <c r="B4361" s="286" t="s">
        <v>48</v>
      </c>
      <c r="C4361" s="257" t="s">
        <v>48</v>
      </c>
    </row>
    <row r="4362" spans="1:3" x14ac:dyDescent="0.25">
      <c r="A4362" s="285">
        <v>44032</v>
      </c>
      <c r="B4362" s="286" t="s">
        <v>48</v>
      </c>
      <c r="C4362" s="257" t="s">
        <v>48</v>
      </c>
    </row>
    <row r="4363" spans="1:3" x14ac:dyDescent="0.25">
      <c r="A4363" s="285">
        <v>44033</v>
      </c>
      <c r="B4363" s="286" t="s">
        <v>48</v>
      </c>
      <c r="C4363" s="257" t="s">
        <v>48</v>
      </c>
    </row>
    <row r="4364" spans="1:3" x14ac:dyDescent="0.25">
      <c r="A4364" s="285">
        <v>44034</v>
      </c>
      <c r="B4364" s="286" t="s">
        <v>48</v>
      </c>
      <c r="C4364" s="257" t="s">
        <v>48</v>
      </c>
    </row>
    <row r="4365" spans="1:3" x14ac:dyDescent="0.25">
      <c r="A4365" s="285">
        <v>44035</v>
      </c>
      <c r="B4365" s="286" t="s">
        <v>48</v>
      </c>
      <c r="C4365" s="257" t="s">
        <v>48</v>
      </c>
    </row>
    <row r="4366" spans="1:3" x14ac:dyDescent="0.25">
      <c r="A4366" s="285">
        <v>44036</v>
      </c>
      <c r="B4366" s="286" t="s">
        <v>48</v>
      </c>
      <c r="C4366" s="257" t="s">
        <v>48</v>
      </c>
    </row>
    <row r="4367" spans="1:3" x14ac:dyDescent="0.25">
      <c r="A4367" s="285">
        <v>44037</v>
      </c>
      <c r="B4367" s="286" t="s">
        <v>48</v>
      </c>
      <c r="C4367" s="257" t="s">
        <v>48</v>
      </c>
    </row>
    <row r="4368" spans="1:3" x14ac:dyDescent="0.25">
      <c r="A4368" s="285">
        <v>44038</v>
      </c>
      <c r="B4368" s="286" t="s">
        <v>48</v>
      </c>
      <c r="C4368" s="257" t="s">
        <v>48</v>
      </c>
    </row>
    <row r="4369" spans="1:3" x14ac:dyDescent="0.25">
      <c r="A4369" s="285">
        <v>44039</v>
      </c>
      <c r="B4369" s="286" t="s">
        <v>48</v>
      </c>
      <c r="C4369" s="257" t="s">
        <v>48</v>
      </c>
    </row>
    <row r="4370" spans="1:3" x14ac:dyDescent="0.25">
      <c r="A4370" s="285">
        <v>44040</v>
      </c>
      <c r="B4370" s="286" t="s">
        <v>48</v>
      </c>
      <c r="C4370" s="257" t="s">
        <v>48</v>
      </c>
    </row>
    <row r="4371" spans="1:3" x14ac:dyDescent="0.25">
      <c r="A4371" s="285">
        <v>44041</v>
      </c>
      <c r="B4371" s="286" t="s">
        <v>48</v>
      </c>
      <c r="C4371" s="257" t="s">
        <v>48</v>
      </c>
    </row>
    <row r="4372" spans="1:3" x14ac:dyDescent="0.25">
      <c r="A4372" s="285">
        <v>44042</v>
      </c>
      <c r="B4372" s="286" t="s">
        <v>48</v>
      </c>
      <c r="C4372" s="257" t="s">
        <v>48</v>
      </c>
    </row>
    <row r="4373" spans="1:3" x14ac:dyDescent="0.25">
      <c r="A4373" s="285">
        <v>44043</v>
      </c>
      <c r="B4373" s="286" t="s">
        <v>48</v>
      </c>
      <c r="C4373" s="257" t="s">
        <v>48</v>
      </c>
    </row>
    <row r="4374" spans="1:3" x14ac:dyDescent="0.25">
      <c r="A4374" s="285">
        <v>44044</v>
      </c>
      <c r="B4374" s="286" t="s">
        <v>48</v>
      </c>
      <c r="C4374" s="257" t="s">
        <v>48</v>
      </c>
    </row>
    <row r="4375" spans="1:3" x14ac:dyDescent="0.25">
      <c r="A4375" s="285">
        <v>44045</v>
      </c>
      <c r="B4375" s="286" t="s">
        <v>48</v>
      </c>
      <c r="C4375" s="257" t="s">
        <v>48</v>
      </c>
    </row>
    <row r="4376" spans="1:3" x14ac:dyDescent="0.25">
      <c r="A4376" s="285">
        <v>44046</v>
      </c>
      <c r="B4376" s="286" t="s">
        <v>48</v>
      </c>
      <c r="C4376" s="257" t="s">
        <v>48</v>
      </c>
    </row>
    <row r="4377" spans="1:3" x14ac:dyDescent="0.25">
      <c r="A4377" s="285">
        <v>44047</v>
      </c>
      <c r="B4377" s="286" t="s">
        <v>48</v>
      </c>
      <c r="C4377" s="257" t="s">
        <v>48</v>
      </c>
    </row>
    <row r="4378" spans="1:3" x14ac:dyDescent="0.25">
      <c r="A4378" s="285">
        <v>44048</v>
      </c>
      <c r="B4378" s="286" t="s">
        <v>48</v>
      </c>
      <c r="C4378" s="257" t="s">
        <v>48</v>
      </c>
    </row>
    <row r="4379" spans="1:3" x14ac:dyDescent="0.25">
      <c r="A4379" s="285">
        <v>44049</v>
      </c>
      <c r="B4379" s="286" t="s">
        <v>48</v>
      </c>
      <c r="C4379" s="257" t="s">
        <v>48</v>
      </c>
    </row>
    <row r="4380" spans="1:3" x14ac:dyDescent="0.25">
      <c r="A4380" s="285">
        <v>44050</v>
      </c>
      <c r="B4380" s="286" t="s">
        <v>48</v>
      </c>
      <c r="C4380" s="257" t="s">
        <v>48</v>
      </c>
    </row>
    <row r="4381" spans="1:3" x14ac:dyDescent="0.25">
      <c r="A4381" s="285">
        <v>44051</v>
      </c>
      <c r="B4381" s="286" t="s">
        <v>48</v>
      </c>
      <c r="C4381" s="257" t="s">
        <v>48</v>
      </c>
    </row>
    <row r="4382" spans="1:3" x14ac:dyDescent="0.25">
      <c r="A4382" s="285">
        <v>44052</v>
      </c>
      <c r="B4382" s="286" t="s">
        <v>48</v>
      </c>
      <c r="C4382" s="257" t="s">
        <v>48</v>
      </c>
    </row>
    <row r="4383" spans="1:3" x14ac:dyDescent="0.25">
      <c r="A4383" s="285">
        <v>44053</v>
      </c>
      <c r="B4383" s="286" t="s">
        <v>48</v>
      </c>
      <c r="C4383" s="257" t="s">
        <v>48</v>
      </c>
    </row>
    <row r="4384" spans="1:3" x14ac:dyDescent="0.25">
      <c r="A4384" s="285">
        <v>44054</v>
      </c>
      <c r="B4384" s="286" t="s">
        <v>48</v>
      </c>
      <c r="C4384" s="257" t="s">
        <v>48</v>
      </c>
    </row>
    <row r="4385" spans="1:3" x14ac:dyDescent="0.25">
      <c r="A4385" s="285">
        <v>44055</v>
      </c>
      <c r="B4385" s="286" t="s">
        <v>48</v>
      </c>
      <c r="C4385" s="257" t="s">
        <v>48</v>
      </c>
    </row>
    <row r="4386" spans="1:3" x14ac:dyDescent="0.25">
      <c r="A4386" s="285">
        <v>44056</v>
      </c>
      <c r="B4386" s="286" t="s">
        <v>48</v>
      </c>
      <c r="C4386" s="257" t="s">
        <v>48</v>
      </c>
    </row>
    <row r="4387" spans="1:3" x14ac:dyDescent="0.25">
      <c r="A4387" s="285">
        <v>44057</v>
      </c>
      <c r="B4387" s="286" t="s">
        <v>48</v>
      </c>
      <c r="C4387" s="257" t="s">
        <v>48</v>
      </c>
    </row>
    <row r="4388" spans="1:3" x14ac:dyDescent="0.25">
      <c r="A4388" s="285">
        <v>44058</v>
      </c>
      <c r="B4388" s="286" t="s">
        <v>48</v>
      </c>
      <c r="C4388" s="257" t="s">
        <v>48</v>
      </c>
    </row>
    <row r="4389" spans="1:3" x14ac:dyDescent="0.25">
      <c r="A4389" s="285">
        <v>44059</v>
      </c>
      <c r="B4389" s="286" t="s">
        <v>48</v>
      </c>
      <c r="C4389" s="257" t="s">
        <v>48</v>
      </c>
    </row>
    <row r="4390" spans="1:3" x14ac:dyDescent="0.25">
      <c r="A4390" s="285">
        <v>44060</v>
      </c>
      <c r="B4390" s="286" t="s">
        <v>48</v>
      </c>
      <c r="C4390" s="257" t="s">
        <v>48</v>
      </c>
    </row>
    <row r="4391" spans="1:3" x14ac:dyDescent="0.25">
      <c r="A4391" s="285">
        <v>44061</v>
      </c>
      <c r="B4391" s="286" t="s">
        <v>48</v>
      </c>
      <c r="C4391" s="257" t="s">
        <v>48</v>
      </c>
    </row>
    <row r="4392" spans="1:3" x14ac:dyDescent="0.25">
      <c r="A4392" s="285">
        <v>44062</v>
      </c>
      <c r="B4392" s="286" t="s">
        <v>48</v>
      </c>
      <c r="C4392" s="257" t="s">
        <v>48</v>
      </c>
    </row>
    <row r="4393" spans="1:3" x14ac:dyDescent="0.25">
      <c r="A4393" s="285">
        <v>44063</v>
      </c>
      <c r="B4393" s="286" t="s">
        <v>48</v>
      </c>
      <c r="C4393" s="257" t="s">
        <v>48</v>
      </c>
    </row>
    <row r="4394" spans="1:3" x14ac:dyDescent="0.25">
      <c r="A4394" s="285">
        <v>44064</v>
      </c>
      <c r="B4394" s="286" t="s">
        <v>48</v>
      </c>
      <c r="C4394" s="257" t="s">
        <v>48</v>
      </c>
    </row>
    <row r="4395" spans="1:3" x14ac:dyDescent="0.25">
      <c r="A4395" s="285">
        <v>44065</v>
      </c>
      <c r="B4395" s="286" t="s">
        <v>48</v>
      </c>
      <c r="C4395" s="257" t="s">
        <v>48</v>
      </c>
    </row>
    <row r="4396" spans="1:3" x14ac:dyDescent="0.25">
      <c r="A4396" s="285">
        <v>44066</v>
      </c>
      <c r="B4396" s="286" t="s">
        <v>48</v>
      </c>
      <c r="C4396" s="257" t="s">
        <v>48</v>
      </c>
    </row>
    <row r="4397" spans="1:3" x14ac:dyDescent="0.25">
      <c r="A4397" s="285">
        <v>44067</v>
      </c>
      <c r="B4397" s="286" t="s">
        <v>48</v>
      </c>
      <c r="C4397" s="257" t="s">
        <v>48</v>
      </c>
    </row>
    <row r="4398" spans="1:3" x14ac:dyDescent="0.25">
      <c r="A4398" s="285">
        <v>44068</v>
      </c>
      <c r="B4398" s="286" t="s">
        <v>48</v>
      </c>
      <c r="C4398" s="257" t="s">
        <v>48</v>
      </c>
    </row>
    <row r="4399" spans="1:3" x14ac:dyDescent="0.25">
      <c r="A4399" s="285">
        <v>44069</v>
      </c>
      <c r="B4399" s="286" t="s">
        <v>48</v>
      </c>
      <c r="C4399" s="257" t="s">
        <v>48</v>
      </c>
    </row>
    <row r="4400" spans="1:3" x14ac:dyDescent="0.25">
      <c r="A4400" s="285">
        <v>44070</v>
      </c>
      <c r="B4400" s="286" t="s">
        <v>48</v>
      </c>
      <c r="C4400" s="257" t="s">
        <v>48</v>
      </c>
    </row>
    <row r="4401" spans="1:3" x14ac:dyDescent="0.25">
      <c r="A4401" s="285">
        <v>44071</v>
      </c>
      <c r="B4401" s="286" t="s">
        <v>48</v>
      </c>
      <c r="C4401" s="257" t="s">
        <v>48</v>
      </c>
    </row>
    <row r="4402" spans="1:3" x14ac:dyDescent="0.25">
      <c r="A4402" s="285">
        <v>44072</v>
      </c>
      <c r="B4402" s="286" t="s">
        <v>48</v>
      </c>
      <c r="C4402" s="257" t="s">
        <v>48</v>
      </c>
    </row>
    <row r="4403" spans="1:3" x14ac:dyDescent="0.25">
      <c r="A4403" s="285">
        <v>44073</v>
      </c>
      <c r="B4403" s="286" t="s">
        <v>48</v>
      </c>
      <c r="C4403" s="257" t="s">
        <v>48</v>
      </c>
    </row>
    <row r="4404" spans="1:3" x14ac:dyDescent="0.25">
      <c r="A4404" s="285">
        <v>44074</v>
      </c>
      <c r="B4404" s="286" t="s">
        <v>48</v>
      </c>
      <c r="C4404" s="257" t="s">
        <v>48</v>
      </c>
    </row>
    <row r="4405" spans="1:3" x14ac:dyDescent="0.25">
      <c r="A4405" s="285">
        <v>44076</v>
      </c>
      <c r="B4405" s="286" t="s">
        <v>48</v>
      </c>
      <c r="C4405" s="257" t="s">
        <v>48</v>
      </c>
    </row>
    <row r="4406" spans="1:3" x14ac:dyDescent="0.25">
      <c r="A4406" s="285">
        <v>44077</v>
      </c>
      <c r="B4406" s="286" t="s">
        <v>48</v>
      </c>
      <c r="C4406" s="257" t="s">
        <v>48</v>
      </c>
    </row>
    <row r="4407" spans="1:3" x14ac:dyDescent="0.25">
      <c r="A4407" s="285">
        <v>44078</v>
      </c>
      <c r="B4407" s="286" t="s">
        <v>48</v>
      </c>
      <c r="C4407" s="257" t="s">
        <v>48</v>
      </c>
    </row>
    <row r="4408" spans="1:3" x14ac:dyDescent="0.25">
      <c r="A4408" s="285">
        <v>44079</v>
      </c>
      <c r="B4408" s="286" t="s">
        <v>48</v>
      </c>
      <c r="C4408" s="257" t="s">
        <v>48</v>
      </c>
    </row>
    <row r="4409" spans="1:3" x14ac:dyDescent="0.25">
      <c r="A4409" s="285">
        <v>44080</v>
      </c>
      <c r="B4409" s="286" t="s">
        <v>48</v>
      </c>
      <c r="C4409" s="257" t="s">
        <v>48</v>
      </c>
    </row>
    <row r="4410" spans="1:3" x14ac:dyDescent="0.25">
      <c r="A4410" s="285">
        <v>44081</v>
      </c>
      <c r="B4410" s="286" t="s">
        <v>48</v>
      </c>
      <c r="C4410" s="257" t="s">
        <v>48</v>
      </c>
    </row>
    <row r="4411" spans="1:3" x14ac:dyDescent="0.25">
      <c r="A4411" s="285">
        <v>44082</v>
      </c>
      <c r="B4411" s="286" t="s">
        <v>48</v>
      </c>
      <c r="C4411" s="257" t="s">
        <v>48</v>
      </c>
    </row>
    <row r="4412" spans="1:3" x14ac:dyDescent="0.25">
      <c r="A4412" s="285">
        <v>44083</v>
      </c>
      <c r="B4412" s="286" t="s">
        <v>48</v>
      </c>
      <c r="C4412" s="257" t="s">
        <v>48</v>
      </c>
    </row>
    <row r="4413" spans="1:3" x14ac:dyDescent="0.25">
      <c r="A4413" s="285">
        <v>44084</v>
      </c>
      <c r="B4413" s="286" t="s">
        <v>48</v>
      </c>
      <c r="C4413" s="257" t="s">
        <v>48</v>
      </c>
    </row>
    <row r="4414" spans="1:3" x14ac:dyDescent="0.25">
      <c r="A4414" s="285">
        <v>44085</v>
      </c>
      <c r="B4414" s="286" t="s">
        <v>48</v>
      </c>
      <c r="C4414" s="257" t="s">
        <v>48</v>
      </c>
    </row>
    <row r="4415" spans="1:3" x14ac:dyDescent="0.25">
      <c r="A4415" s="285">
        <v>44086</v>
      </c>
      <c r="B4415" s="286" t="s">
        <v>48</v>
      </c>
      <c r="C4415" s="257" t="s">
        <v>48</v>
      </c>
    </row>
    <row r="4416" spans="1:3" x14ac:dyDescent="0.25">
      <c r="A4416" s="285">
        <v>44087</v>
      </c>
      <c r="B4416" s="286" t="s">
        <v>48</v>
      </c>
      <c r="C4416" s="257" t="s">
        <v>48</v>
      </c>
    </row>
    <row r="4417" spans="1:3" x14ac:dyDescent="0.25">
      <c r="A4417" s="285">
        <v>44088</v>
      </c>
      <c r="B4417" s="286" t="s">
        <v>48</v>
      </c>
      <c r="C4417" s="257" t="s">
        <v>48</v>
      </c>
    </row>
    <row r="4418" spans="1:3" x14ac:dyDescent="0.25">
      <c r="A4418" s="285">
        <v>44089</v>
      </c>
      <c r="B4418" s="286" t="s">
        <v>48</v>
      </c>
      <c r="C4418" s="257" t="s">
        <v>48</v>
      </c>
    </row>
    <row r="4419" spans="1:3" x14ac:dyDescent="0.25">
      <c r="A4419" s="285">
        <v>44090</v>
      </c>
      <c r="B4419" s="286" t="s">
        <v>48</v>
      </c>
      <c r="C4419" s="257" t="s">
        <v>48</v>
      </c>
    </row>
    <row r="4420" spans="1:3" x14ac:dyDescent="0.25">
      <c r="A4420" s="285">
        <v>44091</v>
      </c>
      <c r="B4420" s="286" t="s">
        <v>48</v>
      </c>
      <c r="C4420" s="257" t="s">
        <v>48</v>
      </c>
    </row>
    <row r="4421" spans="1:3" x14ac:dyDescent="0.25">
      <c r="A4421" s="285">
        <v>44092</v>
      </c>
      <c r="B4421" s="286" t="s">
        <v>48</v>
      </c>
      <c r="C4421" s="257" t="s">
        <v>48</v>
      </c>
    </row>
    <row r="4422" spans="1:3" x14ac:dyDescent="0.25">
      <c r="A4422" s="285">
        <v>44093</v>
      </c>
      <c r="B4422" s="286" t="s">
        <v>48</v>
      </c>
      <c r="C4422" s="257" t="s">
        <v>48</v>
      </c>
    </row>
    <row r="4423" spans="1:3" x14ac:dyDescent="0.25">
      <c r="A4423" s="285">
        <v>44094</v>
      </c>
      <c r="B4423" s="286" t="s">
        <v>48</v>
      </c>
      <c r="C4423" s="257" t="s">
        <v>48</v>
      </c>
    </row>
    <row r="4424" spans="1:3" x14ac:dyDescent="0.25">
      <c r="A4424" s="285">
        <v>44095</v>
      </c>
      <c r="B4424" s="286" t="s">
        <v>48</v>
      </c>
      <c r="C4424" s="257" t="s">
        <v>48</v>
      </c>
    </row>
    <row r="4425" spans="1:3" x14ac:dyDescent="0.25">
      <c r="A4425" s="285">
        <v>44097</v>
      </c>
      <c r="B4425" s="286" t="s">
        <v>48</v>
      </c>
      <c r="C4425" s="257" t="s">
        <v>48</v>
      </c>
    </row>
    <row r="4426" spans="1:3" x14ac:dyDescent="0.25">
      <c r="A4426" s="285">
        <v>44098</v>
      </c>
      <c r="B4426" s="286" t="s">
        <v>48</v>
      </c>
      <c r="C4426" s="257" t="s">
        <v>48</v>
      </c>
    </row>
    <row r="4427" spans="1:3" x14ac:dyDescent="0.25">
      <c r="A4427" s="285">
        <v>44099</v>
      </c>
      <c r="B4427" s="286" t="s">
        <v>48</v>
      </c>
      <c r="C4427" s="257" t="s">
        <v>48</v>
      </c>
    </row>
    <row r="4428" spans="1:3" x14ac:dyDescent="0.25">
      <c r="A4428" s="285">
        <v>44100</v>
      </c>
      <c r="B4428" s="286" t="s">
        <v>48</v>
      </c>
      <c r="C4428" s="257" t="s">
        <v>48</v>
      </c>
    </row>
    <row r="4429" spans="1:3" x14ac:dyDescent="0.25">
      <c r="A4429" s="285">
        <v>44101</v>
      </c>
      <c r="B4429" s="286" t="s">
        <v>48</v>
      </c>
      <c r="C4429" s="257" t="s">
        <v>48</v>
      </c>
    </row>
    <row r="4430" spans="1:3" x14ac:dyDescent="0.25">
      <c r="A4430" s="285">
        <v>44102</v>
      </c>
      <c r="B4430" s="286" t="s">
        <v>48</v>
      </c>
      <c r="C4430" s="257" t="s">
        <v>48</v>
      </c>
    </row>
    <row r="4431" spans="1:3" x14ac:dyDescent="0.25">
      <c r="A4431" s="285">
        <v>44103</v>
      </c>
      <c r="B4431" s="286" t="s">
        <v>48</v>
      </c>
      <c r="C4431" s="257" t="s">
        <v>48</v>
      </c>
    </row>
    <row r="4432" spans="1:3" x14ac:dyDescent="0.25">
      <c r="A4432" s="285">
        <v>44104</v>
      </c>
      <c r="B4432" s="286" t="s">
        <v>48</v>
      </c>
      <c r="C4432" s="257" t="s">
        <v>48</v>
      </c>
    </row>
    <row r="4433" spans="1:3" x14ac:dyDescent="0.25">
      <c r="A4433" s="285">
        <v>44105</v>
      </c>
      <c r="B4433" s="286" t="s">
        <v>48</v>
      </c>
      <c r="C4433" s="257" t="s">
        <v>48</v>
      </c>
    </row>
    <row r="4434" spans="1:3" x14ac:dyDescent="0.25">
      <c r="A4434" s="285">
        <v>44107</v>
      </c>
      <c r="B4434" s="286" t="s">
        <v>48</v>
      </c>
      <c r="C4434" s="257" t="s">
        <v>48</v>
      </c>
    </row>
    <row r="4435" spans="1:3" x14ac:dyDescent="0.25">
      <c r="A4435" s="285">
        <v>44108</v>
      </c>
      <c r="B4435" s="286" t="s">
        <v>48</v>
      </c>
      <c r="C4435" s="257" t="s">
        <v>48</v>
      </c>
    </row>
    <row r="4436" spans="1:3" x14ac:dyDescent="0.25">
      <c r="A4436" s="285">
        <v>44109</v>
      </c>
      <c r="B4436" s="286" t="s">
        <v>48</v>
      </c>
      <c r="C4436" s="257" t="s">
        <v>48</v>
      </c>
    </row>
    <row r="4437" spans="1:3" x14ac:dyDescent="0.25">
      <c r="A4437" s="285">
        <v>44110</v>
      </c>
      <c r="B4437" s="286" t="s">
        <v>48</v>
      </c>
      <c r="C4437" s="257" t="s">
        <v>48</v>
      </c>
    </row>
    <row r="4438" spans="1:3" x14ac:dyDescent="0.25">
      <c r="A4438" s="285">
        <v>44111</v>
      </c>
      <c r="B4438" s="286" t="s">
        <v>48</v>
      </c>
      <c r="C4438" s="257" t="s">
        <v>48</v>
      </c>
    </row>
    <row r="4439" spans="1:3" x14ac:dyDescent="0.25">
      <c r="A4439" s="285">
        <v>44112</v>
      </c>
      <c r="B4439" s="286" t="s">
        <v>48</v>
      </c>
      <c r="C4439" s="257" t="s">
        <v>48</v>
      </c>
    </row>
    <row r="4440" spans="1:3" x14ac:dyDescent="0.25">
      <c r="A4440" s="285">
        <v>44113</v>
      </c>
      <c r="B4440" s="286" t="s">
        <v>48</v>
      </c>
      <c r="C4440" s="257" t="s">
        <v>48</v>
      </c>
    </row>
    <row r="4441" spans="1:3" x14ac:dyDescent="0.25">
      <c r="A4441" s="285">
        <v>44114</v>
      </c>
      <c r="B4441" s="286" t="s">
        <v>48</v>
      </c>
      <c r="C4441" s="257" t="s">
        <v>48</v>
      </c>
    </row>
    <row r="4442" spans="1:3" x14ac:dyDescent="0.25">
      <c r="A4442" s="285">
        <v>44115</v>
      </c>
      <c r="B4442" s="286" t="s">
        <v>48</v>
      </c>
      <c r="C4442" s="257" t="s">
        <v>48</v>
      </c>
    </row>
    <row r="4443" spans="1:3" x14ac:dyDescent="0.25">
      <c r="A4443" s="285">
        <v>44116</v>
      </c>
      <c r="B4443" s="286" t="s">
        <v>48</v>
      </c>
      <c r="C4443" s="257" t="s">
        <v>48</v>
      </c>
    </row>
    <row r="4444" spans="1:3" x14ac:dyDescent="0.25">
      <c r="A4444" s="285">
        <v>44117</v>
      </c>
      <c r="B4444" s="286" t="s">
        <v>48</v>
      </c>
      <c r="C4444" s="257" t="s">
        <v>48</v>
      </c>
    </row>
    <row r="4445" spans="1:3" x14ac:dyDescent="0.25">
      <c r="A4445" s="285">
        <v>44118</v>
      </c>
      <c r="B4445" s="286" t="s">
        <v>48</v>
      </c>
      <c r="C4445" s="257" t="s">
        <v>48</v>
      </c>
    </row>
    <row r="4446" spans="1:3" x14ac:dyDescent="0.25">
      <c r="A4446" s="285">
        <v>44119</v>
      </c>
      <c r="B4446" s="286" t="s">
        <v>48</v>
      </c>
      <c r="C4446" s="257" t="s">
        <v>48</v>
      </c>
    </row>
    <row r="4447" spans="1:3" x14ac:dyDescent="0.25">
      <c r="A4447" s="285">
        <v>44120</v>
      </c>
      <c r="B4447" s="286" t="s">
        <v>48</v>
      </c>
      <c r="C4447" s="257" t="s">
        <v>48</v>
      </c>
    </row>
    <row r="4448" spans="1:3" x14ac:dyDescent="0.25">
      <c r="A4448" s="285">
        <v>44121</v>
      </c>
      <c r="B4448" s="286" t="s">
        <v>48</v>
      </c>
      <c r="C4448" s="257" t="s">
        <v>48</v>
      </c>
    </row>
    <row r="4449" spans="1:3" x14ac:dyDescent="0.25">
      <c r="A4449" s="285">
        <v>44122</v>
      </c>
      <c r="B4449" s="286" t="s">
        <v>48</v>
      </c>
      <c r="C4449" s="257" t="s">
        <v>48</v>
      </c>
    </row>
    <row r="4450" spans="1:3" x14ac:dyDescent="0.25">
      <c r="A4450" s="285">
        <v>44123</v>
      </c>
      <c r="B4450" s="286" t="s">
        <v>48</v>
      </c>
      <c r="C4450" s="257" t="s">
        <v>48</v>
      </c>
    </row>
    <row r="4451" spans="1:3" x14ac:dyDescent="0.25">
      <c r="A4451" s="285">
        <v>44124</v>
      </c>
      <c r="B4451" s="286" t="s">
        <v>48</v>
      </c>
      <c r="C4451" s="257" t="s">
        <v>48</v>
      </c>
    </row>
    <row r="4452" spans="1:3" x14ac:dyDescent="0.25">
      <c r="A4452" s="285">
        <v>44125</v>
      </c>
      <c r="B4452" s="286" t="s">
        <v>48</v>
      </c>
      <c r="C4452" s="257" t="s">
        <v>48</v>
      </c>
    </row>
    <row r="4453" spans="1:3" x14ac:dyDescent="0.25">
      <c r="A4453" s="285">
        <v>44126</v>
      </c>
      <c r="B4453" s="286" t="s">
        <v>48</v>
      </c>
      <c r="C4453" s="257" t="s">
        <v>48</v>
      </c>
    </row>
    <row r="4454" spans="1:3" x14ac:dyDescent="0.25">
      <c r="A4454" s="285">
        <v>44127</v>
      </c>
      <c r="B4454" s="286" t="s">
        <v>48</v>
      </c>
      <c r="C4454" s="257" t="s">
        <v>48</v>
      </c>
    </row>
    <row r="4455" spans="1:3" x14ac:dyDescent="0.25">
      <c r="A4455" s="285">
        <v>44128</v>
      </c>
      <c r="B4455" s="286" t="s">
        <v>48</v>
      </c>
      <c r="C4455" s="257" t="s">
        <v>48</v>
      </c>
    </row>
    <row r="4456" spans="1:3" x14ac:dyDescent="0.25">
      <c r="A4456" s="285">
        <v>44129</v>
      </c>
      <c r="B4456" s="286" t="s">
        <v>48</v>
      </c>
      <c r="C4456" s="257" t="s">
        <v>48</v>
      </c>
    </row>
    <row r="4457" spans="1:3" x14ac:dyDescent="0.25">
      <c r="A4457" s="285">
        <v>44130</v>
      </c>
      <c r="B4457" s="286" t="s">
        <v>48</v>
      </c>
      <c r="C4457" s="257" t="s">
        <v>48</v>
      </c>
    </row>
    <row r="4458" spans="1:3" x14ac:dyDescent="0.25">
      <c r="A4458" s="285">
        <v>44131</v>
      </c>
      <c r="B4458" s="286" t="s">
        <v>48</v>
      </c>
      <c r="C4458" s="257" t="s">
        <v>48</v>
      </c>
    </row>
    <row r="4459" spans="1:3" x14ac:dyDescent="0.25">
      <c r="A4459" s="285">
        <v>44132</v>
      </c>
      <c r="B4459" s="286" t="s">
        <v>48</v>
      </c>
      <c r="C4459" s="257" t="s">
        <v>48</v>
      </c>
    </row>
    <row r="4460" spans="1:3" x14ac:dyDescent="0.25">
      <c r="A4460" s="285">
        <v>44133</v>
      </c>
      <c r="B4460" s="286" t="s">
        <v>48</v>
      </c>
      <c r="C4460" s="257" t="s">
        <v>48</v>
      </c>
    </row>
    <row r="4461" spans="1:3" x14ac:dyDescent="0.25">
      <c r="A4461" s="285">
        <v>44136</v>
      </c>
      <c r="B4461" s="286" t="s">
        <v>48</v>
      </c>
      <c r="C4461" s="257" t="s">
        <v>48</v>
      </c>
    </row>
    <row r="4462" spans="1:3" x14ac:dyDescent="0.25">
      <c r="A4462" s="285">
        <v>44137</v>
      </c>
      <c r="B4462" s="286" t="s">
        <v>48</v>
      </c>
      <c r="C4462" s="257" t="s">
        <v>48</v>
      </c>
    </row>
    <row r="4463" spans="1:3" x14ac:dyDescent="0.25">
      <c r="A4463" s="285">
        <v>44138</v>
      </c>
      <c r="B4463" s="286" t="s">
        <v>48</v>
      </c>
      <c r="C4463" s="257" t="s">
        <v>48</v>
      </c>
    </row>
    <row r="4464" spans="1:3" x14ac:dyDescent="0.25">
      <c r="A4464" s="285">
        <v>44139</v>
      </c>
      <c r="B4464" s="286" t="s">
        <v>48</v>
      </c>
      <c r="C4464" s="257" t="s">
        <v>48</v>
      </c>
    </row>
    <row r="4465" spans="1:3" x14ac:dyDescent="0.25">
      <c r="A4465" s="285">
        <v>44140</v>
      </c>
      <c r="B4465" s="286" t="s">
        <v>48</v>
      </c>
      <c r="C4465" s="257" t="s">
        <v>48</v>
      </c>
    </row>
    <row r="4466" spans="1:3" x14ac:dyDescent="0.25">
      <c r="A4466" s="285">
        <v>44141</v>
      </c>
      <c r="B4466" s="286" t="s">
        <v>48</v>
      </c>
      <c r="C4466" s="257" t="s">
        <v>48</v>
      </c>
    </row>
    <row r="4467" spans="1:3" x14ac:dyDescent="0.25">
      <c r="A4467" s="285">
        <v>44142</v>
      </c>
      <c r="B4467" s="286" t="s">
        <v>48</v>
      </c>
      <c r="C4467" s="257" t="s">
        <v>48</v>
      </c>
    </row>
    <row r="4468" spans="1:3" x14ac:dyDescent="0.25">
      <c r="A4468" s="285">
        <v>44143</v>
      </c>
      <c r="B4468" s="286" t="s">
        <v>48</v>
      </c>
      <c r="C4468" s="257" t="s">
        <v>48</v>
      </c>
    </row>
    <row r="4469" spans="1:3" x14ac:dyDescent="0.25">
      <c r="A4469" s="285">
        <v>44144</v>
      </c>
      <c r="B4469" s="286" t="s">
        <v>48</v>
      </c>
      <c r="C4469" s="257" t="s">
        <v>48</v>
      </c>
    </row>
    <row r="4470" spans="1:3" x14ac:dyDescent="0.25">
      <c r="A4470" s="285">
        <v>44145</v>
      </c>
      <c r="B4470" s="286" t="s">
        <v>48</v>
      </c>
      <c r="C4470" s="257" t="s">
        <v>48</v>
      </c>
    </row>
    <row r="4471" spans="1:3" x14ac:dyDescent="0.25">
      <c r="A4471" s="285">
        <v>44150</v>
      </c>
      <c r="B4471" s="286" t="s">
        <v>48</v>
      </c>
      <c r="C4471" s="257" t="s">
        <v>48</v>
      </c>
    </row>
    <row r="4472" spans="1:3" x14ac:dyDescent="0.25">
      <c r="A4472" s="285">
        <v>44151</v>
      </c>
      <c r="B4472" s="286" t="s">
        <v>48</v>
      </c>
      <c r="C4472" s="257" t="s">
        <v>48</v>
      </c>
    </row>
    <row r="4473" spans="1:3" x14ac:dyDescent="0.25">
      <c r="A4473" s="285">
        <v>44152</v>
      </c>
      <c r="B4473" s="286" t="s">
        <v>48</v>
      </c>
      <c r="C4473" s="257" t="s">
        <v>48</v>
      </c>
    </row>
    <row r="4474" spans="1:3" x14ac:dyDescent="0.25">
      <c r="A4474" s="285">
        <v>44153</v>
      </c>
      <c r="B4474" s="286" t="s">
        <v>48</v>
      </c>
      <c r="C4474" s="257" t="s">
        <v>48</v>
      </c>
    </row>
    <row r="4475" spans="1:3" x14ac:dyDescent="0.25">
      <c r="A4475" s="285">
        <v>44155</v>
      </c>
      <c r="B4475" s="286" t="s">
        <v>48</v>
      </c>
      <c r="C4475" s="257" t="s">
        <v>48</v>
      </c>
    </row>
    <row r="4476" spans="1:3" x14ac:dyDescent="0.25">
      <c r="A4476" s="285">
        <v>44156</v>
      </c>
      <c r="B4476" s="286" t="s">
        <v>48</v>
      </c>
      <c r="C4476" s="257" t="s">
        <v>48</v>
      </c>
    </row>
    <row r="4477" spans="1:3" x14ac:dyDescent="0.25">
      <c r="A4477" s="285">
        <v>44158</v>
      </c>
      <c r="B4477" s="286" t="s">
        <v>48</v>
      </c>
      <c r="C4477" s="257" t="s">
        <v>48</v>
      </c>
    </row>
    <row r="4478" spans="1:3" x14ac:dyDescent="0.25">
      <c r="A4478" s="285">
        <v>44159</v>
      </c>
      <c r="B4478" s="286" t="s">
        <v>48</v>
      </c>
      <c r="C4478" s="257" t="s">
        <v>48</v>
      </c>
    </row>
    <row r="4479" spans="1:3" x14ac:dyDescent="0.25">
      <c r="A4479" s="285">
        <v>44160</v>
      </c>
      <c r="B4479" s="286" t="s">
        <v>48</v>
      </c>
      <c r="C4479" s="257" t="s">
        <v>48</v>
      </c>
    </row>
    <row r="4480" spans="1:3" x14ac:dyDescent="0.25">
      <c r="A4480" s="285">
        <v>44161</v>
      </c>
      <c r="B4480" s="286" t="s">
        <v>48</v>
      </c>
      <c r="C4480" s="257" t="s">
        <v>48</v>
      </c>
    </row>
    <row r="4481" spans="1:3" x14ac:dyDescent="0.25">
      <c r="A4481" s="285">
        <v>44162</v>
      </c>
      <c r="B4481" s="286" t="s">
        <v>48</v>
      </c>
      <c r="C4481" s="257" t="s">
        <v>48</v>
      </c>
    </row>
    <row r="4482" spans="1:3" x14ac:dyDescent="0.25">
      <c r="A4482" s="285">
        <v>44163</v>
      </c>
      <c r="B4482" s="286" t="s">
        <v>48</v>
      </c>
      <c r="C4482" s="257" t="s">
        <v>48</v>
      </c>
    </row>
    <row r="4483" spans="1:3" x14ac:dyDescent="0.25">
      <c r="A4483" s="285">
        <v>44164</v>
      </c>
      <c r="B4483" s="286" t="s">
        <v>48</v>
      </c>
      <c r="C4483" s="257" t="s">
        <v>48</v>
      </c>
    </row>
    <row r="4484" spans="1:3" x14ac:dyDescent="0.25">
      <c r="A4484" s="285">
        <v>44165</v>
      </c>
      <c r="B4484" s="286" t="s">
        <v>48</v>
      </c>
      <c r="C4484" s="257" t="s">
        <v>48</v>
      </c>
    </row>
    <row r="4485" spans="1:3" x14ac:dyDescent="0.25">
      <c r="A4485" s="285">
        <v>44166</v>
      </c>
      <c r="B4485" s="286" t="s">
        <v>48</v>
      </c>
      <c r="C4485" s="257" t="s">
        <v>48</v>
      </c>
    </row>
    <row r="4486" spans="1:3" x14ac:dyDescent="0.25">
      <c r="A4486" s="285">
        <v>44167</v>
      </c>
      <c r="B4486" s="286" t="s">
        <v>48</v>
      </c>
      <c r="C4486" s="257" t="s">
        <v>48</v>
      </c>
    </row>
    <row r="4487" spans="1:3" x14ac:dyDescent="0.25">
      <c r="A4487" s="285">
        <v>44168</v>
      </c>
      <c r="B4487" s="286" t="s">
        <v>48</v>
      </c>
      <c r="C4487" s="257" t="s">
        <v>48</v>
      </c>
    </row>
    <row r="4488" spans="1:3" x14ac:dyDescent="0.25">
      <c r="A4488" s="285">
        <v>44169</v>
      </c>
      <c r="B4488" s="286" t="s">
        <v>48</v>
      </c>
      <c r="C4488" s="257" t="s">
        <v>48</v>
      </c>
    </row>
    <row r="4489" spans="1:3" x14ac:dyDescent="0.25">
      <c r="A4489" s="285">
        <v>44170</v>
      </c>
      <c r="B4489" s="286" t="s">
        <v>48</v>
      </c>
      <c r="C4489" s="257" t="s">
        <v>48</v>
      </c>
    </row>
    <row r="4490" spans="1:3" x14ac:dyDescent="0.25">
      <c r="A4490" s="285">
        <v>44171</v>
      </c>
      <c r="B4490" s="286" t="s">
        <v>48</v>
      </c>
      <c r="C4490" s="257" t="s">
        <v>48</v>
      </c>
    </row>
    <row r="4491" spans="1:3" x14ac:dyDescent="0.25">
      <c r="A4491" s="285">
        <v>44173</v>
      </c>
      <c r="B4491" s="286" t="s">
        <v>48</v>
      </c>
      <c r="C4491" s="257" t="s">
        <v>48</v>
      </c>
    </row>
    <row r="4492" spans="1:3" x14ac:dyDescent="0.25">
      <c r="A4492" s="285">
        <v>44174</v>
      </c>
      <c r="B4492" s="286" t="s">
        <v>48</v>
      </c>
      <c r="C4492" s="257" t="s">
        <v>48</v>
      </c>
    </row>
    <row r="4493" spans="1:3" x14ac:dyDescent="0.25">
      <c r="A4493" s="285">
        <v>44178</v>
      </c>
      <c r="B4493" s="286" t="s">
        <v>48</v>
      </c>
      <c r="C4493" s="257" t="s">
        <v>48</v>
      </c>
    </row>
    <row r="4494" spans="1:3" x14ac:dyDescent="0.25">
      <c r="A4494" s="285">
        <v>44179</v>
      </c>
      <c r="B4494" s="286" t="s">
        <v>48</v>
      </c>
      <c r="C4494" s="257" t="s">
        <v>48</v>
      </c>
    </row>
    <row r="4495" spans="1:3" x14ac:dyDescent="0.25">
      <c r="A4495" s="285">
        <v>43907</v>
      </c>
      <c r="B4495" s="286" t="s">
        <v>7</v>
      </c>
      <c r="C4495" s="257" t="s">
        <v>7</v>
      </c>
    </row>
    <row r="4496" spans="1:3" x14ac:dyDescent="0.25">
      <c r="A4496" s="285">
        <v>43915</v>
      </c>
      <c r="B4496" s="286" t="s">
        <v>7</v>
      </c>
      <c r="C4496" s="257" t="s">
        <v>7</v>
      </c>
    </row>
    <row r="4497" spans="1:3" x14ac:dyDescent="0.25">
      <c r="A4497" s="285">
        <v>43916</v>
      </c>
      <c r="B4497" s="286" t="s">
        <v>7</v>
      </c>
      <c r="C4497" s="257" t="s">
        <v>7</v>
      </c>
    </row>
    <row r="4498" spans="1:3" x14ac:dyDescent="0.25">
      <c r="A4498" s="285">
        <v>43920</v>
      </c>
      <c r="B4498" s="286" t="s">
        <v>7</v>
      </c>
      <c r="C4498" s="257" t="s">
        <v>7</v>
      </c>
    </row>
    <row r="4499" spans="1:3" x14ac:dyDescent="0.25">
      <c r="A4499" s="285">
        <v>43923</v>
      </c>
      <c r="B4499" s="286" t="s">
        <v>7</v>
      </c>
      <c r="C4499" s="257" t="s">
        <v>7</v>
      </c>
    </row>
    <row r="4500" spans="1:3" x14ac:dyDescent="0.25">
      <c r="A4500" s="285">
        <v>43924</v>
      </c>
      <c r="B4500" s="286" t="s">
        <v>7</v>
      </c>
      <c r="C4500" s="257" t="s">
        <v>7</v>
      </c>
    </row>
    <row r="4501" spans="1:3" x14ac:dyDescent="0.25">
      <c r="A4501" s="285">
        <v>43926</v>
      </c>
      <c r="B4501" s="286" t="s">
        <v>7</v>
      </c>
      <c r="C4501" s="257" t="s">
        <v>7</v>
      </c>
    </row>
    <row r="4502" spans="1:3" x14ac:dyDescent="0.25">
      <c r="A4502" s="285">
        <v>43929</v>
      </c>
      <c r="B4502" s="286" t="s">
        <v>7</v>
      </c>
      <c r="C4502" s="257" t="s">
        <v>7</v>
      </c>
    </row>
    <row r="4503" spans="1:3" x14ac:dyDescent="0.25">
      <c r="A4503" s="285">
        <v>43930</v>
      </c>
      <c r="B4503" s="286" t="s">
        <v>7</v>
      </c>
      <c r="C4503" s="257" t="s">
        <v>7</v>
      </c>
    </row>
    <row r="4504" spans="1:3" x14ac:dyDescent="0.25">
      <c r="A4504" s="285">
        <v>43936</v>
      </c>
      <c r="B4504" s="286" t="s">
        <v>7</v>
      </c>
      <c r="C4504" s="257" t="s">
        <v>7</v>
      </c>
    </row>
    <row r="4505" spans="1:3" x14ac:dyDescent="0.25">
      <c r="A4505" s="285">
        <v>43948</v>
      </c>
      <c r="B4505" s="286" t="s">
        <v>7</v>
      </c>
      <c r="C4505" s="257" t="s">
        <v>7</v>
      </c>
    </row>
    <row r="4506" spans="1:3" x14ac:dyDescent="0.25">
      <c r="A4506" s="285">
        <v>43951</v>
      </c>
      <c r="B4506" s="286" t="s">
        <v>7</v>
      </c>
      <c r="C4506" s="257" t="s">
        <v>7</v>
      </c>
    </row>
    <row r="4507" spans="1:3" x14ac:dyDescent="0.25">
      <c r="A4507" s="285">
        <v>43953</v>
      </c>
      <c r="B4507" s="286" t="s">
        <v>7</v>
      </c>
      <c r="C4507" s="257" t="s">
        <v>7</v>
      </c>
    </row>
    <row r="4508" spans="1:3" x14ac:dyDescent="0.25">
      <c r="A4508" s="285">
        <v>43956</v>
      </c>
      <c r="B4508" s="286" t="s">
        <v>7</v>
      </c>
      <c r="C4508" s="257" t="s">
        <v>7</v>
      </c>
    </row>
    <row r="4509" spans="1:3" x14ac:dyDescent="0.25">
      <c r="A4509" s="285">
        <v>43963</v>
      </c>
      <c r="B4509" s="286" t="s">
        <v>7</v>
      </c>
      <c r="C4509" s="257" t="s">
        <v>7</v>
      </c>
    </row>
    <row r="4510" spans="1:3" x14ac:dyDescent="0.25">
      <c r="A4510" s="285">
        <v>43979</v>
      </c>
      <c r="B4510" s="286" t="s">
        <v>7</v>
      </c>
      <c r="C4510" s="257" t="s">
        <v>7</v>
      </c>
    </row>
    <row r="4511" spans="1:3" x14ac:dyDescent="0.25">
      <c r="A4511" s="285">
        <v>43981</v>
      </c>
      <c r="B4511" s="286" t="s">
        <v>7</v>
      </c>
      <c r="C4511" s="257" t="s">
        <v>7</v>
      </c>
    </row>
    <row r="4512" spans="1:3" x14ac:dyDescent="0.25">
      <c r="A4512" s="285">
        <v>43983</v>
      </c>
      <c r="B4512" s="286" t="s">
        <v>7</v>
      </c>
      <c r="C4512" s="257" t="s">
        <v>7</v>
      </c>
    </row>
    <row r="4513" spans="1:3" x14ac:dyDescent="0.25">
      <c r="A4513" s="285">
        <v>43985</v>
      </c>
      <c r="B4513" s="286" t="s">
        <v>7</v>
      </c>
      <c r="C4513" s="257" t="s">
        <v>7</v>
      </c>
    </row>
    <row r="4514" spans="1:3" x14ac:dyDescent="0.25">
      <c r="A4514" s="285">
        <v>43986</v>
      </c>
      <c r="B4514" s="286" t="s">
        <v>7</v>
      </c>
      <c r="C4514" s="257" t="s">
        <v>7</v>
      </c>
    </row>
    <row r="4515" spans="1:3" x14ac:dyDescent="0.25">
      <c r="A4515" s="285">
        <v>43987</v>
      </c>
      <c r="B4515" s="286" t="s">
        <v>7</v>
      </c>
      <c r="C4515" s="257" t="s">
        <v>7</v>
      </c>
    </row>
    <row r="4516" spans="1:3" x14ac:dyDescent="0.25">
      <c r="A4516" s="285">
        <v>43988</v>
      </c>
      <c r="B4516" s="286" t="s">
        <v>7</v>
      </c>
      <c r="C4516" s="257" t="s">
        <v>7</v>
      </c>
    </row>
    <row r="4517" spans="1:3" x14ac:dyDescent="0.25">
      <c r="A4517" s="285">
        <v>43989</v>
      </c>
      <c r="B4517" s="286" t="s">
        <v>7</v>
      </c>
      <c r="C4517" s="257" t="s">
        <v>7</v>
      </c>
    </row>
    <row r="4518" spans="1:3" x14ac:dyDescent="0.25">
      <c r="A4518" s="285">
        <v>43990</v>
      </c>
      <c r="B4518" s="286" t="s">
        <v>7</v>
      </c>
      <c r="C4518" s="257" t="s">
        <v>7</v>
      </c>
    </row>
    <row r="4519" spans="1:3" x14ac:dyDescent="0.25">
      <c r="A4519" s="285">
        <v>43991</v>
      </c>
      <c r="B4519" s="286" t="s">
        <v>7</v>
      </c>
      <c r="C4519" s="257" t="s">
        <v>7</v>
      </c>
    </row>
    <row r="4520" spans="1:3" x14ac:dyDescent="0.25">
      <c r="A4520" s="285">
        <v>43992</v>
      </c>
      <c r="B4520" s="286" t="s">
        <v>7</v>
      </c>
      <c r="C4520" s="257" t="s">
        <v>7</v>
      </c>
    </row>
    <row r="4521" spans="1:3" x14ac:dyDescent="0.25">
      <c r="A4521" s="285">
        <v>43993</v>
      </c>
      <c r="B4521" s="286" t="s">
        <v>7</v>
      </c>
      <c r="C4521" s="257" t="s">
        <v>7</v>
      </c>
    </row>
    <row r="4522" spans="1:3" x14ac:dyDescent="0.25">
      <c r="A4522" s="285">
        <v>43994</v>
      </c>
      <c r="B4522" s="286" t="s">
        <v>7</v>
      </c>
      <c r="C4522" s="257" t="s">
        <v>7</v>
      </c>
    </row>
    <row r="4523" spans="1:3" x14ac:dyDescent="0.25">
      <c r="A4523" s="285">
        <v>43995</v>
      </c>
      <c r="B4523" s="286" t="s">
        <v>7</v>
      </c>
      <c r="C4523" s="257" t="s">
        <v>7</v>
      </c>
    </row>
    <row r="4524" spans="1:3" x14ac:dyDescent="0.25">
      <c r="A4524" s="285">
        <v>43996</v>
      </c>
      <c r="B4524" s="286" t="s">
        <v>7</v>
      </c>
      <c r="C4524" s="257" t="s">
        <v>7</v>
      </c>
    </row>
    <row r="4525" spans="1:3" x14ac:dyDescent="0.25">
      <c r="A4525" s="285">
        <v>43998</v>
      </c>
      <c r="B4525" s="286" t="s">
        <v>7</v>
      </c>
      <c r="C4525" s="257" t="s">
        <v>7</v>
      </c>
    </row>
    <row r="4526" spans="1:3" x14ac:dyDescent="0.25">
      <c r="A4526" s="285">
        <v>43999</v>
      </c>
      <c r="B4526" s="286" t="s">
        <v>7</v>
      </c>
      <c r="C4526" s="257" t="s">
        <v>7</v>
      </c>
    </row>
    <row r="4527" spans="1:3" x14ac:dyDescent="0.25">
      <c r="A4527" s="285">
        <v>44000</v>
      </c>
      <c r="B4527" s="286" t="s">
        <v>7</v>
      </c>
      <c r="C4527" s="257" t="s">
        <v>7</v>
      </c>
    </row>
    <row r="4528" spans="1:3" x14ac:dyDescent="0.25">
      <c r="A4528" s="285">
        <v>44001</v>
      </c>
      <c r="B4528" s="286" t="s">
        <v>7</v>
      </c>
      <c r="C4528" s="257" t="s">
        <v>7</v>
      </c>
    </row>
    <row r="4529" spans="1:3" x14ac:dyDescent="0.25">
      <c r="A4529" s="285">
        <v>44002</v>
      </c>
      <c r="B4529" s="286" t="s">
        <v>7</v>
      </c>
      <c r="C4529" s="257" t="s">
        <v>7</v>
      </c>
    </row>
    <row r="4530" spans="1:3" x14ac:dyDescent="0.25">
      <c r="A4530" s="285">
        <v>44003</v>
      </c>
      <c r="B4530" s="286" t="s">
        <v>7</v>
      </c>
      <c r="C4530" s="257" t="s">
        <v>7</v>
      </c>
    </row>
    <row r="4531" spans="1:3" x14ac:dyDescent="0.25">
      <c r="A4531" s="285">
        <v>44004</v>
      </c>
      <c r="B4531" s="286" t="s">
        <v>7</v>
      </c>
      <c r="C4531" s="257" t="s">
        <v>7</v>
      </c>
    </row>
    <row r="4532" spans="1:3" x14ac:dyDescent="0.25">
      <c r="A4532" s="285">
        <v>44005</v>
      </c>
      <c r="B4532" s="286" t="s">
        <v>7</v>
      </c>
      <c r="C4532" s="257" t="s">
        <v>7</v>
      </c>
    </row>
    <row r="4533" spans="1:3" x14ac:dyDescent="0.25">
      <c r="A4533" s="285">
        <v>44006</v>
      </c>
      <c r="B4533" s="286" t="s">
        <v>7</v>
      </c>
      <c r="C4533" s="257" t="s">
        <v>7</v>
      </c>
    </row>
    <row r="4534" spans="1:3" x14ac:dyDescent="0.25">
      <c r="A4534" s="285">
        <v>44007</v>
      </c>
      <c r="B4534" s="286" t="s">
        <v>7</v>
      </c>
      <c r="C4534" s="257" t="s">
        <v>7</v>
      </c>
    </row>
    <row r="4535" spans="1:3" x14ac:dyDescent="0.25">
      <c r="A4535" s="285">
        <v>44008</v>
      </c>
      <c r="B4535" s="286" t="s">
        <v>7</v>
      </c>
      <c r="C4535" s="257" t="s">
        <v>7</v>
      </c>
    </row>
    <row r="4536" spans="1:3" x14ac:dyDescent="0.25">
      <c r="A4536" s="285">
        <v>44009</v>
      </c>
      <c r="B4536" s="286" t="s">
        <v>7</v>
      </c>
      <c r="C4536" s="257" t="s">
        <v>7</v>
      </c>
    </row>
    <row r="4537" spans="1:3" x14ac:dyDescent="0.25">
      <c r="A4537" s="285">
        <v>44010</v>
      </c>
      <c r="B4537" s="286" t="s">
        <v>7</v>
      </c>
      <c r="C4537" s="257" t="s">
        <v>7</v>
      </c>
    </row>
    <row r="4538" spans="1:3" x14ac:dyDescent="0.25">
      <c r="A4538" s="285">
        <v>44011</v>
      </c>
      <c r="B4538" s="286" t="s">
        <v>7</v>
      </c>
      <c r="C4538" s="257" t="s">
        <v>7</v>
      </c>
    </row>
    <row r="4539" spans="1:3" x14ac:dyDescent="0.25">
      <c r="A4539" s="285">
        <v>44012</v>
      </c>
      <c r="B4539" s="286" t="s">
        <v>7</v>
      </c>
      <c r="C4539" s="257" t="s">
        <v>7</v>
      </c>
    </row>
    <row r="4540" spans="1:3" x14ac:dyDescent="0.25">
      <c r="A4540" s="285">
        <v>44013</v>
      </c>
      <c r="B4540" s="286" t="s">
        <v>7</v>
      </c>
      <c r="C4540" s="257" t="s">
        <v>7</v>
      </c>
    </row>
    <row r="4541" spans="1:3" x14ac:dyDescent="0.25">
      <c r="A4541" s="285">
        <v>44014</v>
      </c>
      <c r="B4541" s="286" t="s">
        <v>7</v>
      </c>
      <c r="C4541" s="257" t="s">
        <v>7</v>
      </c>
    </row>
    <row r="4542" spans="1:3" x14ac:dyDescent="0.25">
      <c r="A4542" s="285">
        <v>44015</v>
      </c>
      <c r="B4542" s="286" t="s">
        <v>7</v>
      </c>
      <c r="C4542" s="257" t="s">
        <v>7</v>
      </c>
    </row>
    <row r="4543" spans="1:3" x14ac:dyDescent="0.25">
      <c r="A4543" s="285">
        <v>44016</v>
      </c>
      <c r="B4543" s="286" t="s">
        <v>7</v>
      </c>
      <c r="C4543" s="257" t="s">
        <v>7</v>
      </c>
    </row>
    <row r="4544" spans="1:3" x14ac:dyDescent="0.25">
      <c r="A4544" s="285">
        <v>44017</v>
      </c>
      <c r="B4544" s="286" t="s">
        <v>7</v>
      </c>
      <c r="C4544" s="257" t="s">
        <v>7</v>
      </c>
    </row>
    <row r="4545" spans="1:3" x14ac:dyDescent="0.25">
      <c r="A4545" s="285">
        <v>44018</v>
      </c>
      <c r="B4545" s="286" t="s">
        <v>7</v>
      </c>
      <c r="C4545" s="257" t="s">
        <v>7</v>
      </c>
    </row>
    <row r="4546" spans="1:3" x14ac:dyDescent="0.25">
      <c r="A4546" s="285">
        <v>44019</v>
      </c>
      <c r="B4546" s="286" t="s">
        <v>7</v>
      </c>
      <c r="C4546" s="257" t="s">
        <v>7</v>
      </c>
    </row>
    <row r="4547" spans="1:3" x14ac:dyDescent="0.25">
      <c r="A4547" s="285">
        <v>44020</v>
      </c>
      <c r="B4547" s="286" t="s">
        <v>7</v>
      </c>
      <c r="C4547" s="257" t="s">
        <v>7</v>
      </c>
    </row>
    <row r="4548" spans="1:3" x14ac:dyDescent="0.25">
      <c r="A4548" s="285">
        <v>44021</v>
      </c>
      <c r="B4548" s="286" t="s">
        <v>7</v>
      </c>
      <c r="C4548" s="257" t="s">
        <v>7</v>
      </c>
    </row>
    <row r="4549" spans="1:3" x14ac:dyDescent="0.25">
      <c r="A4549" s="285">
        <v>44022</v>
      </c>
      <c r="B4549" s="286" t="s">
        <v>7</v>
      </c>
      <c r="C4549" s="257" t="s">
        <v>7</v>
      </c>
    </row>
    <row r="4550" spans="1:3" x14ac:dyDescent="0.25">
      <c r="A4550" s="285">
        <v>44023</v>
      </c>
      <c r="B4550" s="286" t="s">
        <v>7</v>
      </c>
      <c r="C4550" s="257" t="s">
        <v>7</v>
      </c>
    </row>
    <row r="4551" spans="1:3" x14ac:dyDescent="0.25">
      <c r="A4551" s="285">
        <v>44024</v>
      </c>
      <c r="B4551" s="286" t="s">
        <v>7</v>
      </c>
      <c r="C4551" s="257" t="s">
        <v>7</v>
      </c>
    </row>
    <row r="4552" spans="1:3" x14ac:dyDescent="0.25">
      <c r="A4552" s="285">
        <v>44025</v>
      </c>
      <c r="B4552" s="286" t="s">
        <v>7</v>
      </c>
      <c r="C4552" s="257" t="s">
        <v>7</v>
      </c>
    </row>
    <row r="4553" spans="1:3" x14ac:dyDescent="0.25">
      <c r="A4553" s="285">
        <v>44026</v>
      </c>
      <c r="B4553" s="286" t="s">
        <v>7</v>
      </c>
      <c r="C4553" s="257" t="s">
        <v>7</v>
      </c>
    </row>
    <row r="4554" spans="1:3" x14ac:dyDescent="0.25">
      <c r="A4554" s="285">
        <v>44027</v>
      </c>
      <c r="B4554" s="286" t="s">
        <v>7</v>
      </c>
      <c r="C4554" s="257" t="s">
        <v>7</v>
      </c>
    </row>
    <row r="4555" spans="1:3" x14ac:dyDescent="0.25">
      <c r="A4555" s="285">
        <v>44028</v>
      </c>
      <c r="B4555" s="286" t="s">
        <v>7</v>
      </c>
      <c r="C4555" s="257" t="s">
        <v>7</v>
      </c>
    </row>
    <row r="4556" spans="1:3" x14ac:dyDescent="0.25">
      <c r="A4556" s="285">
        <v>44029</v>
      </c>
      <c r="B4556" s="286" t="s">
        <v>7</v>
      </c>
      <c r="C4556" s="257" t="s">
        <v>7</v>
      </c>
    </row>
    <row r="4557" spans="1:3" x14ac:dyDescent="0.25">
      <c r="A4557" s="285">
        <v>44030</v>
      </c>
      <c r="B4557" s="286" t="s">
        <v>7</v>
      </c>
      <c r="C4557" s="257" t="s">
        <v>7</v>
      </c>
    </row>
    <row r="4558" spans="1:3" x14ac:dyDescent="0.25">
      <c r="A4558" s="285">
        <v>44031</v>
      </c>
      <c r="B4558" s="286" t="s">
        <v>7</v>
      </c>
      <c r="C4558" s="257" t="s">
        <v>7</v>
      </c>
    </row>
    <row r="4559" spans="1:3" x14ac:dyDescent="0.25">
      <c r="A4559" s="285">
        <v>44032</v>
      </c>
      <c r="B4559" s="286" t="s">
        <v>7</v>
      </c>
      <c r="C4559" s="257" t="s">
        <v>7</v>
      </c>
    </row>
    <row r="4560" spans="1:3" x14ac:dyDescent="0.25">
      <c r="A4560" s="285">
        <v>44033</v>
      </c>
      <c r="B4560" s="286" t="s">
        <v>7</v>
      </c>
      <c r="C4560" s="257" t="s">
        <v>7</v>
      </c>
    </row>
    <row r="4561" spans="1:3" x14ac:dyDescent="0.25">
      <c r="A4561" s="285">
        <v>44034</v>
      </c>
      <c r="B4561" s="286" t="s">
        <v>7</v>
      </c>
      <c r="C4561" s="257" t="s">
        <v>7</v>
      </c>
    </row>
    <row r="4562" spans="1:3" x14ac:dyDescent="0.25">
      <c r="A4562" s="285">
        <v>44035</v>
      </c>
      <c r="B4562" s="286" t="s">
        <v>7</v>
      </c>
      <c r="C4562" s="257" t="s">
        <v>7</v>
      </c>
    </row>
    <row r="4563" spans="1:3" x14ac:dyDescent="0.25">
      <c r="A4563" s="285">
        <v>44036</v>
      </c>
      <c r="B4563" s="286" t="s">
        <v>7</v>
      </c>
      <c r="C4563" s="257" t="s">
        <v>7</v>
      </c>
    </row>
    <row r="4564" spans="1:3" x14ac:dyDescent="0.25">
      <c r="A4564" s="285">
        <v>44037</v>
      </c>
      <c r="B4564" s="286" t="s">
        <v>7</v>
      </c>
      <c r="C4564" s="257" t="s">
        <v>7</v>
      </c>
    </row>
    <row r="4565" spans="1:3" x14ac:dyDescent="0.25">
      <c r="A4565" s="285">
        <v>44038</v>
      </c>
      <c r="B4565" s="286" t="s">
        <v>7</v>
      </c>
      <c r="C4565" s="257" t="s">
        <v>7</v>
      </c>
    </row>
    <row r="4566" spans="1:3" x14ac:dyDescent="0.25">
      <c r="A4566" s="285">
        <v>44039</v>
      </c>
      <c r="B4566" s="286" t="s">
        <v>7</v>
      </c>
      <c r="C4566" s="257" t="s">
        <v>7</v>
      </c>
    </row>
    <row r="4567" spans="1:3" x14ac:dyDescent="0.25">
      <c r="A4567" s="285">
        <v>44040</v>
      </c>
      <c r="B4567" s="286" t="s">
        <v>7</v>
      </c>
      <c r="C4567" s="257" t="s">
        <v>7</v>
      </c>
    </row>
    <row r="4568" spans="1:3" x14ac:dyDescent="0.25">
      <c r="A4568" s="285">
        <v>44041</v>
      </c>
      <c r="B4568" s="286" t="s">
        <v>7</v>
      </c>
      <c r="C4568" s="257" t="s">
        <v>7</v>
      </c>
    </row>
    <row r="4569" spans="1:3" x14ac:dyDescent="0.25">
      <c r="A4569" s="285">
        <v>44042</v>
      </c>
      <c r="B4569" s="286" t="s">
        <v>7</v>
      </c>
      <c r="C4569" s="257" t="s">
        <v>7</v>
      </c>
    </row>
    <row r="4570" spans="1:3" x14ac:dyDescent="0.25">
      <c r="A4570" s="285">
        <v>44043</v>
      </c>
      <c r="B4570" s="286" t="s">
        <v>7</v>
      </c>
      <c r="C4570" s="257" t="s">
        <v>7</v>
      </c>
    </row>
    <row r="4571" spans="1:3" x14ac:dyDescent="0.25">
      <c r="A4571" s="285">
        <v>44044</v>
      </c>
      <c r="B4571" s="286" t="s">
        <v>7</v>
      </c>
      <c r="C4571" s="257" t="s">
        <v>7</v>
      </c>
    </row>
    <row r="4572" spans="1:3" x14ac:dyDescent="0.25">
      <c r="A4572" s="285">
        <v>44045</v>
      </c>
      <c r="B4572" s="286" t="s">
        <v>7</v>
      </c>
      <c r="C4572" s="257" t="s">
        <v>7</v>
      </c>
    </row>
    <row r="4573" spans="1:3" x14ac:dyDescent="0.25">
      <c r="A4573" s="285">
        <v>44046</v>
      </c>
      <c r="B4573" s="286" t="s">
        <v>7</v>
      </c>
      <c r="C4573" s="257" t="s">
        <v>7</v>
      </c>
    </row>
    <row r="4574" spans="1:3" x14ac:dyDescent="0.25">
      <c r="A4574" s="285">
        <v>44048</v>
      </c>
      <c r="B4574" s="286" t="s">
        <v>7</v>
      </c>
      <c r="C4574" s="257" t="s">
        <v>7</v>
      </c>
    </row>
    <row r="4575" spans="1:3" x14ac:dyDescent="0.25">
      <c r="A4575" s="285">
        <v>44049</v>
      </c>
      <c r="B4575" s="286" t="s">
        <v>7</v>
      </c>
      <c r="C4575" s="257" t="s">
        <v>7</v>
      </c>
    </row>
    <row r="4576" spans="1:3" x14ac:dyDescent="0.25">
      <c r="A4576" s="285">
        <v>44050</v>
      </c>
      <c r="B4576" s="286" t="s">
        <v>7</v>
      </c>
      <c r="C4576" s="257" t="s">
        <v>7</v>
      </c>
    </row>
    <row r="4577" spans="1:3" x14ac:dyDescent="0.25">
      <c r="A4577" s="285">
        <v>44051</v>
      </c>
      <c r="B4577" s="286" t="s">
        <v>7</v>
      </c>
      <c r="C4577" s="257" t="s">
        <v>7</v>
      </c>
    </row>
    <row r="4578" spans="1:3" x14ac:dyDescent="0.25">
      <c r="A4578" s="285">
        <v>44053</v>
      </c>
      <c r="B4578" s="286" t="s">
        <v>7</v>
      </c>
      <c r="C4578" s="257" t="s">
        <v>7</v>
      </c>
    </row>
    <row r="4579" spans="1:3" x14ac:dyDescent="0.25">
      <c r="A4579" s="285">
        <v>44054</v>
      </c>
      <c r="B4579" s="286" t="s">
        <v>7</v>
      </c>
      <c r="C4579" s="257" t="s">
        <v>7</v>
      </c>
    </row>
    <row r="4580" spans="1:3" x14ac:dyDescent="0.25">
      <c r="A4580" s="285">
        <v>44056</v>
      </c>
      <c r="B4580" s="286" t="s">
        <v>7</v>
      </c>
      <c r="C4580" s="257" t="s">
        <v>7</v>
      </c>
    </row>
    <row r="4581" spans="1:3" x14ac:dyDescent="0.25">
      <c r="A4581" s="285">
        <v>44057</v>
      </c>
      <c r="B4581" s="286" t="s">
        <v>7</v>
      </c>
      <c r="C4581" s="257" t="s">
        <v>7</v>
      </c>
    </row>
    <row r="4582" spans="1:3" x14ac:dyDescent="0.25">
      <c r="A4582" s="285">
        <v>44058</v>
      </c>
      <c r="B4582" s="286" t="s">
        <v>7</v>
      </c>
      <c r="C4582" s="257" t="s">
        <v>7</v>
      </c>
    </row>
    <row r="4583" spans="1:3" x14ac:dyDescent="0.25">
      <c r="A4583" s="285">
        <v>44059</v>
      </c>
      <c r="B4583" s="286" t="s">
        <v>7</v>
      </c>
      <c r="C4583" s="257" t="s">
        <v>7</v>
      </c>
    </row>
    <row r="4584" spans="1:3" x14ac:dyDescent="0.25">
      <c r="A4584" s="285">
        <v>44061</v>
      </c>
      <c r="B4584" s="286" t="s">
        <v>7</v>
      </c>
      <c r="C4584" s="257" t="s">
        <v>7</v>
      </c>
    </row>
    <row r="4585" spans="1:3" x14ac:dyDescent="0.25">
      <c r="A4585" s="285">
        <v>44062</v>
      </c>
      <c r="B4585" s="286" t="s">
        <v>7</v>
      </c>
      <c r="C4585" s="257" t="s">
        <v>7</v>
      </c>
    </row>
    <row r="4586" spans="1:3" x14ac:dyDescent="0.25">
      <c r="A4586" s="285">
        <v>44063</v>
      </c>
      <c r="B4586" s="286" t="s">
        <v>7</v>
      </c>
      <c r="C4586" s="257" t="s">
        <v>7</v>
      </c>
    </row>
    <row r="4587" spans="1:3" x14ac:dyDescent="0.25">
      <c r="A4587" s="285">
        <v>44064</v>
      </c>
      <c r="B4587" s="286" t="s">
        <v>7</v>
      </c>
      <c r="C4587" s="257" t="s">
        <v>7</v>
      </c>
    </row>
    <row r="4588" spans="1:3" x14ac:dyDescent="0.25">
      <c r="A4588" s="285">
        <v>44066</v>
      </c>
      <c r="B4588" s="286" t="s">
        <v>7</v>
      </c>
      <c r="C4588" s="257" t="s">
        <v>7</v>
      </c>
    </row>
    <row r="4589" spans="1:3" x14ac:dyDescent="0.25">
      <c r="A4589" s="285">
        <v>44069</v>
      </c>
      <c r="B4589" s="286" t="s">
        <v>7</v>
      </c>
      <c r="C4589" s="257" t="s">
        <v>7</v>
      </c>
    </row>
    <row r="4590" spans="1:3" x14ac:dyDescent="0.25">
      <c r="A4590" s="285">
        <v>44072</v>
      </c>
      <c r="B4590" s="286" t="s">
        <v>7</v>
      </c>
      <c r="C4590" s="257" t="s">
        <v>7</v>
      </c>
    </row>
    <row r="4591" spans="1:3" x14ac:dyDescent="0.25">
      <c r="A4591" s="285">
        <v>44073</v>
      </c>
      <c r="B4591" s="286" t="s">
        <v>7</v>
      </c>
      <c r="C4591" s="257" t="s">
        <v>7</v>
      </c>
    </row>
    <row r="4592" spans="1:3" x14ac:dyDescent="0.25">
      <c r="A4592" s="285">
        <v>44077</v>
      </c>
      <c r="B4592" s="286" t="s">
        <v>7</v>
      </c>
      <c r="C4592" s="257" t="s">
        <v>7</v>
      </c>
    </row>
    <row r="4593" spans="1:3" x14ac:dyDescent="0.25">
      <c r="A4593" s="285">
        <v>44079</v>
      </c>
      <c r="B4593" s="286" t="s">
        <v>7</v>
      </c>
      <c r="C4593" s="257" t="s">
        <v>7</v>
      </c>
    </row>
    <row r="4594" spans="1:3" x14ac:dyDescent="0.25">
      <c r="A4594" s="285">
        <v>44082</v>
      </c>
      <c r="B4594" s="286" t="s">
        <v>7</v>
      </c>
      <c r="C4594" s="257" t="s">
        <v>7</v>
      </c>
    </row>
    <row r="4595" spans="1:3" x14ac:dyDescent="0.25">
      <c r="A4595" s="285">
        <v>44084</v>
      </c>
      <c r="B4595" s="286" t="s">
        <v>7</v>
      </c>
      <c r="C4595" s="257" t="s">
        <v>7</v>
      </c>
    </row>
    <row r="4596" spans="1:3" x14ac:dyDescent="0.25">
      <c r="A4596" s="285">
        <v>44085</v>
      </c>
      <c r="B4596" s="286" t="s">
        <v>7</v>
      </c>
      <c r="C4596" s="257" t="s">
        <v>7</v>
      </c>
    </row>
    <row r="4597" spans="1:3" x14ac:dyDescent="0.25">
      <c r="A4597" s="285">
        <v>44087</v>
      </c>
      <c r="B4597" s="286" t="s">
        <v>7</v>
      </c>
      <c r="C4597" s="257" t="s">
        <v>7</v>
      </c>
    </row>
    <row r="4598" spans="1:3" x14ac:dyDescent="0.25">
      <c r="A4598" s="285">
        <v>44088</v>
      </c>
      <c r="B4598" s="286" t="s">
        <v>7</v>
      </c>
      <c r="C4598" s="257" t="s">
        <v>7</v>
      </c>
    </row>
    <row r="4599" spans="1:3" x14ac:dyDescent="0.25">
      <c r="A4599" s="285">
        <v>44090</v>
      </c>
      <c r="B4599" s="286" t="s">
        <v>7</v>
      </c>
      <c r="C4599" s="257" t="s">
        <v>7</v>
      </c>
    </row>
    <row r="4600" spans="1:3" x14ac:dyDescent="0.25">
      <c r="A4600" s="285">
        <v>44094</v>
      </c>
      <c r="B4600" s="286" t="s">
        <v>7</v>
      </c>
      <c r="C4600" s="257" t="s">
        <v>7</v>
      </c>
    </row>
    <row r="4601" spans="1:3" x14ac:dyDescent="0.25">
      <c r="A4601" s="285">
        <v>44109</v>
      </c>
      <c r="B4601" s="286" t="s">
        <v>7</v>
      </c>
      <c r="C4601" s="257" t="s">
        <v>7</v>
      </c>
    </row>
    <row r="4602" spans="1:3" x14ac:dyDescent="0.25">
      <c r="A4602" s="285">
        <v>44116</v>
      </c>
      <c r="B4602" s="286" t="s">
        <v>7</v>
      </c>
      <c r="C4602" s="257" t="s">
        <v>7</v>
      </c>
    </row>
    <row r="4603" spans="1:3" x14ac:dyDescent="0.25">
      <c r="A4603" s="285">
        <v>44117</v>
      </c>
      <c r="B4603" s="286" t="s">
        <v>7</v>
      </c>
      <c r="C4603" s="257" t="s">
        <v>7</v>
      </c>
    </row>
    <row r="4604" spans="1:3" x14ac:dyDescent="0.25">
      <c r="A4604" s="285">
        <v>44137</v>
      </c>
      <c r="B4604" s="286" t="s">
        <v>7</v>
      </c>
      <c r="C4604" s="257" t="s">
        <v>7</v>
      </c>
    </row>
    <row r="4605" spans="1:3" x14ac:dyDescent="0.25">
      <c r="A4605" s="285">
        <v>44144</v>
      </c>
      <c r="B4605" s="286" t="s">
        <v>7</v>
      </c>
      <c r="C4605" s="257" t="s">
        <v>7</v>
      </c>
    </row>
    <row r="4606" spans="1:3" x14ac:dyDescent="0.25">
      <c r="A4606" s="285">
        <v>44151</v>
      </c>
      <c r="B4606" s="286" t="s">
        <v>7</v>
      </c>
      <c r="C4606" s="257" t="s">
        <v>7</v>
      </c>
    </row>
    <row r="4607" spans="1:3" x14ac:dyDescent="0.25">
      <c r="A4607" s="285">
        <v>44158</v>
      </c>
      <c r="B4607" s="286" t="s">
        <v>7</v>
      </c>
      <c r="C4607" s="257" t="s">
        <v>7</v>
      </c>
    </row>
    <row r="4608" spans="1:3" x14ac:dyDescent="0.25">
      <c r="A4608" s="285">
        <v>44159</v>
      </c>
      <c r="B4608" s="286" t="s">
        <v>7</v>
      </c>
      <c r="C4608" s="257" t="s">
        <v>7</v>
      </c>
    </row>
    <row r="4609" spans="1:3" x14ac:dyDescent="0.25">
      <c r="A4609" s="285">
        <v>44164</v>
      </c>
      <c r="B4609" s="286" t="s">
        <v>7</v>
      </c>
      <c r="C4609" s="257" t="s">
        <v>7</v>
      </c>
    </row>
    <row r="4610" spans="1:3" x14ac:dyDescent="0.25">
      <c r="A4610" s="285">
        <v>44171</v>
      </c>
      <c r="B4610" s="286" t="s">
        <v>7</v>
      </c>
      <c r="C4610" s="257" t="s">
        <v>7</v>
      </c>
    </row>
    <row r="4611" spans="1:3" x14ac:dyDescent="0.25">
      <c r="A4611" s="285">
        <v>44173</v>
      </c>
      <c r="B4611" s="286" t="s">
        <v>7</v>
      </c>
      <c r="C4611" s="257" t="s">
        <v>7</v>
      </c>
    </row>
    <row r="4612" spans="1:3" x14ac:dyDescent="0.25">
      <c r="A4612" s="285">
        <v>44174</v>
      </c>
      <c r="B4612" s="286" t="s">
        <v>7</v>
      </c>
      <c r="C4612" s="257" t="s">
        <v>7</v>
      </c>
    </row>
    <row r="4613" spans="1:3" x14ac:dyDescent="0.25">
      <c r="A4613" s="285">
        <v>44178</v>
      </c>
      <c r="B4613" s="286" t="s">
        <v>7</v>
      </c>
      <c r="C4613" s="257" t="s">
        <v>7</v>
      </c>
    </row>
    <row r="4614" spans="1:3" x14ac:dyDescent="0.25">
      <c r="A4614" s="285">
        <v>44179</v>
      </c>
      <c r="B4614" s="286" t="s">
        <v>7</v>
      </c>
      <c r="C4614" s="257" t="s">
        <v>7</v>
      </c>
    </row>
    <row r="4615" spans="1:3" x14ac:dyDescent="0.25">
      <c r="A4615" s="285">
        <v>44181</v>
      </c>
      <c r="B4615" s="286" t="s">
        <v>7</v>
      </c>
      <c r="C4615" s="257" t="s">
        <v>7</v>
      </c>
    </row>
    <row r="4616" spans="1:3" x14ac:dyDescent="0.25">
      <c r="A4616" s="285">
        <v>43903</v>
      </c>
      <c r="B4616" s="286" t="s">
        <v>9</v>
      </c>
      <c r="C4616" s="257" t="s">
        <v>9</v>
      </c>
    </row>
    <row r="4617" spans="1:3" x14ac:dyDescent="0.25">
      <c r="A4617" s="285">
        <v>43907</v>
      </c>
      <c r="B4617" s="286" t="s">
        <v>9</v>
      </c>
      <c r="C4617" s="257" t="s">
        <v>9</v>
      </c>
    </row>
    <row r="4618" spans="1:3" x14ac:dyDescent="0.25">
      <c r="A4618" s="285">
        <v>43915</v>
      </c>
      <c r="B4618" s="286" t="s">
        <v>9</v>
      </c>
      <c r="C4618" s="257" t="s">
        <v>9</v>
      </c>
    </row>
    <row r="4619" spans="1:3" x14ac:dyDescent="0.25">
      <c r="A4619" s="285">
        <v>43916</v>
      </c>
      <c r="B4619" s="286" t="s">
        <v>9</v>
      </c>
      <c r="C4619" s="257" t="s">
        <v>9</v>
      </c>
    </row>
    <row r="4620" spans="1:3" x14ac:dyDescent="0.25">
      <c r="A4620" s="285">
        <v>43926</v>
      </c>
      <c r="B4620" s="286" t="s">
        <v>9</v>
      </c>
      <c r="C4620" s="257" t="s">
        <v>9</v>
      </c>
    </row>
    <row r="4621" spans="1:3" x14ac:dyDescent="0.25">
      <c r="A4621" s="285">
        <v>43929</v>
      </c>
      <c r="B4621" s="286" t="s">
        <v>9</v>
      </c>
      <c r="C4621" s="257" t="s">
        <v>9</v>
      </c>
    </row>
    <row r="4622" spans="1:3" x14ac:dyDescent="0.25">
      <c r="A4622" s="285">
        <v>43930</v>
      </c>
      <c r="B4622" s="286" t="s">
        <v>9</v>
      </c>
      <c r="C4622" s="257" t="s">
        <v>9</v>
      </c>
    </row>
    <row r="4623" spans="1:3" x14ac:dyDescent="0.25">
      <c r="A4623" s="285">
        <v>43936</v>
      </c>
      <c r="B4623" s="286" t="s">
        <v>9</v>
      </c>
      <c r="C4623" s="257" t="s">
        <v>9</v>
      </c>
    </row>
    <row r="4624" spans="1:3" x14ac:dyDescent="0.25">
      <c r="A4624" s="285">
        <v>43948</v>
      </c>
      <c r="B4624" s="286" t="s">
        <v>9</v>
      </c>
      <c r="C4624" s="257" t="s">
        <v>9</v>
      </c>
    </row>
    <row r="4625" spans="1:3" x14ac:dyDescent="0.25">
      <c r="A4625" s="285">
        <v>43963</v>
      </c>
      <c r="B4625" s="286" t="s">
        <v>9</v>
      </c>
      <c r="C4625" s="257" t="s">
        <v>9</v>
      </c>
    </row>
    <row r="4626" spans="1:3" x14ac:dyDescent="0.25">
      <c r="A4626" s="285">
        <v>43979</v>
      </c>
      <c r="B4626" s="286" t="s">
        <v>9</v>
      </c>
      <c r="C4626" s="257" t="s">
        <v>9</v>
      </c>
    </row>
    <row r="4627" spans="1:3" x14ac:dyDescent="0.25">
      <c r="A4627" s="285">
        <v>43981</v>
      </c>
      <c r="B4627" s="286" t="s">
        <v>9</v>
      </c>
      <c r="C4627" s="257" t="s">
        <v>9</v>
      </c>
    </row>
    <row r="4628" spans="1:3" x14ac:dyDescent="0.25">
      <c r="A4628" s="285">
        <v>43983</v>
      </c>
      <c r="B4628" s="286" t="s">
        <v>9</v>
      </c>
      <c r="C4628" s="257" t="s">
        <v>9</v>
      </c>
    </row>
    <row r="4629" spans="1:3" x14ac:dyDescent="0.25">
      <c r="A4629" s="285">
        <v>43985</v>
      </c>
      <c r="B4629" s="286" t="s">
        <v>9</v>
      </c>
      <c r="C4629" s="257" t="s">
        <v>9</v>
      </c>
    </row>
    <row r="4630" spans="1:3" x14ac:dyDescent="0.25">
      <c r="A4630" s="285">
        <v>43986</v>
      </c>
      <c r="B4630" s="286" t="s">
        <v>9</v>
      </c>
      <c r="C4630" s="257" t="s">
        <v>9</v>
      </c>
    </row>
    <row r="4631" spans="1:3" x14ac:dyDescent="0.25">
      <c r="A4631" s="285">
        <v>43987</v>
      </c>
      <c r="B4631" s="286" t="s">
        <v>9</v>
      </c>
      <c r="C4631" s="257" t="s">
        <v>9</v>
      </c>
    </row>
    <row r="4632" spans="1:3" x14ac:dyDescent="0.25">
      <c r="A4632" s="285">
        <v>43990</v>
      </c>
      <c r="B4632" s="286" t="s">
        <v>9</v>
      </c>
      <c r="C4632" s="257" t="s">
        <v>9</v>
      </c>
    </row>
    <row r="4633" spans="1:3" x14ac:dyDescent="0.25">
      <c r="A4633" s="285">
        <v>43994</v>
      </c>
      <c r="B4633" s="286" t="s">
        <v>9</v>
      </c>
      <c r="C4633" s="257" t="s">
        <v>9</v>
      </c>
    </row>
    <row r="4634" spans="1:3" x14ac:dyDescent="0.25">
      <c r="A4634" s="285">
        <v>43995</v>
      </c>
      <c r="B4634" s="286" t="s">
        <v>9</v>
      </c>
      <c r="C4634" s="257" t="s">
        <v>9</v>
      </c>
    </row>
    <row r="4635" spans="1:3" x14ac:dyDescent="0.25">
      <c r="A4635" s="285">
        <v>43996</v>
      </c>
      <c r="B4635" s="286" t="s">
        <v>9</v>
      </c>
      <c r="C4635" s="257" t="s">
        <v>9</v>
      </c>
    </row>
    <row r="4636" spans="1:3" x14ac:dyDescent="0.25">
      <c r="A4636" s="285">
        <v>43998</v>
      </c>
      <c r="B4636" s="286" t="s">
        <v>9</v>
      </c>
      <c r="C4636" s="257" t="s">
        <v>9</v>
      </c>
    </row>
    <row r="4637" spans="1:3" x14ac:dyDescent="0.25">
      <c r="A4637" s="285">
        <v>43999</v>
      </c>
      <c r="B4637" s="286" t="s">
        <v>9</v>
      </c>
      <c r="C4637" s="257" t="s">
        <v>9</v>
      </c>
    </row>
    <row r="4638" spans="1:3" x14ac:dyDescent="0.25">
      <c r="A4638" s="285">
        <v>44000</v>
      </c>
      <c r="B4638" s="286" t="s">
        <v>9</v>
      </c>
      <c r="C4638" s="257" t="s">
        <v>9</v>
      </c>
    </row>
    <row r="4639" spans="1:3" x14ac:dyDescent="0.25">
      <c r="A4639" s="285">
        <v>44001</v>
      </c>
      <c r="B4639" s="286" t="s">
        <v>9</v>
      </c>
      <c r="C4639" s="257" t="s">
        <v>9</v>
      </c>
    </row>
    <row r="4640" spans="1:3" x14ac:dyDescent="0.25">
      <c r="A4640" s="285">
        <v>44003</v>
      </c>
      <c r="B4640" s="286" t="s">
        <v>9</v>
      </c>
      <c r="C4640" s="257" t="s">
        <v>9</v>
      </c>
    </row>
    <row r="4641" spans="1:3" x14ac:dyDescent="0.25">
      <c r="A4641" s="285">
        <v>44005</v>
      </c>
      <c r="B4641" s="286" t="s">
        <v>9</v>
      </c>
      <c r="C4641" s="257" t="s">
        <v>9</v>
      </c>
    </row>
    <row r="4642" spans="1:3" x14ac:dyDescent="0.25">
      <c r="A4642" s="285">
        <v>44006</v>
      </c>
      <c r="B4642" s="286" t="s">
        <v>9</v>
      </c>
      <c r="C4642" s="257" t="s">
        <v>9</v>
      </c>
    </row>
    <row r="4643" spans="1:3" x14ac:dyDescent="0.25">
      <c r="A4643" s="285">
        <v>44007</v>
      </c>
      <c r="B4643" s="286" t="s">
        <v>9</v>
      </c>
      <c r="C4643" s="257" t="s">
        <v>9</v>
      </c>
    </row>
    <row r="4644" spans="1:3" x14ac:dyDescent="0.25">
      <c r="A4644" s="285">
        <v>44008</v>
      </c>
      <c r="B4644" s="286" t="s">
        <v>9</v>
      </c>
      <c r="C4644" s="257" t="s">
        <v>9</v>
      </c>
    </row>
    <row r="4645" spans="1:3" x14ac:dyDescent="0.25">
      <c r="A4645" s="285">
        <v>44011</v>
      </c>
      <c r="B4645" s="286" t="s">
        <v>9</v>
      </c>
      <c r="C4645" s="257" t="s">
        <v>9</v>
      </c>
    </row>
    <row r="4646" spans="1:3" x14ac:dyDescent="0.25">
      <c r="A4646" s="285">
        <v>44012</v>
      </c>
      <c r="B4646" s="286" t="s">
        <v>9</v>
      </c>
      <c r="C4646" s="257" t="s">
        <v>9</v>
      </c>
    </row>
    <row r="4647" spans="1:3" x14ac:dyDescent="0.25">
      <c r="A4647" s="285">
        <v>44013</v>
      </c>
      <c r="B4647" s="286" t="s">
        <v>9</v>
      </c>
      <c r="C4647" s="257" t="s">
        <v>9</v>
      </c>
    </row>
    <row r="4648" spans="1:3" x14ac:dyDescent="0.25">
      <c r="A4648" s="285">
        <v>44014</v>
      </c>
      <c r="B4648" s="286" t="s">
        <v>9</v>
      </c>
      <c r="C4648" s="257" t="s">
        <v>9</v>
      </c>
    </row>
    <row r="4649" spans="1:3" x14ac:dyDescent="0.25">
      <c r="A4649" s="285">
        <v>44015</v>
      </c>
      <c r="B4649" s="286" t="s">
        <v>9</v>
      </c>
      <c r="C4649" s="257" t="s">
        <v>9</v>
      </c>
    </row>
    <row r="4650" spans="1:3" x14ac:dyDescent="0.25">
      <c r="A4650" s="285">
        <v>44016</v>
      </c>
      <c r="B4650" s="286" t="s">
        <v>9</v>
      </c>
      <c r="C4650" s="257" t="s">
        <v>9</v>
      </c>
    </row>
    <row r="4651" spans="1:3" x14ac:dyDescent="0.25">
      <c r="A4651" s="285">
        <v>44017</v>
      </c>
      <c r="B4651" s="286" t="s">
        <v>9</v>
      </c>
      <c r="C4651" s="257" t="s">
        <v>9</v>
      </c>
    </row>
    <row r="4652" spans="1:3" x14ac:dyDescent="0.25">
      <c r="A4652" s="285">
        <v>44018</v>
      </c>
      <c r="B4652" s="286" t="s">
        <v>9</v>
      </c>
      <c r="C4652" s="257" t="s">
        <v>9</v>
      </c>
    </row>
    <row r="4653" spans="1:3" x14ac:dyDescent="0.25">
      <c r="A4653" s="285">
        <v>44040</v>
      </c>
      <c r="B4653" s="286" t="s">
        <v>9</v>
      </c>
      <c r="C4653" s="257" t="s">
        <v>9</v>
      </c>
    </row>
    <row r="4654" spans="1:3" x14ac:dyDescent="0.25">
      <c r="A4654" s="285">
        <v>44054</v>
      </c>
      <c r="B4654" s="286" t="s">
        <v>9</v>
      </c>
      <c r="C4654" s="257" t="s">
        <v>9</v>
      </c>
    </row>
    <row r="4655" spans="1:3" x14ac:dyDescent="0.25">
      <c r="A4655" s="285">
        <v>44067</v>
      </c>
      <c r="B4655" s="286" t="s">
        <v>9</v>
      </c>
      <c r="C4655" s="257" t="s">
        <v>9</v>
      </c>
    </row>
    <row r="4656" spans="1:3" x14ac:dyDescent="0.25">
      <c r="A4656" s="285">
        <v>44164</v>
      </c>
      <c r="B4656" s="286" t="s">
        <v>9</v>
      </c>
      <c r="C4656" s="257" t="s">
        <v>9</v>
      </c>
    </row>
    <row r="4657" spans="1:3" x14ac:dyDescent="0.25">
      <c r="A4657" s="285">
        <v>44171</v>
      </c>
      <c r="B4657" s="286" t="s">
        <v>9</v>
      </c>
      <c r="C4657" s="257" t="s">
        <v>9</v>
      </c>
    </row>
    <row r="4658" spans="1:3" x14ac:dyDescent="0.25">
      <c r="A4658" s="285">
        <v>44178</v>
      </c>
      <c r="B4658" s="286" t="s">
        <v>9</v>
      </c>
      <c r="C4658" s="257" t="s">
        <v>9</v>
      </c>
    </row>
    <row r="4659" spans="1:3" x14ac:dyDescent="0.25">
      <c r="A4659" s="285">
        <v>43903</v>
      </c>
      <c r="B4659" s="286" t="s">
        <v>15</v>
      </c>
      <c r="C4659" s="257" t="s">
        <v>15</v>
      </c>
    </row>
    <row r="4660" spans="1:3" x14ac:dyDescent="0.25">
      <c r="A4660" s="285">
        <v>43907</v>
      </c>
      <c r="B4660" s="286" t="s">
        <v>15</v>
      </c>
      <c r="C4660" s="257" t="s">
        <v>15</v>
      </c>
    </row>
    <row r="4661" spans="1:3" x14ac:dyDescent="0.25">
      <c r="A4661" s="285">
        <v>43910</v>
      </c>
      <c r="B4661" s="286" t="s">
        <v>15</v>
      </c>
      <c r="C4661" s="257" t="s">
        <v>15</v>
      </c>
    </row>
    <row r="4662" spans="1:3" x14ac:dyDescent="0.25">
      <c r="A4662" s="285">
        <v>43915</v>
      </c>
      <c r="B4662" s="286" t="s">
        <v>15</v>
      </c>
      <c r="C4662" s="257" t="s">
        <v>15</v>
      </c>
    </row>
    <row r="4663" spans="1:3" x14ac:dyDescent="0.25">
      <c r="A4663" s="285">
        <v>43916</v>
      </c>
      <c r="B4663" s="286" t="s">
        <v>15</v>
      </c>
      <c r="C4663" s="257" t="s">
        <v>15</v>
      </c>
    </row>
    <row r="4664" spans="1:3" x14ac:dyDescent="0.25">
      <c r="A4664" s="285">
        <v>43920</v>
      </c>
      <c r="B4664" s="286" t="s">
        <v>15</v>
      </c>
      <c r="C4664" s="257" t="s">
        <v>15</v>
      </c>
    </row>
    <row r="4665" spans="1:3" x14ac:dyDescent="0.25">
      <c r="A4665" s="285">
        <v>43923</v>
      </c>
      <c r="B4665" s="286" t="s">
        <v>15</v>
      </c>
      <c r="C4665" s="257" t="s">
        <v>15</v>
      </c>
    </row>
    <row r="4666" spans="1:3" x14ac:dyDescent="0.25">
      <c r="A4666" s="285">
        <v>43924</v>
      </c>
      <c r="B4666" s="286" t="s">
        <v>15</v>
      </c>
      <c r="C4666" s="257" t="s">
        <v>15</v>
      </c>
    </row>
    <row r="4667" spans="1:3" x14ac:dyDescent="0.25">
      <c r="A4667" s="285">
        <v>43926</v>
      </c>
      <c r="B4667" s="286" t="s">
        <v>15</v>
      </c>
      <c r="C4667" s="257" t="s">
        <v>15</v>
      </c>
    </row>
    <row r="4668" spans="1:3" x14ac:dyDescent="0.25">
      <c r="A4668" s="285">
        <v>43929</v>
      </c>
      <c r="B4668" s="286" t="s">
        <v>15</v>
      </c>
      <c r="C4668" s="257" t="s">
        <v>15</v>
      </c>
    </row>
    <row r="4669" spans="1:3" x14ac:dyDescent="0.25">
      <c r="A4669" s="285">
        <v>43936</v>
      </c>
      <c r="B4669" s="286" t="s">
        <v>15</v>
      </c>
      <c r="C4669" s="257" t="s">
        <v>15</v>
      </c>
    </row>
    <row r="4670" spans="1:3" x14ac:dyDescent="0.25">
      <c r="A4670" s="285">
        <v>43948</v>
      </c>
      <c r="B4670" s="286" t="s">
        <v>15</v>
      </c>
      <c r="C4670" s="257" t="s">
        <v>15</v>
      </c>
    </row>
    <row r="4671" spans="1:3" x14ac:dyDescent="0.25">
      <c r="A4671" s="285">
        <v>43951</v>
      </c>
      <c r="B4671" s="286" t="s">
        <v>15</v>
      </c>
      <c r="C4671" s="257" t="s">
        <v>15</v>
      </c>
    </row>
    <row r="4672" spans="1:3" x14ac:dyDescent="0.25">
      <c r="A4672" s="285">
        <v>43953</v>
      </c>
      <c r="B4672" s="286" t="s">
        <v>15</v>
      </c>
      <c r="C4672" s="257" t="s">
        <v>15</v>
      </c>
    </row>
    <row r="4673" spans="1:3" x14ac:dyDescent="0.25">
      <c r="A4673" s="285">
        <v>43956</v>
      </c>
      <c r="B4673" s="286" t="s">
        <v>15</v>
      </c>
      <c r="C4673" s="257" t="s">
        <v>15</v>
      </c>
    </row>
    <row r="4674" spans="1:3" x14ac:dyDescent="0.25">
      <c r="A4674" s="285">
        <v>43963</v>
      </c>
      <c r="B4674" s="286" t="s">
        <v>15</v>
      </c>
      <c r="C4674" s="257" t="s">
        <v>15</v>
      </c>
    </row>
    <row r="4675" spans="1:3" x14ac:dyDescent="0.25">
      <c r="A4675" s="285">
        <v>43979</v>
      </c>
      <c r="B4675" s="286" t="s">
        <v>15</v>
      </c>
      <c r="C4675" s="257" t="s">
        <v>15</v>
      </c>
    </row>
    <row r="4676" spans="1:3" x14ac:dyDescent="0.25">
      <c r="A4676" s="285">
        <v>43981</v>
      </c>
      <c r="B4676" s="286" t="s">
        <v>15</v>
      </c>
      <c r="C4676" s="257" t="s">
        <v>15</v>
      </c>
    </row>
    <row r="4677" spans="1:3" x14ac:dyDescent="0.25">
      <c r="A4677" s="285">
        <v>43983</v>
      </c>
      <c r="B4677" s="286" t="s">
        <v>15</v>
      </c>
      <c r="C4677" s="257" t="s">
        <v>15</v>
      </c>
    </row>
    <row r="4678" spans="1:3" x14ac:dyDescent="0.25">
      <c r="A4678" s="285">
        <v>43985</v>
      </c>
      <c r="B4678" s="286" t="s">
        <v>15</v>
      </c>
      <c r="C4678" s="257" t="s">
        <v>15</v>
      </c>
    </row>
    <row r="4679" spans="1:3" x14ac:dyDescent="0.25">
      <c r="A4679" s="285">
        <v>43986</v>
      </c>
      <c r="B4679" s="286" t="s">
        <v>15</v>
      </c>
      <c r="C4679" s="257" t="s">
        <v>15</v>
      </c>
    </row>
    <row r="4680" spans="1:3" x14ac:dyDescent="0.25">
      <c r="A4680" s="285">
        <v>43987</v>
      </c>
      <c r="B4680" s="286" t="s">
        <v>15</v>
      </c>
      <c r="C4680" s="257" t="s">
        <v>15</v>
      </c>
    </row>
    <row r="4681" spans="1:3" x14ac:dyDescent="0.25">
      <c r="A4681" s="285">
        <v>43988</v>
      </c>
      <c r="B4681" s="286" t="s">
        <v>15</v>
      </c>
      <c r="C4681" s="257" t="s">
        <v>15</v>
      </c>
    </row>
    <row r="4682" spans="1:3" x14ac:dyDescent="0.25">
      <c r="A4682" s="285">
        <v>43989</v>
      </c>
      <c r="B4682" s="286" t="s">
        <v>15</v>
      </c>
      <c r="C4682" s="257" t="s">
        <v>15</v>
      </c>
    </row>
    <row r="4683" spans="1:3" x14ac:dyDescent="0.25">
      <c r="A4683" s="285">
        <v>43990</v>
      </c>
      <c r="B4683" s="286" t="s">
        <v>15</v>
      </c>
      <c r="C4683" s="257" t="s">
        <v>15</v>
      </c>
    </row>
    <row r="4684" spans="1:3" x14ac:dyDescent="0.25">
      <c r="A4684" s="285">
        <v>43991</v>
      </c>
      <c r="B4684" s="286" t="s">
        <v>15</v>
      </c>
      <c r="C4684" s="257" t="s">
        <v>15</v>
      </c>
    </row>
    <row r="4685" spans="1:3" x14ac:dyDescent="0.25">
      <c r="A4685" s="285">
        <v>43992</v>
      </c>
      <c r="B4685" s="286" t="s">
        <v>15</v>
      </c>
      <c r="C4685" s="257" t="s">
        <v>15</v>
      </c>
    </row>
    <row r="4686" spans="1:3" x14ac:dyDescent="0.25">
      <c r="A4686" s="285">
        <v>43994</v>
      </c>
      <c r="B4686" s="286" t="s">
        <v>15</v>
      </c>
      <c r="C4686" s="257" t="s">
        <v>15</v>
      </c>
    </row>
    <row r="4687" spans="1:3" x14ac:dyDescent="0.25">
      <c r="A4687" s="285">
        <v>44001</v>
      </c>
      <c r="B4687" s="286" t="s">
        <v>15</v>
      </c>
      <c r="C4687" s="257" t="s">
        <v>15</v>
      </c>
    </row>
    <row r="4688" spans="1:3" x14ac:dyDescent="0.25">
      <c r="A4688" s="285">
        <v>44003</v>
      </c>
      <c r="B4688" s="286" t="s">
        <v>15</v>
      </c>
      <c r="C4688" s="257" t="s">
        <v>15</v>
      </c>
    </row>
    <row r="4689" spans="1:3" x14ac:dyDescent="0.25">
      <c r="A4689" s="285">
        <v>44004</v>
      </c>
      <c r="B4689" s="286" t="s">
        <v>15</v>
      </c>
      <c r="C4689" s="257" t="s">
        <v>15</v>
      </c>
    </row>
    <row r="4690" spans="1:3" x14ac:dyDescent="0.25">
      <c r="A4690" s="285">
        <v>44005</v>
      </c>
      <c r="B4690" s="286" t="s">
        <v>15</v>
      </c>
      <c r="C4690" s="257" t="s">
        <v>15</v>
      </c>
    </row>
    <row r="4691" spans="1:3" x14ac:dyDescent="0.25">
      <c r="A4691" s="285">
        <v>44008</v>
      </c>
      <c r="B4691" s="286" t="s">
        <v>15</v>
      </c>
      <c r="C4691" s="257" t="s">
        <v>15</v>
      </c>
    </row>
    <row r="4692" spans="1:3" x14ac:dyDescent="0.25">
      <c r="A4692" s="285">
        <v>44009</v>
      </c>
      <c r="B4692" s="286" t="s">
        <v>15</v>
      </c>
      <c r="C4692" s="257" t="s">
        <v>15</v>
      </c>
    </row>
    <row r="4693" spans="1:3" x14ac:dyDescent="0.25">
      <c r="A4693" s="285">
        <v>44010</v>
      </c>
      <c r="B4693" s="286" t="s">
        <v>15</v>
      </c>
      <c r="C4693" s="257" t="s">
        <v>15</v>
      </c>
    </row>
    <row r="4694" spans="1:3" x14ac:dyDescent="0.25">
      <c r="A4694" s="285">
        <v>44011</v>
      </c>
      <c r="B4694" s="286" t="s">
        <v>15</v>
      </c>
      <c r="C4694" s="257" t="s">
        <v>15</v>
      </c>
    </row>
    <row r="4695" spans="1:3" x14ac:dyDescent="0.25">
      <c r="A4695" s="285">
        <v>44012</v>
      </c>
      <c r="B4695" s="286" t="s">
        <v>15</v>
      </c>
      <c r="C4695" s="257" t="s">
        <v>15</v>
      </c>
    </row>
    <row r="4696" spans="1:3" x14ac:dyDescent="0.25">
      <c r="A4696" s="285">
        <v>44013</v>
      </c>
      <c r="B4696" s="286" t="s">
        <v>15</v>
      </c>
      <c r="C4696" s="257" t="s">
        <v>15</v>
      </c>
    </row>
    <row r="4697" spans="1:3" x14ac:dyDescent="0.25">
      <c r="A4697" s="285">
        <v>44014</v>
      </c>
      <c r="B4697" s="286" t="s">
        <v>15</v>
      </c>
      <c r="C4697" s="257" t="s">
        <v>15</v>
      </c>
    </row>
    <row r="4698" spans="1:3" x14ac:dyDescent="0.25">
      <c r="A4698" s="285">
        <v>44015</v>
      </c>
      <c r="B4698" s="286" t="s">
        <v>15</v>
      </c>
      <c r="C4698" s="257" t="s">
        <v>15</v>
      </c>
    </row>
    <row r="4699" spans="1:3" x14ac:dyDescent="0.25">
      <c r="A4699" s="285">
        <v>44016</v>
      </c>
      <c r="B4699" s="286" t="s">
        <v>15</v>
      </c>
      <c r="C4699" s="257" t="s">
        <v>15</v>
      </c>
    </row>
    <row r="4700" spans="1:3" x14ac:dyDescent="0.25">
      <c r="A4700" s="285">
        <v>44017</v>
      </c>
      <c r="B4700" s="286" t="s">
        <v>15</v>
      </c>
      <c r="C4700" s="257" t="s">
        <v>15</v>
      </c>
    </row>
    <row r="4701" spans="1:3" x14ac:dyDescent="0.25">
      <c r="A4701" s="285">
        <v>44018</v>
      </c>
      <c r="B4701" s="286" t="s">
        <v>15</v>
      </c>
      <c r="C4701" s="257" t="s">
        <v>15</v>
      </c>
    </row>
    <row r="4702" spans="1:3" x14ac:dyDescent="0.25">
      <c r="A4702" s="285">
        <v>44019</v>
      </c>
      <c r="B4702" s="286" t="s">
        <v>15</v>
      </c>
      <c r="C4702" s="257" t="s">
        <v>15</v>
      </c>
    </row>
    <row r="4703" spans="1:3" x14ac:dyDescent="0.25">
      <c r="A4703" s="285">
        <v>44021</v>
      </c>
      <c r="B4703" s="286" t="s">
        <v>15</v>
      </c>
      <c r="C4703" s="257" t="s">
        <v>15</v>
      </c>
    </row>
    <row r="4704" spans="1:3" x14ac:dyDescent="0.25">
      <c r="A4704" s="285">
        <v>44023</v>
      </c>
      <c r="B4704" s="286" t="s">
        <v>15</v>
      </c>
      <c r="C4704" s="257" t="s">
        <v>15</v>
      </c>
    </row>
    <row r="4705" spans="1:3" x14ac:dyDescent="0.25">
      <c r="A4705" s="285">
        <v>44024</v>
      </c>
      <c r="B4705" s="286" t="s">
        <v>15</v>
      </c>
      <c r="C4705" s="257" t="s">
        <v>15</v>
      </c>
    </row>
    <row r="4706" spans="1:3" x14ac:dyDescent="0.25">
      <c r="A4706" s="285">
        <v>44025</v>
      </c>
      <c r="B4706" s="286" t="s">
        <v>15</v>
      </c>
      <c r="C4706" s="257" t="s">
        <v>15</v>
      </c>
    </row>
    <row r="4707" spans="1:3" x14ac:dyDescent="0.25">
      <c r="A4707" s="285">
        <v>44026</v>
      </c>
      <c r="B4707" s="286" t="s">
        <v>15</v>
      </c>
      <c r="C4707" s="257" t="s">
        <v>15</v>
      </c>
    </row>
    <row r="4708" spans="1:3" x14ac:dyDescent="0.25">
      <c r="A4708" s="285">
        <v>44027</v>
      </c>
      <c r="B4708" s="286" t="s">
        <v>15</v>
      </c>
      <c r="C4708" s="257" t="s">
        <v>15</v>
      </c>
    </row>
    <row r="4709" spans="1:3" x14ac:dyDescent="0.25">
      <c r="A4709" s="285">
        <v>44028</v>
      </c>
      <c r="B4709" s="286" t="s">
        <v>15</v>
      </c>
      <c r="C4709" s="257" t="s">
        <v>15</v>
      </c>
    </row>
    <row r="4710" spans="1:3" x14ac:dyDescent="0.25">
      <c r="A4710" s="285">
        <v>44029</v>
      </c>
      <c r="B4710" s="286" t="s">
        <v>15</v>
      </c>
      <c r="C4710" s="257" t="s">
        <v>15</v>
      </c>
    </row>
    <row r="4711" spans="1:3" x14ac:dyDescent="0.25">
      <c r="A4711" s="285">
        <v>44030</v>
      </c>
      <c r="B4711" s="286" t="s">
        <v>15</v>
      </c>
      <c r="C4711" s="257" t="s">
        <v>15</v>
      </c>
    </row>
    <row r="4712" spans="1:3" x14ac:dyDescent="0.25">
      <c r="A4712" s="285">
        <v>44031</v>
      </c>
      <c r="B4712" s="286" t="s">
        <v>15</v>
      </c>
      <c r="C4712" s="257" t="s">
        <v>15</v>
      </c>
    </row>
    <row r="4713" spans="1:3" x14ac:dyDescent="0.25">
      <c r="A4713" s="285">
        <v>44032</v>
      </c>
      <c r="B4713" s="286" t="s">
        <v>15</v>
      </c>
      <c r="C4713" s="257" t="s">
        <v>15</v>
      </c>
    </row>
    <row r="4714" spans="1:3" x14ac:dyDescent="0.25">
      <c r="A4714" s="285">
        <v>44033</v>
      </c>
      <c r="B4714" s="286" t="s">
        <v>15</v>
      </c>
      <c r="C4714" s="257" t="s">
        <v>15</v>
      </c>
    </row>
    <row r="4715" spans="1:3" x14ac:dyDescent="0.25">
      <c r="A4715" s="285">
        <v>44034</v>
      </c>
      <c r="B4715" s="286" t="s">
        <v>15</v>
      </c>
      <c r="C4715" s="257" t="s">
        <v>15</v>
      </c>
    </row>
    <row r="4716" spans="1:3" x14ac:dyDescent="0.25">
      <c r="A4716" s="285">
        <v>44035</v>
      </c>
      <c r="B4716" s="286" t="s">
        <v>15</v>
      </c>
      <c r="C4716" s="257" t="s">
        <v>15</v>
      </c>
    </row>
    <row r="4717" spans="1:3" x14ac:dyDescent="0.25">
      <c r="A4717" s="285">
        <v>44036</v>
      </c>
      <c r="B4717" s="286" t="s">
        <v>15</v>
      </c>
      <c r="C4717" s="257" t="s">
        <v>15</v>
      </c>
    </row>
    <row r="4718" spans="1:3" x14ac:dyDescent="0.25">
      <c r="A4718" s="285">
        <v>44037</v>
      </c>
      <c r="B4718" s="286" t="s">
        <v>15</v>
      </c>
      <c r="C4718" s="257" t="s">
        <v>15</v>
      </c>
    </row>
    <row r="4719" spans="1:3" x14ac:dyDescent="0.25">
      <c r="A4719" s="285">
        <v>44038</v>
      </c>
      <c r="B4719" s="286" t="s">
        <v>15</v>
      </c>
      <c r="C4719" s="257" t="s">
        <v>15</v>
      </c>
    </row>
    <row r="4720" spans="1:3" x14ac:dyDescent="0.25">
      <c r="A4720" s="285">
        <v>44039</v>
      </c>
      <c r="B4720" s="286" t="s">
        <v>15</v>
      </c>
      <c r="C4720" s="257" t="s">
        <v>15</v>
      </c>
    </row>
    <row r="4721" spans="1:3" x14ac:dyDescent="0.25">
      <c r="A4721" s="285">
        <v>44040</v>
      </c>
      <c r="B4721" s="286" t="s">
        <v>15</v>
      </c>
      <c r="C4721" s="257" t="s">
        <v>15</v>
      </c>
    </row>
    <row r="4722" spans="1:3" x14ac:dyDescent="0.25">
      <c r="A4722" s="285">
        <v>44041</v>
      </c>
      <c r="B4722" s="286" t="s">
        <v>15</v>
      </c>
      <c r="C4722" s="257" t="s">
        <v>15</v>
      </c>
    </row>
    <row r="4723" spans="1:3" x14ac:dyDescent="0.25">
      <c r="A4723" s="285">
        <v>44042</v>
      </c>
      <c r="B4723" s="286" t="s">
        <v>15</v>
      </c>
      <c r="C4723" s="257" t="s">
        <v>15</v>
      </c>
    </row>
    <row r="4724" spans="1:3" x14ac:dyDescent="0.25">
      <c r="A4724" s="285">
        <v>44043</v>
      </c>
      <c r="B4724" s="286" t="s">
        <v>15</v>
      </c>
      <c r="C4724" s="257" t="s">
        <v>15</v>
      </c>
    </row>
    <row r="4725" spans="1:3" x14ac:dyDescent="0.25">
      <c r="A4725" s="285">
        <v>44044</v>
      </c>
      <c r="B4725" s="286" t="s">
        <v>15</v>
      </c>
      <c r="C4725" s="257" t="s">
        <v>15</v>
      </c>
    </row>
    <row r="4726" spans="1:3" x14ac:dyDescent="0.25">
      <c r="A4726" s="285">
        <v>44046</v>
      </c>
      <c r="B4726" s="286" t="s">
        <v>15</v>
      </c>
      <c r="C4726" s="257" t="s">
        <v>15</v>
      </c>
    </row>
    <row r="4727" spans="1:3" x14ac:dyDescent="0.25">
      <c r="A4727" s="285">
        <v>44047</v>
      </c>
      <c r="B4727" s="286" t="s">
        <v>15</v>
      </c>
      <c r="C4727" s="257" t="s">
        <v>15</v>
      </c>
    </row>
    <row r="4728" spans="1:3" x14ac:dyDescent="0.25">
      <c r="A4728" s="285">
        <v>44048</v>
      </c>
      <c r="B4728" s="286" t="s">
        <v>15</v>
      </c>
      <c r="C4728" s="257" t="s">
        <v>15</v>
      </c>
    </row>
    <row r="4729" spans="1:3" x14ac:dyDescent="0.25">
      <c r="A4729" s="285">
        <v>44049</v>
      </c>
      <c r="B4729" s="286" t="s">
        <v>15</v>
      </c>
      <c r="C4729" s="257" t="s">
        <v>15</v>
      </c>
    </row>
    <row r="4730" spans="1:3" x14ac:dyDescent="0.25">
      <c r="A4730" s="285">
        <v>44050</v>
      </c>
      <c r="B4730" s="286" t="s">
        <v>15</v>
      </c>
      <c r="C4730" s="257" t="s">
        <v>15</v>
      </c>
    </row>
    <row r="4731" spans="1:3" x14ac:dyDescent="0.25">
      <c r="A4731" s="285">
        <v>44051</v>
      </c>
      <c r="B4731" s="286" t="s">
        <v>15</v>
      </c>
      <c r="C4731" s="257" t="s">
        <v>15</v>
      </c>
    </row>
    <row r="4732" spans="1:3" x14ac:dyDescent="0.25">
      <c r="A4732" s="285">
        <v>44052</v>
      </c>
      <c r="B4732" s="286" t="s">
        <v>15</v>
      </c>
      <c r="C4732" s="257" t="s">
        <v>15</v>
      </c>
    </row>
    <row r="4733" spans="1:3" x14ac:dyDescent="0.25">
      <c r="A4733" s="285">
        <v>44053</v>
      </c>
      <c r="B4733" s="286" t="s">
        <v>15</v>
      </c>
      <c r="C4733" s="257" t="s">
        <v>15</v>
      </c>
    </row>
    <row r="4734" spans="1:3" x14ac:dyDescent="0.25">
      <c r="A4734" s="285">
        <v>44054</v>
      </c>
      <c r="B4734" s="286" t="s">
        <v>15</v>
      </c>
      <c r="C4734" s="257" t="s">
        <v>15</v>
      </c>
    </row>
    <row r="4735" spans="1:3" x14ac:dyDescent="0.25">
      <c r="A4735" s="285">
        <v>44055</v>
      </c>
      <c r="B4735" s="286" t="s">
        <v>15</v>
      </c>
      <c r="C4735" s="257" t="s">
        <v>15</v>
      </c>
    </row>
    <row r="4736" spans="1:3" x14ac:dyDescent="0.25">
      <c r="A4736" s="285">
        <v>44056</v>
      </c>
      <c r="B4736" s="286" t="s">
        <v>15</v>
      </c>
      <c r="C4736" s="257" t="s">
        <v>15</v>
      </c>
    </row>
    <row r="4737" spans="1:3" x14ac:dyDescent="0.25">
      <c r="A4737" s="285">
        <v>44057</v>
      </c>
      <c r="B4737" s="286" t="s">
        <v>15</v>
      </c>
      <c r="C4737" s="257" t="s">
        <v>15</v>
      </c>
    </row>
    <row r="4738" spans="1:3" x14ac:dyDescent="0.25">
      <c r="A4738" s="285">
        <v>44058</v>
      </c>
      <c r="B4738" s="286" t="s">
        <v>15</v>
      </c>
      <c r="C4738" s="257" t="s">
        <v>15</v>
      </c>
    </row>
    <row r="4739" spans="1:3" x14ac:dyDescent="0.25">
      <c r="A4739" s="285">
        <v>44059</v>
      </c>
      <c r="B4739" s="286" t="s">
        <v>15</v>
      </c>
      <c r="C4739" s="257" t="s">
        <v>15</v>
      </c>
    </row>
    <row r="4740" spans="1:3" x14ac:dyDescent="0.25">
      <c r="A4740" s="285">
        <v>44060</v>
      </c>
      <c r="B4740" s="286" t="s">
        <v>15</v>
      </c>
      <c r="C4740" s="257" t="s">
        <v>15</v>
      </c>
    </row>
    <row r="4741" spans="1:3" x14ac:dyDescent="0.25">
      <c r="A4741" s="285">
        <v>44061</v>
      </c>
      <c r="B4741" s="286" t="s">
        <v>15</v>
      </c>
      <c r="C4741" s="257" t="s">
        <v>15</v>
      </c>
    </row>
    <row r="4742" spans="1:3" x14ac:dyDescent="0.25">
      <c r="A4742" s="285">
        <v>44062</v>
      </c>
      <c r="B4742" s="286" t="s">
        <v>15</v>
      </c>
      <c r="C4742" s="257" t="s">
        <v>15</v>
      </c>
    </row>
    <row r="4743" spans="1:3" x14ac:dyDescent="0.25">
      <c r="A4743" s="285">
        <v>44063</v>
      </c>
      <c r="B4743" s="286" t="s">
        <v>15</v>
      </c>
      <c r="C4743" s="257" t="s">
        <v>15</v>
      </c>
    </row>
    <row r="4744" spans="1:3" x14ac:dyDescent="0.25">
      <c r="A4744" s="285">
        <v>44065</v>
      </c>
      <c r="B4744" s="286" t="s">
        <v>15</v>
      </c>
      <c r="C4744" s="257" t="s">
        <v>15</v>
      </c>
    </row>
    <row r="4745" spans="1:3" x14ac:dyDescent="0.25">
      <c r="A4745" s="285">
        <v>44067</v>
      </c>
      <c r="B4745" s="286" t="s">
        <v>15</v>
      </c>
      <c r="C4745" s="257" t="s">
        <v>15</v>
      </c>
    </row>
    <row r="4746" spans="1:3" x14ac:dyDescent="0.25">
      <c r="A4746" s="285">
        <v>44069</v>
      </c>
      <c r="B4746" s="286" t="s">
        <v>15</v>
      </c>
      <c r="C4746" s="257" t="s">
        <v>15</v>
      </c>
    </row>
    <row r="4747" spans="1:3" x14ac:dyDescent="0.25">
      <c r="A4747" s="285">
        <v>44072</v>
      </c>
      <c r="B4747" s="286" t="s">
        <v>15</v>
      </c>
      <c r="C4747" s="257" t="s">
        <v>15</v>
      </c>
    </row>
    <row r="4748" spans="1:3" x14ac:dyDescent="0.25">
      <c r="A4748" s="285">
        <v>44073</v>
      </c>
      <c r="B4748" s="286" t="s">
        <v>15</v>
      </c>
      <c r="C4748" s="257" t="s">
        <v>15</v>
      </c>
    </row>
    <row r="4749" spans="1:3" x14ac:dyDescent="0.25">
      <c r="A4749" s="285">
        <v>44074</v>
      </c>
      <c r="B4749" s="286" t="s">
        <v>15</v>
      </c>
      <c r="C4749" s="257" t="s">
        <v>15</v>
      </c>
    </row>
    <row r="4750" spans="1:3" x14ac:dyDescent="0.25">
      <c r="A4750" s="285">
        <v>44077</v>
      </c>
      <c r="B4750" s="286" t="s">
        <v>15</v>
      </c>
      <c r="C4750" s="257" t="s">
        <v>15</v>
      </c>
    </row>
    <row r="4751" spans="1:3" x14ac:dyDescent="0.25">
      <c r="A4751" s="285">
        <v>44078</v>
      </c>
      <c r="B4751" s="286" t="s">
        <v>15</v>
      </c>
      <c r="C4751" s="257" t="s">
        <v>15</v>
      </c>
    </row>
    <row r="4752" spans="1:3" x14ac:dyDescent="0.25">
      <c r="A4752" s="285">
        <v>44080</v>
      </c>
      <c r="B4752" s="286" t="s">
        <v>15</v>
      </c>
      <c r="C4752" s="257" t="s">
        <v>15</v>
      </c>
    </row>
    <row r="4753" spans="1:3" x14ac:dyDescent="0.25">
      <c r="A4753" s="285">
        <v>44081</v>
      </c>
      <c r="B4753" s="286" t="s">
        <v>15</v>
      </c>
      <c r="C4753" s="257" t="s">
        <v>15</v>
      </c>
    </row>
    <row r="4754" spans="1:3" x14ac:dyDescent="0.25">
      <c r="A4754" s="285">
        <v>44082</v>
      </c>
      <c r="B4754" s="286" t="s">
        <v>15</v>
      </c>
      <c r="C4754" s="257" t="s">
        <v>15</v>
      </c>
    </row>
    <row r="4755" spans="1:3" x14ac:dyDescent="0.25">
      <c r="A4755" s="285">
        <v>44084</v>
      </c>
      <c r="B4755" s="286" t="s">
        <v>15</v>
      </c>
      <c r="C4755" s="257" t="s">
        <v>15</v>
      </c>
    </row>
    <row r="4756" spans="1:3" x14ac:dyDescent="0.25">
      <c r="A4756" s="285">
        <v>44088</v>
      </c>
      <c r="B4756" s="286" t="s">
        <v>15</v>
      </c>
      <c r="C4756" s="257" t="s">
        <v>15</v>
      </c>
    </row>
    <row r="4757" spans="1:3" x14ac:dyDescent="0.25">
      <c r="A4757" s="285">
        <v>44092</v>
      </c>
      <c r="B4757" s="286" t="s">
        <v>15</v>
      </c>
      <c r="C4757" s="257" t="s">
        <v>15</v>
      </c>
    </row>
    <row r="4758" spans="1:3" x14ac:dyDescent="0.25">
      <c r="A4758" s="285">
        <v>44094</v>
      </c>
      <c r="B4758" s="286" t="s">
        <v>15</v>
      </c>
      <c r="C4758" s="257" t="s">
        <v>15</v>
      </c>
    </row>
    <row r="4759" spans="1:3" x14ac:dyDescent="0.25">
      <c r="A4759" s="285">
        <v>44095</v>
      </c>
      <c r="B4759" s="286" t="s">
        <v>15</v>
      </c>
      <c r="C4759" s="257" t="s">
        <v>15</v>
      </c>
    </row>
    <row r="4760" spans="1:3" x14ac:dyDescent="0.25">
      <c r="A4760" s="285">
        <v>44097</v>
      </c>
      <c r="B4760" s="286" t="s">
        <v>15</v>
      </c>
      <c r="C4760" s="257" t="s">
        <v>15</v>
      </c>
    </row>
    <row r="4761" spans="1:3" x14ac:dyDescent="0.25">
      <c r="A4761" s="285">
        <v>44098</v>
      </c>
      <c r="B4761" s="286" t="s">
        <v>15</v>
      </c>
      <c r="C4761" s="257" t="s">
        <v>15</v>
      </c>
    </row>
    <row r="4762" spans="1:3" x14ac:dyDescent="0.25">
      <c r="A4762" s="285">
        <v>44099</v>
      </c>
      <c r="B4762" s="286" t="s">
        <v>15</v>
      </c>
      <c r="C4762" s="257" t="s">
        <v>15</v>
      </c>
    </row>
    <row r="4763" spans="1:3" x14ac:dyDescent="0.25">
      <c r="A4763" s="285">
        <v>44100</v>
      </c>
      <c r="B4763" s="286" t="s">
        <v>15</v>
      </c>
      <c r="C4763" s="257" t="s">
        <v>15</v>
      </c>
    </row>
    <row r="4764" spans="1:3" x14ac:dyDescent="0.25">
      <c r="A4764" s="285">
        <v>44102</v>
      </c>
      <c r="B4764" s="286" t="s">
        <v>15</v>
      </c>
      <c r="C4764" s="257" t="s">
        <v>15</v>
      </c>
    </row>
    <row r="4765" spans="1:3" x14ac:dyDescent="0.25">
      <c r="A4765" s="285">
        <v>44104</v>
      </c>
      <c r="B4765" s="286" t="s">
        <v>15</v>
      </c>
      <c r="C4765" s="257" t="s">
        <v>15</v>
      </c>
    </row>
    <row r="4766" spans="1:3" x14ac:dyDescent="0.25">
      <c r="A4766" s="285">
        <v>44106</v>
      </c>
      <c r="B4766" s="286" t="s">
        <v>15</v>
      </c>
      <c r="C4766" s="257" t="s">
        <v>15</v>
      </c>
    </row>
    <row r="4767" spans="1:3" x14ac:dyDescent="0.25">
      <c r="A4767" s="285">
        <v>44109</v>
      </c>
      <c r="B4767" s="286" t="s">
        <v>15</v>
      </c>
      <c r="C4767" s="257" t="s">
        <v>15</v>
      </c>
    </row>
    <row r="4768" spans="1:3" x14ac:dyDescent="0.25">
      <c r="A4768" s="285">
        <v>44111</v>
      </c>
      <c r="B4768" s="286" t="s">
        <v>15</v>
      </c>
      <c r="C4768" s="257" t="s">
        <v>15</v>
      </c>
    </row>
    <row r="4769" spans="1:3" x14ac:dyDescent="0.25">
      <c r="A4769" s="285">
        <v>44114</v>
      </c>
      <c r="B4769" s="286" t="s">
        <v>15</v>
      </c>
      <c r="C4769" s="257" t="s">
        <v>15</v>
      </c>
    </row>
    <row r="4770" spans="1:3" x14ac:dyDescent="0.25">
      <c r="A4770" s="285">
        <v>44116</v>
      </c>
      <c r="B4770" s="286" t="s">
        <v>15</v>
      </c>
      <c r="C4770" s="257" t="s">
        <v>15</v>
      </c>
    </row>
    <row r="4771" spans="1:3" x14ac:dyDescent="0.25">
      <c r="A4771" s="285">
        <v>44117</v>
      </c>
      <c r="B4771" s="286" t="s">
        <v>15</v>
      </c>
      <c r="C4771" s="257" t="s">
        <v>15</v>
      </c>
    </row>
    <row r="4772" spans="1:3" x14ac:dyDescent="0.25">
      <c r="A4772" s="285">
        <v>44118</v>
      </c>
      <c r="B4772" s="286" t="s">
        <v>15</v>
      </c>
      <c r="C4772" s="257" t="s">
        <v>15</v>
      </c>
    </row>
    <row r="4773" spans="1:3" x14ac:dyDescent="0.25">
      <c r="A4773" s="285">
        <v>44120</v>
      </c>
      <c r="B4773" s="286" t="s">
        <v>15</v>
      </c>
      <c r="C4773" s="257" t="s">
        <v>15</v>
      </c>
    </row>
    <row r="4774" spans="1:3" x14ac:dyDescent="0.25">
      <c r="A4774" s="285">
        <v>44121</v>
      </c>
      <c r="B4774" s="286" t="s">
        <v>15</v>
      </c>
      <c r="C4774" s="257" t="s">
        <v>15</v>
      </c>
    </row>
    <row r="4775" spans="1:3" x14ac:dyDescent="0.25">
      <c r="A4775" s="285">
        <v>44127</v>
      </c>
      <c r="B4775" s="286" t="s">
        <v>15</v>
      </c>
      <c r="C4775" s="257" t="s">
        <v>15</v>
      </c>
    </row>
    <row r="4776" spans="1:3" x14ac:dyDescent="0.25">
      <c r="A4776" s="285">
        <v>44130</v>
      </c>
      <c r="B4776" s="286" t="s">
        <v>15</v>
      </c>
      <c r="C4776" s="257" t="s">
        <v>15</v>
      </c>
    </row>
    <row r="4777" spans="1:3" x14ac:dyDescent="0.25">
      <c r="A4777" s="285">
        <v>44131</v>
      </c>
      <c r="B4777" s="286" t="s">
        <v>15</v>
      </c>
      <c r="C4777" s="257" t="s">
        <v>15</v>
      </c>
    </row>
    <row r="4778" spans="1:3" x14ac:dyDescent="0.25">
      <c r="A4778" s="285">
        <v>44137</v>
      </c>
      <c r="B4778" s="286" t="s">
        <v>15</v>
      </c>
      <c r="C4778" s="257" t="s">
        <v>15</v>
      </c>
    </row>
    <row r="4779" spans="1:3" x14ac:dyDescent="0.25">
      <c r="A4779" s="285">
        <v>44140</v>
      </c>
      <c r="B4779" s="286" t="s">
        <v>15</v>
      </c>
      <c r="C4779" s="257" t="s">
        <v>15</v>
      </c>
    </row>
    <row r="4780" spans="1:3" x14ac:dyDescent="0.25">
      <c r="A4780" s="285">
        <v>44143</v>
      </c>
      <c r="B4780" s="286" t="s">
        <v>15</v>
      </c>
      <c r="C4780" s="257" t="s">
        <v>15</v>
      </c>
    </row>
    <row r="4781" spans="1:3" x14ac:dyDescent="0.25">
      <c r="A4781" s="285">
        <v>44144</v>
      </c>
      <c r="B4781" s="286" t="s">
        <v>15</v>
      </c>
      <c r="C4781" s="257" t="s">
        <v>15</v>
      </c>
    </row>
    <row r="4782" spans="1:3" x14ac:dyDescent="0.25">
      <c r="A4782" s="285">
        <v>44154</v>
      </c>
      <c r="B4782" s="286" t="s">
        <v>15</v>
      </c>
      <c r="C4782" s="257" t="s">
        <v>15</v>
      </c>
    </row>
    <row r="4783" spans="1:3" x14ac:dyDescent="0.25">
      <c r="A4783" s="285">
        <v>44157</v>
      </c>
      <c r="B4783" s="286" t="s">
        <v>15</v>
      </c>
      <c r="C4783" s="257" t="s">
        <v>15</v>
      </c>
    </row>
    <row r="4784" spans="1:3" x14ac:dyDescent="0.25">
      <c r="A4784" s="285">
        <v>44158</v>
      </c>
      <c r="B4784" s="286" t="s">
        <v>15</v>
      </c>
      <c r="C4784" s="257" t="s">
        <v>15</v>
      </c>
    </row>
    <row r="4785" spans="1:3" x14ac:dyDescent="0.25">
      <c r="A4785" s="285">
        <v>44161</v>
      </c>
      <c r="B4785" s="286" t="s">
        <v>15</v>
      </c>
      <c r="C4785" s="257" t="s">
        <v>15</v>
      </c>
    </row>
    <row r="4786" spans="1:3" x14ac:dyDescent="0.25">
      <c r="A4786" s="285">
        <v>44163</v>
      </c>
      <c r="B4786" s="286" t="s">
        <v>15</v>
      </c>
      <c r="C4786" s="257" t="s">
        <v>15</v>
      </c>
    </row>
    <row r="4787" spans="1:3" x14ac:dyDescent="0.25">
      <c r="A4787" s="285">
        <v>44164</v>
      </c>
      <c r="B4787" s="286" t="s">
        <v>15</v>
      </c>
      <c r="C4787" s="257" t="s">
        <v>15</v>
      </c>
    </row>
    <row r="4788" spans="1:3" x14ac:dyDescent="0.25">
      <c r="A4788" s="285">
        <v>44166</v>
      </c>
      <c r="B4788" s="286" t="s">
        <v>15</v>
      </c>
      <c r="C4788" s="257" t="s">
        <v>15</v>
      </c>
    </row>
    <row r="4789" spans="1:3" x14ac:dyDescent="0.25">
      <c r="A4789" s="285">
        <v>44168</v>
      </c>
      <c r="B4789" s="286" t="s">
        <v>15</v>
      </c>
      <c r="C4789" s="257" t="s">
        <v>15</v>
      </c>
    </row>
    <row r="4790" spans="1:3" x14ac:dyDescent="0.25">
      <c r="A4790" s="285">
        <v>44169</v>
      </c>
      <c r="B4790" s="286" t="s">
        <v>15</v>
      </c>
      <c r="C4790" s="257" t="s">
        <v>15</v>
      </c>
    </row>
    <row r="4791" spans="1:3" x14ac:dyDescent="0.25">
      <c r="A4791" s="285">
        <v>44170</v>
      </c>
      <c r="B4791" s="286" t="s">
        <v>15</v>
      </c>
      <c r="C4791" s="257" t="s">
        <v>15</v>
      </c>
    </row>
    <row r="4792" spans="1:3" x14ac:dyDescent="0.25">
      <c r="A4792" s="285">
        <v>44171</v>
      </c>
      <c r="B4792" s="286" t="s">
        <v>15</v>
      </c>
      <c r="C4792" s="257" t="s">
        <v>15</v>
      </c>
    </row>
    <row r="4793" spans="1:3" x14ac:dyDescent="0.25">
      <c r="A4793" s="285">
        <v>44172</v>
      </c>
      <c r="B4793" s="286" t="s">
        <v>15</v>
      </c>
      <c r="C4793" s="257" t="s">
        <v>15</v>
      </c>
    </row>
    <row r="4794" spans="1:3" x14ac:dyDescent="0.25">
      <c r="A4794" s="285">
        <v>44173</v>
      </c>
      <c r="B4794" s="286" t="s">
        <v>15</v>
      </c>
      <c r="C4794" s="257" t="s">
        <v>15</v>
      </c>
    </row>
    <row r="4795" spans="1:3" x14ac:dyDescent="0.25">
      <c r="A4795" s="285">
        <v>44178</v>
      </c>
      <c r="B4795" s="286" t="s">
        <v>15</v>
      </c>
      <c r="C4795" s="257" t="s">
        <v>15</v>
      </c>
    </row>
    <row r="4796" spans="1:3" x14ac:dyDescent="0.25">
      <c r="A4796" s="285">
        <v>43903</v>
      </c>
      <c r="B4796" s="286" t="s">
        <v>11</v>
      </c>
      <c r="C4796" s="257" t="s">
        <v>11</v>
      </c>
    </row>
    <row r="4797" spans="1:3" x14ac:dyDescent="0.25">
      <c r="A4797" s="285">
        <v>43907</v>
      </c>
      <c r="B4797" s="286" t="s">
        <v>11</v>
      </c>
      <c r="C4797" s="257" t="s">
        <v>11</v>
      </c>
    </row>
    <row r="4798" spans="1:3" x14ac:dyDescent="0.25">
      <c r="A4798" s="285">
        <v>43910</v>
      </c>
      <c r="B4798" s="286" t="s">
        <v>11</v>
      </c>
      <c r="C4798" s="257" t="s">
        <v>11</v>
      </c>
    </row>
    <row r="4799" spans="1:3" x14ac:dyDescent="0.25">
      <c r="A4799" s="285">
        <v>43915</v>
      </c>
      <c r="B4799" s="286" t="s">
        <v>11</v>
      </c>
      <c r="C4799" s="257" t="s">
        <v>11</v>
      </c>
    </row>
    <row r="4800" spans="1:3" x14ac:dyDescent="0.25">
      <c r="A4800" s="285">
        <v>43920</v>
      </c>
      <c r="B4800" s="286" t="s">
        <v>11</v>
      </c>
      <c r="C4800" s="257" t="s">
        <v>11</v>
      </c>
    </row>
    <row r="4801" spans="1:3" x14ac:dyDescent="0.25">
      <c r="A4801" s="285">
        <v>43923</v>
      </c>
      <c r="B4801" s="286" t="s">
        <v>11</v>
      </c>
      <c r="C4801" s="257" t="s">
        <v>11</v>
      </c>
    </row>
    <row r="4802" spans="1:3" x14ac:dyDescent="0.25">
      <c r="A4802" s="285">
        <v>43924</v>
      </c>
      <c r="B4802" s="286" t="s">
        <v>11</v>
      </c>
      <c r="C4802" s="257" t="s">
        <v>11</v>
      </c>
    </row>
    <row r="4803" spans="1:3" x14ac:dyDescent="0.25">
      <c r="A4803" s="285">
        <v>43926</v>
      </c>
      <c r="B4803" s="286" t="s">
        <v>11</v>
      </c>
      <c r="C4803" s="257" t="s">
        <v>11</v>
      </c>
    </row>
    <row r="4804" spans="1:3" x14ac:dyDescent="0.25">
      <c r="A4804" s="285">
        <v>43929</v>
      </c>
      <c r="B4804" s="286" t="s">
        <v>11</v>
      </c>
      <c r="C4804" s="257" t="s">
        <v>11</v>
      </c>
    </row>
    <row r="4805" spans="1:3" x14ac:dyDescent="0.25">
      <c r="A4805" s="285">
        <v>43930</v>
      </c>
      <c r="B4805" s="286" t="s">
        <v>11</v>
      </c>
      <c r="C4805" s="257" t="s">
        <v>11</v>
      </c>
    </row>
    <row r="4806" spans="1:3" x14ac:dyDescent="0.25">
      <c r="A4806" s="285">
        <v>43936</v>
      </c>
      <c r="B4806" s="286" t="s">
        <v>11</v>
      </c>
      <c r="C4806" s="257" t="s">
        <v>11</v>
      </c>
    </row>
    <row r="4807" spans="1:3" x14ac:dyDescent="0.25">
      <c r="A4807" s="285">
        <v>43948</v>
      </c>
      <c r="B4807" s="286" t="s">
        <v>11</v>
      </c>
      <c r="C4807" s="257" t="s">
        <v>11</v>
      </c>
    </row>
    <row r="4808" spans="1:3" x14ac:dyDescent="0.25">
      <c r="A4808" s="285">
        <v>43951</v>
      </c>
      <c r="B4808" s="286" t="s">
        <v>11</v>
      </c>
      <c r="C4808" s="257" t="s">
        <v>11</v>
      </c>
    </row>
    <row r="4809" spans="1:3" x14ac:dyDescent="0.25">
      <c r="A4809" s="285">
        <v>43953</v>
      </c>
      <c r="B4809" s="286" t="s">
        <v>11</v>
      </c>
      <c r="C4809" s="257" t="s">
        <v>11</v>
      </c>
    </row>
    <row r="4810" spans="1:3" x14ac:dyDescent="0.25">
      <c r="A4810" s="285">
        <v>43956</v>
      </c>
      <c r="B4810" s="286" t="s">
        <v>11</v>
      </c>
      <c r="C4810" s="257" t="s">
        <v>11</v>
      </c>
    </row>
    <row r="4811" spans="1:3" x14ac:dyDescent="0.25">
      <c r="A4811" s="285">
        <v>43963</v>
      </c>
      <c r="B4811" s="286" t="s">
        <v>11</v>
      </c>
      <c r="C4811" s="257" t="s">
        <v>11</v>
      </c>
    </row>
    <row r="4812" spans="1:3" x14ac:dyDescent="0.25">
      <c r="A4812" s="285">
        <v>43979</v>
      </c>
      <c r="B4812" s="286" t="s">
        <v>11</v>
      </c>
      <c r="C4812" s="257" t="s">
        <v>11</v>
      </c>
    </row>
    <row r="4813" spans="1:3" x14ac:dyDescent="0.25">
      <c r="A4813" s="285">
        <v>43981</v>
      </c>
      <c r="B4813" s="286" t="s">
        <v>11</v>
      </c>
      <c r="C4813" s="257" t="s">
        <v>11</v>
      </c>
    </row>
    <row r="4814" spans="1:3" x14ac:dyDescent="0.25">
      <c r="A4814" s="285">
        <v>43983</v>
      </c>
      <c r="B4814" s="286" t="s">
        <v>11</v>
      </c>
      <c r="C4814" s="257" t="s">
        <v>11</v>
      </c>
    </row>
    <row r="4815" spans="1:3" x14ac:dyDescent="0.25">
      <c r="A4815" s="285">
        <v>43985</v>
      </c>
      <c r="B4815" s="286" t="s">
        <v>11</v>
      </c>
      <c r="C4815" s="257" t="s">
        <v>11</v>
      </c>
    </row>
    <row r="4816" spans="1:3" x14ac:dyDescent="0.25">
      <c r="A4816" s="285">
        <v>43986</v>
      </c>
      <c r="B4816" s="286" t="s">
        <v>11</v>
      </c>
      <c r="C4816" s="257" t="s">
        <v>11</v>
      </c>
    </row>
    <row r="4817" spans="1:3" x14ac:dyDescent="0.25">
      <c r="A4817" s="285">
        <v>43987</v>
      </c>
      <c r="B4817" s="286" t="s">
        <v>11</v>
      </c>
      <c r="C4817" s="257" t="s">
        <v>11</v>
      </c>
    </row>
    <row r="4818" spans="1:3" x14ac:dyDescent="0.25">
      <c r="A4818" s="285">
        <v>43988</v>
      </c>
      <c r="B4818" s="286" t="s">
        <v>11</v>
      </c>
      <c r="C4818" s="257" t="s">
        <v>11</v>
      </c>
    </row>
    <row r="4819" spans="1:3" x14ac:dyDescent="0.25">
      <c r="A4819" s="285">
        <v>43989</v>
      </c>
      <c r="B4819" s="286" t="s">
        <v>11</v>
      </c>
      <c r="C4819" s="257" t="s">
        <v>11</v>
      </c>
    </row>
    <row r="4820" spans="1:3" x14ac:dyDescent="0.25">
      <c r="A4820" s="285">
        <v>43990</v>
      </c>
      <c r="B4820" s="286" t="s">
        <v>11</v>
      </c>
      <c r="C4820" s="257" t="s">
        <v>11</v>
      </c>
    </row>
    <row r="4821" spans="1:3" x14ac:dyDescent="0.25">
      <c r="A4821" s="285">
        <v>43991</v>
      </c>
      <c r="B4821" s="286" t="s">
        <v>11</v>
      </c>
      <c r="C4821" s="257" t="s">
        <v>11</v>
      </c>
    </row>
    <row r="4822" spans="1:3" x14ac:dyDescent="0.25">
      <c r="A4822" s="285">
        <v>43992</v>
      </c>
      <c r="B4822" s="286" t="s">
        <v>11</v>
      </c>
      <c r="C4822" s="257" t="s">
        <v>11</v>
      </c>
    </row>
    <row r="4823" spans="1:3" x14ac:dyDescent="0.25">
      <c r="A4823" s="285">
        <v>43993</v>
      </c>
      <c r="B4823" s="286" t="s">
        <v>11</v>
      </c>
      <c r="C4823" s="257" t="s">
        <v>11</v>
      </c>
    </row>
    <row r="4824" spans="1:3" x14ac:dyDescent="0.25">
      <c r="A4824" s="285">
        <v>43994</v>
      </c>
      <c r="B4824" s="286" t="s">
        <v>11</v>
      </c>
      <c r="C4824" s="257" t="s">
        <v>11</v>
      </c>
    </row>
    <row r="4825" spans="1:3" x14ac:dyDescent="0.25">
      <c r="A4825" s="285">
        <v>43995</v>
      </c>
      <c r="B4825" s="286" t="s">
        <v>11</v>
      </c>
      <c r="C4825" s="257" t="s">
        <v>11</v>
      </c>
    </row>
    <row r="4826" spans="1:3" x14ac:dyDescent="0.25">
      <c r="A4826" s="285">
        <v>43996</v>
      </c>
      <c r="B4826" s="286" t="s">
        <v>11</v>
      </c>
      <c r="C4826" s="257" t="s">
        <v>11</v>
      </c>
    </row>
    <row r="4827" spans="1:3" x14ac:dyDescent="0.25">
      <c r="A4827" s="285">
        <v>43998</v>
      </c>
      <c r="B4827" s="286" t="s">
        <v>11</v>
      </c>
      <c r="C4827" s="257" t="s">
        <v>11</v>
      </c>
    </row>
    <row r="4828" spans="1:3" x14ac:dyDescent="0.25">
      <c r="A4828" s="285">
        <v>43999</v>
      </c>
      <c r="B4828" s="286" t="s">
        <v>11</v>
      </c>
      <c r="C4828" s="257" t="s">
        <v>11</v>
      </c>
    </row>
    <row r="4829" spans="1:3" x14ac:dyDescent="0.25">
      <c r="A4829" s="285">
        <v>44000</v>
      </c>
      <c r="B4829" s="286" t="s">
        <v>11</v>
      </c>
      <c r="C4829" s="257" t="s">
        <v>11</v>
      </c>
    </row>
    <row r="4830" spans="1:3" x14ac:dyDescent="0.25">
      <c r="A4830" s="285">
        <v>44001</v>
      </c>
      <c r="B4830" s="286" t="s">
        <v>11</v>
      </c>
      <c r="C4830" s="257" t="s">
        <v>11</v>
      </c>
    </row>
    <row r="4831" spans="1:3" x14ac:dyDescent="0.25">
      <c r="A4831" s="285">
        <v>44002</v>
      </c>
      <c r="B4831" s="286" t="s">
        <v>11</v>
      </c>
      <c r="C4831" s="257" t="s">
        <v>11</v>
      </c>
    </row>
    <row r="4832" spans="1:3" x14ac:dyDescent="0.25">
      <c r="A4832" s="285">
        <v>44003</v>
      </c>
      <c r="B4832" s="286" t="s">
        <v>11</v>
      </c>
      <c r="C4832" s="257" t="s">
        <v>11</v>
      </c>
    </row>
    <row r="4833" spans="1:3" x14ac:dyDescent="0.25">
      <c r="A4833" s="285">
        <v>44004</v>
      </c>
      <c r="B4833" s="286" t="s">
        <v>11</v>
      </c>
      <c r="C4833" s="257" t="s">
        <v>11</v>
      </c>
    </row>
    <row r="4834" spans="1:3" x14ac:dyDescent="0.25">
      <c r="A4834" s="285">
        <v>44005</v>
      </c>
      <c r="B4834" s="286" t="s">
        <v>11</v>
      </c>
      <c r="C4834" s="257" t="s">
        <v>11</v>
      </c>
    </row>
    <row r="4835" spans="1:3" x14ac:dyDescent="0.25">
      <c r="A4835" s="285">
        <v>44006</v>
      </c>
      <c r="B4835" s="286" t="s">
        <v>11</v>
      </c>
      <c r="C4835" s="257" t="s">
        <v>11</v>
      </c>
    </row>
    <row r="4836" spans="1:3" x14ac:dyDescent="0.25">
      <c r="A4836" s="285">
        <v>44007</v>
      </c>
      <c r="B4836" s="286" t="s">
        <v>11</v>
      </c>
      <c r="C4836" s="257" t="s">
        <v>11</v>
      </c>
    </row>
    <row r="4837" spans="1:3" x14ac:dyDescent="0.25">
      <c r="A4837" s="285">
        <v>44008</v>
      </c>
      <c r="B4837" s="286" t="s">
        <v>11</v>
      </c>
      <c r="C4837" s="257" t="s">
        <v>11</v>
      </c>
    </row>
    <row r="4838" spans="1:3" x14ac:dyDescent="0.25">
      <c r="A4838" s="285">
        <v>44009</v>
      </c>
      <c r="B4838" s="286" t="s">
        <v>11</v>
      </c>
      <c r="C4838" s="257" t="s">
        <v>11</v>
      </c>
    </row>
    <row r="4839" spans="1:3" x14ac:dyDescent="0.25">
      <c r="A4839" s="285">
        <v>44010</v>
      </c>
      <c r="B4839" s="286" t="s">
        <v>11</v>
      </c>
      <c r="C4839" s="257" t="s">
        <v>11</v>
      </c>
    </row>
    <row r="4840" spans="1:3" x14ac:dyDescent="0.25">
      <c r="A4840" s="285">
        <v>44011</v>
      </c>
      <c r="B4840" s="286" t="s">
        <v>11</v>
      </c>
      <c r="C4840" s="257" t="s">
        <v>11</v>
      </c>
    </row>
    <row r="4841" spans="1:3" x14ac:dyDescent="0.25">
      <c r="A4841" s="285">
        <v>44012</v>
      </c>
      <c r="B4841" s="286" t="s">
        <v>11</v>
      </c>
      <c r="C4841" s="257" t="s">
        <v>11</v>
      </c>
    </row>
    <row r="4842" spans="1:3" x14ac:dyDescent="0.25">
      <c r="A4842" s="285">
        <v>44013</v>
      </c>
      <c r="B4842" s="286" t="s">
        <v>11</v>
      </c>
      <c r="C4842" s="257" t="s">
        <v>11</v>
      </c>
    </row>
    <row r="4843" spans="1:3" x14ac:dyDescent="0.25">
      <c r="A4843" s="285">
        <v>44014</v>
      </c>
      <c r="B4843" s="286" t="s">
        <v>11</v>
      </c>
      <c r="C4843" s="257" t="s">
        <v>11</v>
      </c>
    </row>
    <row r="4844" spans="1:3" x14ac:dyDescent="0.25">
      <c r="A4844" s="285">
        <v>44015</v>
      </c>
      <c r="B4844" s="286" t="s">
        <v>11</v>
      </c>
      <c r="C4844" s="257" t="s">
        <v>11</v>
      </c>
    </row>
    <row r="4845" spans="1:3" x14ac:dyDescent="0.25">
      <c r="A4845" s="285">
        <v>44016</v>
      </c>
      <c r="B4845" s="286" t="s">
        <v>11</v>
      </c>
      <c r="C4845" s="257" t="s">
        <v>11</v>
      </c>
    </row>
    <row r="4846" spans="1:3" x14ac:dyDescent="0.25">
      <c r="A4846" s="285">
        <v>44017</v>
      </c>
      <c r="B4846" s="286" t="s">
        <v>11</v>
      </c>
      <c r="C4846" s="257" t="s">
        <v>11</v>
      </c>
    </row>
    <row r="4847" spans="1:3" x14ac:dyDescent="0.25">
      <c r="A4847" s="285">
        <v>44018</v>
      </c>
      <c r="B4847" s="286" t="s">
        <v>11</v>
      </c>
      <c r="C4847" s="257" t="s">
        <v>11</v>
      </c>
    </row>
    <row r="4848" spans="1:3" x14ac:dyDescent="0.25">
      <c r="A4848" s="285">
        <v>44019</v>
      </c>
      <c r="B4848" s="286" t="s">
        <v>11</v>
      </c>
      <c r="C4848" s="257" t="s">
        <v>11</v>
      </c>
    </row>
    <row r="4849" spans="1:3" x14ac:dyDescent="0.25">
      <c r="A4849" s="285">
        <v>44020</v>
      </c>
      <c r="B4849" s="286" t="s">
        <v>11</v>
      </c>
      <c r="C4849" s="257" t="s">
        <v>11</v>
      </c>
    </row>
    <row r="4850" spans="1:3" x14ac:dyDescent="0.25">
      <c r="A4850" s="285">
        <v>44021</v>
      </c>
      <c r="B4850" s="286" t="s">
        <v>11</v>
      </c>
      <c r="C4850" s="257" t="s">
        <v>11</v>
      </c>
    </row>
    <row r="4851" spans="1:3" x14ac:dyDescent="0.25">
      <c r="A4851" s="285">
        <v>44022</v>
      </c>
      <c r="B4851" s="286" t="s">
        <v>11</v>
      </c>
      <c r="C4851" s="257" t="s">
        <v>11</v>
      </c>
    </row>
    <row r="4852" spans="1:3" x14ac:dyDescent="0.25">
      <c r="A4852" s="285">
        <v>44023</v>
      </c>
      <c r="B4852" s="286" t="s">
        <v>11</v>
      </c>
      <c r="C4852" s="257" t="s">
        <v>11</v>
      </c>
    </row>
    <row r="4853" spans="1:3" x14ac:dyDescent="0.25">
      <c r="A4853" s="285">
        <v>44025</v>
      </c>
      <c r="B4853" s="286" t="s">
        <v>11</v>
      </c>
      <c r="C4853" s="257" t="s">
        <v>11</v>
      </c>
    </row>
    <row r="4854" spans="1:3" x14ac:dyDescent="0.25">
      <c r="A4854" s="285">
        <v>44026</v>
      </c>
      <c r="B4854" s="286" t="s">
        <v>11</v>
      </c>
      <c r="C4854" s="257" t="s">
        <v>11</v>
      </c>
    </row>
    <row r="4855" spans="1:3" x14ac:dyDescent="0.25">
      <c r="A4855" s="285">
        <v>44027</v>
      </c>
      <c r="B4855" s="286" t="s">
        <v>11</v>
      </c>
      <c r="C4855" s="257" t="s">
        <v>11</v>
      </c>
    </row>
    <row r="4856" spans="1:3" x14ac:dyDescent="0.25">
      <c r="A4856" s="285">
        <v>44028</v>
      </c>
      <c r="B4856" s="286" t="s">
        <v>11</v>
      </c>
      <c r="C4856" s="257" t="s">
        <v>11</v>
      </c>
    </row>
    <row r="4857" spans="1:3" x14ac:dyDescent="0.25">
      <c r="A4857" s="285">
        <v>44029</v>
      </c>
      <c r="B4857" s="286" t="s">
        <v>11</v>
      </c>
      <c r="C4857" s="257" t="s">
        <v>11</v>
      </c>
    </row>
    <row r="4858" spans="1:3" x14ac:dyDescent="0.25">
      <c r="A4858" s="285">
        <v>44030</v>
      </c>
      <c r="B4858" s="286" t="s">
        <v>11</v>
      </c>
      <c r="C4858" s="257" t="s">
        <v>11</v>
      </c>
    </row>
    <row r="4859" spans="1:3" x14ac:dyDescent="0.25">
      <c r="A4859" s="285">
        <v>44031</v>
      </c>
      <c r="B4859" s="286" t="s">
        <v>11</v>
      </c>
      <c r="C4859" s="257" t="s">
        <v>11</v>
      </c>
    </row>
    <row r="4860" spans="1:3" x14ac:dyDescent="0.25">
      <c r="A4860" s="285">
        <v>44032</v>
      </c>
      <c r="B4860" s="286" t="s">
        <v>11</v>
      </c>
      <c r="C4860" s="257" t="s">
        <v>11</v>
      </c>
    </row>
    <row r="4861" spans="1:3" x14ac:dyDescent="0.25">
      <c r="A4861" s="285">
        <v>44033</v>
      </c>
      <c r="B4861" s="286" t="s">
        <v>11</v>
      </c>
      <c r="C4861" s="257" t="s">
        <v>11</v>
      </c>
    </row>
    <row r="4862" spans="1:3" x14ac:dyDescent="0.25">
      <c r="A4862" s="285">
        <v>44034</v>
      </c>
      <c r="B4862" s="286" t="s">
        <v>11</v>
      </c>
      <c r="C4862" s="257" t="s">
        <v>11</v>
      </c>
    </row>
    <row r="4863" spans="1:3" x14ac:dyDescent="0.25">
      <c r="A4863" s="285">
        <v>44035</v>
      </c>
      <c r="B4863" s="286" t="s">
        <v>11</v>
      </c>
      <c r="C4863" s="257" t="s">
        <v>11</v>
      </c>
    </row>
    <row r="4864" spans="1:3" x14ac:dyDescent="0.25">
      <c r="A4864" s="285">
        <v>44036</v>
      </c>
      <c r="B4864" s="286" t="s">
        <v>11</v>
      </c>
      <c r="C4864" s="257" t="s">
        <v>11</v>
      </c>
    </row>
    <row r="4865" spans="1:3" x14ac:dyDescent="0.25">
      <c r="A4865" s="285">
        <v>44037</v>
      </c>
      <c r="B4865" s="286" t="s">
        <v>11</v>
      </c>
      <c r="C4865" s="257" t="s">
        <v>11</v>
      </c>
    </row>
    <row r="4866" spans="1:3" x14ac:dyDescent="0.25">
      <c r="A4866" s="285">
        <v>44038</v>
      </c>
      <c r="B4866" s="286" t="s">
        <v>11</v>
      </c>
      <c r="C4866" s="257" t="s">
        <v>11</v>
      </c>
    </row>
    <row r="4867" spans="1:3" x14ac:dyDescent="0.25">
      <c r="A4867" s="285">
        <v>44039</v>
      </c>
      <c r="B4867" s="286" t="s">
        <v>11</v>
      </c>
      <c r="C4867" s="257" t="s">
        <v>11</v>
      </c>
    </row>
    <row r="4868" spans="1:3" x14ac:dyDescent="0.25">
      <c r="A4868" s="285">
        <v>44040</v>
      </c>
      <c r="B4868" s="286" t="s">
        <v>11</v>
      </c>
      <c r="C4868" s="257" t="s">
        <v>11</v>
      </c>
    </row>
    <row r="4869" spans="1:3" x14ac:dyDescent="0.25">
      <c r="A4869" s="285">
        <v>44042</v>
      </c>
      <c r="B4869" s="286" t="s">
        <v>11</v>
      </c>
      <c r="C4869" s="257" t="s">
        <v>11</v>
      </c>
    </row>
    <row r="4870" spans="1:3" x14ac:dyDescent="0.25">
      <c r="A4870" s="285">
        <v>44043</v>
      </c>
      <c r="B4870" s="286" t="s">
        <v>11</v>
      </c>
      <c r="C4870" s="257" t="s">
        <v>11</v>
      </c>
    </row>
    <row r="4871" spans="1:3" x14ac:dyDescent="0.25">
      <c r="A4871" s="285">
        <v>44044</v>
      </c>
      <c r="B4871" s="286" t="s">
        <v>11</v>
      </c>
      <c r="C4871" s="257" t="s">
        <v>11</v>
      </c>
    </row>
    <row r="4872" spans="1:3" x14ac:dyDescent="0.25">
      <c r="A4872" s="285">
        <v>44045</v>
      </c>
      <c r="B4872" s="286" t="s">
        <v>11</v>
      </c>
      <c r="C4872" s="257" t="s">
        <v>11</v>
      </c>
    </row>
    <row r="4873" spans="1:3" x14ac:dyDescent="0.25">
      <c r="A4873" s="285">
        <v>44046</v>
      </c>
      <c r="B4873" s="286" t="s">
        <v>11</v>
      </c>
      <c r="C4873" s="257" t="s">
        <v>11</v>
      </c>
    </row>
    <row r="4874" spans="1:3" x14ac:dyDescent="0.25">
      <c r="A4874" s="285">
        <v>44047</v>
      </c>
      <c r="B4874" s="286" t="s">
        <v>11</v>
      </c>
      <c r="C4874" s="257" t="s">
        <v>11</v>
      </c>
    </row>
    <row r="4875" spans="1:3" x14ac:dyDescent="0.25">
      <c r="A4875" s="285">
        <v>44048</v>
      </c>
      <c r="B4875" s="286" t="s">
        <v>11</v>
      </c>
      <c r="C4875" s="257" t="s">
        <v>11</v>
      </c>
    </row>
    <row r="4876" spans="1:3" x14ac:dyDescent="0.25">
      <c r="A4876" s="285">
        <v>44049</v>
      </c>
      <c r="B4876" s="286" t="s">
        <v>11</v>
      </c>
      <c r="C4876" s="257" t="s">
        <v>11</v>
      </c>
    </row>
    <row r="4877" spans="1:3" x14ac:dyDescent="0.25">
      <c r="A4877" s="285">
        <v>44050</v>
      </c>
      <c r="B4877" s="286" t="s">
        <v>11</v>
      </c>
      <c r="C4877" s="257" t="s">
        <v>11</v>
      </c>
    </row>
    <row r="4878" spans="1:3" x14ac:dyDescent="0.25">
      <c r="A4878" s="285">
        <v>44051</v>
      </c>
      <c r="B4878" s="286" t="s">
        <v>11</v>
      </c>
      <c r="C4878" s="257" t="s">
        <v>11</v>
      </c>
    </row>
    <row r="4879" spans="1:3" x14ac:dyDescent="0.25">
      <c r="A4879" s="285">
        <v>44052</v>
      </c>
      <c r="B4879" s="286" t="s">
        <v>11</v>
      </c>
      <c r="C4879" s="257" t="s">
        <v>11</v>
      </c>
    </row>
    <row r="4880" spans="1:3" x14ac:dyDescent="0.25">
      <c r="A4880" s="285">
        <v>44053</v>
      </c>
      <c r="B4880" s="286" t="s">
        <v>11</v>
      </c>
      <c r="C4880" s="257" t="s">
        <v>11</v>
      </c>
    </row>
    <row r="4881" spans="1:3" x14ac:dyDescent="0.25">
      <c r="A4881" s="285">
        <v>44054</v>
      </c>
      <c r="B4881" s="286" t="s">
        <v>11</v>
      </c>
      <c r="C4881" s="257" t="s">
        <v>11</v>
      </c>
    </row>
    <row r="4882" spans="1:3" x14ac:dyDescent="0.25">
      <c r="A4882" s="285">
        <v>44055</v>
      </c>
      <c r="B4882" s="286" t="s">
        <v>11</v>
      </c>
      <c r="C4882" s="257" t="s">
        <v>11</v>
      </c>
    </row>
    <row r="4883" spans="1:3" x14ac:dyDescent="0.25">
      <c r="A4883" s="285">
        <v>44056</v>
      </c>
      <c r="B4883" s="286" t="s">
        <v>11</v>
      </c>
      <c r="C4883" s="257" t="s">
        <v>11</v>
      </c>
    </row>
    <row r="4884" spans="1:3" x14ac:dyDescent="0.25">
      <c r="A4884" s="285">
        <v>44057</v>
      </c>
      <c r="B4884" s="286" t="s">
        <v>11</v>
      </c>
      <c r="C4884" s="257" t="s">
        <v>11</v>
      </c>
    </row>
    <row r="4885" spans="1:3" x14ac:dyDescent="0.25">
      <c r="A4885" s="285">
        <v>44059</v>
      </c>
      <c r="B4885" s="286" t="s">
        <v>11</v>
      </c>
      <c r="C4885" s="257" t="s">
        <v>11</v>
      </c>
    </row>
    <row r="4886" spans="1:3" x14ac:dyDescent="0.25">
      <c r="A4886" s="285">
        <v>44060</v>
      </c>
      <c r="B4886" s="286" t="s">
        <v>11</v>
      </c>
      <c r="C4886" s="257" t="s">
        <v>11</v>
      </c>
    </row>
    <row r="4887" spans="1:3" x14ac:dyDescent="0.25">
      <c r="A4887" s="285">
        <v>44061</v>
      </c>
      <c r="B4887" s="286" t="s">
        <v>11</v>
      </c>
      <c r="C4887" s="257" t="s">
        <v>11</v>
      </c>
    </row>
    <row r="4888" spans="1:3" x14ac:dyDescent="0.25">
      <c r="A4888" s="285">
        <v>44062</v>
      </c>
      <c r="B4888" s="286" t="s">
        <v>11</v>
      </c>
      <c r="C4888" s="257" t="s">
        <v>11</v>
      </c>
    </row>
    <row r="4889" spans="1:3" x14ac:dyDescent="0.25">
      <c r="A4889" s="285">
        <v>44063</v>
      </c>
      <c r="B4889" s="286" t="s">
        <v>11</v>
      </c>
      <c r="C4889" s="257" t="s">
        <v>11</v>
      </c>
    </row>
    <row r="4890" spans="1:3" x14ac:dyDescent="0.25">
      <c r="A4890" s="285">
        <v>44065</v>
      </c>
      <c r="B4890" s="286" t="s">
        <v>11</v>
      </c>
      <c r="C4890" s="257" t="s">
        <v>11</v>
      </c>
    </row>
    <row r="4891" spans="1:3" x14ac:dyDescent="0.25">
      <c r="A4891" s="285">
        <v>44066</v>
      </c>
      <c r="B4891" s="286" t="s">
        <v>11</v>
      </c>
      <c r="C4891" s="257" t="s">
        <v>11</v>
      </c>
    </row>
    <row r="4892" spans="1:3" x14ac:dyDescent="0.25">
      <c r="A4892" s="285">
        <v>44069</v>
      </c>
      <c r="B4892" s="286" t="s">
        <v>11</v>
      </c>
      <c r="C4892" s="257" t="s">
        <v>11</v>
      </c>
    </row>
    <row r="4893" spans="1:3" x14ac:dyDescent="0.25">
      <c r="A4893" s="285">
        <v>44071</v>
      </c>
      <c r="B4893" s="286" t="s">
        <v>11</v>
      </c>
      <c r="C4893" s="257" t="s">
        <v>11</v>
      </c>
    </row>
    <row r="4894" spans="1:3" x14ac:dyDescent="0.25">
      <c r="A4894" s="285">
        <v>44072</v>
      </c>
      <c r="B4894" s="286" t="s">
        <v>11</v>
      </c>
      <c r="C4894" s="257" t="s">
        <v>11</v>
      </c>
    </row>
    <row r="4895" spans="1:3" x14ac:dyDescent="0.25">
      <c r="A4895" s="285">
        <v>44078</v>
      </c>
      <c r="B4895" s="286" t="s">
        <v>11</v>
      </c>
      <c r="C4895" s="257" t="s">
        <v>11</v>
      </c>
    </row>
    <row r="4896" spans="1:3" x14ac:dyDescent="0.25">
      <c r="A4896" s="285">
        <v>44080</v>
      </c>
      <c r="B4896" s="286" t="s">
        <v>11</v>
      </c>
      <c r="C4896" s="257" t="s">
        <v>11</v>
      </c>
    </row>
    <row r="4897" spans="1:3" x14ac:dyDescent="0.25">
      <c r="A4897" s="285">
        <v>44082</v>
      </c>
      <c r="B4897" s="286" t="s">
        <v>11</v>
      </c>
      <c r="C4897" s="257" t="s">
        <v>11</v>
      </c>
    </row>
    <row r="4898" spans="1:3" x14ac:dyDescent="0.25">
      <c r="A4898" s="285">
        <v>44084</v>
      </c>
      <c r="B4898" s="286" t="s">
        <v>11</v>
      </c>
      <c r="C4898" s="257" t="s">
        <v>11</v>
      </c>
    </row>
    <row r="4899" spans="1:3" x14ac:dyDescent="0.25">
      <c r="A4899" s="285">
        <v>44088</v>
      </c>
      <c r="B4899" s="286" t="s">
        <v>11</v>
      </c>
      <c r="C4899" s="257" t="s">
        <v>11</v>
      </c>
    </row>
    <row r="4900" spans="1:3" x14ac:dyDescent="0.25">
      <c r="A4900" s="285">
        <v>44091</v>
      </c>
      <c r="B4900" s="286" t="s">
        <v>11</v>
      </c>
      <c r="C4900" s="257" t="s">
        <v>11</v>
      </c>
    </row>
    <row r="4901" spans="1:3" x14ac:dyDescent="0.25">
      <c r="A4901" s="285">
        <v>44094</v>
      </c>
      <c r="B4901" s="286" t="s">
        <v>11</v>
      </c>
      <c r="C4901" s="257" t="s">
        <v>11</v>
      </c>
    </row>
    <row r="4902" spans="1:3" x14ac:dyDescent="0.25">
      <c r="A4902" s="285">
        <v>44096</v>
      </c>
      <c r="B4902" s="286" t="s">
        <v>11</v>
      </c>
      <c r="C4902" s="257" t="s">
        <v>11</v>
      </c>
    </row>
    <row r="4903" spans="1:3" x14ac:dyDescent="0.25">
      <c r="A4903" s="285">
        <v>44109</v>
      </c>
      <c r="B4903" s="286" t="s">
        <v>11</v>
      </c>
      <c r="C4903" s="257" t="s">
        <v>11</v>
      </c>
    </row>
    <row r="4904" spans="1:3" x14ac:dyDescent="0.25">
      <c r="A4904" s="285">
        <v>44112</v>
      </c>
      <c r="B4904" s="286" t="s">
        <v>11</v>
      </c>
      <c r="C4904" s="257" t="s">
        <v>11</v>
      </c>
    </row>
    <row r="4905" spans="1:3" x14ac:dyDescent="0.25">
      <c r="A4905" s="285">
        <v>44116</v>
      </c>
      <c r="B4905" s="286" t="s">
        <v>11</v>
      </c>
      <c r="C4905" s="257" t="s">
        <v>11</v>
      </c>
    </row>
    <row r="4906" spans="1:3" x14ac:dyDescent="0.25">
      <c r="A4906" s="285">
        <v>44151</v>
      </c>
      <c r="B4906" s="286" t="s">
        <v>11</v>
      </c>
      <c r="C4906" s="257" t="s">
        <v>11</v>
      </c>
    </row>
    <row r="4907" spans="1:3" x14ac:dyDescent="0.25">
      <c r="A4907" s="285">
        <v>44164</v>
      </c>
      <c r="B4907" s="286" t="s">
        <v>11</v>
      </c>
      <c r="C4907" s="257" t="s">
        <v>11</v>
      </c>
    </row>
    <row r="4908" spans="1:3" x14ac:dyDescent="0.25">
      <c r="A4908" s="285">
        <v>44171</v>
      </c>
      <c r="B4908" s="286" t="s">
        <v>11</v>
      </c>
      <c r="C4908" s="257" t="s">
        <v>11</v>
      </c>
    </row>
    <row r="4909" spans="1:3" x14ac:dyDescent="0.25">
      <c r="A4909" s="285">
        <v>44178</v>
      </c>
      <c r="B4909" s="286" t="s">
        <v>11</v>
      </c>
      <c r="C4909" s="257" t="s">
        <v>11</v>
      </c>
    </row>
    <row r="4910" spans="1:3" x14ac:dyDescent="0.25">
      <c r="A4910" s="285">
        <v>43903</v>
      </c>
      <c r="B4910" s="286" t="s">
        <v>12</v>
      </c>
      <c r="C4910" s="257" t="s">
        <v>12</v>
      </c>
    </row>
    <row r="4911" spans="1:3" x14ac:dyDescent="0.25">
      <c r="A4911" s="285">
        <v>43907</v>
      </c>
      <c r="B4911" s="286" t="s">
        <v>12</v>
      </c>
      <c r="C4911" s="257" t="s">
        <v>12</v>
      </c>
    </row>
    <row r="4912" spans="1:3" x14ac:dyDescent="0.25">
      <c r="A4912" s="285">
        <v>43910</v>
      </c>
      <c r="B4912" s="286" t="s">
        <v>12</v>
      </c>
      <c r="C4912" s="257" t="s">
        <v>12</v>
      </c>
    </row>
    <row r="4913" spans="1:3" x14ac:dyDescent="0.25">
      <c r="A4913" s="285">
        <v>43915</v>
      </c>
      <c r="B4913" s="286" t="s">
        <v>12</v>
      </c>
      <c r="C4913" s="257" t="s">
        <v>12</v>
      </c>
    </row>
    <row r="4914" spans="1:3" x14ac:dyDescent="0.25">
      <c r="A4914" s="285">
        <v>43920</v>
      </c>
      <c r="B4914" s="286" t="s">
        <v>12</v>
      </c>
      <c r="C4914" s="257" t="s">
        <v>12</v>
      </c>
    </row>
    <row r="4915" spans="1:3" x14ac:dyDescent="0.25">
      <c r="A4915" s="285">
        <v>43923</v>
      </c>
      <c r="B4915" s="286" t="s">
        <v>12</v>
      </c>
      <c r="C4915" s="257" t="s">
        <v>12</v>
      </c>
    </row>
    <row r="4916" spans="1:3" x14ac:dyDescent="0.25">
      <c r="A4916" s="285">
        <v>43924</v>
      </c>
      <c r="B4916" s="286" t="s">
        <v>12</v>
      </c>
      <c r="C4916" s="257" t="s">
        <v>12</v>
      </c>
    </row>
    <row r="4917" spans="1:3" x14ac:dyDescent="0.25">
      <c r="A4917" s="285">
        <v>43926</v>
      </c>
      <c r="B4917" s="286" t="s">
        <v>12</v>
      </c>
      <c r="C4917" s="257" t="s">
        <v>12</v>
      </c>
    </row>
    <row r="4918" spans="1:3" x14ac:dyDescent="0.25">
      <c r="A4918" s="285">
        <v>43929</v>
      </c>
      <c r="B4918" s="286" t="s">
        <v>12</v>
      </c>
      <c r="C4918" s="257" t="s">
        <v>12</v>
      </c>
    </row>
    <row r="4919" spans="1:3" x14ac:dyDescent="0.25">
      <c r="A4919" s="285">
        <v>43930</v>
      </c>
      <c r="B4919" s="286" t="s">
        <v>12</v>
      </c>
      <c r="C4919" s="257" t="s">
        <v>12</v>
      </c>
    </row>
    <row r="4920" spans="1:3" x14ac:dyDescent="0.25">
      <c r="A4920" s="285">
        <v>43936</v>
      </c>
      <c r="B4920" s="286" t="s">
        <v>12</v>
      </c>
      <c r="C4920" s="257" t="s">
        <v>12</v>
      </c>
    </row>
    <row r="4921" spans="1:3" x14ac:dyDescent="0.25">
      <c r="A4921" s="285">
        <v>43948</v>
      </c>
      <c r="B4921" s="286" t="s">
        <v>12</v>
      </c>
      <c r="C4921" s="257" t="s">
        <v>12</v>
      </c>
    </row>
    <row r="4922" spans="1:3" x14ac:dyDescent="0.25">
      <c r="A4922" s="285">
        <v>43951</v>
      </c>
      <c r="B4922" s="286" t="s">
        <v>12</v>
      </c>
      <c r="C4922" s="257" t="s">
        <v>12</v>
      </c>
    </row>
    <row r="4923" spans="1:3" x14ac:dyDescent="0.25">
      <c r="A4923" s="285">
        <v>43953</v>
      </c>
      <c r="B4923" s="286" t="s">
        <v>12</v>
      </c>
      <c r="C4923" s="257" t="s">
        <v>12</v>
      </c>
    </row>
    <row r="4924" spans="1:3" x14ac:dyDescent="0.25">
      <c r="A4924" s="285">
        <v>43956</v>
      </c>
      <c r="B4924" s="286" t="s">
        <v>12</v>
      </c>
      <c r="C4924" s="257" t="s">
        <v>12</v>
      </c>
    </row>
    <row r="4925" spans="1:3" x14ac:dyDescent="0.25">
      <c r="A4925" s="285">
        <v>43963</v>
      </c>
      <c r="B4925" s="286" t="s">
        <v>12</v>
      </c>
      <c r="C4925" s="257" t="s">
        <v>12</v>
      </c>
    </row>
    <row r="4926" spans="1:3" x14ac:dyDescent="0.25">
      <c r="A4926" s="285">
        <v>43979</v>
      </c>
      <c r="B4926" s="286" t="s">
        <v>12</v>
      </c>
      <c r="C4926" s="257" t="s">
        <v>12</v>
      </c>
    </row>
    <row r="4927" spans="1:3" x14ac:dyDescent="0.25">
      <c r="A4927" s="285">
        <v>43981</v>
      </c>
      <c r="B4927" s="286" t="s">
        <v>12</v>
      </c>
      <c r="C4927" s="257" t="s">
        <v>12</v>
      </c>
    </row>
    <row r="4928" spans="1:3" x14ac:dyDescent="0.25">
      <c r="A4928" s="285">
        <v>43983</v>
      </c>
      <c r="B4928" s="286" t="s">
        <v>12</v>
      </c>
      <c r="C4928" s="257" t="s">
        <v>12</v>
      </c>
    </row>
    <row r="4929" spans="1:3" x14ac:dyDescent="0.25">
      <c r="A4929" s="285">
        <v>43985</v>
      </c>
      <c r="B4929" s="286" t="s">
        <v>12</v>
      </c>
      <c r="C4929" s="257" t="s">
        <v>12</v>
      </c>
    </row>
    <row r="4930" spans="1:3" x14ac:dyDescent="0.25">
      <c r="A4930" s="285">
        <v>43986</v>
      </c>
      <c r="B4930" s="286" t="s">
        <v>12</v>
      </c>
      <c r="C4930" s="257" t="s">
        <v>12</v>
      </c>
    </row>
    <row r="4931" spans="1:3" x14ac:dyDescent="0.25">
      <c r="A4931" s="285">
        <v>43987</v>
      </c>
      <c r="B4931" s="286" t="s">
        <v>12</v>
      </c>
      <c r="C4931" s="257" t="s">
        <v>12</v>
      </c>
    </row>
    <row r="4932" spans="1:3" x14ac:dyDescent="0.25">
      <c r="A4932" s="285">
        <v>43988</v>
      </c>
      <c r="B4932" s="286" t="s">
        <v>12</v>
      </c>
      <c r="C4932" s="257" t="s">
        <v>12</v>
      </c>
    </row>
    <row r="4933" spans="1:3" x14ac:dyDescent="0.25">
      <c r="A4933" s="285">
        <v>43989</v>
      </c>
      <c r="B4933" s="286" t="s">
        <v>12</v>
      </c>
      <c r="C4933" s="257" t="s">
        <v>12</v>
      </c>
    </row>
    <row r="4934" spans="1:3" x14ac:dyDescent="0.25">
      <c r="A4934" s="285">
        <v>43990</v>
      </c>
      <c r="B4934" s="286" t="s">
        <v>12</v>
      </c>
      <c r="C4934" s="257" t="s">
        <v>12</v>
      </c>
    </row>
    <row r="4935" spans="1:3" x14ac:dyDescent="0.25">
      <c r="A4935" s="285">
        <v>43991</v>
      </c>
      <c r="B4935" s="286" t="s">
        <v>12</v>
      </c>
      <c r="C4935" s="257" t="s">
        <v>12</v>
      </c>
    </row>
    <row r="4936" spans="1:3" x14ac:dyDescent="0.25">
      <c r="A4936" s="285">
        <v>43992</v>
      </c>
      <c r="B4936" s="286" t="s">
        <v>12</v>
      </c>
      <c r="C4936" s="257" t="s">
        <v>12</v>
      </c>
    </row>
    <row r="4937" spans="1:3" x14ac:dyDescent="0.25">
      <c r="A4937" s="285">
        <v>43993</v>
      </c>
      <c r="B4937" s="286" t="s">
        <v>12</v>
      </c>
      <c r="C4937" s="257" t="s">
        <v>12</v>
      </c>
    </row>
    <row r="4938" spans="1:3" x14ac:dyDescent="0.25">
      <c r="A4938" s="285">
        <v>43994</v>
      </c>
      <c r="B4938" s="286" t="s">
        <v>12</v>
      </c>
      <c r="C4938" s="257" t="s">
        <v>12</v>
      </c>
    </row>
    <row r="4939" spans="1:3" x14ac:dyDescent="0.25">
      <c r="A4939" s="285">
        <v>43995</v>
      </c>
      <c r="B4939" s="286" t="s">
        <v>12</v>
      </c>
      <c r="C4939" s="257" t="s">
        <v>12</v>
      </c>
    </row>
    <row r="4940" spans="1:3" x14ac:dyDescent="0.25">
      <c r="A4940" s="285">
        <v>43996</v>
      </c>
      <c r="B4940" s="286" t="s">
        <v>12</v>
      </c>
      <c r="C4940" s="257" t="s">
        <v>12</v>
      </c>
    </row>
    <row r="4941" spans="1:3" x14ac:dyDescent="0.25">
      <c r="A4941" s="285">
        <v>43998</v>
      </c>
      <c r="B4941" s="286" t="s">
        <v>12</v>
      </c>
      <c r="C4941" s="257" t="s">
        <v>12</v>
      </c>
    </row>
    <row r="4942" spans="1:3" x14ac:dyDescent="0.25">
      <c r="A4942" s="285">
        <v>43999</v>
      </c>
      <c r="B4942" s="286" t="s">
        <v>12</v>
      </c>
      <c r="C4942" s="257" t="s">
        <v>12</v>
      </c>
    </row>
    <row r="4943" spans="1:3" x14ac:dyDescent="0.25">
      <c r="A4943" s="285">
        <v>44000</v>
      </c>
      <c r="B4943" s="286" t="s">
        <v>12</v>
      </c>
      <c r="C4943" s="257" t="s">
        <v>12</v>
      </c>
    </row>
    <row r="4944" spans="1:3" x14ac:dyDescent="0.25">
      <c r="A4944" s="285">
        <v>44001</v>
      </c>
      <c r="B4944" s="286" t="s">
        <v>12</v>
      </c>
      <c r="C4944" s="257" t="s">
        <v>12</v>
      </c>
    </row>
    <row r="4945" spans="1:3" x14ac:dyDescent="0.25">
      <c r="A4945" s="285">
        <v>44002</v>
      </c>
      <c r="B4945" s="286" t="s">
        <v>12</v>
      </c>
      <c r="C4945" s="257" t="s">
        <v>12</v>
      </c>
    </row>
    <row r="4946" spans="1:3" x14ac:dyDescent="0.25">
      <c r="A4946" s="285">
        <v>44003</v>
      </c>
      <c r="B4946" s="286" t="s">
        <v>12</v>
      </c>
      <c r="C4946" s="257" t="s">
        <v>12</v>
      </c>
    </row>
    <row r="4947" spans="1:3" x14ac:dyDescent="0.25">
      <c r="A4947" s="285">
        <v>44004</v>
      </c>
      <c r="B4947" s="286" t="s">
        <v>12</v>
      </c>
      <c r="C4947" s="257" t="s">
        <v>12</v>
      </c>
    </row>
    <row r="4948" spans="1:3" x14ac:dyDescent="0.25">
      <c r="A4948" s="285">
        <v>44005</v>
      </c>
      <c r="B4948" s="286" t="s">
        <v>12</v>
      </c>
      <c r="C4948" s="257" t="s">
        <v>12</v>
      </c>
    </row>
    <row r="4949" spans="1:3" x14ac:dyDescent="0.25">
      <c r="A4949" s="285">
        <v>44006</v>
      </c>
      <c r="B4949" s="286" t="s">
        <v>12</v>
      </c>
      <c r="C4949" s="257" t="s">
        <v>12</v>
      </c>
    </row>
    <row r="4950" spans="1:3" x14ac:dyDescent="0.25">
      <c r="A4950" s="285">
        <v>44007</v>
      </c>
      <c r="B4950" s="286" t="s">
        <v>12</v>
      </c>
      <c r="C4950" s="257" t="s">
        <v>12</v>
      </c>
    </row>
    <row r="4951" spans="1:3" x14ac:dyDescent="0.25">
      <c r="A4951" s="285">
        <v>44008</v>
      </c>
      <c r="B4951" s="286" t="s">
        <v>12</v>
      </c>
      <c r="C4951" s="257" t="s">
        <v>12</v>
      </c>
    </row>
    <row r="4952" spans="1:3" x14ac:dyDescent="0.25">
      <c r="A4952" s="285">
        <v>44009</v>
      </c>
      <c r="B4952" s="286" t="s">
        <v>12</v>
      </c>
      <c r="C4952" s="257" t="s">
        <v>12</v>
      </c>
    </row>
    <row r="4953" spans="1:3" x14ac:dyDescent="0.25">
      <c r="A4953" s="285">
        <v>44010</v>
      </c>
      <c r="B4953" s="286" t="s">
        <v>12</v>
      </c>
      <c r="C4953" s="257" t="s">
        <v>12</v>
      </c>
    </row>
    <row r="4954" spans="1:3" x14ac:dyDescent="0.25">
      <c r="A4954" s="285">
        <v>44011</v>
      </c>
      <c r="B4954" s="286" t="s">
        <v>12</v>
      </c>
      <c r="C4954" s="257" t="s">
        <v>12</v>
      </c>
    </row>
    <row r="4955" spans="1:3" x14ac:dyDescent="0.25">
      <c r="A4955" s="285">
        <v>44012</v>
      </c>
      <c r="B4955" s="286" t="s">
        <v>12</v>
      </c>
      <c r="C4955" s="257" t="s">
        <v>12</v>
      </c>
    </row>
    <row r="4956" spans="1:3" x14ac:dyDescent="0.25">
      <c r="A4956" s="285">
        <v>44013</v>
      </c>
      <c r="B4956" s="286" t="s">
        <v>12</v>
      </c>
      <c r="C4956" s="257" t="s">
        <v>12</v>
      </c>
    </row>
    <row r="4957" spans="1:3" x14ac:dyDescent="0.25">
      <c r="A4957" s="285">
        <v>44014</v>
      </c>
      <c r="B4957" s="286" t="s">
        <v>12</v>
      </c>
      <c r="C4957" s="257" t="s">
        <v>12</v>
      </c>
    </row>
    <row r="4958" spans="1:3" x14ac:dyDescent="0.25">
      <c r="A4958" s="285">
        <v>44015</v>
      </c>
      <c r="B4958" s="286" t="s">
        <v>12</v>
      </c>
      <c r="C4958" s="257" t="s">
        <v>12</v>
      </c>
    </row>
    <row r="4959" spans="1:3" x14ac:dyDescent="0.25">
      <c r="A4959" s="285">
        <v>44016</v>
      </c>
      <c r="B4959" s="286" t="s">
        <v>12</v>
      </c>
      <c r="C4959" s="257" t="s">
        <v>12</v>
      </c>
    </row>
    <row r="4960" spans="1:3" x14ac:dyDescent="0.25">
      <c r="A4960" s="285">
        <v>44017</v>
      </c>
      <c r="B4960" s="286" t="s">
        <v>12</v>
      </c>
      <c r="C4960" s="257" t="s">
        <v>12</v>
      </c>
    </row>
    <row r="4961" spans="1:3" x14ac:dyDescent="0.25">
      <c r="A4961" s="285">
        <v>44018</v>
      </c>
      <c r="B4961" s="286" t="s">
        <v>12</v>
      </c>
      <c r="C4961" s="257" t="s">
        <v>12</v>
      </c>
    </row>
    <row r="4962" spans="1:3" x14ac:dyDescent="0.25">
      <c r="A4962" s="285">
        <v>44019</v>
      </c>
      <c r="B4962" s="286" t="s">
        <v>12</v>
      </c>
      <c r="C4962" s="257" t="s">
        <v>12</v>
      </c>
    </row>
    <row r="4963" spans="1:3" x14ac:dyDescent="0.25">
      <c r="A4963" s="285">
        <v>44020</v>
      </c>
      <c r="B4963" s="286" t="s">
        <v>12</v>
      </c>
      <c r="C4963" s="257" t="s">
        <v>12</v>
      </c>
    </row>
    <row r="4964" spans="1:3" x14ac:dyDescent="0.25">
      <c r="A4964" s="285">
        <v>44021</v>
      </c>
      <c r="B4964" s="286" t="s">
        <v>12</v>
      </c>
      <c r="C4964" s="257" t="s">
        <v>12</v>
      </c>
    </row>
    <row r="4965" spans="1:3" x14ac:dyDescent="0.25">
      <c r="A4965" s="285">
        <v>44022</v>
      </c>
      <c r="B4965" s="286" t="s">
        <v>12</v>
      </c>
      <c r="C4965" s="257" t="s">
        <v>12</v>
      </c>
    </row>
    <row r="4966" spans="1:3" x14ac:dyDescent="0.25">
      <c r="A4966" s="285">
        <v>44023</v>
      </c>
      <c r="B4966" s="286" t="s">
        <v>12</v>
      </c>
      <c r="C4966" s="257" t="s">
        <v>12</v>
      </c>
    </row>
    <row r="4967" spans="1:3" x14ac:dyDescent="0.25">
      <c r="A4967" s="285">
        <v>44024</v>
      </c>
      <c r="B4967" s="286" t="s">
        <v>12</v>
      </c>
      <c r="C4967" s="257" t="s">
        <v>12</v>
      </c>
    </row>
    <row r="4968" spans="1:3" x14ac:dyDescent="0.25">
      <c r="A4968" s="285">
        <v>44026</v>
      </c>
      <c r="B4968" s="286" t="s">
        <v>12</v>
      </c>
      <c r="C4968" s="257" t="s">
        <v>12</v>
      </c>
    </row>
    <row r="4969" spans="1:3" x14ac:dyDescent="0.25">
      <c r="A4969" s="285">
        <v>44027</v>
      </c>
      <c r="B4969" s="286" t="s">
        <v>12</v>
      </c>
      <c r="C4969" s="257" t="s">
        <v>12</v>
      </c>
    </row>
    <row r="4970" spans="1:3" x14ac:dyDescent="0.25">
      <c r="A4970" s="285">
        <v>44028</v>
      </c>
      <c r="B4970" s="286" t="s">
        <v>12</v>
      </c>
      <c r="C4970" s="257" t="s">
        <v>12</v>
      </c>
    </row>
    <row r="4971" spans="1:3" x14ac:dyDescent="0.25">
      <c r="A4971" s="285">
        <v>44029</v>
      </c>
      <c r="B4971" s="286" t="s">
        <v>12</v>
      </c>
      <c r="C4971" s="257" t="s">
        <v>12</v>
      </c>
    </row>
    <row r="4972" spans="1:3" x14ac:dyDescent="0.25">
      <c r="A4972" s="285">
        <v>44030</v>
      </c>
      <c r="B4972" s="286" t="s">
        <v>12</v>
      </c>
      <c r="C4972" s="257" t="s">
        <v>12</v>
      </c>
    </row>
    <row r="4973" spans="1:3" x14ac:dyDescent="0.25">
      <c r="A4973" s="285">
        <v>44031</v>
      </c>
      <c r="B4973" s="286" t="s">
        <v>12</v>
      </c>
      <c r="C4973" s="257" t="s">
        <v>12</v>
      </c>
    </row>
    <row r="4974" spans="1:3" x14ac:dyDescent="0.25">
      <c r="A4974" s="285">
        <v>44032</v>
      </c>
      <c r="B4974" s="286" t="s">
        <v>12</v>
      </c>
      <c r="C4974" s="257" t="s">
        <v>12</v>
      </c>
    </row>
    <row r="4975" spans="1:3" x14ac:dyDescent="0.25">
      <c r="A4975" s="285">
        <v>44033</v>
      </c>
      <c r="B4975" s="286" t="s">
        <v>12</v>
      </c>
      <c r="C4975" s="257" t="s">
        <v>12</v>
      </c>
    </row>
    <row r="4976" spans="1:3" x14ac:dyDescent="0.25">
      <c r="A4976" s="285">
        <v>44034</v>
      </c>
      <c r="B4976" s="286" t="s">
        <v>12</v>
      </c>
      <c r="C4976" s="257" t="s">
        <v>12</v>
      </c>
    </row>
    <row r="4977" spans="1:3" x14ac:dyDescent="0.25">
      <c r="A4977" s="285">
        <v>44035</v>
      </c>
      <c r="B4977" s="286" t="s">
        <v>12</v>
      </c>
      <c r="C4977" s="257" t="s">
        <v>12</v>
      </c>
    </row>
    <row r="4978" spans="1:3" x14ac:dyDescent="0.25">
      <c r="A4978" s="285">
        <v>44036</v>
      </c>
      <c r="B4978" s="286" t="s">
        <v>12</v>
      </c>
      <c r="C4978" s="257" t="s">
        <v>12</v>
      </c>
    </row>
    <row r="4979" spans="1:3" x14ac:dyDescent="0.25">
      <c r="A4979" s="285">
        <v>44037</v>
      </c>
      <c r="B4979" s="286" t="s">
        <v>12</v>
      </c>
      <c r="C4979" s="257" t="s">
        <v>12</v>
      </c>
    </row>
    <row r="4980" spans="1:3" x14ac:dyDescent="0.25">
      <c r="A4980" s="285">
        <v>44038</v>
      </c>
      <c r="B4980" s="286" t="s">
        <v>12</v>
      </c>
      <c r="C4980" s="257" t="s">
        <v>12</v>
      </c>
    </row>
    <row r="4981" spans="1:3" x14ac:dyDescent="0.25">
      <c r="A4981" s="285">
        <v>44039</v>
      </c>
      <c r="B4981" s="286" t="s">
        <v>12</v>
      </c>
      <c r="C4981" s="257" t="s">
        <v>12</v>
      </c>
    </row>
    <row r="4982" spans="1:3" x14ac:dyDescent="0.25">
      <c r="A4982" s="285">
        <v>44040</v>
      </c>
      <c r="B4982" s="286" t="s">
        <v>12</v>
      </c>
      <c r="C4982" s="257" t="s">
        <v>12</v>
      </c>
    </row>
    <row r="4983" spans="1:3" x14ac:dyDescent="0.25">
      <c r="A4983" s="285">
        <v>44041</v>
      </c>
      <c r="B4983" s="286" t="s">
        <v>12</v>
      </c>
      <c r="C4983" s="257" t="s">
        <v>12</v>
      </c>
    </row>
    <row r="4984" spans="1:3" x14ac:dyDescent="0.25">
      <c r="A4984" s="285">
        <v>44042</v>
      </c>
      <c r="B4984" s="286" t="s">
        <v>12</v>
      </c>
      <c r="C4984" s="257" t="s">
        <v>12</v>
      </c>
    </row>
    <row r="4985" spans="1:3" x14ac:dyDescent="0.25">
      <c r="A4985" s="285">
        <v>44043</v>
      </c>
      <c r="B4985" s="286" t="s">
        <v>12</v>
      </c>
      <c r="C4985" s="257" t="s">
        <v>12</v>
      </c>
    </row>
    <row r="4986" spans="1:3" x14ac:dyDescent="0.25">
      <c r="A4986" s="285">
        <v>44044</v>
      </c>
      <c r="B4986" s="286" t="s">
        <v>12</v>
      </c>
      <c r="C4986" s="257" t="s">
        <v>12</v>
      </c>
    </row>
    <row r="4987" spans="1:3" x14ac:dyDescent="0.25">
      <c r="A4987" s="285">
        <v>44045</v>
      </c>
      <c r="B4987" s="286" t="s">
        <v>12</v>
      </c>
      <c r="C4987" s="257" t="s">
        <v>12</v>
      </c>
    </row>
    <row r="4988" spans="1:3" x14ac:dyDescent="0.25">
      <c r="A4988" s="285">
        <v>44047</v>
      </c>
      <c r="B4988" s="286" t="s">
        <v>12</v>
      </c>
      <c r="C4988" s="257" t="s">
        <v>12</v>
      </c>
    </row>
    <row r="4989" spans="1:3" x14ac:dyDescent="0.25">
      <c r="A4989" s="285">
        <v>44048</v>
      </c>
      <c r="B4989" s="286" t="s">
        <v>12</v>
      </c>
      <c r="C4989" s="257" t="s">
        <v>12</v>
      </c>
    </row>
    <row r="4990" spans="1:3" x14ac:dyDescent="0.25">
      <c r="A4990" s="285">
        <v>44050</v>
      </c>
      <c r="B4990" s="286" t="s">
        <v>12</v>
      </c>
      <c r="C4990" s="257" t="s">
        <v>12</v>
      </c>
    </row>
    <row r="4991" spans="1:3" x14ac:dyDescent="0.25">
      <c r="A4991" s="285">
        <v>44051</v>
      </c>
      <c r="B4991" s="286" t="s">
        <v>12</v>
      </c>
      <c r="C4991" s="257" t="s">
        <v>12</v>
      </c>
    </row>
    <row r="4992" spans="1:3" x14ac:dyDescent="0.25">
      <c r="A4992" s="285">
        <v>44053</v>
      </c>
      <c r="B4992" s="286" t="s">
        <v>12</v>
      </c>
      <c r="C4992" s="257" t="s">
        <v>12</v>
      </c>
    </row>
    <row r="4993" spans="1:3" x14ac:dyDescent="0.25">
      <c r="A4993" s="285">
        <v>44055</v>
      </c>
      <c r="B4993" s="286" t="s">
        <v>12</v>
      </c>
      <c r="C4993" s="257" t="s">
        <v>12</v>
      </c>
    </row>
    <row r="4994" spans="1:3" x14ac:dyDescent="0.25">
      <c r="A4994" s="285">
        <v>44057</v>
      </c>
      <c r="B4994" s="286" t="s">
        <v>12</v>
      </c>
      <c r="C4994" s="257" t="s">
        <v>12</v>
      </c>
    </row>
    <row r="4995" spans="1:3" x14ac:dyDescent="0.25">
      <c r="A4995" s="285">
        <v>44060</v>
      </c>
      <c r="B4995" s="286" t="s">
        <v>12</v>
      </c>
      <c r="C4995" s="257" t="s">
        <v>12</v>
      </c>
    </row>
    <row r="4996" spans="1:3" x14ac:dyDescent="0.25">
      <c r="A4996" s="285">
        <v>44061</v>
      </c>
      <c r="B4996" s="286" t="s">
        <v>12</v>
      </c>
      <c r="C4996" s="257" t="s">
        <v>12</v>
      </c>
    </row>
    <row r="4997" spans="1:3" x14ac:dyDescent="0.25">
      <c r="A4997" s="285">
        <v>44062</v>
      </c>
      <c r="B4997" s="286" t="s">
        <v>12</v>
      </c>
      <c r="C4997" s="257" t="s">
        <v>12</v>
      </c>
    </row>
    <row r="4998" spans="1:3" x14ac:dyDescent="0.25">
      <c r="A4998" s="285">
        <v>44063</v>
      </c>
      <c r="B4998" s="286" t="s">
        <v>12</v>
      </c>
      <c r="C4998" s="257" t="s">
        <v>12</v>
      </c>
    </row>
    <row r="4999" spans="1:3" x14ac:dyDescent="0.25">
      <c r="A4999" s="285">
        <v>44064</v>
      </c>
      <c r="B4999" s="286" t="s">
        <v>12</v>
      </c>
      <c r="C4999" s="257" t="s">
        <v>12</v>
      </c>
    </row>
    <row r="5000" spans="1:3" x14ac:dyDescent="0.25">
      <c r="A5000" s="285">
        <v>44065</v>
      </c>
      <c r="B5000" s="286" t="s">
        <v>12</v>
      </c>
      <c r="C5000" s="257" t="s">
        <v>12</v>
      </c>
    </row>
    <row r="5001" spans="1:3" x14ac:dyDescent="0.25">
      <c r="A5001" s="285">
        <v>44067</v>
      </c>
      <c r="B5001" s="286" t="s">
        <v>12</v>
      </c>
      <c r="C5001" s="257" t="s">
        <v>12</v>
      </c>
    </row>
    <row r="5002" spans="1:3" x14ac:dyDescent="0.25">
      <c r="A5002" s="285">
        <v>44068</v>
      </c>
      <c r="B5002" s="286" t="s">
        <v>12</v>
      </c>
      <c r="C5002" s="257" t="s">
        <v>12</v>
      </c>
    </row>
    <row r="5003" spans="1:3" x14ac:dyDescent="0.25">
      <c r="A5003" s="285">
        <v>44070</v>
      </c>
      <c r="B5003" s="286" t="s">
        <v>12</v>
      </c>
      <c r="C5003" s="257" t="s">
        <v>12</v>
      </c>
    </row>
    <row r="5004" spans="1:3" x14ac:dyDescent="0.25">
      <c r="A5004" s="285">
        <v>44073</v>
      </c>
      <c r="B5004" s="286" t="s">
        <v>12</v>
      </c>
      <c r="C5004" s="257" t="s">
        <v>12</v>
      </c>
    </row>
    <row r="5005" spans="1:3" x14ac:dyDescent="0.25">
      <c r="A5005" s="285">
        <v>44076</v>
      </c>
      <c r="B5005" s="286" t="s">
        <v>12</v>
      </c>
      <c r="C5005" s="257" t="s">
        <v>12</v>
      </c>
    </row>
    <row r="5006" spans="1:3" x14ac:dyDescent="0.25">
      <c r="A5006" s="285">
        <v>44078</v>
      </c>
      <c r="B5006" s="286" t="s">
        <v>12</v>
      </c>
      <c r="C5006" s="257" t="s">
        <v>12</v>
      </c>
    </row>
    <row r="5007" spans="1:3" x14ac:dyDescent="0.25">
      <c r="A5007" s="285">
        <v>44079</v>
      </c>
      <c r="B5007" s="286" t="s">
        <v>12</v>
      </c>
      <c r="C5007" s="257" t="s">
        <v>12</v>
      </c>
    </row>
    <row r="5008" spans="1:3" x14ac:dyDescent="0.25">
      <c r="A5008" s="285">
        <v>44080</v>
      </c>
      <c r="B5008" s="286" t="s">
        <v>12</v>
      </c>
      <c r="C5008" s="257" t="s">
        <v>12</v>
      </c>
    </row>
    <row r="5009" spans="1:3" x14ac:dyDescent="0.25">
      <c r="A5009" s="285">
        <v>44083</v>
      </c>
      <c r="B5009" s="286" t="s">
        <v>12</v>
      </c>
      <c r="C5009" s="257" t="s">
        <v>12</v>
      </c>
    </row>
    <row r="5010" spans="1:3" x14ac:dyDescent="0.25">
      <c r="A5010" s="285">
        <v>44086</v>
      </c>
      <c r="B5010" s="286" t="s">
        <v>12</v>
      </c>
      <c r="C5010" s="257" t="s">
        <v>12</v>
      </c>
    </row>
    <row r="5011" spans="1:3" x14ac:dyDescent="0.25">
      <c r="A5011" s="285">
        <v>44087</v>
      </c>
      <c r="B5011" s="286" t="s">
        <v>12</v>
      </c>
      <c r="C5011" s="257" t="s">
        <v>12</v>
      </c>
    </row>
    <row r="5012" spans="1:3" x14ac:dyDescent="0.25">
      <c r="A5012" s="285">
        <v>44088</v>
      </c>
      <c r="B5012" s="286" t="s">
        <v>12</v>
      </c>
      <c r="C5012" s="257" t="s">
        <v>12</v>
      </c>
    </row>
    <row r="5013" spans="1:3" x14ac:dyDescent="0.25">
      <c r="A5013" s="285">
        <v>44089</v>
      </c>
      <c r="B5013" s="286" t="s">
        <v>12</v>
      </c>
      <c r="C5013" s="257" t="s">
        <v>12</v>
      </c>
    </row>
    <row r="5014" spans="1:3" x14ac:dyDescent="0.25">
      <c r="A5014" s="285">
        <v>44090</v>
      </c>
      <c r="B5014" s="286" t="s">
        <v>12</v>
      </c>
      <c r="C5014" s="257" t="s">
        <v>12</v>
      </c>
    </row>
    <row r="5015" spans="1:3" x14ac:dyDescent="0.25">
      <c r="A5015" s="285">
        <v>44094</v>
      </c>
      <c r="B5015" s="286" t="s">
        <v>12</v>
      </c>
      <c r="C5015" s="257" t="s">
        <v>12</v>
      </c>
    </row>
    <row r="5016" spans="1:3" x14ac:dyDescent="0.25">
      <c r="A5016" s="285">
        <v>44095</v>
      </c>
      <c r="B5016" s="286" t="s">
        <v>12</v>
      </c>
      <c r="C5016" s="257" t="s">
        <v>12</v>
      </c>
    </row>
    <row r="5017" spans="1:3" x14ac:dyDescent="0.25">
      <c r="A5017" s="285">
        <v>44096</v>
      </c>
      <c r="B5017" s="286" t="s">
        <v>12</v>
      </c>
      <c r="C5017" s="257" t="s">
        <v>12</v>
      </c>
    </row>
    <row r="5018" spans="1:3" x14ac:dyDescent="0.25">
      <c r="A5018" s="285">
        <v>44097</v>
      </c>
      <c r="B5018" s="286" t="s">
        <v>12</v>
      </c>
      <c r="C5018" s="257" t="s">
        <v>12</v>
      </c>
    </row>
    <row r="5019" spans="1:3" x14ac:dyDescent="0.25">
      <c r="A5019" s="285">
        <v>44098</v>
      </c>
      <c r="B5019" s="286" t="s">
        <v>12</v>
      </c>
      <c r="C5019" s="257" t="s">
        <v>12</v>
      </c>
    </row>
    <row r="5020" spans="1:3" x14ac:dyDescent="0.25">
      <c r="A5020" s="285">
        <v>44100</v>
      </c>
      <c r="B5020" s="286" t="s">
        <v>12</v>
      </c>
      <c r="C5020" s="257" t="s">
        <v>12</v>
      </c>
    </row>
    <row r="5021" spans="1:3" x14ac:dyDescent="0.25">
      <c r="A5021" s="285">
        <v>44102</v>
      </c>
      <c r="B5021" s="286" t="s">
        <v>12</v>
      </c>
      <c r="C5021" s="257" t="s">
        <v>12</v>
      </c>
    </row>
    <row r="5022" spans="1:3" x14ac:dyDescent="0.25">
      <c r="A5022" s="285">
        <v>44105</v>
      </c>
      <c r="B5022" s="286" t="s">
        <v>12</v>
      </c>
      <c r="C5022" s="257" t="s">
        <v>12</v>
      </c>
    </row>
    <row r="5023" spans="1:3" x14ac:dyDescent="0.25">
      <c r="A5023" s="285">
        <v>44109</v>
      </c>
      <c r="B5023" s="286" t="s">
        <v>12</v>
      </c>
      <c r="C5023" s="257" t="s">
        <v>12</v>
      </c>
    </row>
    <row r="5024" spans="1:3" x14ac:dyDescent="0.25">
      <c r="A5024" s="285">
        <v>44111</v>
      </c>
      <c r="B5024" s="286" t="s">
        <v>12</v>
      </c>
      <c r="C5024" s="257" t="s">
        <v>12</v>
      </c>
    </row>
    <row r="5025" spans="1:3" x14ac:dyDescent="0.25">
      <c r="A5025" s="285">
        <v>44116</v>
      </c>
      <c r="B5025" s="286" t="s">
        <v>12</v>
      </c>
      <c r="C5025" s="257" t="s">
        <v>12</v>
      </c>
    </row>
    <row r="5026" spans="1:3" x14ac:dyDescent="0.25">
      <c r="A5026" s="285">
        <v>44121</v>
      </c>
      <c r="B5026" s="286" t="s">
        <v>12</v>
      </c>
      <c r="C5026" s="257" t="s">
        <v>12</v>
      </c>
    </row>
    <row r="5027" spans="1:3" x14ac:dyDescent="0.25">
      <c r="A5027" s="285">
        <v>44145</v>
      </c>
      <c r="B5027" s="286" t="s">
        <v>12</v>
      </c>
      <c r="C5027" s="257" t="s">
        <v>12</v>
      </c>
    </row>
    <row r="5028" spans="1:3" x14ac:dyDescent="0.25">
      <c r="A5028" s="285">
        <v>44152</v>
      </c>
      <c r="B5028" s="286" t="s">
        <v>12</v>
      </c>
      <c r="C5028" s="257" t="s">
        <v>12</v>
      </c>
    </row>
    <row r="5029" spans="1:3" x14ac:dyDescent="0.25">
      <c r="A5029" s="285">
        <v>44159</v>
      </c>
      <c r="B5029" s="286" t="s">
        <v>12</v>
      </c>
      <c r="C5029" s="257" t="s">
        <v>12</v>
      </c>
    </row>
    <row r="5030" spans="1:3" x14ac:dyDescent="0.25">
      <c r="A5030" s="285">
        <v>44164</v>
      </c>
      <c r="B5030" s="286" t="s">
        <v>12</v>
      </c>
      <c r="C5030" s="257" t="s">
        <v>12</v>
      </c>
    </row>
    <row r="5031" spans="1:3" x14ac:dyDescent="0.25">
      <c r="A5031" s="285">
        <v>44171</v>
      </c>
      <c r="B5031" s="286" t="s">
        <v>12</v>
      </c>
      <c r="C5031" s="257" t="s">
        <v>12</v>
      </c>
    </row>
    <row r="5032" spans="1:3" x14ac:dyDescent="0.25">
      <c r="A5032" s="285">
        <v>44178</v>
      </c>
      <c r="B5032" s="286" t="s">
        <v>12</v>
      </c>
      <c r="C5032" s="257" t="s">
        <v>12</v>
      </c>
    </row>
    <row r="5033" spans="1:3" x14ac:dyDescent="0.25">
      <c r="A5033" s="285">
        <v>43903</v>
      </c>
      <c r="B5033" s="286" t="s">
        <v>8</v>
      </c>
      <c r="C5033" s="257" t="s">
        <v>8</v>
      </c>
    </row>
    <row r="5034" spans="1:3" x14ac:dyDescent="0.25">
      <c r="A5034" s="285">
        <v>43910</v>
      </c>
      <c r="B5034" s="286" t="s">
        <v>8</v>
      </c>
      <c r="C5034" s="257" t="s">
        <v>8</v>
      </c>
    </row>
    <row r="5035" spans="1:3" x14ac:dyDescent="0.25">
      <c r="A5035" s="285">
        <v>43916</v>
      </c>
      <c r="B5035" s="286" t="s">
        <v>8</v>
      </c>
      <c r="C5035" s="257" t="s">
        <v>8</v>
      </c>
    </row>
    <row r="5036" spans="1:3" x14ac:dyDescent="0.25">
      <c r="A5036" s="285">
        <v>43920</v>
      </c>
      <c r="B5036" s="286" t="s">
        <v>8</v>
      </c>
      <c r="C5036" s="257" t="s">
        <v>8</v>
      </c>
    </row>
    <row r="5037" spans="1:3" x14ac:dyDescent="0.25">
      <c r="A5037" s="285">
        <v>43929</v>
      </c>
      <c r="B5037" s="286" t="s">
        <v>8</v>
      </c>
      <c r="C5037" s="257" t="s">
        <v>8</v>
      </c>
    </row>
    <row r="5038" spans="1:3" x14ac:dyDescent="0.25">
      <c r="A5038" s="285">
        <v>43930</v>
      </c>
      <c r="B5038" s="286" t="s">
        <v>8</v>
      </c>
      <c r="C5038" s="257" t="s">
        <v>8</v>
      </c>
    </row>
    <row r="5039" spans="1:3" x14ac:dyDescent="0.25">
      <c r="A5039" s="285">
        <v>43936</v>
      </c>
      <c r="B5039" s="286" t="s">
        <v>8</v>
      </c>
      <c r="C5039" s="257" t="s">
        <v>8</v>
      </c>
    </row>
    <row r="5040" spans="1:3" x14ac:dyDescent="0.25">
      <c r="A5040" s="285">
        <v>43951</v>
      </c>
      <c r="B5040" s="286" t="s">
        <v>8</v>
      </c>
      <c r="C5040" s="257" t="s">
        <v>8</v>
      </c>
    </row>
    <row r="5041" spans="1:3" x14ac:dyDescent="0.25">
      <c r="A5041" s="285">
        <v>43953</v>
      </c>
      <c r="B5041" s="286" t="s">
        <v>8</v>
      </c>
      <c r="C5041" s="257" t="s">
        <v>8</v>
      </c>
    </row>
    <row r="5042" spans="1:3" x14ac:dyDescent="0.25">
      <c r="A5042" s="285">
        <v>43956</v>
      </c>
      <c r="B5042" s="286" t="s">
        <v>8</v>
      </c>
      <c r="C5042" s="257" t="s">
        <v>8</v>
      </c>
    </row>
    <row r="5043" spans="1:3" x14ac:dyDescent="0.25">
      <c r="A5043" s="285">
        <v>43963</v>
      </c>
      <c r="B5043" s="286" t="s">
        <v>8</v>
      </c>
      <c r="C5043" s="257" t="s">
        <v>8</v>
      </c>
    </row>
    <row r="5044" spans="1:3" x14ac:dyDescent="0.25">
      <c r="A5044" s="285">
        <v>43981</v>
      </c>
      <c r="B5044" s="286" t="s">
        <v>8</v>
      </c>
      <c r="C5044" s="257" t="s">
        <v>8</v>
      </c>
    </row>
    <row r="5045" spans="1:3" x14ac:dyDescent="0.25">
      <c r="A5045" s="285">
        <v>43983</v>
      </c>
      <c r="B5045" s="286" t="s">
        <v>8</v>
      </c>
      <c r="C5045" s="257" t="s">
        <v>8</v>
      </c>
    </row>
    <row r="5046" spans="1:3" x14ac:dyDescent="0.25">
      <c r="A5046" s="285">
        <v>43985</v>
      </c>
      <c r="B5046" s="286" t="s">
        <v>8</v>
      </c>
      <c r="C5046" s="257" t="s">
        <v>8</v>
      </c>
    </row>
    <row r="5047" spans="1:3" x14ac:dyDescent="0.25">
      <c r="A5047" s="285">
        <v>43986</v>
      </c>
      <c r="B5047" s="286" t="s">
        <v>8</v>
      </c>
      <c r="C5047" s="257" t="s">
        <v>8</v>
      </c>
    </row>
    <row r="5048" spans="1:3" x14ac:dyDescent="0.25">
      <c r="A5048" s="285">
        <v>43987</v>
      </c>
      <c r="B5048" s="286" t="s">
        <v>8</v>
      </c>
      <c r="C5048" s="257" t="s">
        <v>8</v>
      </c>
    </row>
    <row r="5049" spans="1:3" x14ac:dyDescent="0.25">
      <c r="A5049" s="285">
        <v>43988</v>
      </c>
      <c r="B5049" s="286" t="s">
        <v>8</v>
      </c>
      <c r="C5049" s="257" t="s">
        <v>8</v>
      </c>
    </row>
    <row r="5050" spans="1:3" x14ac:dyDescent="0.25">
      <c r="A5050" s="285">
        <v>43989</v>
      </c>
      <c r="B5050" s="286" t="s">
        <v>8</v>
      </c>
      <c r="C5050" s="257" t="s">
        <v>8</v>
      </c>
    </row>
    <row r="5051" spans="1:3" x14ac:dyDescent="0.25">
      <c r="A5051" s="285">
        <v>43990</v>
      </c>
      <c r="B5051" s="286" t="s">
        <v>8</v>
      </c>
      <c r="C5051" s="257" t="s">
        <v>8</v>
      </c>
    </row>
    <row r="5052" spans="1:3" x14ac:dyDescent="0.25">
      <c r="A5052" s="285">
        <v>43991</v>
      </c>
      <c r="B5052" s="286" t="s">
        <v>8</v>
      </c>
      <c r="C5052" s="257" t="s">
        <v>8</v>
      </c>
    </row>
    <row r="5053" spans="1:3" x14ac:dyDescent="0.25">
      <c r="A5053" s="285">
        <v>43992</v>
      </c>
      <c r="B5053" s="286" t="s">
        <v>8</v>
      </c>
      <c r="C5053" s="257" t="s">
        <v>8</v>
      </c>
    </row>
    <row r="5054" spans="1:3" x14ac:dyDescent="0.25">
      <c r="A5054" s="285">
        <v>43993</v>
      </c>
      <c r="B5054" s="286" t="s">
        <v>8</v>
      </c>
      <c r="C5054" s="257" t="s">
        <v>8</v>
      </c>
    </row>
    <row r="5055" spans="1:3" x14ac:dyDescent="0.25">
      <c r="A5055" s="285">
        <v>43995</v>
      </c>
      <c r="B5055" s="286" t="s">
        <v>8</v>
      </c>
      <c r="C5055" s="257" t="s">
        <v>8</v>
      </c>
    </row>
    <row r="5056" spans="1:3" x14ac:dyDescent="0.25">
      <c r="A5056" s="285">
        <v>43996</v>
      </c>
      <c r="B5056" s="286" t="s">
        <v>8</v>
      </c>
      <c r="C5056" s="257" t="s">
        <v>8</v>
      </c>
    </row>
    <row r="5057" spans="1:3" x14ac:dyDescent="0.25">
      <c r="A5057" s="285">
        <v>43998</v>
      </c>
      <c r="B5057" s="286" t="s">
        <v>8</v>
      </c>
      <c r="C5057" s="257" t="s">
        <v>8</v>
      </c>
    </row>
    <row r="5058" spans="1:3" x14ac:dyDescent="0.25">
      <c r="A5058" s="285">
        <v>43999</v>
      </c>
      <c r="B5058" s="286" t="s">
        <v>8</v>
      </c>
      <c r="C5058" s="257" t="s">
        <v>8</v>
      </c>
    </row>
    <row r="5059" spans="1:3" x14ac:dyDescent="0.25">
      <c r="A5059" s="285">
        <v>44033</v>
      </c>
      <c r="B5059" s="286" t="s">
        <v>8</v>
      </c>
      <c r="C5059" s="257" t="s">
        <v>8</v>
      </c>
    </row>
    <row r="5060" spans="1:3" x14ac:dyDescent="0.25">
      <c r="A5060" s="285">
        <v>44164</v>
      </c>
      <c r="B5060" s="286" t="s">
        <v>8</v>
      </c>
      <c r="C5060" s="257" t="s">
        <v>8</v>
      </c>
    </row>
    <row r="5061" spans="1:3" x14ac:dyDescent="0.25">
      <c r="A5061" s="285">
        <v>44171</v>
      </c>
      <c r="B5061" s="286" t="s">
        <v>8</v>
      </c>
      <c r="C5061" s="257" t="s">
        <v>8</v>
      </c>
    </row>
    <row r="5062" spans="1:3" x14ac:dyDescent="0.25">
      <c r="A5062" s="285">
        <v>44178</v>
      </c>
      <c r="B5062" s="286" t="s">
        <v>8</v>
      </c>
      <c r="C5062" s="257" t="s">
        <v>8</v>
      </c>
    </row>
    <row r="5063" spans="1:3" x14ac:dyDescent="0.25">
      <c r="A5063" s="285">
        <v>43903</v>
      </c>
      <c r="B5063" s="286" t="s">
        <v>49</v>
      </c>
      <c r="C5063" s="257" t="s">
        <v>49</v>
      </c>
    </row>
    <row r="5064" spans="1:3" x14ac:dyDescent="0.25">
      <c r="A5064" s="285">
        <v>43907</v>
      </c>
      <c r="B5064" s="286" t="s">
        <v>49</v>
      </c>
      <c r="C5064" s="257" t="s">
        <v>49</v>
      </c>
    </row>
    <row r="5065" spans="1:3" x14ac:dyDescent="0.25">
      <c r="A5065" s="285">
        <v>43910</v>
      </c>
      <c r="B5065" s="286" t="s">
        <v>49</v>
      </c>
      <c r="C5065" s="257" t="s">
        <v>49</v>
      </c>
    </row>
    <row r="5066" spans="1:3" x14ac:dyDescent="0.25">
      <c r="A5066" s="285">
        <v>43915</v>
      </c>
      <c r="B5066" s="286" t="s">
        <v>49</v>
      </c>
      <c r="C5066" s="257" t="s">
        <v>49</v>
      </c>
    </row>
    <row r="5067" spans="1:3" x14ac:dyDescent="0.25">
      <c r="A5067" s="285">
        <v>43916</v>
      </c>
      <c r="B5067" s="286" t="s">
        <v>49</v>
      </c>
      <c r="C5067" s="257" t="s">
        <v>49</v>
      </c>
    </row>
    <row r="5068" spans="1:3" x14ac:dyDescent="0.25">
      <c r="A5068" s="285">
        <v>43920</v>
      </c>
      <c r="B5068" s="286" t="s">
        <v>49</v>
      </c>
      <c r="C5068" s="257" t="s">
        <v>49</v>
      </c>
    </row>
    <row r="5069" spans="1:3" x14ac:dyDescent="0.25">
      <c r="A5069" s="285">
        <v>43923</v>
      </c>
      <c r="B5069" s="286" t="s">
        <v>49</v>
      </c>
      <c r="C5069" s="257" t="s">
        <v>49</v>
      </c>
    </row>
    <row r="5070" spans="1:3" x14ac:dyDescent="0.25">
      <c r="A5070" s="285">
        <v>43924</v>
      </c>
      <c r="B5070" s="286" t="s">
        <v>49</v>
      </c>
      <c r="C5070" s="257" t="s">
        <v>49</v>
      </c>
    </row>
    <row r="5071" spans="1:3" x14ac:dyDescent="0.25">
      <c r="A5071" s="285">
        <v>43926</v>
      </c>
      <c r="B5071" s="286" t="s">
        <v>49</v>
      </c>
      <c r="C5071" s="257" t="s">
        <v>49</v>
      </c>
    </row>
    <row r="5072" spans="1:3" x14ac:dyDescent="0.25">
      <c r="A5072" s="285">
        <v>43929</v>
      </c>
      <c r="B5072" s="286" t="s">
        <v>49</v>
      </c>
      <c r="C5072" s="257" t="s">
        <v>49</v>
      </c>
    </row>
    <row r="5073" spans="1:3" x14ac:dyDescent="0.25">
      <c r="A5073" s="285">
        <v>43930</v>
      </c>
      <c r="B5073" s="286" t="s">
        <v>49</v>
      </c>
      <c r="C5073" s="257" t="s">
        <v>49</v>
      </c>
    </row>
    <row r="5074" spans="1:3" x14ac:dyDescent="0.25">
      <c r="A5074" s="285">
        <v>43936</v>
      </c>
      <c r="B5074" s="286" t="s">
        <v>49</v>
      </c>
      <c r="C5074" s="257" t="s">
        <v>49</v>
      </c>
    </row>
    <row r="5075" spans="1:3" x14ac:dyDescent="0.25">
      <c r="A5075" s="285">
        <v>43948</v>
      </c>
      <c r="B5075" s="286" t="s">
        <v>49</v>
      </c>
      <c r="C5075" s="257" t="s">
        <v>49</v>
      </c>
    </row>
    <row r="5076" spans="1:3" x14ac:dyDescent="0.25">
      <c r="A5076" s="285">
        <v>43951</v>
      </c>
      <c r="B5076" s="286" t="s">
        <v>49</v>
      </c>
      <c r="C5076" s="257" t="s">
        <v>49</v>
      </c>
    </row>
    <row r="5077" spans="1:3" x14ac:dyDescent="0.25">
      <c r="A5077" s="285">
        <v>43953</v>
      </c>
      <c r="B5077" s="286" t="s">
        <v>49</v>
      </c>
      <c r="C5077" s="257" t="s">
        <v>49</v>
      </c>
    </row>
    <row r="5078" spans="1:3" x14ac:dyDescent="0.25">
      <c r="A5078" s="285">
        <v>43956</v>
      </c>
      <c r="B5078" s="286" t="s">
        <v>49</v>
      </c>
      <c r="C5078" s="257" t="s">
        <v>49</v>
      </c>
    </row>
    <row r="5079" spans="1:3" x14ac:dyDescent="0.25">
      <c r="A5079" s="285">
        <v>43963</v>
      </c>
      <c r="B5079" s="286" t="s">
        <v>49</v>
      </c>
      <c r="C5079" s="257" t="s">
        <v>49</v>
      </c>
    </row>
    <row r="5080" spans="1:3" x14ac:dyDescent="0.25">
      <c r="A5080" s="285">
        <v>43979</v>
      </c>
      <c r="B5080" s="286" t="s">
        <v>49</v>
      </c>
      <c r="C5080" s="257" t="s">
        <v>49</v>
      </c>
    </row>
    <row r="5081" spans="1:3" x14ac:dyDescent="0.25">
      <c r="A5081" s="285">
        <v>43981</v>
      </c>
      <c r="B5081" s="286" t="s">
        <v>49</v>
      </c>
      <c r="C5081" s="257" t="s">
        <v>49</v>
      </c>
    </row>
    <row r="5082" spans="1:3" x14ac:dyDescent="0.25">
      <c r="A5082" s="285">
        <v>43983</v>
      </c>
      <c r="B5082" s="286" t="s">
        <v>49</v>
      </c>
      <c r="C5082" s="257" t="s">
        <v>49</v>
      </c>
    </row>
    <row r="5083" spans="1:3" x14ac:dyDescent="0.25">
      <c r="A5083" s="285">
        <v>43985</v>
      </c>
      <c r="B5083" s="286" t="s">
        <v>49</v>
      </c>
      <c r="C5083" s="257" t="s">
        <v>49</v>
      </c>
    </row>
    <row r="5084" spans="1:3" x14ac:dyDescent="0.25">
      <c r="A5084" s="285">
        <v>43986</v>
      </c>
      <c r="B5084" s="286" t="s">
        <v>49</v>
      </c>
      <c r="C5084" s="257" t="s">
        <v>49</v>
      </c>
    </row>
    <row r="5085" spans="1:3" x14ac:dyDescent="0.25">
      <c r="A5085" s="285">
        <v>43987</v>
      </c>
      <c r="B5085" s="286" t="s">
        <v>49</v>
      </c>
      <c r="C5085" s="257" t="s">
        <v>49</v>
      </c>
    </row>
    <row r="5086" spans="1:3" x14ac:dyDescent="0.25">
      <c r="A5086" s="285">
        <v>43988</v>
      </c>
      <c r="B5086" s="286" t="s">
        <v>49</v>
      </c>
      <c r="C5086" s="257" t="s">
        <v>49</v>
      </c>
    </row>
    <row r="5087" spans="1:3" x14ac:dyDescent="0.25">
      <c r="A5087" s="285">
        <v>43989</v>
      </c>
      <c r="B5087" s="286" t="s">
        <v>49</v>
      </c>
      <c r="C5087" s="257" t="s">
        <v>49</v>
      </c>
    </row>
    <row r="5088" spans="1:3" x14ac:dyDescent="0.25">
      <c r="A5088" s="285">
        <v>43990</v>
      </c>
      <c r="B5088" s="286" t="s">
        <v>49</v>
      </c>
      <c r="C5088" s="257" t="s">
        <v>49</v>
      </c>
    </row>
    <row r="5089" spans="1:3" x14ac:dyDescent="0.25">
      <c r="A5089" s="285">
        <v>43991</v>
      </c>
      <c r="B5089" s="286" t="s">
        <v>49</v>
      </c>
      <c r="C5089" s="257" t="s">
        <v>49</v>
      </c>
    </row>
    <row r="5090" spans="1:3" x14ac:dyDescent="0.25">
      <c r="A5090" s="285">
        <v>43992</v>
      </c>
      <c r="B5090" s="286" t="s">
        <v>49</v>
      </c>
      <c r="C5090" s="257" t="s">
        <v>49</v>
      </c>
    </row>
    <row r="5091" spans="1:3" x14ac:dyDescent="0.25">
      <c r="A5091" s="285">
        <v>43993</v>
      </c>
      <c r="B5091" s="286" t="s">
        <v>49</v>
      </c>
      <c r="C5091" s="257" t="s">
        <v>49</v>
      </c>
    </row>
    <row r="5092" spans="1:3" x14ac:dyDescent="0.25">
      <c r="A5092" s="285">
        <v>43994</v>
      </c>
      <c r="B5092" s="286" t="s">
        <v>49</v>
      </c>
      <c r="C5092" s="257" t="s">
        <v>49</v>
      </c>
    </row>
    <row r="5093" spans="1:3" x14ac:dyDescent="0.25">
      <c r="A5093" s="285">
        <v>43995</v>
      </c>
      <c r="B5093" s="286" t="s">
        <v>49</v>
      </c>
      <c r="C5093" s="257" t="s">
        <v>49</v>
      </c>
    </row>
    <row r="5094" spans="1:3" x14ac:dyDescent="0.25">
      <c r="A5094" s="285">
        <v>43996</v>
      </c>
      <c r="B5094" s="286" t="s">
        <v>49</v>
      </c>
      <c r="C5094" s="257" t="s">
        <v>49</v>
      </c>
    </row>
    <row r="5095" spans="1:3" x14ac:dyDescent="0.25">
      <c r="A5095" s="285">
        <v>43998</v>
      </c>
      <c r="B5095" s="286" t="s">
        <v>49</v>
      </c>
      <c r="C5095" s="257" t="s">
        <v>49</v>
      </c>
    </row>
    <row r="5096" spans="1:3" x14ac:dyDescent="0.25">
      <c r="A5096" s="285">
        <v>43999</v>
      </c>
      <c r="B5096" s="286" t="s">
        <v>49</v>
      </c>
      <c r="C5096" s="257" t="s">
        <v>49</v>
      </c>
    </row>
    <row r="5097" spans="1:3" x14ac:dyDescent="0.25">
      <c r="A5097" s="285">
        <v>44000</v>
      </c>
      <c r="B5097" s="286" t="s">
        <v>49</v>
      </c>
      <c r="C5097" s="257" t="s">
        <v>49</v>
      </c>
    </row>
    <row r="5098" spans="1:3" x14ac:dyDescent="0.25">
      <c r="A5098" s="285">
        <v>44001</v>
      </c>
      <c r="B5098" s="286" t="s">
        <v>49</v>
      </c>
      <c r="C5098" s="257" t="s">
        <v>49</v>
      </c>
    </row>
    <row r="5099" spans="1:3" x14ac:dyDescent="0.25">
      <c r="A5099" s="285">
        <v>44002</v>
      </c>
      <c r="B5099" s="286" t="s">
        <v>49</v>
      </c>
      <c r="C5099" s="257" t="s">
        <v>49</v>
      </c>
    </row>
    <row r="5100" spans="1:3" x14ac:dyDescent="0.25">
      <c r="A5100" s="285">
        <v>44003</v>
      </c>
      <c r="B5100" s="286" t="s">
        <v>49</v>
      </c>
      <c r="C5100" s="257" t="s">
        <v>49</v>
      </c>
    </row>
    <row r="5101" spans="1:3" x14ac:dyDescent="0.25">
      <c r="A5101" s="285">
        <v>44004</v>
      </c>
      <c r="B5101" s="286" t="s">
        <v>49</v>
      </c>
      <c r="C5101" s="257" t="s">
        <v>49</v>
      </c>
    </row>
    <row r="5102" spans="1:3" x14ac:dyDescent="0.25">
      <c r="A5102" s="285">
        <v>44005</v>
      </c>
      <c r="B5102" s="286" t="s">
        <v>49</v>
      </c>
      <c r="C5102" s="257" t="s">
        <v>49</v>
      </c>
    </row>
    <row r="5103" spans="1:3" x14ac:dyDescent="0.25">
      <c r="A5103" s="285">
        <v>44006</v>
      </c>
      <c r="B5103" s="286" t="s">
        <v>49</v>
      </c>
      <c r="C5103" s="257" t="s">
        <v>49</v>
      </c>
    </row>
    <row r="5104" spans="1:3" x14ac:dyDescent="0.25">
      <c r="A5104" s="285">
        <v>44007</v>
      </c>
      <c r="B5104" s="286" t="s">
        <v>49</v>
      </c>
      <c r="C5104" s="257" t="s">
        <v>49</v>
      </c>
    </row>
    <row r="5105" spans="1:3" x14ac:dyDescent="0.25">
      <c r="A5105" s="285">
        <v>44008</v>
      </c>
      <c r="B5105" s="286" t="s">
        <v>49</v>
      </c>
      <c r="C5105" s="257" t="s">
        <v>49</v>
      </c>
    </row>
    <row r="5106" spans="1:3" x14ac:dyDescent="0.25">
      <c r="A5106" s="285">
        <v>44009</v>
      </c>
      <c r="B5106" s="286" t="s">
        <v>49</v>
      </c>
      <c r="C5106" s="257" t="s">
        <v>49</v>
      </c>
    </row>
    <row r="5107" spans="1:3" x14ac:dyDescent="0.25">
      <c r="A5107" s="285">
        <v>44010</v>
      </c>
      <c r="B5107" s="286" t="s">
        <v>49</v>
      </c>
      <c r="C5107" s="257" t="s">
        <v>49</v>
      </c>
    </row>
    <row r="5108" spans="1:3" x14ac:dyDescent="0.25">
      <c r="A5108" s="285">
        <v>44011</v>
      </c>
      <c r="B5108" s="286" t="s">
        <v>49</v>
      </c>
      <c r="C5108" s="257" t="s">
        <v>49</v>
      </c>
    </row>
    <row r="5109" spans="1:3" x14ac:dyDescent="0.25">
      <c r="A5109" s="285">
        <v>44012</v>
      </c>
      <c r="B5109" s="286" t="s">
        <v>49</v>
      </c>
      <c r="C5109" s="257" t="s">
        <v>49</v>
      </c>
    </row>
    <row r="5110" spans="1:3" x14ac:dyDescent="0.25">
      <c r="A5110" s="285">
        <v>44013</v>
      </c>
      <c r="B5110" s="286" t="s">
        <v>49</v>
      </c>
      <c r="C5110" s="257" t="s">
        <v>49</v>
      </c>
    </row>
    <row r="5111" spans="1:3" x14ac:dyDescent="0.25">
      <c r="A5111" s="285">
        <v>44014</v>
      </c>
      <c r="B5111" s="286" t="s">
        <v>49</v>
      </c>
      <c r="C5111" s="257" t="s">
        <v>49</v>
      </c>
    </row>
    <row r="5112" spans="1:3" x14ac:dyDescent="0.25">
      <c r="A5112" s="285">
        <v>44015</v>
      </c>
      <c r="B5112" s="286" t="s">
        <v>49</v>
      </c>
      <c r="C5112" s="257" t="s">
        <v>49</v>
      </c>
    </row>
    <row r="5113" spans="1:3" x14ac:dyDescent="0.25">
      <c r="A5113" s="285">
        <v>44016</v>
      </c>
      <c r="B5113" s="286" t="s">
        <v>49</v>
      </c>
      <c r="C5113" s="257" t="s">
        <v>49</v>
      </c>
    </row>
    <row r="5114" spans="1:3" x14ac:dyDescent="0.25">
      <c r="A5114" s="285">
        <v>44017</v>
      </c>
      <c r="B5114" s="286" t="s">
        <v>49</v>
      </c>
      <c r="C5114" s="257" t="s">
        <v>49</v>
      </c>
    </row>
    <row r="5115" spans="1:3" x14ac:dyDescent="0.25">
      <c r="A5115" s="285">
        <v>44018</v>
      </c>
      <c r="B5115" s="286" t="s">
        <v>49</v>
      </c>
      <c r="C5115" s="257" t="s">
        <v>49</v>
      </c>
    </row>
    <row r="5116" spans="1:3" x14ac:dyDescent="0.25">
      <c r="A5116" s="285">
        <v>44019</v>
      </c>
      <c r="B5116" s="286" t="s">
        <v>49</v>
      </c>
      <c r="C5116" s="257" t="s">
        <v>49</v>
      </c>
    </row>
    <row r="5117" spans="1:3" x14ac:dyDescent="0.25">
      <c r="A5117" s="285">
        <v>44020</v>
      </c>
      <c r="B5117" s="286" t="s">
        <v>49</v>
      </c>
      <c r="C5117" s="257" t="s">
        <v>49</v>
      </c>
    </row>
    <row r="5118" spans="1:3" x14ac:dyDescent="0.25">
      <c r="A5118" s="285">
        <v>44021</v>
      </c>
      <c r="B5118" s="286" t="s">
        <v>49</v>
      </c>
      <c r="C5118" s="257" t="s">
        <v>49</v>
      </c>
    </row>
    <row r="5119" spans="1:3" x14ac:dyDescent="0.25">
      <c r="A5119" s="285">
        <v>44022</v>
      </c>
      <c r="B5119" s="286" t="s">
        <v>49</v>
      </c>
      <c r="C5119" s="257" t="s">
        <v>49</v>
      </c>
    </row>
    <row r="5120" spans="1:3" x14ac:dyDescent="0.25">
      <c r="A5120" s="285">
        <v>44023</v>
      </c>
      <c r="B5120" s="286" t="s">
        <v>49</v>
      </c>
      <c r="C5120" s="257" t="s">
        <v>49</v>
      </c>
    </row>
    <row r="5121" spans="1:3" x14ac:dyDescent="0.25">
      <c r="A5121" s="285">
        <v>44024</v>
      </c>
      <c r="B5121" s="286" t="s">
        <v>49</v>
      </c>
      <c r="C5121" s="257" t="s">
        <v>49</v>
      </c>
    </row>
    <row r="5122" spans="1:3" x14ac:dyDescent="0.25">
      <c r="A5122" s="285">
        <v>44025</v>
      </c>
      <c r="B5122" s="286" t="s">
        <v>49</v>
      </c>
      <c r="C5122" s="257" t="s">
        <v>49</v>
      </c>
    </row>
    <row r="5123" spans="1:3" x14ac:dyDescent="0.25">
      <c r="A5123" s="285">
        <v>44026</v>
      </c>
      <c r="B5123" s="286" t="s">
        <v>49</v>
      </c>
      <c r="C5123" s="257" t="s">
        <v>49</v>
      </c>
    </row>
    <row r="5124" spans="1:3" x14ac:dyDescent="0.25">
      <c r="A5124" s="285">
        <v>44027</v>
      </c>
      <c r="B5124" s="286" t="s">
        <v>49</v>
      </c>
      <c r="C5124" s="257" t="s">
        <v>49</v>
      </c>
    </row>
    <row r="5125" spans="1:3" x14ac:dyDescent="0.25">
      <c r="A5125" s="285">
        <v>44028</v>
      </c>
      <c r="B5125" s="286" t="s">
        <v>49</v>
      </c>
      <c r="C5125" s="257" t="s">
        <v>49</v>
      </c>
    </row>
    <row r="5126" spans="1:3" x14ac:dyDescent="0.25">
      <c r="A5126" s="285">
        <v>44029</v>
      </c>
      <c r="B5126" s="286" t="s">
        <v>49</v>
      </c>
      <c r="C5126" s="257" t="s">
        <v>49</v>
      </c>
    </row>
    <row r="5127" spans="1:3" x14ac:dyDescent="0.25">
      <c r="A5127" s="285">
        <v>44030</v>
      </c>
      <c r="B5127" s="286" t="s">
        <v>49</v>
      </c>
      <c r="C5127" s="257" t="s">
        <v>49</v>
      </c>
    </row>
    <row r="5128" spans="1:3" x14ac:dyDescent="0.25">
      <c r="A5128" s="285">
        <v>44031</v>
      </c>
      <c r="B5128" s="286" t="s">
        <v>49</v>
      </c>
      <c r="C5128" s="257" t="s">
        <v>49</v>
      </c>
    </row>
    <row r="5129" spans="1:3" x14ac:dyDescent="0.25">
      <c r="A5129" s="285">
        <v>44032</v>
      </c>
      <c r="B5129" s="286" t="s">
        <v>49</v>
      </c>
      <c r="C5129" s="257" t="s">
        <v>49</v>
      </c>
    </row>
    <row r="5130" spans="1:3" x14ac:dyDescent="0.25">
      <c r="A5130" s="285">
        <v>44033</v>
      </c>
      <c r="B5130" s="286" t="s">
        <v>49</v>
      </c>
      <c r="C5130" s="257" t="s">
        <v>49</v>
      </c>
    </row>
    <row r="5131" spans="1:3" x14ac:dyDescent="0.25">
      <c r="A5131" s="285">
        <v>44034</v>
      </c>
      <c r="B5131" s="286" t="s">
        <v>49</v>
      </c>
      <c r="C5131" s="257" t="s">
        <v>49</v>
      </c>
    </row>
    <row r="5132" spans="1:3" x14ac:dyDescent="0.25">
      <c r="A5132" s="285">
        <v>44035</v>
      </c>
      <c r="B5132" s="286" t="s">
        <v>49</v>
      </c>
      <c r="C5132" s="257" t="s">
        <v>49</v>
      </c>
    </row>
    <row r="5133" spans="1:3" x14ac:dyDescent="0.25">
      <c r="A5133" s="285">
        <v>44036</v>
      </c>
      <c r="B5133" s="286" t="s">
        <v>49</v>
      </c>
      <c r="C5133" s="257" t="s">
        <v>49</v>
      </c>
    </row>
    <row r="5134" spans="1:3" x14ac:dyDescent="0.25">
      <c r="A5134" s="285">
        <v>44037</v>
      </c>
      <c r="B5134" s="286" t="s">
        <v>49</v>
      </c>
      <c r="C5134" s="257" t="s">
        <v>49</v>
      </c>
    </row>
    <row r="5135" spans="1:3" x14ac:dyDescent="0.25">
      <c r="A5135" s="285">
        <v>44038</v>
      </c>
      <c r="B5135" s="286" t="s">
        <v>49</v>
      </c>
      <c r="C5135" s="257" t="s">
        <v>49</v>
      </c>
    </row>
    <row r="5136" spans="1:3" x14ac:dyDescent="0.25">
      <c r="A5136" s="285">
        <v>44039</v>
      </c>
      <c r="B5136" s="286" t="s">
        <v>49</v>
      </c>
      <c r="C5136" s="257" t="s">
        <v>49</v>
      </c>
    </row>
    <row r="5137" spans="1:3" x14ac:dyDescent="0.25">
      <c r="A5137" s="285">
        <v>44040</v>
      </c>
      <c r="B5137" s="286" t="s">
        <v>49</v>
      </c>
      <c r="C5137" s="257" t="s">
        <v>49</v>
      </c>
    </row>
    <row r="5138" spans="1:3" x14ac:dyDescent="0.25">
      <c r="A5138" s="285">
        <v>44041</v>
      </c>
      <c r="B5138" s="286" t="s">
        <v>49</v>
      </c>
      <c r="C5138" s="257" t="s">
        <v>49</v>
      </c>
    </row>
    <row r="5139" spans="1:3" x14ac:dyDescent="0.25">
      <c r="A5139" s="285">
        <v>44042</v>
      </c>
      <c r="B5139" s="286" t="s">
        <v>49</v>
      </c>
      <c r="C5139" s="257" t="s">
        <v>49</v>
      </c>
    </row>
    <row r="5140" spans="1:3" x14ac:dyDescent="0.25">
      <c r="A5140" s="285">
        <v>44043</v>
      </c>
      <c r="B5140" s="286" t="s">
        <v>49</v>
      </c>
      <c r="C5140" s="257" t="s">
        <v>49</v>
      </c>
    </row>
    <row r="5141" spans="1:3" x14ac:dyDescent="0.25">
      <c r="A5141" s="285">
        <v>44044</v>
      </c>
      <c r="B5141" s="286" t="s">
        <v>49</v>
      </c>
      <c r="C5141" s="257" t="s">
        <v>49</v>
      </c>
    </row>
    <row r="5142" spans="1:3" x14ac:dyDescent="0.25">
      <c r="A5142" s="285">
        <v>44045</v>
      </c>
      <c r="B5142" s="286" t="s">
        <v>49</v>
      </c>
      <c r="C5142" s="257" t="s">
        <v>49</v>
      </c>
    </row>
    <row r="5143" spans="1:3" x14ac:dyDescent="0.25">
      <c r="A5143" s="285">
        <v>44046</v>
      </c>
      <c r="B5143" s="286" t="s">
        <v>49</v>
      </c>
      <c r="C5143" s="257" t="s">
        <v>49</v>
      </c>
    </row>
    <row r="5144" spans="1:3" x14ac:dyDescent="0.25">
      <c r="A5144" s="285">
        <v>44047</v>
      </c>
      <c r="B5144" s="286" t="s">
        <v>49</v>
      </c>
      <c r="C5144" s="257" t="s">
        <v>49</v>
      </c>
    </row>
    <row r="5145" spans="1:3" x14ac:dyDescent="0.25">
      <c r="A5145" s="285">
        <v>44048</v>
      </c>
      <c r="B5145" s="286" t="s">
        <v>49</v>
      </c>
      <c r="C5145" s="257" t="s">
        <v>49</v>
      </c>
    </row>
    <row r="5146" spans="1:3" x14ac:dyDescent="0.25">
      <c r="A5146" s="285">
        <v>44049</v>
      </c>
      <c r="B5146" s="286" t="s">
        <v>49</v>
      </c>
      <c r="C5146" s="257" t="s">
        <v>49</v>
      </c>
    </row>
    <row r="5147" spans="1:3" x14ac:dyDescent="0.25">
      <c r="A5147" s="285">
        <v>44050</v>
      </c>
      <c r="B5147" s="286" t="s">
        <v>49</v>
      </c>
      <c r="C5147" s="257" t="s">
        <v>49</v>
      </c>
    </row>
    <row r="5148" spans="1:3" x14ac:dyDescent="0.25">
      <c r="A5148" s="285">
        <v>44051</v>
      </c>
      <c r="B5148" s="286" t="s">
        <v>49</v>
      </c>
      <c r="C5148" s="257" t="s">
        <v>49</v>
      </c>
    </row>
    <row r="5149" spans="1:3" x14ac:dyDescent="0.25">
      <c r="A5149" s="285">
        <v>44053</v>
      </c>
      <c r="B5149" s="286" t="s">
        <v>49</v>
      </c>
      <c r="C5149" s="257" t="s">
        <v>49</v>
      </c>
    </row>
    <row r="5150" spans="1:3" x14ac:dyDescent="0.25">
      <c r="A5150" s="285">
        <v>44054</v>
      </c>
      <c r="B5150" s="286" t="s">
        <v>49</v>
      </c>
      <c r="C5150" s="257" t="s">
        <v>49</v>
      </c>
    </row>
    <row r="5151" spans="1:3" x14ac:dyDescent="0.25">
      <c r="A5151" s="285">
        <v>44055</v>
      </c>
      <c r="B5151" s="286" t="s">
        <v>49</v>
      </c>
      <c r="C5151" s="257" t="s">
        <v>49</v>
      </c>
    </row>
    <row r="5152" spans="1:3" x14ac:dyDescent="0.25">
      <c r="A5152" s="285">
        <v>44056</v>
      </c>
      <c r="B5152" s="286" t="s">
        <v>49</v>
      </c>
      <c r="C5152" s="257" t="s">
        <v>49</v>
      </c>
    </row>
    <row r="5153" spans="1:3" x14ac:dyDescent="0.25">
      <c r="A5153" s="285">
        <v>44058</v>
      </c>
      <c r="B5153" s="286" t="s">
        <v>49</v>
      </c>
      <c r="C5153" s="257" t="s">
        <v>49</v>
      </c>
    </row>
    <row r="5154" spans="1:3" x14ac:dyDescent="0.25">
      <c r="A5154" s="285">
        <v>44059</v>
      </c>
      <c r="B5154" s="286" t="s">
        <v>49</v>
      </c>
      <c r="C5154" s="257" t="s">
        <v>49</v>
      </c>
    </row>
    <row r="5155" spans="1:3" x14ac:dyDescent="0.25">
      <c r="A5155" s="285">
        <v>44060</v>
      </c>
      <c r="B5155" s="286" t="s">
        <v>49</v>
      </c>
      <c r="C5155" s="257" t="s">
        <v>49</v>
      </c>
    </row>
    <row r="5156" spans="1:3" x14ac:dyDescent="0.25">
      <c r="A5156" s="285">
        <v>44061</v>
      </c>
      <c r="B5156" s="286" t="s">
        <v>49</v>
      </c>
      <c r="C5156" s="257" t="s">
        <v>49</v>
      </c>
    </row>
    <row r="5157" spans="1:3" x14ac:dyDescent="0.25">
      <c r="A5157" s="285">
        <v>44062</v>
      </c>
      <c r="B5157" s="286" t="s">
        <v>49</v>
      </c>
      <c r="C5157" s="257" t="s">
        <v>49</v>
      </c>
    </row>
    <row r="5158" spans="1:3" x14ac:dyDescent="0.25">
      <c r="A5158" s="285">
        <v>44063</v>
      </c>
      <c r="B5158" s="286" t="s">
        <v>49</v>
      </c>
      <c r="C5158" s="257" t="s">
        <v>49</v>
      </c>
    </row>
    <row r="5159" spans="1:3" x14ac:dyDescent="0.25">
      <c r="A5159" s="285">
        <v>44064</v>
      </c>
      <c r="B5159" s="286" t="s">
        <v>49</v>
      </c>
      <c r="C5159" s="257" t="s">
        <v>49</v>
      </c>
    </row>
    <row r="5160" spans="1:3" x14ac:dyDescent="0.25">
      <c r="A5160" s="285">
        <v>44065</v>
      </c>
      <c r="B5160" s="286" t="s">
        <v>49</v>
      </c>
      <c r="C5160" s="257" t="s">
        <v>49</v>
      </c>
    </row>
    <row r="5161" spans="1:3" x14ac:dyDescent="0.25">
      <c r="A5161" s="285">
        <v>44066</v>
      </c>
      <c r="B5161" s="286" t="s">
        <v>49</v>
      </c>
      <c r="C5161" s="257" t="s">
        <v>49</v>
      </c>
    </row>
    <row r="5162" spans="1:3" x14ac:dyDescent="0.25">
      <c r="A5162" s="285">
        <v>44067</v>
      </c>
      <c r="B5162" s="286" t="s">
        <v>49</v>
      </c>
      <c r="C5162" s="257" t="s">
        <v>49</v>
      </c>
    </row>
    <row r="5163" spans="1:3" x14ac:dyDescent="0.25">
      <c r="A5163" s="285">
        <v>44068</v>
      </c>
      <c r="B5163" s="286" t="s">
        <v>49</v>
      </c>
      <c r="C5163" s="257" t="s">
        <v>49</v>
      </c>
    </row>
    <row r="5164" spans="1:3" x14ac:dyDescent="0.25">
      <c r="A5164" s="285">
        <v>44069</v>
      </c>
      <c r="B5164" s="286" t="s">
        <v>49</v>
      </c>
      <c r="C5164" s="257" t="s">
        <v>49</v>
      </c>
    </row>
    <row r="5165" spans="1:3" x14ac:dyDescent="0.25">
      <c r="A5165" s="285">
        <v>44070</v>
      </c>
      <c r="B5165" s="286" t="s">
        <v>49</v>
      </c>
      <c r="C5165" s="257" t="s">
        <v>49</v>
      </c>
    </row>
    <row r="5166" spans="1:3" x14ac:dyDescent="0.25">
      <c r="A5166" s="285">
        <v>44071</v>
      </c>
      <c r="B5166" s="286" t="s">
        <v>49</v>
      </c>
      <c r="C5166" s="257" t="s">
        <v>49</v>
      </c>
    </row>
    <row r="5167" spans="1:3" x14ac:dyDescent="0.25">
      <c r="A5167" s="285">
        <v>44072</v>
      </c>
      <c r="B5167" s="286" t="s">
        <v>49</v>
      </c>
      <c r="C5167" s="257" t="s">
        <v>49</v>
      </c>
    </row>
    <row r="5168" spans="1:3" x14ac:dyDescent="0.25">
      <c r="A5168" s="285">
        <v>44073</v>
      </c>
      <c r="B5168" s="286" t="s">
        <v>49</v>
      </c>
      <c r="C5168" s="257" t="s">
        <v>49</v>
      </c>
    </row>
    <row r="5169" spans="1:3" x14ac:dyDescent="0.25">
      <c r="A5169" s="285">
        <v>44074</v>
      </c>
      <c r="B5169" s="286" t="s">
        <v>49</v>
      </c>
      <c r="C5169" s="257" t="s">
        <v>49</v>
      </c>
    </row>
    <row r="5170" spans="1:3" x14ac:dyDescent="0.25">
      <c r="A5170" s="285">
        <v>44075</v>
      </c>
      <c r="B5170" s="286" t="s">
        <v>49</v>
      </c>
      <c r="C5170" s="257" t="s">
        <v>49</v>
      </c>
    </row>
    <row r="5171" spans="1:3" x14ac:dyDescent="0.25">
      <c r="A5171" s="285">
        <v>44076</v>
      </c>
      <c r="B5171" s="286" t="s">
        <v>49</v>
      </c>
      <c r="C5171" s="257" t="s">
        <v>49</v>
      </c>
    </row>
    <row r="5172" spans="1:3" x14ac:dyDescent="0.25">
      <c r="A5172" s="285">
        <v>44077</v>
      </c>
      <c r="B5172" s="286" t="s">
        <v>49</v>
      </c>
      <c r="C5172" s="257" t="s">
        <v>49</v>
      </c>
    </row>
    <row r="5173" spans="1:3" x14ac:dyDescent="0.25">
      <c r="A5173" s="285">
        <v>44079</v>
      </c>
      <c r="B5173" s="286" t="s">
        <v>49</v>
      </c>
      <c r="C5173" s="257" t="s">
        <v>49</v>
      </c>
    </row>
    <row r="5174" spans="1:3" x14ac:dyDescent="0.25">
      <c r="A5174" s="285">
        <v>44080</v>
      </c>
      <c r="B5174" s="286" t="s">
        <v>49</v>
      </c>
      <c r="C5174" s="257" t="s">
        <v>49</v>
      </c>
    </row>
    <row r="5175" spans="1:3" x14ac:dyDescent="0.25">
      <c r="A5175" s="285">
        <v>44081</v>
      </c>
      <c r="B5175" s="286" t="s">
        <v>49</v>
      </c>
      <c r="C5175" s="257" t="s">
        <v>49</v>
      </c>
    </row>
    <row r="5176" spans="1:3" x14ac:dyDescent="0.25">
      <c r="A5176" s="285">
        <v>44082</v>
      </c>
      <c r="B5176" s="286" t="s">
        <v>49</v>
      </c>
      <c r="C5176" s="257" t="s">
        <v>49</v>
      </c>
    </row>
    <row r="5177" spans="1:3" x14ac:dyDescent="0.25">
      <c r="A5177" s="285">
        <v>44083</v>
      </c>
      <c r="B5177" s="286" t="s">
        <v>49</v>
      </c>
      <c r="C5177" s="257" t="s">
        <v>49</v>
      </c>
    </row>
    <row r="5178" spans="1:3" x14ac:dyDescent="0.25">
      <c r="A5178" s="285">
        <v>44084</v>
      </c>
      <c r="B5178" s="286" t="s">
        <v>49</v>
      </c>
      <c r="C5178" s="257" t="s">
        <v>49</v>
      </c>
    </row>
    <row r="5179" spans="1:3" x14ac:dyDescent="0.25">
      <c r="A5179" s="285">
        <v>44085</v>
      </c>
      <c r="B5179" s="286" t="s">
        <v>49</v>
      </c>
      <c r="C5179" s="257" t="s">
        <v>49</v>
      </c>
    </row>
    <row r="5180" spans="1:3" x14ac:dyDescent="0.25">
      <c r="A5180" s="285">
        <v>44086</v>
      </c>
      <c r="B5180" s="286" t="s">
        <v>49</v>
      </c>
      <c r="C5180" s="257" t="s">
        <v>49</v>
      </c>
    </row>
    <row r="5181" spans="1:3" x14ac:dyDescent="0.25">
      <c r="A5181" s="285">
        <v>44087</v>
      </c>
      <c r="B5181" s="286" t="s">
        <v>49</v>
      </c>
      <c r="C5181" s="257" t="s">
        <v>49</v>
      </c>
    </row>
    <row r="5182" spans="1:3" x14ac:dyDescent="0.25">
      <c r="A5182" s="285">
        <v>44088</v>
      </c>
      <c r="B5182" s="286" t="s">
        <v>49</v>
      </c>
      <c r="C5182" s="257" t="s">
        <v>49</v>
      </c>
    </row>
    <row r="5183" spans="1:3" x14ac:dyDescent="0.25">
      <c r="A5183" s="285">
        <v>44089</v>
      </c>
      <c r="B5183" s="286" t="s">
        <v>49</v>
      </c>
      <c r="C5183" s="257" t="s">
        <v>49</v>
      </c>
    </row>
    <row r="5184" spans="1:3" x14ac:dyDescent="0.25">
      <c r="A5184" s="285">
        <v>44090</v>
      </c>
      <c r="B5184" s="286" t="s">
        <v>49</v>
      </c>
      <c r="C5184" s="257" t="s">
        <v>49</v>
      </c>
    </row>
    <row r="5185" spans="1:3" x14ac:dyDescent="0.25">
      <c r="A5185" s="285">
        <v>44091</v>
      </c>
      <c r="B5185" s="286" t="s">
        <v>49</v>
      </c>
      <c r="C5185" s="257" t="s">
        <v>49</v>
      </c>
    </row>
    <row r="5186" spans="1:3" x14ac:dyDescent="0.25">
      <c r="A5186" s="285">
        <v>44092</v>
      </c>
      <c r="B5186" s="286" t="s">
        <v>49</v>
      </c>
      <c r="C5186" s="257" t="s">
        <v>49</v>
      </c>
    </row>
    <row r="5187" spans="1:3" x14ac:dyDescent="0.25">
      <c r="A5187" s="285">
        <v>44093</v>
      </c>
      <c r="B5187" s="286" t="s">
        <v>49</v>
      </c>
      <c r="C5187" s="257" t="s">
        <v>49</v>
      </c>
    </row>
    <row r="5188" spans="1:3" x14ac:dyDescent="0.25">
      <c r="A5188" s="285">
        <v>44094</v>
      </c>
      <c r="B5188" s="286" t="s">
        <v>49</v>
      </c>
      <c r="C5188" s="257" t="s">
        <v>49</v>
      </c>
    </row>
    <row r="5189" spans="1:3" x14ac:dyDescent="0.25">
      <c r="A5189" s="285">
        <v>44095</v>
      </c>
      <c r="B5189" s="286" t="s">
        <v>49</v>
      </c>
      <c r="C5189" s="257" t="s">
        <v>49</v>
      </c>
    </row>
    <row r="5190" spans="1:3" x14ac:dyDescent="0.25">
      <c r="A5190" s="285">
        <v>44096</v>
      </c>
      <c r="B5190" s="286" t="s">
        <v>49</v>
      </c>
      <c r="C5190" s="257" t="s">
        <v>49</v>
      </c>
    </row>
    <row r="5191" spans="1:3" x14ac:dyDescent="0.25">
      <c r="A5191" s="285">
        <v>44097</v>
      </c>
      <c r="B5191" s="286" t="s">
        <v>49</v>
      </c>
      <c r="C5191" s="257" t="s">
        <v>49</v>
      </c>
    </row>
    <row r="5192" spans="1:3" x14ac:dyDescent="0.25">
      <c r="A5192" s="285">
        <v>44098</v>
      </c>
      <c r="B5192" s="286" t="s">
        <v>49</v>
      </c>
      <c r="C5192" s="257" t="s">
        <v>49</v>
      </c>
    </row>
    <row r="5193" spans="1:3" x14ac:dyDescent="0.25">
      <c r="A5193" s="285">
        <v>44099</v>
      </c>
      <c r="B5193" s="286" t="s">
        <v>49</v>
      </c>
      <c r="C5193" s="257" t="s">
        <v>49</v>
      </c>
    </row>
    <row r="5194" spans="1:3" x14ac:dyDescent="0.25">
      <c r="A5194" s="285">
        <v>44100</v>
      </c>
      <c r="B5194" s="286" t="s">
        <v>49</v>
      </c>
      <c r="C5194" s="257" t="s">
        <v>49</v>
      </c>
    </row>
    <row r="5195" spans="1:3" x14ac:dyDescent="0.25">
      <c r="A5195" s="285">
        <v>44101</v>
      </c>
      <c r="B5195" s="286" t="s">
        <v>49</v>
      </c>
      <c r="C5195" s="257" t="s">
        <v>49</v>
      </c>
    </row>
    <row r="5196" spans="1:3" x14ac:dyDescent="0.25">
      <c r="A5196" s="285">
        <v>44102</v>
      </c>
      <c r="B5196" s="286" t="s">
        <v>49</v>
      </c>
      <c r="C5196" s="257" t="s">
        <v>49</v>
      </c>
    </row>
    <row r="5197" spans="1:3" x14ac:dyDescent="0.25">
      <c r="A5197" s="285">
        <v>44104</v>
      </c>
      <c r="B5197" s="286" t="s">
        <v>49</v>
      </c>
      <c r="C5197" s="257" t="s">
        <v>49</v>
      </c>
    </row>
    <row r="5198" spans="1:3" x14ac:dyDescent="0.25">
      <c r="A5198" s="285">
        <v>44105</v>
      </c>
      <c r="B5198" s="286" t="s">
        <v>49</v>
      </c>
      <c r="C5198" s="257" t="s">
        <v>49</v>
      </c>
    </row>
    <row r="5199" spans="1:3" x14ac:dyDescent="0.25">
      <c r="A5199" s="285">
        <v>44106</v>
      </c>
      <c r="B5199" s="286" t="s">
        <v>49</v>
      </c>
      <c r="C5199" s="257" t="s">
        <v>49</v>
      </c>
    </row>
    <row r="5200" spans="1:3" x14ac:dyDescent="0.25">
      <c r="A5200" s="285">
        <v>44107</v>
      </c>
      <c r="B5200" s="286" t="s">
        <v>49</v>
      </c>
      <c r="C5200" s="257" t="s">
        <v>49</v>
      </c>
    </row>
    <row r="5201" spans="1:3" x14ac:dyDescent="0.25">
      <c r="A5201" s="285">
        <v>44108</v>
      </c>
      <c r="B5201" s="286" t="s">
        <v>49</v>
      </c>
      <c r="C5201" s="257" t="s">
        <v>49</v>
      </c>
    </row>
    <row r="5202" spans="1:3" x14ac:dyDescent="0.25">
      <c r="A5202" s="285">
        <v>44109</v>
      </c>
      <c r="B5202" s="286" t="s">
        <v>49</v>
      </c>
      <c r="C5202" s="257" t="s">
        <v>49</v>
      </c>
    </row>
    <row r="5203" spans="1:3" x14ac:dyDescent="0.25">
      <c r="A5203" s="285">
        <v>44111</v>
      </c>
      <c r="B5203" s="286" t="s">
        <v>49</v>
      </c>
      <c r="C5203" s="257" t="s">
        <v>49</v>
      </c>
    </row>
    <row r="5204" spans="1:3" x14ac:dyDescent="0.25">
      <c r="A5204" s="285">
        <v>44112</v>
      </c>
      <c r="B5204" s="286" t="s">
        <v>49</v>
      </c>
      <c r="C5204" s="257" t="s">
        <v>49</v>
      </c>
    </row>
    <row r="5205" spans="1:3" x14ac:dyDescent="0.25">
      <c r="A5205" s="285">
        <v>44116</v>
      </c>
      <c r="B5205" s="286" t="s">
        <v>49</v>
      </c>
      <c r="C5205" s="257" t="s">
        <v>49</v>
      </c>
    </row>
    <row r="5206" spans="1:3" x14ac:dyDescent="0.25">
      <c r="A5206" s="285">
        <v>44117</v>
      </c>
      <c r="B5206" s="286" t="s">
        <v>49</v>
      </c>
      <c r="C5206" s="257" t="s">
        <v>49</v>
      </c>
    </row>
    <row r="5207" spans="1:3" x14ac:dyDescent="0.25">
      <c r="A5207" s="285">
        <v>44122</v>
      </c>
      <c r="B5207" s="286" t="s">
        <v>49</v>
      </c>
      <c r="C5207" s="257" t="s">
        <v>49</v>
      </c>
    </row>
    <row r="5208" spans="1:3" x14ac:dyDescent="0.25">
      <c r="A5208" s="285">
        <v>44123</v>
      </c>
      <c r="B5208" s="286" t="s">
        <v>49</v>
      </c>
      <c r="C5208" s="257" t="s">
        <v>49</v>
      </c>
    </row>
    <row r="5209" spans="1:3" x14ac:dyDescent="0.25">
      <c r="A5209" s="285">
        <v>44124</v>
      </c>
      <c r="B5209" s="286" t="s">
        <v>49</v>
      </c>
      <c r="C5209" s="257" t="s">
        <v>49</v>
      </c>
    </row>
    <row r="5210" spans="1:3" x14ac:dyDescent="0.25">
      <c r="A5210" s="285">
        <v>44126</v>
      </c>
      <c r="B5210" s="286" t="s">
        <v>49</v>
      </c>
      <c r="C5210" s="257" t="s">
        <v>49</v>
      </c>
    </row>
    <row r="5211" spans="1:3" x14ac:dyDescent="0.25">
      <c r="A5211" s="285">
        <v>44128</v>
      </c>
      <c r="B5211" s="286" t="s">
        <v>49</v>
      </c>
      <c r="C5211" s="257" t="s">
        <v>49</v>
      </c>
    </row>
    <row r="5212" spans="1:3" x14ac:dyDescent="0.25">
      <c r="A5212" s="285">
        <v>44129</v>
      </c>
      <c r="B5212" s="286" t="s">
        <v>49</v>
      </c>
      <c r="C5212" s="257" t="s">
        <v>49</v>
      </c>
    </row>
    <row r="5213" spans="1:3" x14ac:dyDescent="0.25">
      <c r="A5213" s="285">
        <v>44130</v>
      </c>
      <c r="B5213" s="286" t="s">
        <v>49</v>
      </c>
      <c r="C5213" s="257" t="s">
        <v>49</v>
      </c>
    </row>
    <row r="5214" spans="1:3" x14ac:dyDescent="0.25">
      <c r="A5214" s="285">
        <v>44132</v>
      </c>
      <c r="B5214" s="286" t="s">
        <v>49</v>
      </c>
      <c r="C5214" s="257" t="s">
        <v>49</v>
      </c>
    </row>
    <row r="5215" spans="1:3" x14ac:dyDescent="0.25">
      <c r="A5215" s="285">
        <v>44134</v>
      </c>
      <c r="B5215" s="286" t="s">
        <v>49</v>
      </c>
      <c r="C5215" s="257" t="s">
        <v>49</v>
      </c>
    </row>
    <row r="5216" spans="1:3" x14ac:dyDescent="0.25">
      <c r="A5216" s="285">
        <v>44135</v>
      </c>
      <c r="B5216" s="286" t="s">
        <v>49</v>
      </c>
      <c r="C5216" s="257" t="s">
        <v>49</v>
      </c>
    </row>
    <row r="5217" spans="1:3" x14ac:dyDescent="0.25">
      <c r="A5217" s="285">
        <v>44136</v>
      </c>
      <c r="B5217" s="286" t="s">
        <v>49</v>
      </c>
      <c r="C5217" s="257" t="s">
        <v>49</v>
      </c>
    </row>
    <row r="5218" spans="1:3" x14ac:dyDescent="0.25">
      <c r="A5218" s="285">
        <v>44139</v>
      </c>
      <c r="B5218" s="286" t="s">
        <v>49</v>
      </c>
      <c r="C5218" s="257" t="s">
        <v>49</v>
      </c>
    </row>
    <row r="5219" spans="1:3" x14ac:dyDescent="0.25">
      <c r="A5219" s="285">
        <v>44140</v>
      </c>
      <c r="B5219" s="286" t="s">
        <v>49</v>
      </c>
      <c r="C5219" s="257" t="s">
        <v>49</v>
      </c>
    </row>
    <row r="5220" spans="1:3" x14ac:dyDescent="0.25">
      <c r="A5220" s="285">
        <v>44142</v>
      </c>
      <c r="B5220" s="286" t="s">
        <v>49</v>
      </c>
      <c r="C5220" s="257" t="s">
        <v>49</v>
      </c>
    </row>
    <row r="5221" spans="1:3" x14ac:dyDescent="0.25">
      <c r="A5221" s="285">
        <v>44143</v>
      </c>
      <c r="B5221" s="286" t="s">
        <v>49</v>
      </c>
      <c r="C5221" s="257" t="s">
        <v>49</v>
      </c>
    </row>
    <row r="5222" spans="1:3" x14ac:dyDescent="0.25">
      <c r="A5222" s="285">
        <v>44144</v>
      </c>
      <c r="B5222" s="286" t="s">
        <v>49</v>
      </c>
      <c r="C5222" s="257" t="s">
        <v>49</v>
      </c>
    </row>
    <row r="5223" spans="1:3" x14ac:dyDescent="0.25">
      <c r="A5223" s="285">
        <v>44146</v>
      </c>
      <c r="B5223" s="286" t="s">
        <v>49</v>
      </c>
      <c r="C5223" s="257" t="s">
        <v>49</v>
      </c>
    </row>
    <row r="5224" spans="1:3" x14ac:dyDescent="0.25">
      <c r="A5224" s="285">
        <v>44147</v>
      </c>
      <c r="B5224" s="286" t="s">
        <v>49</v>
      </c>
      <c r="C5224" s="257" t="s">
        <v>49</v>
      </c>
    </row>
    <row r="5225" spans="1:3" x14ac:dyDescent="0.25">
      <c r="A5225" s="285">
        <v>44148</v>
      </c>
      <c r="B5225" s="286" t="s">
        <v>49</v>
      </c>
      <c r="C5225" s="257" t="s">
        <v>49</v>
      </c>
    </row>
    <row r="5226" spans="1:3" x14ac:dyDescent="0.25">
      <c r="A5226" s="285">
        <v>44149</v>
      </c>
      <c r="B5226" s="286" t="s">
        <v>49</v>
      </c>
      <c r="C5226" s="257" t="s">
        <v>49</v>
      </c>
    </row>
    <row r="5227" spans="1:3" x14ac:dyDescent="0.25">
      <c r="A5227" s="285">
        <v>44152</v>
      </c>
      <c r="B5227" s="286" t="s">
        <v>49</v>
      </c>
      <c r="C5227" s="257" t="s">
        <v>49</v>
      </c>
    </row>
    <row r="5228" spans="1:3" x14ac:dyDescent="0.25">
      <c r="A5228" s="285">
        <v>44154</v>
      </c>
      <c r="B5228" s="286" t="s">
        <v>49</v>
      </c>
      <c r="C5228" s="257" t="s">
        <v>49</v>
      </c>
    </row>
    <row r="5229" spans="1:3" x14ac:dyDescent="0.25">
      <c r="A5229" s="285">
        <v>44155</v>
      </c>
      <c r="B5229" s="286" t="s">
        <v>49</v>
      </c>
      <c r="C5229" s="257" t="s">
        <v>49</v>
      </c>
    </row>
    <row r="5230" spans="1:3" x14ac:dyDescent="0.25">
      <c r="A5230" s="285">
        <v>44158</v>
      </c>
      <c r="B5230" s="286" t="s">
        <v>49</v>
      </c>
      <c r="C5230" s="257" t="s">
        <v>49</v>
      </c>
    </row>
    <row r="5231" spans="1:3" x14ac:dyDescent="0.25">
      <c r="A5231" s="285">
        <v>44159</v>
      </c>
      <c r="B5231" s="286" t="s">
        <v>49</v>
      </c>
      <c r="C5231" s="257" t="s">
        <v>49</v>
      </c>
    </row>
    <row r="5232" spans="1:3" x14ac:dyDescent="0.25">
      <c r="A5232" s="285">
        <v>44160</v>
      </c>
      <c r="B5232" s="286" t="s">
        <v>49</v>
      </c>
      <c r="C5232" s="257" t="s">
        <v>49</v>
      </c>
    </row>
    <row r="5233" spans="1:3" x14ac:dyDescent="0.25">
      <c r="A5233" s="285">
        <v>44161</v>
      </c>
      <c r="B5233" s="286" t="s">
        <v>49</v>
      </c>
      <c r="C5233" s="257" t="s">
        <v>49</v>
      </c>
    </row>
    <row r="5234" spans="1:3" x14ac:dyDescent="0.25">
      <c r="A5234" s="285">
        <v>44163</v>
      </c>
      <c r="B5234" s="286" t="s">
        <v>49</v>
      </c>
      <c r="C5234" s="257" t="s">
        <v>49</v>
      </c>
    </row>
    <row r="5235" spans="1:3" x14ac:dyDescent="0.25">
      <c r="A5235" s="285">
        <v>44164</v>
      </c>
      <c r="B5235" s="286" t="s">
        <v>49</v>
      </c>
      <c r="C5235" s="257" t="s">
        <v>49</v>
      </c>
    </row>
    <row r="5236" spans="1:3" x14ac:dyDescent="0.25">
      <c r="A5236" s="285">
        <v>44165</v>
      </c>
      <c r="B5236" s="286" t="s">
        <v>49</v>
      </c>
      <c r="C5236" s="257" t="s">
        <v>49</v>
      </c>
    </row>
    <row r="5237" spans="1:3" x14ac:dyDescent="0.25">
      <c r="A5237" s="285">
        <v>44167</v>
      </c>
      <c r="B5237" s="286" t="s">
        <v>49</v>
      </c>
      <c r="C5237" s="257" t="s">
        <v>49</v>
      </c>
    </row>
    <row r="5238" spans="1:3" x14ac:dyDescent="0.25">
      <c r="A5238" s="285">
        <v>44171</v>
      </c>
      <c r="B5238" s="286" t="s">
        <v>49</v>
      </c>
      <c r="C5238" s="257" t="s">
        <v>49</v>
      </c>
    </row>
    <row r="5239" spans="1:3" x14ac:dyDescent="0.25">
      <c r="A5239" s="285">
        <v>44172</v>
      </c>
      <c r="B5239" s="286" t="s">
        <v>49</v>
      </c>
      <c r="C5239" s="257" t="s">
        <v>49</v>
      </c>
    </row>
    <row r="5240" spans="1:3" x14ac:dyDescent="0.25">
      <c r="A5240" s="285">
        <v>44173</v>
      </c>
      <c r="B5240" s="286" t="s">
        <v>49</v>
      </c>
      <c r="C5240" s="257" t="s">
        <v>49</v>
      </c>
    </row>
    <row r="5241" spans="1:3" x14ac:dyDescent="0.25">
      <c r="A5241" s="285">
        <v>44174</v>
      </c>
      <c r="B5241" s="286" t="s">
        <v>49</v>
      </c>
      <c r="C5241" s="257" t="s">
        <v>49</v>
      </c>
    </row>
    <row r="5242" spans="1:3" x14ac:dyDescent="0.25">
      <c r="A5242" s="285">
        <v>44176</v>
      </c>
      <c r="B5242" s="286" t="s">
        <v>49</v>
      </c>
      <c r="C5242" s="257" t="s">
        <v>49</v>
      </c>
    </row>
    <row r="5243" spans="1:3" x14ac:dyDescent="0.25">
      <c r="A5243" s="285">
        <v>44177</v>
      </c>
      <c r="B5243" s="286" t="s">
        <v>49</v>
      </c>
      <c r="C5243" s="257" t="s">
        <v>49</v>
      </c>
    </row>
    <row r="5244" spans="1:3" x14ac:dyDescent="0.25">
      <c r="A5244" s="285">
        <v>44178</v>
      </c>
      <c r="B5244" s="286" t="s">
        <v>49</v>
      </c>
      <c r="C5244" s="257" t="s">
        <v>49</v>
      </c>
    </row>
    <row r="5245" spans="1:3" x14ac:dyDescent="0.25">
      <c r="A5245" s="285">
        <v>44180</v>
      </c>
      <c r="B5245" s="286" t="s">
        <v>49</v>
      </c>
      <c r="C5245" s="257" t="s">
        <v>49</v>
      </c>
    </row>
    <row r="5246" spans="1:3" x14ac:dyDescent="0.25">
      <c r="A5246" s="285">
        <v>44181</v>
      </c>
      <c r="B5246" s="286" t="s">
        <v>49</v>
      </c>
      <c r="C5246" s="257" t="s">
        <v>49</v>
      </c>
    </row>
    <row r="5247" spans="1:3" x14ac:dyDescent="0.25">
      <c r="A5247" s="285">
        <v>44182</v>
      </c>
      <c r="B5247" s="286" t="s">
        <v>49</v>
      </c>
      <c r="C5247" s="257" t="s">
        <v>49</v>
      </c>
    </row>
    <row r="5248" spans="1:3" x14ac:dyDescent="0.25">
      <c r="A5248" s="285">
        <v>43903</v>
      </c>
      <c r="B5248" s="286" t="s">
        <v>50</v>
      </c>
      <c r="C5248" s="257" t="s">
        <v>50</v>
      </c>
    </row>
    <row r="5249" spans="1:3" x14ac:dyDescent="0.25">
      <c r="A5249" s="285">
        <v>43907</v>
      </c>
      <c r="B5249" s="286" t="s">
        <v>50</v>
      </c>
      <c r="C5249" s="257" t="s">
        <v>50</v>
      </c>
    </row>
    <row r="5250" spans="1:3" x14ac:dyDescent="0.25">
      <c r="A5250" s="285">
        <v>43910</v>
      </c>
      <c r="B5250" s="286" t="s">
        <v>50</v>
      </c>
      <c r="C5250" s="257" t="s">
        <v>50</v>
      </c>
    </row>
    <row r="5251" spans="1:3" x14ac:dyDescent="0.25">
      <c r="A5251" s="285">
        <v>43915</v>
      </c>
      <c r="B5251" s="286" t="s">
        <v>50</v>
      </c>
      <c r="C5251" s="257" t="s">
        <v>50</v>
      </c>
    </row>
    <row r="5252" spans="1:3" x14ac:dyDescent="0.25">
      <c r="A5252" s="285">
        <v>43916</v>
      </c>
      <c r="B5252" s="286" t="s">
        <v>50</v>
      </c>
      <c r="C5252" s="257" t="s">
        <v>50</v>
      </c>
    </row>
    <row r="5253" spans="1:3" x14ac:dyDescent="0.25">
      <c r="A5253" s="285">
        <v>43920</v>
      </c>
      <c r="B5253" s="286" t="s">
        <v>50</v>
      </c>
      <c r="C5253" s="257" t="s">
        <v>50</v>
      </c>
    </row>
    <row r="5254" spans="1:3" x14ac:dyDescent="0.25">
      <c r="A5254" s="285">
        <v>43923</v>
      </c>
      <c r="B5254" s="286" t="s">
        <v>50</v>
      </c>
      <c r="C5254" s="257" t="s">
        <v>50</v>
      </c>
    </row>
    <row r="5255" spans="1:3" x14ac:dyDescent="0.25">
      <c r="A5255" s="285">
        <v>43924</v>
      </c>
      <c r="B5255" s="286" t="s">
        <v>50</v>
      </c>
      <c r="C5255" s="257" t="s">
        <v>50</v>
      </c>
    </row>
    <row r="5256" spans="1:3" x14ac:dyDescent="0.25">
      <c r="A5256" s="285">
        <v>43926</v>
      </c>
      <c r="B5256" s="286" t="s">
        <v>50</v>
      </c>
      <c r="C5256" s="257" t="s">
        <v>50</v>
      </c>
    </row>
    <row r="5257" spans="1:3" x14ac:dyDescent="0.25">
      <c r="A5257" s="285">
        <v>43929</v>
      </c>
      <c r="B5257" s="286" t="s">
        <v>50</v>
      </c>
      <c r="C5257" s="257" t="s">
        <v>50</v>
      </c>
    </row>
    <row r="5258" spans="1:3" x14ac:dyDescent="0.25">
      <c r="A5258" s="285">
        <v>43930</v>
      </c>
      <c r="B5258" s="286" t="s">
        <v>50</v>
      </c>
      <c r="C5258" s="257" t="s">
        <v>50</v>
      </c>
    </row>
    <row r="5259" spans="1:3" x14ac:dyDescent="0.25">
      <c r="A5259" s="285">
        <v>43936</v>
      </c>
      <c r="B5259" s="286" t="s">
        <v>50</v>
      </c>
      <c r="C5259" s="257" t="s">
        <v>50</v>
      </c>
    </row>
    <row r="5260" spans="1:3" x14ac:dyDescent="0.25">
      <c r="A5260" s="285">
        <v>43948</v>
      </c>
      <c r="B5260" s="286" t="s">
        <v>50</v>
      </c>
      <c r="C5260" s="257" t="s">
        <v>50</v>
      </c>
    </row>
    <row r="5261" spans="1:3" x14ac:dyDescent="0.25">
      <c r="A5261" s="285">
        <v>43951</v>
      </c>
      <c r="B5261" s="286" t="s">
        <v>50</v>
      </c>
      <c r="C5261" s="257" t="s">
        <v>50</v>
      </c>
    </row>
    <row r="5262" spans="1:3" x14ac:dyDescent="0.25">
      <c r="A5262" s="285">
        <v>43953</v>
      </c>
      <c r="B5262" s="286" t="s">
        <v>50</v>
      </c>
      <c r="C5262" s="257" t="s">
        <v>50</v>
      </c>
    </row>
    <row r="5263" spans="1:3" x14ac:dyDescent="0.25">
      <c r="A5263" s="285">
        <v>43956</v>
      </c>
      <c r="B5263" s="286" t="s">
        <v>50</v>
      </c>
      <c r="C5263" s="257" t="s">
        <v>50</v>
      </c>
    </row>
    <row r="5264" spans="1:3" x14ac:dyDescent="0.25">
      <c r="A5264" s="285">
        <v>43963</v>
      </c>
      <c r="B5264" s="286" t="s">
        <v>50</v>
      </c>
      <c r="C5264" s="257" t="s">
        <v>50</v>
      </c>
    </row>
    <row r="5265" spans="1:3" x14ac:dyDescent="0.25">
      <c r="A5265" s="285">
        <v>43979</v>
      </c>
      <c r="B5265" s="286" t="s">
        <v>50</v>
      </c>
      <c r="C5265" s="257" t="s">
        <v>50</v>
      </c>
    </row>
    <row r="5266" spans="1:3" x14ac:dyDescent="0.25">
      <c r="A5266" s="285">
        <v>43981</v>
      </c>
      <c r="B5266" s="286" t="s">
        <v>50</v>
      </c>
      <c r="C5266" s="257" t="s">
        <v>50</v>
      </c>
    </row>
    <row r="5267" spans="1:3" x14ac:dyDescent="0.25">
      <c r="A5267" s="285">
        <v>43983</v>
      </c>
      <c r="B5267" s="286" t="s">
        <v>50</v>
      </c>
      <c r="C5267" s="257" t="s">
        <v>50</v>
      </c>
    </row>
    <row r="5268" spans="1:3" x14ac:dyDescent="0.25">
      <c r="A5268" s="285">
        <v>43985</v>
      </c>
      <c r="B5268" s="286" t="s">
        <v>50</v>
      </c>
      <c r="C5268" s="257" t="s">
        <v>50</v>
      </c>
    </row>
    <row r="5269" spans="1:3" x14ac:dyDescent="0.25">
      <c r="A5269" s="285">
        <v>43986</v>
      </c>
      <c r="B5269" s="286" t="s">
        <v>50</v>
      </c>
      <c r="C5269" s="257" t="s">
        <v>50</v>
      </c>
    </row>
    <row r="5270" spans="1:3" x14ac:dyDescent="0.25">
      <c r="A5270" s="285">
        <v>43987</v>
      </c>
      <c r="B5270" s="286" t="s">
        <v>50</v>
      </c>
      <c r="C5270" s="257" t="s">
        <v>50</v>
      </c>
    </row>
    <row r="5271" spans="1:3" x14ac:dyDescent="0.25">
      <c r="A5271" s="285">
        <v>43988</v>
      </c>
      <c r="B5271" s="286" t="s">
        <v>50</v>
      </c>
      <c r="C5271" s="257" t="s">
        <v>50</v>
      </c>
    </row>
    <row r="5272" spans="1:3" x14ac:dyDescent="0.25">
      <c r="A5272" s="285">
        <v>43989</v>
      </c>
      <c r="B5272" s="286" t="s">
        <v>50</v>
      </c>
      <c r="C5272" s="257" t="s">
        <v>50</v>
      </c>
    </row>
    <row r="5273" spans="1:3" x14ac:dyDescent="0.25">
      <c r="A5273" s="285">
        <v>43990</v>
      </c>
      <c r="B5273" s="286" t="s">
        <v>50</v>
      </c>
      <c r="C5273" s="257" t="s">
        <v>50</v>
      </c>
    </row>
    <row r="5274" spans="1:3" x14ac:dyDescent="0.25">
      <c r="A5274" s="285">
        <v>43991</v>
      </c>
      <c r="B5274" s="286" t="s">
        <v>50</v>
      </c>
      <c r="C5274" s="257" t="s">
        <v>50</v>
      </c>
    </row>
    <row r="5275" spans="1:3" x14ac:dyDescent="0.25">
      <c r="A5275" s="285">
        <v>43992</v>
      </c>
      <c r="B5275" s="286" t="s">
        <v>50</v>
      </c>
      <c r="C5275" s="257" t="s">
        <v>50</v>
      </c>
    </row>
    <row r="5276" spans="1:3" x14ac:dyDescent="0.25">
      <c r="A5276" s="285">
        <v>43993</v>
      </c>
      <c r="B5276" s="286" t="s">
        <v>50</v>
      </c>
      <c r="C5276" s="257" t="s">
        <v>50</v>
      </c>
    </row>
    <row r="5277" spans="1:3" x14ac:dyDescent="0.25">
      <c r="A5277" s="285">
        <v>43994</v>
      </c>
      <c r="B5277" s="286" t="s">
        <v>50</v>
      </c>
      <c r="C5277" s="257" t="s">
        <v>50</v>
      </c>
    </row>
    <row r="5278" spans="1:3" x14ac:dyDescent="0.25">
      <c r="A5278" s="285">
        <v>43995</v>
      </c>
      <c r="B5278" s="286" t="s">
        <v>50</v>
      </c>
      <c r="C5278" s="257" t="s">
        <v>50</v>
      </c>
    </row>
    <row r="5279" spans="1:3" x14ac:dyDescent="0.25">
      <c r="A5279" s="285">
        <v>43996</v>
      </c>
      <c r="B5279" s="286" t="s">
        <v>50</v>
      </c>
      <c r="C5279" s="257" t="s">
        <v>50</v>
      </c>
    </row>
    <row r="5280" spans="1:3" x14ac:dyDescent="0.25">
      <c r="A5280" s="285">
        <v>43998</v>
      </c>
      <c r="B5280" s="286" t="s">
        <v>50</v>
      </c>
      <c r="C5280" s="257" t="s">
        <v>50</v>
      </c>
    </row>
    <row r="5281" spans="1:3" x14ac:dyDescent="0.25">
      <c r="A5281" s="285">
        <v>43999</v>
      </c>
      <c r="B5281" s="286" t="s">
        <v>50</v>
      </c>
      <c r="C5281" s="257" t="s">
        <v>50</v>
      </c>
    </row>
    <row r="5282" spans="1:3" x14ac:dyDescent="0.25">
      <c r="A5282" s="285">
        <v>44000</v>
      </c>
      <c r="B5282" s="286" t="s">
        <v>50</v>
      </c>
      <c r="C5282" s="257" t="s">
        <v>50</v>
      </c>
    </row>
    <row r="5283" spans="1:3" x14ac:dyDescent="0.25">
      <c r="A5283" s="285">
        <v>44001</v>
      </c>
      <c r="B5283" s="286" t="s">
        <v>50</v>
      </c>
      <c r="C5283" s="257" t="s">
        <v>50</v>
      </c>
    </row>
    <row r="5284" spans="1:3" x14ac:dyDescent="0.25">
      <c r="A5284" s="285">
        <v>44002</v>
      </c>
      <c r="B5284" s="286" t="s">
        <v>50</v>
      </c>
      <c r="C5284" s="257" t="s">
        <v>50</v>
      </c>
    </row>
    <row r="5285" spans="1:3" x14ac:dyDescent="0.25">
      <c r="A5285" s="285">
        <v>44003</v>
      </c>
      <c r="B5285" s="286" t="s">
        <v>50</v>
      </c>
      <c r="C5285" s="257" t="s">
        <v>50</v>
      </c>
    </row>
    <row r="5286" spans="1:3" x14ac:dyDescent="0.25">
      <c r="A5286" s="285">
        <v>44004</v>
      </c>
      <c r="B5286" s="286" t="s">
        <v>50</v>
      </c>
      <c r="C5286" s="257" t="s">
        <v>50</v>
      </c>
    </row>
    <row r="5287" spans="1:3" x14ac:dyDescent="0.25">
      <c r="A5287" s="285">
        <v>44005</v>
      </c>
      <c r="B5287" s="286" t="s">
        <v>50</v>
      </c>
      <c r="C5287" s="257" t="s">
        <v>50</v>
      </c>
    </row>
    <row r="5288" spans="1:3" x14ac:dyDescent="0.25">
      <c r="A5288" s="285">
        <v>44006</v>
      </c>
      <c r="B5288" s="286" t="s">
        <v>50</v>
      </c>
      <c r="C5288" s="257" t="s">
        <v>50</v>
      </c>
    </row>
    <row r="5289" spans="1:3" x14ac:dyDescent="0.25">
      <c r="A5289" s="285">
        <v>44007</v>
      </c>
      <c r="B5289" s="286" t="s">
        <v>50</v>
      </c>
      <c r="C5289" s="257" t="s">
        <v>50</v>
      </c>
    </row>
    <row r="5290" spans="1:3" x14ac:dyDescent="0.25">
      <c r="A5290" s="285">
        <v>44008</v>
      </c>
      <c r="B5290" s="286" t="s">
        <v>50</v>
      </c>
      <c r="C5290" s="257" t="s">
        <v>50</v>
      </c>
    </row>
    <row r="5291" spans="1:3" x14ac:dyDescent="0.25">
      <c r="A5291" s="285">
        <v>44009</v>
      </c>
      <c r="B5291" s="286" t="s">
        <v>50</v>
      </c>
      <c r="C5291" s="257" t="s">
        <v>50</v>
      </c>
    </row>
    <row r="5292" spans="1:3" x14ac:dyDescent="0.25">
      <c r="A5292" s="285">
        <v>44010</v>
      </c>
      <c r="B5292" s="286" t="s">
        <v>50</v>
      </c>
      <c r="C5292" s="257" t="s">
        <v>50</v>
      </c>
    </row>
    <row r="5293" spans="1:3" x14ac:dyDescent="0.25">
      <c r="A5293" s="285">
        <v>44011</v>
      </c>
      <c r="B5293" s="286" t="s">
        <v>50</v>
      </c>
      <c r="C5293" s="257" t="s">
        <v>50</v>
      </c>
    </row>
    <row r="5294" spans="1:3" x14ac:dyDescent="0.25">
      <c r="A5294" s="285">
        <v>44012</v>
      </c>
      <c r="B5294" s="286" t="s">
        <v>50</v>
      </c>
      <c r="C5294" s="257" t="s">
        <v>50</v>
      </c>
    </row>
    <row r="5295" spans="1:3" x14ac:dyDescent="0.25">
      <c r="A5295" s="285">
        <v>44013</v>
      </c>
      <c r="B5295" s="286" t="s">
        <v>50</v>
      </c>
      <c r="C5295" s="257" t="s">
        <v>50</v>
      </c>
    </row>
    <row r="5296" spans="1:3" x14ac:dyDescent="0.25">
      <c r="A5296" s="285">
        <v>44014</v>
      </c>
      <c r="B5296" s="286" t="s">
        <v>50</v>
      </c>
      <c r="C5296" s="257" t="s">
        <v>50</v>
      </c>
    </row>
    <row r="5297" spans="1:3" x14ac:dyDescent="0.25">
      <c r="A5297" s="285">
        <v>44015</v>
      </c>
      <c r="B5297" s="286" t="s">
        <v>50</v>
      </c>
      <c r="C5297" s="257" t="s">
        <v>50</v>
      </c>
    </row>
    <row r="5298" spans="1:3" x14ac:dyDescent="0.25">
      <c r="A5298" s="285">
        <v>44016</v>
      </c>
      <c r="B5298" s="286" t="s">
        <v>50</v>
      </c>
      <c r="C5298" s="257" t="s">
        <v>50</v>
      </c>
    </row>
    <row r="5299" spans="1:3" x14ac:dyDescent="0.25">
      <c r="A5299" s="285">
        <v>44017</v>
      </c>
      <c r="B5299" s="286" t="s">
        <v>50</v>
      </c>
      <c r="C5299" s="257" t="s">
        <v>50</v>
      </c>
    </row>
    <row r="5300" spans="1:3" x14ac:dyDescent="0.25">
      <c r="A5300" s="285">
        <v>44018</v>
      </c>
      <c r="B5300" s="286" t="s">
        <v>50</v>
      </c>
      <c r="C5300" s="257" t="s">
        <v>50</v>
      </c>
    </row>
    <row r="5301" spans="1:3" x14ac:dyDescent="0.25">
      <c r="A5301" s="285">
        <v>44019</v>
      </c>
      <c r="B5301" s="286" t="s">
        <v>50</v>
      </c>
      <c r="C5301" s="257" t="s">
        <v>50</v>
      </c>
    </row>
    <row r="5302" spans="1:3" x14ac:dyDescent="0.25">
      <c r="A5302" s="285">
        <v>44020</v>
      </c>
      <c r="B5302" s="286" t="s">
        <v>50</v>
      </c>
      <c r="C5302" s="257" t="s">
        <v>50</v>
      </c>
    </row>
    <row r="5303" spans="1:3" x14ac:dyDescent="0.25">
      <c r="A5303" s="285">
        <v>44021</v>
      </c>
      <c r="B5303" s="286" t="s">
        <v>50</v>
      </c>
      <c r="C5303" s="257" t="s">
        <v>50</v>
      </c>
    </row>
    <row r="5304" spans="1:3" x14ac:dyDescent="0.25">
      <c r="A5304" s="285">
        <v>44022</v>
      </c>
      <c r="B5304" s="286" t="s">
        <v>50</v>
      </c>
      <c r="C5304" s="257" t="s">
        <v>50</v>
      </c>
    </row>
    <row r="5305" spans="1:3" x14ac:dyDescent="0.25">
      <c r="A5305" s="285">
        <v>44023</v>
      </c>
      <c r="B5305" s="286" t="s">
        <v>50</v>
      </c>
      <c r="C5305" s="257" t="s">
        <v>50</v>
      </c>
    </row>
    <row r="5306" spans="1:3" x14ac:dyDescent="0.25">
      <c r="A5306" s="285">
        <v>44024</v>
      </c>
      <c r="B5306" s="286" t="s">
        <v>50</v>
      </c>
      <c r="C5306" s="257" t="s">
        <v>50</v>
      </c>
    </row>
    <row r="5307" spans="1:3" x14ac:dyDescent="0.25">
      <c r="A5307" s="285">
        <v>44025</v>
      </c>
      <c r="B5307" s="286" t="s">
        <v>50</v>
      </c>
      <c r="C5307" s="257" t="s">
        <v>50</v>
      </c>
    </row>
    <row r="5308" spans="1:3" x14ac:dyDescent="0.25">
      <c r="A5308" s="285">
        <v>44026</v>
      </c>
      <c r="B5308" s="286" t="s">
        <v>50</v>
      </c>
      <c r="C5308" s="257" t="s">
        <v>50</v>
      </c>
    </row>
    <row r="5309" spans="1:3" x14ac:dyDescent="0.25">
      <c r="A5309" s="285">
        <v>44027</v>
      </c>
      <c r="B5309" s="286" t="s">
        <v>50</v>
      </c>
      <c r="C5309" s="257" t="s">
        <v>50</v>
      </c>
    </row>
    <row r="5310" spans="1:3" x14ac:dyDescent="0.25">
      <c r="A5310" s="285">
        <v>44028</v>
      </c>
      <c r="B5310" s="286" t="s">
        <v>50</v>
      </c>
      <c r="C5310" s="257" t="s">
        <v>50</v>
      </c>
    </row>
    <row r="5311" spans="1:3" x14ac:dyDescent="0.25">
      <c r="A5311" s="285">
        <v>44029</v>
      </c>
      <c r="B5311" s="286" t="s">
        <v>50</v>
      </c>
      <c r="C5311" s="257" t="s">
        <v>50</v>
      </c>
    </row>
    <row r="5312" spans="1:3" x14ac:dyDescent="0.25">
      <c r="A5312" s="285">
        <v>44030</v>
      </c>
      <c r="B5312" s="286" t="s">
        <v>50</v>
      </c>
      <c r="C5312" s="257" t="s">
        <v>50</v>
      </c>
    </row>
    <row r="5313" spans="1:3" x14ac:dyDescent="0.25">
      <c r="A5313" s="285">
        <v>44031</v>
      </c>
      <c r="B5313" s="286" t="s">
        <v>50</v>
      </c>
      <c r="C5313" s="257" t="s">
        <v>50</v>
      </c>
    </row>
    <row r="5314" spans="1:3" x14ac:dyDescent="0.25">
      <c r="A5314" s="285">
        <v>44032</v>
      </c>
      <c r="B5314" s="286" t="s">
        <v>50</v>
      </c>
      <c r="C5314" s="257" t="s">
        <v>50</v>
      </c>
    </row>
    <row r="5315" spans="1:3" x14ac:dyDescent="0.25">
      <c r="A5315" s="285">
        <v>44033</v>
      </c>
      <c r="B5315" s="286" t="s">
        <v>50</v>
      </c>
      <c r="C5315" s="257" t="s">
        <v>50</v>
      </c>
    </row>
    <row r="5316" spans="1:3" x14ac:dyDescent="0.25">
      <c r="A5316" s="285">
        <v>44034</v>
      </c>
      <c r="B5316" s="286" t="s">
        <v>50</v>
      </c>
      <c r="C5316" s="257" t="s">
        <v>50</v>
      </c>
    </row>
    <row r="5317" spans="1:3" x14ac:dyDescent="0.25">
      <c r="A5317" s="285">
        <v>44035</v>
      </c>
      <c r="B5317" s="286" t="s">
        <v>50</v>
      </c>
      <c r="C5317" s="257" t="s">
        <v>50</v>
      </c>
    </row>
    <row r="5318" spans="1:3" x14ac:dyDescent="0.25">
      <c r="A5318" s="285">
        <v>44036</v>
      </c>
      <c r="B5318" s="286" t="s">
        <v>50</v>
      </c>
      <c r="C5318" s="257" t="s">
        <v>50</v>
      </c>
    </row>
    <row r="5319" spans="1:3" x14ac:dyDescent="0.25">
      <c r="A5319" s="285">
        <v>44037</v>
      </c>
      <c r="B5319" s="286" t="s">
        <v>50</v>
      </c>
      <c r="C5319" s="257" t="s">
        <v>50</v>
      </c>
    </row>
    <row r="5320" spans="1:3" x14ac:dyDescent="0.25">
      <c r="A5320" s="285">
        <v>44038</v>
      </c>
      <c r="B5320" s="286" t="s">
        <v>50</v>
      </c>
      <c r="C5320" s="257" t="s">
        <v>50</v>
      </c>
    </row>
    <row r="5321" spans="1:3" x14ac:dyDescent="0.25">
      <c r="A5321" s="285">
        <v>44039</v>
      </c>
      <c r="B5321" s="286" t="s">
        <v>50</v>
      </c>
      <c r="C5321" s="257" t="s">
        <v>50</v>
      </c>
    </row>
    <row r="5322" spans="1:3" x14ac:dyDescent="0.25">
      <c r="A5322" s="285">
        <v>44040</v>
      </c>
      <c r="B5322" s="286" t="s">
        <v>50</v>
      </c>
      <c r="C5322" s="257" t="s">
        <v>50</v>
      </c>
    </row>
    <row r="5323" spans="1:3" x14ac:dyDescent="0.25">
      <c r="A5323" s="285">
        <v>44041</v>
      </c>
      <c r="B5323" s="286" t="s">
        <v>50</v>
      </c>
      <c r="C5323" s="257" t="s">
        <v>50</v>
      </c>
    </row>
    <row r="5324" spans="1:3" x14ac:dyDescent="0.25">
      <c r="A5324" s="285">
        <v>44042</v>
      </c>
      <c r="B5324" s="286" t="s">
        <v>50</v>
      </c>
      <c r="C5324" s="257" t="s">
        <v>50</v>
      </c>
    </row>
    <row r="5325" spans="1:3" x14ac:dyDescent="0.25">
      <c r="A5325" s="285">
        <v>44043</v>
      </c>
      <c r="B5325" s="286" t="s">
        <v>50</v>
      </c>
      <c r="C5325" s="257" t="s">
        <v>50</v>
      </c>
    </row>
    <row r="5326" spans="1:3" x14ac:dyDescent="0.25">
      <c r="A5326" s="285">
        <v>44044</v>
      </c>
      <c r="B5326" s="286" t="s">
        <v>50</v>
      </c>
      <c r="C5326" s="257" t="s">
        <v>50</v>
      </c>
    </row>
    <row r="5327" spans="1:3" x14ac:dyDescent="0.25">
      <c r="A5327" s="285">
        <v>44045</v>
      </c>
      <c r="B5327" s="286" t="s">
        <v>50</v>
      </c>
      <c r="C5327" s="257" t="s">
        <v>50</v>
      </c>
    </row>
    <row r="5328" spans="1:3" x14ac:dyDescent="0.25">
      <c r="A5328" s="285">
        <v>44046</v>
      </c>
      <c r="B5328" s="286" t="s">
        <v>50</v>
      </c>
      <c r="C5328" s="257" t="s">
        <v>50</v>
      </c>
    </row>
    <row r="5329" spans="1:3" x14ac:dyDescent="0.25">
      <c r="A5329" s="285">
        <v>44047</v>
      </c>
      <c r="B5329" s="286" t="s">
        <v>50</v>
      </c>
      <c r="C5329" s="257" t="s">
        <v>50</v>
      </c>
    </row>
    <row r="5330" spans="1:3" x14ac:dyDescent="0.25">
      <c r="A5330" s="285">
        <v>44048</v>
      </c>
      <c r="B5330" s="286" t="s">
        <v>50</v>
      </c>
      <c r="C5330" s="257" t="s">
        <v>50</v>
      </c>
    </row>
    <row r="5331" spans="1:3" x14ac:dyDescent="0.25">
      <c r="A5331" s="285">
        <v>44049</v>
      </c>
      <c r="B5331" s="286" t="s">
        <v>50</v>
      </c>
      <c r="C5331" s="257" t="s">
        <v>50</v>
      </c>
    </row>
    <row r="5332" spans="1:3" x14ac:dyDescent="0.25">
      <c r="A5332" s="285">
        <v>44050</v>
      </c>
      <c r="B5332" s="286" t="s">
        <v>50</v>
      </c>
      <c r="C5332" s="257" t="s">
        <v>50</v>
      </c>
    </row>
    <row r="5333" spans="1:3" x14ac:dyDescent="0.25">
      <c r="A5333" s="285">
        <v>44051</v>
      </c>
      <c r="B5333" s="286" t="s">
        <v>50</v>
      </c>
      <c r="C5333" s="257" t="s">
        <v>50</v>
      </c>
    </row>
    <row r="5334" spans="1:3" x14ac:dyDescent="0.25">
      <c r="A5334" s="285">
        <v>44052</v>
      </c>
      <c r="B5334" s="286" t="s">
        <v>50</v>
      </c>
      <c r="C5334" s="257" t="s">
        <v>50</v>
      </c>
    </row>
    <row r="5335" spans="1:3" x14ac:dyDescent="0.25">
      <c r="A5335" s="285">
        <v>44053</v>
      </c>
      <c r="B5335" s="286" t="s">
        <v>50</v>
      </c>
      <c r="C5335" s="257" t="s">
        <v>50</v>
      </c>
    </row>
    <row r="5336" spans="1:3" x14ac:dyDescent="0.25">
      <c r="A5336" s="285">
        <v>44054</v>
      </c>
      <c r="B5336" s="286" t="s">
        <v>50</v>
      </c>
      <c r="C5336" s="257" t="s">
        <v>50</v>
      </c>
    </row>
    <row r="5337" spans="1:3" x14ac:dyDescent="0.25">
      <c r="A5337" s="285">
        <v>44055</v>
      </c>
      <c r="B5337" s="286" t="s">
        <v>50</v>
      </c>
      <c r="C5337" s="257" t="s">
        <v>50</v>
      </c>
    </row>
    <row r="5338" spans="1:3" x14ac:dyDescent="0.25">
      <c r="A5338" s="285">
        <v>44056</v>
      </c>
      <c r="B5338" s="286" t="s">
        <v>50</v>
      </c>
      <c r="C5338" s="257" t="s">
        <v>50</v>
      </c>
    </row>
    <row r="5339" spans="1:3" x14ac:dyDescent="0.25">
      <c r="A5339" s="285">
        <v>44057</v>
      </c>
      <c r="B5339" s="286" t="s">
        <v>50</v>
      </c>
      <c r="C5339" s="257" t="s">
        <v>50</v>
      </c>
    </row>
    <row r="5340" spans="1:3" x14ac:dyDescent="0.25">
      <c r="A5340" s="285">
        <v>44058</v>
      </c>
      <c r="B5340" s="286" t="s">
        <v>50</v>
      </c>
      <c r="C5340" s="257" t="s">
        <v>50</v>
      </c>
    </row>
    <row r="5341" spans="1:3" x14ac:dyDescent="0.25">
      <c r="A5341" s="285">
        <v>44059</v>
      </c>
      <c r="B5341" s="286" t="s">
        <v>50</v>
      </c>
      <c r="C5341" s="257" t="s">
        <v>50</v>
      </c>
    </row>
    <row r="5342" spans="1:3" x14ac:dyDescent="0.25">
      <c r="A5342" s="285">
        <v>44060</v>
      </c>
      <c r="B5342" s="286" t="s">
        <v>50</v>
      </c>
      <c r="C5342" s="257" t="s">
        <v>50</v>
      </c>
    </row>
    <row r="5343" spans="1:3" x14ac:dyDescent="0.25">
      <c r="A5343" s="285">
        <v>44061</v>
      </c>
      <c r="B5343" s="286" t="s">
        <v>50</v>
      </c>
      <c r="C5343" s="257" t="s">
        <v>50</v>
      </c>
    </row>
    <row r="5344" spans="1:3" x14ac:dyDescent="0.25">
      <c r="A5344" s="285">
        <v>44062</v>
      </c>
      <c r="B5344" s="286" t="s">
        <v>50</v>
      </c>
      <c r="C5344" s="257" t="s">
        <v>50</v>
      </c>
    </row>
    <row r="5345" spans="1:3" x14ac:dyDescent="0.25">
      <c r="A5345" s="285">
        <v>44063</v>
      </c>
      <c r="B5345" s="286" t="s">
        <v>50</v>
      </c>
      <c r="C5345" s="257" t="s">
        <v>50</v>
      </c>
    </row>
    <row r="5346" spans="1:3" x14ac:dyDescent="0.25">
      <c r="A5346" s="285">
        <v>44064</v>
      </c>
      <c r="B5346" s="286" t="s">
        <v>50</v>
      </c>
      <c r="C5346" s="257" t="s">
        <v>50</v>
      </c>
    </row>
    <row r="5347" spans="1:3" x14ac:dyDescent="0.25">
      <c r="A5347" s="285">
        <v>44065</v>
      </c>
      <c r="B5347" s="286" t="s">
        <v>50</v>
      </c>
      <c r="C5347" s="257" t="s">
        <v>50</v>
      </c>
    </row>
    <row r="5348" spans="1:3" x14ac:dyDescent="0.25">
      <c r="A5348" s="285">
        <v>44067</v>
      </c>
      <c r="B5348" s="286" t="s">
        <v>50</v>
      </c>
      <c r="C5348" s="257" t="s">
        <v>50</v>
      </c>
    </row>
    <row r="5349" spans="1:3" x14ac:dyDescent="0.25">
      <c r="A5349" s="285">
        <v>44070</v>
      </c>
      <c r="B5349" s="286" t="s">
        <v>50</v>
      </c>
      <c r="C5349" s="257" t="s">
        <v>50</v>
      </c>
    </row>
    <row r="5350" spans="1:3" x14ac:dyDescent="0.25">
      <c r="A5350" s="285">
        <v>44071</v>
      </c>
      <c r="B5350" s="286" t="s">
        <v>50</v>
      </c>
      <c r="C5350" s="257" t="s">
        <v>50</v>
      </c>
    </row>
    <row r="5351" spans="1:3" x14ac:dyDescent="0.25">
      <c r="A5351" s="285">
        <v>44072</v>
      </c>
      <c r="B5351" s="286" t="s">
        <v>50</v>
      </c>
      <c r="C5351" s="257" t="s">
        <v>50</v>
      </c>
    </row>
    <row r="5352" spans="1:3" x14ac:dyDescent="0.25">
      <c r="A5352" s="285">
        <v>44073</v>
      </c>
      <c r="B5352" s="286" t="s">
        <v>50</v>
      </c>
      <c r="C5352" s="257" t="s">
        <v>50</v>
      </c>
    </row>
    <row r="5353" spans="1:3" x14ac:dyDescent="0.25">
      <c r="A5353" s="285">
        <v>44074</v>
      </c>
      <c r="B5353" s="286" t="s">
        <v>50</v>
      </c>
      <c r="C5353" s="257" t="s">
        <v>50</v>
      </c>
    </row>
    <row r="5354" spans="1:3" x14ac:dyDescent="0.25">
      <c r="A5354" s="285">
        <v>44075</v>
      </c>
      <c r="B5354" s="286" t="s">
        <v>50</v>
      </c>
      <c r="C5354" s="257" t="s">
        <v>50</v>
      </c>
    </row>
    <row r="5355" spans="1:3" x14ac:dyDescent="0.25">
      <c r="A5355" s="285">
        <v>44076</v>
      </c>
      <c r="B5355" s="286" t="s">
        <v>50</v>
      </c>
      <c r="C5355" s="257" t="s">
        <v>50</v>
      </c>
    </row>
    <row r="5356" spans="1:3" x14ac:dyDescent="0.25">
      <c r="A5356" s="285">
        <v>44077</v>
      </c>
      <c r="B5356" s="286" t="s">
        <v>50</v>
      </c>
      <c r="C5356" s="257" t="s">
        <v>50</v>
      </c>
    </row>
    <row r="5357" spans="1:3" x14ac:dyDescent="0.25">
      <c r="A5357" s="285">
        <v>44078</v>
      </c>
      <c r="B5357" s="286" t="s">
        <v>50</v>
      </c>
      <c r="C5357" s="257" t="s">
        <v>50</v>
      </c>
    </row>
    <row r="5358" spans="1:3" x14ac:dyDescent="0.25">
      <c r="A5358" s="285">
        <v>44079</v>
      </c>
      <c r="B5358" s="286" t="s">
        <v>50</v>
      </c>
      <c r="C5358" s="257" t="s">
        <v>50</v>
      </c>
    </row>
    <row r="5359" spans="1:3" x14ac:dyDescent="0.25">
      <c r="A5359" s="285">
        <v>44080</v>
      </c>
      <c r="B5359" s="286" t="s">
        <v>50</v>
      </c>
      <c r="C5359" s="257" t="s">
        <v>50</v>
      </c>
    </row>
    <row r="5360" spans="1:3" x14ac:dyDescent="0.25">
      <c r="A5360" s="285">
        <v>44081</v>
      </c>
      <c r="B5360" s="286" t="s">
        <v>50</v>
      </c>
      <c r="C5360" s="257" t="s">
        <v>50</v>
      </c>
    </row>
    <row r="5361" spans="1:3" x14ac:dyDescent="0.25">
      <c r="A5361" s="285">
        <v>44082</v>
      </c>
      <c r="B5361" s="286" t="s">
        <v>50</v>
      </c>
      <c r="C5361" s="257" t="s">
        <v>50</v>
      </c>
    </row>
    <row r="5362" spans="1:3" x14ac:dyDescent="0.25">
      <c r="A5362" s="285">
        <v>44083</v>
      </c>
      <c r="B5362" s="286" t="s">
        <v>50</v>
      </c>
      <c r="C5362" s="257" t="s">
        <v>50</v>
      </c>
    </row>
    <row r="5363" spans="1:3" x14ac:dyDescent="0.25">
      <c r="A5363" s="285">
        <v>44084</v>
      </c>
      <c r="B5363" s="286" t="s">
        <v>50</v>
      </c>
      <c r="C5363" s="257" t="s">
        <v>50</v>
      </c>
    </row>
    <row r="5364" spans="1:3" x14ac:dyDescent="0.25">
      <c r="A5364" s="285">
        <v>44085</v>
      </c>
      <c r="B5364" s="286" t="s">
        <v>50</v>
      </c>
      <c r="C5364" s="257" t="s">
        <v>50</v>
      </c>
    </row>
    <row r="5365" spans="1:3" x14ac:dyDescent="0.25">
      <c r="A5365" s="285">
        <v>44086</v>
      </c>
      <c r="B5365" s="286" t="s">
        <v>50</v>
      </c>
      <c r="C5365" s="257" t="s">
        <v>50</v>
      </c>
    </row>
    <row r="5366" spans="1:3" x14ac:dyDescent="0.25">
      <c r="A5366" s="285">
        <v>44087</v>
      </c>
      <c r="B5366" s="286" t="s">
        <v>50</v>
      </c>
      <c r="C5366" s="257" t="s">
        <v>50</v>
      </c>
    </row>
    <row r="5367" spans="1:3" x14ac:dyDescent="0.25">
      <c r="A5367" s="285">
        <v>44088</v>
      </c>
      <c r="B5367" s="286" t="s">
        <v>50</v>
      </c>
      <c r="C5367" s="257" t="s">
        <v>50</v>
      </c>
    </row>
    <row r="5368" spans="1:3" x14ac:dyDescent="0.25">
      <c r="A5368" s="285">
        <v>44089</v>
      </c>
      <c r="B5368" s="286" t="s">
        <v>50</v>
      </c>
      <c r="C5368" s="257" t="s">
        <v>50</v>
      </c>
    </row>
    <row r="5369" spans="1:3" x14ac:dyDescent="0.25">
      <c r="A5369" s="285">
        <v>44095</v>
      </c>
      <c r="B5369" s="286" t="s">
        <v>50</v>
      </c>
      <c r="C5369" s="257" t="s">
        <v>50</v>
      </c>
    </row>
    <row r="5370" spans="1:3" x14ac:dyDescent="0.25">
      <c r="A5370" s="285">
        <v>44097</v>
      </c>
      <c r="B5370" s="286" t="s">
        <v>50</v>
      </c>
      <c r="C5370" s="257" t="s">
        <v>50</v>
      </c>
    </row>
    <row r="5371" spans="1:3" x14ac:dyDescent="0.25">
      <c r="A5371" s="285">
        <v>44100</v>
      </c>
      <c r="B5371" s="286" t="s">
        <v>50</v>
      </c>
      <c r="C5371" s="257" t="s">
        <v>50</v>
      </c>
    </row>
    <row r="5372" spans="1:3" x14ac:dyDescent="0.25">
      <c r="A5372" s="285">
        <v>44102</v>
      </c>
      <c r="B5372" s="286" t="s">
        <v>50</v>
      </c>
      <c r="C5372" s="257" t="s">
        <v>50</v>
      </c>
    </row>
    <row r="5373" spans="1:3" x14ac:dyDescent="0.25">
      <c r="A5373" s="285">
        <v>44104</v>
      </c>
      <c r="B5373" s="286" t="s">
        <v>50</v>
      </c>
      <c r="C5373" s="257" t="s">
        <v>50</v>
      </c>
    </row>
    <row r="5374" spans="1:3" x14ac:dyDescent="0.25">
      <c r="A5374" s="285">
        <v>44106</v>
      </c>
      <c r="B5374" s="286" t="s">
        <v>50</v>
      </c>
      <c r="C5374" s="257" t="s">
        <v>50</v>
      </c>
    </row>
    <row r="5375" spans="1:3" x14ac:dyDescent="0.25">
      <c r="A5375" s="285">
        <v>44109</v>
      </c>
      <c r="B5375" s="286" t="s">
        <v>50</v>
      </c>
      <c r="C5375" s="257" t="s">
        <v>50</v>
      </c>
    </row>
    <row r="5376" spans="1:3" x14ac:dyDescent="0.25">
      <c r="A5376" s="285">
        <v>44116</v>
      </c>
      <c r="B5376" s="286" t="s">
        <v>50</v>
      </c>
      <c r="C5376" s="257" t="s">
        <v>50</v>
      </c>
    </row>
    <row r="5377" spans="1:3" x14ac:dyDescent="0.25">
      <c r="A5377" s="285">
        <v>44123</v>
      </c>
      <c r="B5377" s="286" t="s">
        <v>50</v>
      </c>
      <c r="C5377" s="257" t="s">
        <v>50</v>
      </c>
    </row>
    <row r="5378" spans="1:3" x14ac:dyDescent="0.25">
      <c r="A5378" s="285">
        <v>44128</v>
      </c>
      <c r="B5378" s="286" t="s">
        <v>50</v>
      </c>
      <c r="C5378" s="257" t="s">
        <v>50</v>
      </c>
    </row>
    <row r="5379" spans="1:3" x14ac:dyDescent="0.25">
      <c r="A5379" s="285">
        <v>44131</v>
      </c>
      <c r="B5379" s="286" t="s">
        <v>50</v>
      </c>
      <c r="C5379" s="257" t="s">
        <v>50</v>
      </c>
    </row>
    <row r="5380" spans="1:3" x14ac:dyDescent="0.25">
      <c r="A5380" s="285">
        <v>44133</v>
      </c>
      <c r="B5380" s="286" t="s">
        <v>50</v>
      </c>
      <c r="C5380" s="257" t="s">
        <v>50</v>
      </c>
    </row>
    <row r="5381" spans="1:3" x14ac:dyDescent="0.25">
      <c r="A5381" s="285">
        <v>44137</v>
      </c>
      <c r="B5381" s="286" t="s">
        <v>50</v>
      </c>
      <c r="C5381" s="257" t="s">
        <v>50</v>
      </c>
    </row>
    <row r="5382" spans="1:3" x14ac:dyDescent="0.25">
      <c r="A5382" s="285">
        <v>44139</v>
      </c>
      <c r="B5382" s="286" t="s">
        <v>50</v>
      </c>
      <c r="C5382" s="257" t="s">
        <v>50</v>
      </c>
    </row>
    <row r="5383" spans="1:3" x14ac:dyDescent="0.25">
      <c r="A5383" s="285">
        <v>44140</v>
      </c>
      <c r="B5383" s="286" t="s">
        <v>50</v>
      </c>
      <c r="C5383" s="257" t="s">
        <v>50</v>
      </c>
    </row>
    <row r="5384" spans="1:3" x14ac:dyDescent="0.25">
      <c r="A5384" s="285">
        <v>44144</v>
      </c>
      <c r="B5384" s="286" t="s">
        <v>50</v>
      </c>
      <c r="C5384" s="257" t="s">
        <v>50</v>
      </c>
    </row>
    <row r="5385" spans="1:3" x14ac:dyDescent="0.25">
      <c r="A5385" s="285">
        <v>44145</v>
      </c>
      <c r="B5385" s="286" t="s">
        <v>50</v>
      </c>
      <c r="C5385" s="257" t="s">
        <v>50</v>
      </c>
    </row>
    <row r="5386" spans="1:3" x14ac:dyDescent="0.25">
      <c r="A5386" s="285">
        <v>44146</v>
      </c>
      <c r="B5386" s="286" t="s">
        <v>50</v>
      </c>
      <c r="C5386" s="257" t="s">
        <v>50</v>
      </c>
    </row>
    <row r="5387" spans="1:3" x14ac:dyDescent="0.25">
      <c r="A5387" s="285">
        <v>44148</v>
      </c>
      <c r="B5387" s="286" t="s">
        <v>50</v>
      </c>
      <c r="C5387" s="257" t="s">
        <v>50</v>
      </c>
    </row>
    <row r="5388" spans="1:3" x14ac:dyDescent="0.25">
      <c r="A5388" s="285">
        <v>44150</v>
      </c>
      <c r="B5388" s="286" t="s">
        <v>50</v>
      </c>
      <c r="C5388" s="257" t="s">
        <v>50</v>
      </c>
    </row>
    <row r="5389" spans="1:3" x14ac:dyDescent="0.25">
      <c r="A5389" s="285">
        <v>44152</v>
      </c>
      <c r="B5389" s="286" t="s">
        <v>50</v>
      </c>
      <c r="C5389" s="257" t="s">
        <v>50</v>
      </c>
    </row>
    <row r="5390" spans="1:3" x14ac:dyDescent="0.25">
      <c r="A5390" s="285">
        <v>44154</v>
      </c>
      <c r="B5390" s="286" t="s">
        <v>50</v>
      </c>
      <c r="C5390" s="257" t="s">
        <v>50</v>
      </c>
    </row>
    <row r="5391" spans="1:3" x14ac:dyDescent="0.25">
      <c r="A5391" s="285">
        <v>44156</v>
      </c>
      <c r="B5391" s="286" t="s">
        <v>50</v>
      </c>
      <c r="C5391" s="257" t="s">
        <v>50</v>
      </c>
    </row>
    <row r="5392" spans="1:3" x14ac:dyDescent="0.25">
      <c r="A5392" s="285">
        <v>44158</v>
      </c>
      <c r="B5392" s="286" t="s">
        <v>50</v>
      </c>
      <c r="C5392" s="257" t="s">
        <v>50</v>
      </c>
    </row>
    <row r="5393" spans="1:3" x14ac:dyDescent="0.25">
      <c r="A5393" s="285">
        <v>44159</v>
      </c>
      <c r="B5393" s="286" t="s">
        <v>50</v>
      </c>
      <c r="C5393" s="257" t="s">
        <v>50</v>
      </c>
    </row>
    <row r="5394" spans="1:3" x14ac:dyDescent="0.25">
      <c r="A5394" s="285">
        <v>44160</v>
      </c>
      <c r="B5394" s="286" t="s">
        <v>50</v>
      </c>
      <c r="C5394" s="257" t="s">
        <v>50</v>
      </c>
    </row>
    <row r="5395" spans="1:3" x14ac:dyDescent="0.25">
      <c r="A5395" s="285">
        <v>44162</v>
      </c>
      <c r="B5395" s="286" t="s">
        <v>50</v>
      </c>
      <c r="C5395" s="257" t="s">
        <v>50</v>
      </c>
    </row>
    <row r="5396" spans="1:3" x14ac:dyDescent="0.25">
      <c r="A5396" s="285">
        <v>44164</v>
      </c>
      <c r="B5396" s="286" t="s">
        <v>50</v>
      </c>
      <c r="C5396" s="257" t="s">
        <v>50</v>
      </c>
    </row>
    <row r="5397" spans="1:3" x14ac:dyDescent="0.25">
      <c r="A5397" s="285">
        <v>44165</v>
      </c>
      <c r="B5397" s="286" t="s">
        <v>50</v>
      </c>
      <c r="C5397" s="257" t="s">
        <v>50</v>
      </c>
    </row>
    <row r="5398" spans="1:3" x14ac:dyDescent="0.25">
      <c r="A5398" s="285">
        <v>44167</v>
      </c>
      <c r="B5398" s="286" t="s">
        <v>50</v>
      </c>
      <c r="C5398" s="257" t="s">
        <v>50</v>
      </c>
    </row>
    <row r="5399" spans="1:3" x14ac:dyDescent="0.25">
      <c r="A5399" s="285">
        <v>44169</v>
      </c>
      <c r="B5399" s="286" t="s">
        <v>50</v>
      </c>
      <c r="C5399" s="257" t="s">
        <v>50</v>
      </c>
    </row>
    <row r="5400" spans="1:3" x14ac:dyDescent="0.25">
      <c r="A5400" s="285">
        <v>44171</v>
      </c>
      <c r="B5400" s="286" t="s">
        <v>50</v>
      </c>
      <c r="C5400" s="257" t="s">
        <v>50</v>
      </c>
    </row>
    <row r="5401" spans="1:3" x14ac:dyDescent="0.25">
      <c r="A5401" s="285">
        <v>44174</v>
      </c>
      <c r="B5401" s="286" t="s">
        <v>50</v>
      </c>
      <c r="C5401" s="257" t="s">
        <v>50</v>
      </c>
    </row>
    <row r="5402" spans="1:3" x14ac:dyDescent="0.25">
      <c r="A5402" s="285">
        <v>44178</v>
      </c>
      <c r="B5402" s="286" t="s">
        <v>50</v>
      </c>
      <c r="C5402" s="257" t="s">
        <v>50</v>
      </c>
    </row>
    <row r="5403" spans="1:3" x14ac:dyDescent="0.25">
      <c r="A5403" s="285">
        <v>44179</v>
      </c>
      <c r="B5403" s="286" t="s">
        <v>50</v>
      </c>
      <c r="C5403" s="257" t="s">
        <v>50</v>
      </c>
    </row>
    <row r="5404" spans="1:3" x14ac:dyDescent="0.25">
      <c r="A5404" s="285">
        <v>43903</v>
      </c>
      <c r="B5404" s="286" t="s">
        <v>27</v>
      </c>
      <c r="C5404" s="257" t="s">
        <v>43</v>
      </c>
    </row>
    <row r="5405" spans="1:3" x14ac:dyDescent="0.25">
      <c r="A5405" s="285">
        <v>43907</v>
      </c>
      <c r="B5405" s="286" t="s">
        <v>27</v>
      </c>
      <c r="C5405" s="257" t="s">
        <v>43</v>
      </c>
    </row>
    <row r="5406" spans="1:3" x14ac:dyDescent="0.25">
      <c r="A5406" s="285">
        <v>43910</v>
      </c>
      <c r="B5406" s="286" t="s">
        <v>27</v>
      </c>
      <c r="C5406" s="257" t="s">
        <v>43</v>
      </c>
    </row>
    <row r="5407" spans="1:3" x14ac:dyDescent="0.25">
      <c r="A5407" s="285">
        <v>43915</v>
      </c>
      <c r="B5407" s="286" t="s">
        <v>27</v>
      </c>
      <c r="C5407" s="257" t="s">
        <v>43</v>
      </c>
    </row>
    <row r="5408" spans="1:3" x14ac:dyDescent="0.25">
      <c r="A5408" s="285">
        <v>43916</v>
      </c>
      <c r="B5408" s="286" t="s">
        <v>27</v>
      </c>
      <c r="C5408" s="257" t="s">
        <v>43</v>
      </c>
    </row>
    <row r="5409" spans="1:3" x14ac:dyDescent="0.25">
      <c r="A5409" s="285">
        <v>43920</v>
      </c>
      <c r="B5409" s="286" t="s">
        <v>27</v>
      </c>
      <c r="C5409" s="257" t="s">
        <v>43</v>
      </c>
    </row>
    <row r="5410" spans="1:3" x14ac:dyDescent="0.25">
      <c r="A5410" s="285">
        <v>43923</v>
      </c>
      <c r="B5410" s="286" t="s">
        <v>27</v>
      </c>
      <c r="C5410" s="257" t="s">
        <v>43</v>
      </c>
    </row>
    <row r="5411" spans="1:3" x14ac:dyDescent="0.25">
      <c r="A5411" s="285">
        <v>43924</v>
      </c>
      <c r="B5411" s="286" t="s">
        <v>27</v>
      </c>
      <c r="C5411" s="257" t="s">
        <v>43</v>
      </c>
    </row>
    <row r="5412" spans="1:3" x14ac:dyDescent="0.25">
      <c r="A5412" s="285">
        <v>43926</v>
      </c>
      <c r="B5412" s="286" t="s">
        <v>27</v>
      </c>
      <c r="C5412" s="257" t="s">
        <v>43</v>
      </c>
    </row>
    <row r="5413" spans="1:3" x14ac:dyDescent="0.25">
      <c r="A5413" s="285">
        <v>43929</v>
      </c>
      <c r="B5413" s="286" t="s">
        <v>27</v>
      </c>
      <c r="C5413" s="257" t="s">
        <v>43</v>
      </c>
    </row>
    <row r="5414" spans="1:3" x14ac:dyDescent="0.25">
      <c r="A5414" s="285">
        <v>43930</v>
      </c>
      <c r="B5414" s="286" t="s">
        <v>27</v>
      </c>
      <c r="C5414" s="257" t="s">
        <v>43</v>
      </c>
    </row>
    <row r="5415" spans="1:3" x14ac:dyDescent="0.25">
      <c r="A5415" s="285">
        <v>43936</v>
      </c>
      <c r="B5415" s="286" t="s">
        <v>27</v>
      </c>
      <c r="C5415" s="257" t="s">
        <v>43</v>
      </c>
    </row>
    <row r="5416" spans="1:3" x14ac:dyDescent="0.25">
      <c r="A5416" s="285">
        <v>43948</v>
      </c>
      <c r="B5416" s="286" t="s">
        <v>27</v>
      </c>
      <c r="C5416" s="257" t="s">
        <v>43</v>
      </c>
    </row>
    <row r="5417" spans="1:3" x14ac:dyDescent="0.25">
      <c r="A5417" s="285">
        <v>43951</v>
      </c>
      <c r="B5417" s="286" t="s">
        <v>27</v>
      </c>
      <c r="C5417" s="257" t="s">
        <v>43</v>
      </c>
    </row>
    <row r="5418" spans="1:3" x14ac:dyDescent="0.25">
      <c r="A5418" s="285">
        <v>43953</v>
      </c>
      <c r="B5418" s="286" t="s">
        <v>27</v>
      </c>
      <c r="C5418" s="257" t="s">
        <v>43</v>
      </c>
    </row>
    <row r="5419" spans="1:3" x14ac:dyDescent="0.25">
      <c r="A5419" s="285">
        <v>43956</v>
      </c>
      <c r="B5419" s="286" t="s">
        <v>27</v>
      </c>
      <c r="C5419" s="257" t="s">
        <v>43</v>
      </c>
    </row>
    <row r="5420" spans="1:3" x14ac:dyDescent="0.25">
      <c r="A5420" s="285">
        <v>43963</v>
      </c>
      <c r="B5420" s="286" t="s">
        <v>27</v>
      </c>
      <c r="C5420" s="257" t="s">
        <v>43</v>
      </c>
    </row>
    <row r="5421" spans="1:3" x14ac:dyDescent="0.25">
      <c r="A5421" s="285">
        <v>43979</v>
      </c>
      <c r="B5421" s="286" t="s">
        <v>27</v>
      </c>
      <c r="C5421" s="257" t="s">
        <v>43</v>
      </c>
    </row>
    <row r="5422" spans="1:3" x14ac:dyDescent="0.25">
      <c r="A5422" s="285">
        <v>43981</v>
      </c>
      <c r="B5422" s="286" t="s">
        <v>27</v>
      </c>
      <c r="C5422" s="257" t="s">
        <v>43</v>
      </c>
    </row>
    <row r="5423" spans="1:3" x14ac:dyDescent="0.25">
      <c r="A5423" s="285">
        <v>43986</v>
      </c>
      <c r="B5423" s="286" t="s">
        <v>27</v>
      </c>
      <c r="C5423" s="257" t="s">
        <v>43</v>
      </c>
    </row>
    <row r="5424" spans="1:3" x14ac:dyDescent="0.25">
      <c r="A5424" s="285">
        <v>43987</v>
      </c>
      <c r="B5424" s="286" t="s">
        <v>27</v>
      </c>
      <c r="C5424" s="257" t="s">
        <v>43</v>
      </c>
    </row>
    <row r="5425" spans="1:3" x14ac:dyDescent="0.25">
      <c r="A5425" s="285">
        <v>43988</v>
      </c>
      <c r="B5425" s="286" t="s">
        <v>27</v>
      </c>
      <c r="C5425" s="257" t="s">
        <v>43</v>
      </c>
    </row>
    <row r="5426" spans="1:3" x14ac:dyDescent="0.25">
      <c r="A5426" s="285">
        <v>43989</v>
      </c>
      <c r="B5426" s="286" t="s">
        <v>27</v>
      </c>
      <c r="C5426" s="257" t="s">
        <v>43</v>
      </c>
    </row>
    <row r="5427" spans="1:3" x14ac:dyDescent="0.25">
      <c r="A5427" s="285">
        <v>43990</v>
      </c>
      <c r="B5427" s="286" t="s">
        <v>27</v>
      </c>
      <c r="C5427" s="257" t="s">
        <v>43</v>
      </c>
    </row>
    <row r="5428" spans="1:3" x14ac:dyDescent="0.25">
      <c r="A5428" s="285">
        <v>43991</v>
      </c>
      <c r="B5428" s="286" t="s">
        <v>27</v>
      </c>
      <c r="C5428" s="257" t="s">
        <v>43</v>
      </c>
    </row>
    <row r="5429" spans="1:3" x14ac:dyDescent="0.25">
      <c r="A5429" s="285">
        <v>43992</v>
      </c>
      <c r="B5429" s="286" t="s">
        <v>27</v>
      </c>
      <c r="C5429" s="257" t="s">
        <v>43</v>
      </c>
    </row>
    <row r="5430" spans="1:3" x14ac:dyDescent="0.25">
      <c r="A5430" s="285">
        <v>43994</v>
      </c>
      <c r="B5430" s="286" t="s">
        <v>27</v>
      </c>
      <c r="C5430" s="257" t="s">
        <v>43</v>
      </c>
    </row>
    <row r="5431" spans="1:3" x14ac:dyDescent="0.25">
      <c r="A5431" s="285">
        <v>43995</v>
      </c>
      <c r="B5431" s="286" t="s">
        <v>27</v>
      </c>
      <c r="C5431" s="257" t="s">
        <v>43</v>
      </c>
    </row>
    <row r="5432" spans="1:3" x14ac:dyDescent="0.25">
      <c r="A5432" s="285">
        <v>43996</v>
      </c>
      <c r="B5432" s="286" t="s">
        <v>27</v>
      </c>
      <c r="C5432" s="257" t="s">
        <v>43</v>
      </c>
    </row>
    <row r="5433" spans="1:3" x14ac:dyDescent="0.25">
      <c r="A5433" s="285">
        <v>43998</v>
      </c>
      <c r="B5433" s="286" t="s">
        <v>27</v>
      </c>
      <c r="C5433" s="257" t="s">
        <v>43</v>
      </c>
    </row>
    <row r="5434" spans="1:3" x14ac:dyDescent="0.25">
      <c r="A5434" s="285">
        <v>43999</v>
      </c>
      <c r="B5434" s="286" t="s">
        <v>27</v>
      </c>
      <c r="C5434" s="257" t="s">
        <v>43</v>
      </c>
    </row>
    <row r="5435" spans="1:3" x14ac:dyDescent="0.25">
      <c r="A5435" s="285">
        <v>44000</v>
      </c>
      <c r="B5435" s="286" t="s">
        <v>27</v>
      </c>
      <c r="C5435" s="257" t="s">
        <v>43</v>
      </c>
    </row>
    <row r="5436" spans="1:3" x14ac:dyDescent="0.25">
      <c r="A5436" s="285">
        <v>44001</v>
      </c>
      <c r="B5436" s="286" t="s">
        <v>27</v>
      </c>
      <c r="C5436" s="257" t="s">
        <v>43</v>
      </c>
    </row>
    <row r="5437" spans="1:3" x14ac:dyDescent="0.25">
      <c r="A5437" s="285">
        <v>44002</v>
      </c>
      <c r="B5437" s="286" t="s">
        <v>27</v>
      </c>
      <c r="C5437" s="257" t="s">
        <v>43</v>
      </c>
    </row>
    <row r="5438" spans="1:3" x14ac:dyDescent="0.25">
      <c r="A5438" s="285">
        <v>44003</v>
      </c>
      <c r="B5438" s="286" t="s">
        <v>27</v>
      </c>
      <c r="C5438" s="257" t="s">
        <v>43</v>
      </c>
    </row>
    <row r="5439" spans="1:3" x14ac:dyDescent="0.25">
      <c r="A5439" s="285">
        <v>44004</v>
      </c>
      <c r="B5439" s="286" t="s">
        <v>27</v>
      </c>
      <c r="C5439" s="257" t="s">
        <v>43</v>
      </c>
    </row>
    <row r="5440" spans="1:3" x14ac:dyDescent="0.25">
      <c r="A5440" s="285">
        <v>44006</v>
      </c>
      <c r="B5440" s="286" t="s">
        <v>27</v>
      </c>
      <c r="C5440" s="257" t="s">
        <v>43</v>
      </c>
    </row>
    <row r="5441" spans="1:3" x14ac:dyDescent="0.25">
      <c r="A5441" s="285">
        <v>44007</v>
      </c>
      <c r="B5441" s="286" t="s">
        <v>27</v>
      </c>
      <c r="C5441" s="257" t="s">
        <v>43</v>
      </c>
    </row>
    <row r="5442" spans="1:3" x14ac:dyDescent="0.25">
      <c r="A5442" s="285">
        <v>44008</v>
      </c>
      <c r="B5442" s="286" t="s">
        <v>27</v>
      </c>
      <c r="C5442" s="257" t="s">
        <v>43</v>
      </c>
    </row>
    <row r="5443" spans="1:3" x14ac:dyDescent="0.25">
      <c r="A5443" s="285">
        <v>44009</v>
      </c>
      <c r="B5443" s="286" t="s">
        <v>27</v>
      </c>
      <c r="C5443" s="257" t="s">
        <v>43</v>
      </c>
    </row>
    <row r="5444" spans="1:3" x14ac:dyDescent="0.25">
      <c r="A5444" s="285">
        <v>44010</v>
      </c>
      <c r="B5444" s="286" t="s">
        <v>27</v>
      </c>
      <c r="C5444" s="257" t="s">
        <v>43</v>
      </c>
    </row>
    <row r="5445" spans="1:3" x14ac:dyDescent="0.25">
      <c r="A5445" s="285">
        <v>44011</v>
      </c>
      <c r="B5445" s="286" t="s">
        <v>27</v>
      </c>
      <c r="C5445" s="257" t="s">
        <v>43</v>
      </c>
    </row>
    <row r="5446" spans="1:3" x14ac:dyDescent="0.25">
      <c r="A5446" s="285">
        <v>44012</v>
      </c>
      <c r="B5446" s="286" t="s">
        <v>27</v>
      </c>
      <c r="C5446" s="257" t="s">
        <v>43</v>
      </c>
    </row>
    <row r="5447" spans="1:3" x14ac:dyDescent="0.25">
      <c r="A5447" s="285">
        <v>44013</v>
      </c>
      <c r="B5447" s="286" t="s">
        <v>27</v>
      </c>
      <c r="C5447" s="257" t="s">
        <v>43</v>
      </c>
    </row>
    <row r="5448" spans="1:3" x14ac:dyDescent="0.25">
      <c r="A5448" s="285">
        <v>44014</v>
      </c>
      <c r="B5448" s="286" t="s">
        <v>27</v>
      </c>
      <c r="C5448" s="257" t="s">
        <v>43</v>
      </c>
    </row>
    <row r="5449" spans="1:3" x14ac:dyDescent="0.25">
      <c r="A5449" s="285">
        <v>44015</v>
      </c>
      <c r="B5449" s="286" t="s">
        <v>27</v>
      </c>
      <c r="C5449" s="257" t="s">
        <v>43</v>
      </c>
    </row>
    <row r="5450" spans="1:3" x14ac:dyDescent="0.25">
      <c r="A5450" s="285">
        <v>44016</v>
      </c>
      <c r="B5450" s="286" t="s">
        <v>27</v>
      </c>
      <c r="C5450" s="257" t="s">
        <v>43</v>
      </c>
    </row>
    <row r="5451" spans="1:3" x14ac:dyDescent="0.25">
      <c r="A5451" s="285">
        <v>44017</v>
      </c>
      <c r="B5451" s="286" t="s">
        <v>27</v>
      </c>
      <c r="C5451" s="257" t="s">
        <v>43</v>
      </c>
    </row>
    <row r="5452" spans="1:3" x14ac:dyDescent="0.25">
      <c r="A5452" s="285">
        <v>44018</v>
      </c>
      <c r="B5452" s="286" t="s">
        <v>27</v>
      </c>
      <c r="C5452" s="257" t="s">
        <v>43</v>
      </c>
    </row>
    <row r="5453" spans="1:3" x14ac:dyDescent="0.25">
      <c r="A5453" s="285">
        <v>44019</v>
      </c>
      <c r="B5453" s="286" t="s">
        <v>27</v>
      </c>
      <c r="C5453" s="257" t="s">
        <v>43</v>
      </c>
    </row>
    <row r="5454" spans="1:3" x14ac:dyDescent="0.25">
      <c r="A5454" s="285">
        <v>44020</v>
      </c>
      <c r="B5454" s="286" t="s">
        <v>27</v>
      </c>
      <c r="C5454" s="257" t="s">
        <v>43</v>
      </c>
    </row>
    <row r="5455" spans="1:3" x14ac:dyDescent="0.25">
      <c r="A5455" s="285">
        <v>44022</v>
      </c>
      <c r="B5455" s="286" t="s">
        <v>27</v>
      </c>
      <c r="C5455" s="257" t="s">
        <v>43</v>
      </c>
    </row>
    <row r="5456" spans="1:3" x14ac:dyDescent="0.25">
      <c r="A5456" s="285">
        <v>44027</v>
      </c>
      <c r="B5456" s="286" t="s">
        <v>27</v>
      </c>
      <c r="C5456" s="257" t="s">
        <v>43</v>
      </c>
    </row>
    <row r="5457" spans="1:3" x14ac:dyDescent="0.25">
      <c r="A5457" s="285">
        <v>44028</v>
      </c>
      <c r="B5457" s="286" t="s">
        <v>27</v>
      </c>
      <c r="C5457" s="257" t="s">
        <v>43</v>
      </c>
    </row>
    <row r="5458" spans="1:3" x14ac:dyDescent="0.25">
      <c r="A5458" s="285">
        <v>44029</v>
      </c>
      <c r="B5458" s="286" t="s">
        <v>27</v>
      </c>
      <c r="C5458" s="257" t="s">
        <v>43</v>
      </c>
    </row>
    <row r="5459" spans="1:3" x14ac:dyDescent="0.25">
      <c r="A5459" s="285">
        <v>44030</v>
      </c>
      <c r="B5459" s="286" t="s">
        <v>27</v>
      </c>
      <c r="C5459" s="257" t="s">
        <v>43</v>
      </c>
    </row>
    <row r="5460" spans="1:3" x14ac:dyDescent="0.25">
      <c r="A5460" s="285">
        <v>44031</v>
      </c>
      <c r="B5460" s="286" t="s">
        <v>27</v>
      </c>
      <c r="C5460" s="257" t="s">
        <v>43</v>
      </c>
    </row>
    <row r="5461" spans="1:3" x14ac:dyDescent="0.25">
      <c r="A5461" s="285">
        <v>44032</v>
      </c>
      <c r="B5461" s="286" t="s">
        <v>27</v>
      </c>
      <c r="C5461" s="257" t="s">
        <v>43</v>
      </c>
    </row>
    <row r="5462" spans="1:3" x14ac:dyDescent="0.25">
      <c r="A5462" s="285">
        <v>44033</v>
      </c>
      <c r="B5462" s="286" t="s">
        <v>27</v>
      </c>
      <c r="C5462" s="257" t="s">
        <v>43</v>
      </c>
    </row>
    <row r="5463" spans="1:3" x14ac:dyDescent="0.25">
      <c r="A5463" s="285">
        <v>44034</v>
      </c>
      <c r="B5463" s="286" t="s">
        <v>27</v>
      </c>
      <c r="C5463" s="257" t="s">
        <v>43</v>
      </c>
    </row>
    <row r="5464" spans="1:3" x14ac:dyDescent="0.25">
      <c r="A5464" s="285">
        <v>44035</v>
      </c>
      <c r="B5464" s="286" t="s">
        <v>27</v>
      </c>
      <c r="C5464" s="257" t="s">
        <v>43</v>
      </c>
    </row>
    <row r="5465" spans="1:3" x14ac:dyDescent="0.25">
      <c r="A5465" s="285">
        <v>44036</v>
      </c>
      <c r="B5465" s="286" t="s">
        <v>27</v>
      </c>
      <c r="C5465" s="257" t="s">
        <v>43</v>
      </c>
    </row>
    <row r="5466" spans="1:3" x14ac:dyDescent="0.25">
      <c r="A5466" s="285">
        <v>44037</v>
      </c>
      <c r="B5466" s="286" t="s">
        <v>27</v>
      </c>
      <c r="C5466" s="257" t="s">
        <v>43</v>
      </c>
    </row>
    <row r="5467" spans="1:3" x14ac:dyDescent="0.25">
      <c r="A5467" s="285">
        <v>44038</v>
      </c>
      <c r="B5467" s="286" t="s">
        <v>27</v>
      </c>
      <c r="C5467" s="257" t="s">
        <v>43</v>
      </c>
    </row>
    <row r="5468" spans="1:3" x14ac:dyDescent="0.25">
      <c r="A5468" s="285">
        <v>44039</v>
      </c>
      <c r="B5468" s="286" t="s">
        <v>27</v>
      </c>
      <c r="C5468" s="257" t="s">
        <v>43</v>
      </c>
    </row>
    <row r="5469" spans="1:3" x14ac:dyDescent="0.25">
      <c r="A5469" s="285">
        <v>44040</v>
      </c>
      <c r="B5469" s="286" t="s">
        <v>27</v>
      </c>
      <c r="C5469" s="257" t="s">
        <v>43</v>
      </c>
    </row>
    <row r="5470" spans="1:3" x14ac:dyDescent="0.25">
      <c r="A5470" s="285">
        <v>44041</v>
      </c>
      <c r="B5470" s="286" t="s">
        <v>27</v>
      </c>
      <c r="C5470" s="257" t="s">
        <v>43</v>
      </c>
    </row>
    <row r="5471" spans="1:3" x14ac:dyDescent="0.25">
      <c r="A5471" s="285">
        <v>44042</v>
      </c>
      <c r="B5471" s="286" t="s">
        <v>27</v>
      </c>
      <c r="C5471" s="257" t="s">
        <v>43</v>
      </c>
    </row>
    <row r="5472" spans="1:3" x14ac:dyDescent="0.25">
      <c r="A5472" s="285">
        <v>44044</v>
      </c>
      <c r="B5472" s="286" t="s">
        <v>27</v>
      </c>
      <c r="C5472" s="257" t="s">
        <v>43</v>
      </c>
    </row>
    <row r="5473" spans="1:3" x14ac:dyDescent="0.25">
      <c r="A5473" s="285">
        <v>44045</v>
      </c>
      <c r="B5473" s="286" t="s">
        <v>27</v>
      </c>
      <c r="C5473" s="257" t="s">
        <v>43</v>
      </c>
    </row>
    <row r="5474" spans="1:3" x14ac:dyDescent="0.25">
      <c r="A5474" s="285">
        <v>44046</v>
      </c>
      <c r="B5474" s="286" t="s">
        <v>27</v>
      </c>
      <c r="C5474" s="257" t="s">
        <v>43</v>
      </c>
    </row>
    <row r="5475" spans="1:3" x14ac:dyDescent="0.25">
      <c r="A5475" s="285">
        <v>44047</v>
      </c>
      <c r="B5475" s="286" t="s">
        <v>27</v>
      </c>
      <c r="C5475" s="257" t="s">
        <v>43</v>
      </c>
    </row>
    <row r="5476" spans="1:3" x14ac:dyDescent="0.25">
      <c r="A5476" s="285">
        <v>44048</v>
      </c>
      <c r="B5476" s="286" t="s">
        <v>27</v>
      </c>
      <c r="C5476" s="257" t="s">
        <v>43</v>
      </c>
    </row>
    <row r="5477" spans="1:3" x14ac:dyDescent="0.25">
      <c r="A5477" s="285">
        <v>44049</v>
      </c>
      <c r="B5477" s="286" t="s">
        <v>27</v>
      </c>
      <c r="C5477" s="257" t="s">
        <v>43</v>
      </c>
    </row>
    <row r="5478" spans="1:3" x14ac:dyDescent="0.25">
      <c r="A5478" s="285">
        <v>44050</v>
      </c>
      <c r="B5478" s="286" t="s">
        <v>27</v>
      </c>
      <c r="C5478" s="257" t="s">
        <v>43</v>
      </c>
    </row>
    <row r="5479" spans="1:3" x14ac:dyDescent="0.25">
      <c r="A5479" s="285">
        <v>44051</v>
      </c>
      <c r="B5479" s="286" t="s">
        <v>27</v>
      </c>
      <c r="C5479" s="257" t="s">
        <v>43</v>
      </c>
    </row>
    <row r="5480" spans="1:3" x14ac:dyDescent="0.25">
      <c r="A5480" s="285">
        <v>44053</v>
      </c>
      <c r="B5480" s="286" t="s">
        <v>27</v>
      </c>
      <c r="C5480" s="257" t="s">
        <v>43</v>
      </c>
    </row>
    <row r="5481" spans="1:3" x14ac:dyDescent="0.25">
      <c r="A5481" s="285">
        <v>44054</v>
      </c>
      <c r="B5481" s="286" t="s">
        <v>27</v>
      </c>
      <c r="C5481" s="257" t="s">
        <v>43</v>
      </c>
    </row>
    <row r="5482" spans="1:3" x14ac:dyDescent="0.25">
      <c r="A5482" s="285">
        <v>44055</v>
      </c>
      <c r="B5482" s="286" t="s">
        <v>27</v>
      </c>
      <c r="C5482" s="257" t="s">
        <v>43</v>
      </c>
    </row>
    <row r="5483" spans="1:3" x14ac:dyDescent="0.25">
      <c r="A5483" s="285">
        <v>44056</v>
      </c>
      <c r="B5483" s="286" t="s">
        <v>27</v>
      </c>
      <c r="C5483" s="257" t="s">
        <v>43</v>
      </c>
    </row>
    <row r="5484" spans="1:3" x14ac:dyDescent="0.25">
      <c r="A5484" s="285">
        <v>44057</v>
      </c>
      <c r="B5484" s="286" t="s">
        <v>27</v>
      </c>
      <c r="C5484" s="257" t="s">
        <v>43</v>
      </c>
    </row>
    <row r="5485" spans="1:3" x14ac:dyDescent="0.25">
      <c r="A5485" s="285">
        <v>44058</v>
      </c>
      <c r="B5485" s="286" t="s">
        <v>27</v>
      </c>
      <c r="C5485" s="257" t="s">
        <v>43</v>
      </c>
    </row>
    <row r="5486" spans="1:3" x14ac:dyDescent="0.25">
      <c r="A5486" s="285">
        <v>44059</v>
      </c>
      <c r="B5486" s="286" t="s">
        <v>27</v>
      </c>
      <c r="C5486" s="257" t="s">
        <v>43</v>
      </c>
    </row>
    <row r="5487" spans="1:3" x14ac:dyDescent="0.25">
      <c r="A5487" s="285">
        <v>44060</v>
      </c>
      <c r="B5487" s="286" t="s">
        <v>27</v>
      </c>
      <c r="C5487" s="257" t="s">
        <v>43</v>
      </c>
    </row>
    <row r="5488" spans="1:3" x14ac:dyDescent="0.25">
      <c r="A5488" s="285">
        <v>44061</v>
      </c>
      <c r="B5488" s="286" t="s">
        <v>27</v>
      </c>
      <c r="C5488" s="257" t="s">
        <v>43</v>
      </c>
    </row>
    <row r="5489" spans="1:3" x14ac:dyDescent="0.25">
      <c r="A5489" s="285">
        <v>44063</v>
      </c>
      <c r="B5489" s="286" t="s">
        <v>27</v>
      </c>
      <c r="C5489" s="257" t="s">
        <v>43</v>
      </c>
    </row>
    <row r="5490" spans="1:3" x14ac:dyDescent="0.25">
      <c r="A5490" s="285">
        <v>44067</v>
      </c>
      <c r="B5490" s="286" t="s">
        <v>27</v>
      </c>
      <c r="C5490" s="257" t="s">
        <v>43</v>
      </c>
    </row>
    <row r="5491" spans="1:3" x14ac:dyDescent="0.25">
      <c r="A5491" s="285">
        <v>44068</v>
      </c>
      <c r="B5491" s="286" t="s">
        <v>27</v>
      </c>
      <c r="C5491" s="257" t="s">
        <v>43</v>
      </c>
    </row>
    <row r="5492" spans="1:3" x14ac:dyDescent="0.25">
      <c r="A5492" s="285">
        <v>44074</v>
      </c>
      <c r="B5492" s="286" t="s">
        <v>27</v>
      </c>
      <c r="C5492" s="257" t="s">
        <v>43</v>
      </c>
    </row>
    <row r="5493" spans="1:3" x14ac:dyDescent="0.25">
      <c r="A5493" s="285">
        <v>44079</v>
      </c>
      <c r="B5493" s="286" t="s">
        <v>27</v>
      </c>
      <c r="C5493" s="257" t="s">
        <v>43</v>
      </c>
    </row>
    <row r="5494" spans="1:3" x14ac:dyDescent="0.25">
      <c r="A5494" s="285">
        <v>44080</v>
      </c>
      <c r="B5494" s="286" t="s">
        <v>27</v>
      </c>
      <c r="C5494" s="257" t="s">
        <v>43</v>
      </c>
    </row>
    <row r="5495" spans="1:3" x14ac:dyDescent="0.25">
      <c r="A5495" s="285">
        <v>44081</v>
      </c>
      <c r="B5495" s="286" t="s">
        <v>27</v>
      </c>
      <c r="C5495" s="257" t="s">
        <v>43</v>
      </c>
    </row>
    <row r="5496" spans="1:3" x14ac:dyDescent="0.25">
      <c r="A5496" s="285">
        <v>44086</v>
      </c>
      <c r="B5496" s="286" t="s">
        <v>27</v>
      </c>
      <c r="C5496" s="257" t="s">
        <v>43</v>
      </c>
    </row>
    <row r="5497" spans="1:3" x14ac:dyDescent="0.25">
      <c r="A5497" s="285">
        <v>44088</v>
      </c>
      <c r="B5497" s="286" t="s">
        <v>27</v>
      </c>
      <c r="C5497" s="257" t="s">
        <v>43</v>
      </c>
    </row>
    <row r="5498" spans="1:3" x14ac:dyDescent="0.25">
      <c r="A5498" s="285">
        <v>44095</v>
      </c>
      <c r="B5498" s="286" t="s">
        <v>27</v>
      </c>
      <c r="C5498" s="257" t="s">
        <v>43</v>
      </c>
    </row>
    <row r="5499" spans="1:3" x14ac:dyDescent="0.25">
      <c r="A5499" s="285">
        <v>44109</v>
      </c>
      <c r="B5499" s="286" t="s">
        <v>27</v>
      </c>
      <c r="C5499" s="257" t="s">
        <v>43</v>
      </c>
    </row>
    <row r="5500" spans="1:3" x14ac:dyDescent="0.25">
      <c r="A5500" s="285">
        <v>44116</v>
      </c>
      <c r="B5500" s="286" t="s">
        <v>27</v>
      </c>
      <c r="C5500" s="257" t="s">
        <v>43</v>
      </c>
    </row>
    <row r="5501" spans="1:3" x14ac:dyDescent="0.25">
      <c r="A5501" s="285">
        <v>44137</v>
      </c>
      <c r="B5501" s="286" t="s">
        <v>27</v>
      </c>
      <c r="C5501" s="257" t="s">
        <v>43</v>
      </c>
    </row>
    <row r="5502" spans="1:3" x14ac:dyDescent="0.25">
      <c r="A5502" s="285">
        <v>44144</v>
      </c>
      <c r="B5502" s="286" t="s">
        <v>27</v>
      </c>
      <c r="C5502" s="257" t="s">
        <v>43</v>
      </c>
    </row>
    <row r="5503" spans="1:3" x14ac:dyDescent="0.25">
      <c r="A5503" s="285">
        <v>44164</v>
      </c>
      <c r="B5503" s="286" t="s">
        <v>27</v>
      </c>
      <c r="C5503" s="257" t="s">
        <v>43</v>
      </c>
    </row>
    <row r="5504" spans="1:3" x14ac:dyDescent="0.25">
      <c r="A5504" s="285">
        <v>44171</v>
      </c>
      <c r="B5504" s="286" t="s">
        <v>27</v>
      </c>
      <c r="C5504" s="257" t="s">
        <v>43</v>
      </c>
    </row>
    <row r="5505" spans="1:3" x14ac:dyDescent="0.25">
      <c r="A5505" s="285">
        <v>44178</v>
      </c>
      <c r="B5505" s="286" t="s">
        <v>27</v>
      </c>
      <c r="C5505" s="257" t="s">
        <v>43</v>
      </c>
    </row>
    <row r="5506" spans="1:3" x14ac:dyDescent="0.25">
      <c r="A5506" s="285">
        <v>43903</v>
      </c>
      <c r="B5506" s="286" t="s">
        <v>51</v>
      </c>
      <c r="C5506" s="257" t="s">
        <v>51</v>
      </c>
    </row>
    <row r="5507" spans="1:3" x14ac:dyDescent="0.25">
      <c r="A5507" s="285">
        <v>43907</v>
      </c>
      <c r="B5507" s="286" t="s">
        <v>51</v>
      </c>
      <c r="C5507" s="257" t="s">
        <v>51</v>
      </c>
    </row>
    <row r="5508" spans="1:3" x14ac:dyDescent="0.25">
      <c r="A5508" s="285">
        <v>43910</v>
      </c>
      <c r="B5508" s="286" t="s">
        <v>51</v>
      </c>
      <c r="C5508" s="257" t="s">
        <v>51</v>
      </c>
    </row>
    <row r="5509" spans="1:3" x14ac:dyDescent="0.25">
      <c r="A5509" s="285">
        <v>43915</v>
      </c>
      <c r="B5509" s="286" t="s">
        <v>51</v>
      </c>
      <c r="C5509" s="257" t="s">
        <v>51</v>
      </c>
    </row>
    <row r="5510" spans="1:3" x14ac:dyDescent="0.25">
      <c r="A5510" s="285">
        <v>43916</v>
      </c>
      <c r="B5510" s="286" t="s">
        <v>51</v>
      </c>
      <c r="C5510" s="257" t="s">
        <v>51</v>
      </c>
    </row>
    <row r="5511" spans="1:3" x14ac:dyDescent="0.25">
      <c r="A5511" s="285">
        <v>43920</v>
      </c>
      <c r="B5511" s="286" t="s">
        <v>51</v>
      </c>
      <c r="C5511" s="257" t="s">
        <v>51</v>
      </c>
    </row>
    <row r="5512" spans="1:3" x14ac:dyDescent="0.25">
      <c r="A5512" s="285">
        <v>43923</v>
      </c>
      <c r="B5512" s="286" t="s">
        <v>51</v>
      </c>
      <c r="C5512" s="257" t="s">
        <v>51</v>
      </c>
    </row>
    <row r="5513" spans="1:3" x14ac:dyDescent="0.25">
      <c r="A5513" s="285">
        <v>43924</v>
      </c>
      <c r="B5513" s="286" t="s">
        <v>51</v>
      </c>
      <c r="C5513" s="257" t="s">
        <v>51</v>
      </c>
    </row>
    <row r="5514" spans="1:3" x14ac:dyDescent="0.25">
      <c r="A5514" s="285">
        <v>43926</v>
      </c>
      <c r="B5514" s="286" t="s">
        <v>51</v>
      </c>
      <c r="C5514" s="257" t="s">
        <v>51</v>
      </c>
    </row>
    <row r="5515" spans="1:3" x14ac:dyDescent="0.25">
      <c r="A5515" s="285">
        <v>43929</v>
      </c>
      <c r="B5515" s="286" t="s">
        <v>51</v>
      </c>
      <c r="C5515" s="257" t="s">
        <v>51</v>
      </c>
    </row>
    <row r="5516" spans="1:3" x14ac:dyDescent="0.25">
      <c r="A5516" s="285">
        <v>43930</v>
      </c>
      <c r="B5516" s="286" t="s">
        <v>51</v>
      </c>
      <c r="C5516" s="257" t="s">
        <v>51</v>
      </c>
    </row>
    <row r="5517" spans="1:3" x14ac:dyDescent="0.25">
      <c r="A5517" s="285">
        <v>43936</v>
      </c>
      <c r="B5517" s="286" t="s">
        <v>51</v>
      </c>
      <c r="C5517" s="257" t="s">
        <v>51</v>
      </c>
    </row>
    <row r="5518" spans="1:3" x14ac:dyDescent="0.25">
      <c r="A5518" s="285">
        <v>43948</v>
      </c>
      <c r="B5518" s="286" t="s">
        <v>51</v>
      </c>
      <c r="C5518" s="257" t="s">
        <v>51</v>
      </c>
    </row>
    <row r="5519" spans="1:3" x14ac:dyDescent="0.25">
      <c r="A5519" s="285">
        <v>43951</v>
      </c>
      <c r="B5519" s="286" t="s">
        <v>51</v>
      </c>
      <c r="C5519" s="257" t="s">
        <v>51</v>
      </c>
    </row>
    <row r="5520" spans="1:3" x14ac:dyDescent="0.25">
      <c r="A5520" s="285">
        <v>43953</v>
      </c>
      <c r="B5520" s="286" t="s">
        <v>51</v>
      </c>
      <c r="C5520" s="257" t="s">
        <v>51</v>
      </c>
    </row>
    <row r="5521" spans="1:3" x14ac:dyDescent="0.25">
      <c r="A5521" s="285">
        <v>43956</v>
      </c>
      <c r="B5521" s="286" t="s">
        <v>51</v>
      </c>
      <c r="C5521" s="257" t="s">
        <v>51</v>
      </c>
    </row>
    <row r="5522" spans="1:3" x14ac:dyDescent="0.25">
      <c r="A5522" s="285">
        <v>43963</v>
      </c>
      <c r="B5522" s="286" t="s">
        <v>51</v>
      </c>
      <c r="C5522" s="257" t="s">
        <v>51</v>
      </c>
    </row>
    <row r="5523" spans="1:3" x14ac:dyDescent="0.25">
      <c r="A5523" s="285">
        <v>43979</v>
      </c>
      <c r="B5523" s="286" t="s">
        <v>51</v>
      </c>
      <c r="C5523" s="257" t="s">
        <v>51</v>
      </c>
    </row>
    <row r="5524" spans="1:3" x14ac:dyDescent="0.25">
      <c r="A5524" s="285">
        <v>43981</v>
      </c>
      <c r="B5524" s="286" t="s">
        <v>51</v>
      </c>
      <c r="C5524" s="257" t="s">
        <v>51</v>
      </c>
    </row>
    <row r="5525" spans="1:3" x14ac:dyDescent="0.25">
      <c r="A5525" s="285">
        <v>43983</v>
      </c>
      <c r="B5525" s="286" t="s">
        <v>51</v>
      </c>
      <c r="C5525" s="257" t="s">
        <v>51</v>
      </c>
    </row>
    <row r="5526" spans="1:3" x14ac:dyDescent="0.25">
      <c r="A5526" s="285">
        <v>43985</v>
      </c>
      <c r="B5526" s="286" t="s">
        <v>51</v>
      </c>
      <c r="C5526" s="257" t="s">
        <v>51</v>
      </c>
    </row>
    <row r="5527" spans="1:3" x14ac:dyDescent="0.25">
      <c r="A5527" s="285">
        <v>43986</v>
      </c>
      <c r="B5527" s="286" t="s">
        <v>51</v>
      </c>
      <c r="C5527" s="257" t="s">
        <v>51</v>
      </c>
    </row>
    <row r="5528" spans="1:3" x14ac:dyDescent="0.25">
      <c r="A5528" s="285">
        <v>43987</v>
      </c>
      <c r="B5528" s="286" t="s">
        <v>51</v>
      </c>
      <c r="C5528" s="257" t="s">
        <v>51</v>
      </c>
    </row>
    <row r="5529" spans="1:3" x14ac:dyDescent="0.25">
      <c r="A5529" s="285">
        <v>43988</v>
      </c>
      <c r="B5529" s="286" t="s">
        <v>51</v>
      </c>
      <c r="C5529" s="257" t="s">
        <v>51</v>
      </c>
    </row>
    <row r="5530" spans="1:3" x14ac:dyDescent="0.25">
      <c r="A5530" s="285">
        <v>43989</v>
      </c>
      <c r="B5530" s="286" t="s">
        <v>51</v>
      </c>
      <c r="C5530" s="257" t="s">
        <v>51</v>
      </c>
    </row>
    <row r="5531" spans="1:3" x14ac:dyDescent="0.25">
      <c r="A5531" s="285">
        <v>43990</v>
      </c>
      <c r="B5531" s="286" t="s">
        <v>51</v>
      </c>
      <c r="C5531" s="257" t="s">
        <v>51</v>
      </c>
    </row>
    <row r="5532" spans="1:3" x14ac:dyDescent="0.25">
      <c r="A5532" s="285">
        <v>43991</v>
      </c>
      <c r="B5532" s="286" t="s">
        <v>51</v>
      </c>
      <c r="C5532" s="257" t="s">
        <v>51</v>
      </c>
    </row>
    <row r="5533" spans="1:3" x14ac:dyDescent="0.25">
      <c r="A5533" s="285">
        <v>43992</v>
      </c>
      <c r="B5533" s="286" t="s">
        <v>51</v>
      </c>
      <c r="C5533" s="257" t="s">
        <v>51</v>
      </c>
    </row>
    <row r="5534" spans="1:3" x14ac:dyDescent="0.25">
      <c r="A5534" s="285">
        <v>43993</v>
      </c>
      <c r="B5534" s="286" t="s">
        <v>51</v>
      </c>
      <c r="C5534" s="257" t="s">
        <v>51</v>
      </c>
    </row>
    <row r="5535" spans="1:3" x14ac:dyDescent="0.25">
      <c r="A5535" s="285">
        <v>43994</v>
      </c>
      <c r="B5535" s="286" t="s">
        <v>51</v>
      </c>
      <c r="C5535" s="257" t="s">
        <v>51</v>
      </c>
    </row>
    <row r="5536" spans="1:3" x14ac:dyDescent="0.25">
      <c r="A5536" s="285">
        <v>43995</v>
      </c>
      <c r="B5536" s="286" t="s">
        <v>51</v>
      </c>
      <c r="C5536" s="257" t="s">
        <v>51</v>
      </c>
    </row>
    <row r="5537" spans="1:3" x14ac:dyDescent="0.25">
      <c r="A5537" s="285">
        <v>43996</v>
      </c>
      <c r="B5537" s="286" t="s">
        <v>51</v>
      </c>
      <c r="C5537" s="257" t="s">
        <v>51</v>
      </c>
    </row>
    <row r="5538" spans="1:3" x14ac:dyDescent="0.25">
      <c r="A5538" s="285">
        <v>43998</v>
      </c>
      <c r="B5538" s="286" t="s">
        <v>51</v>
      </c>
      <c r="C5538" s="257" t="s">
        <v>51</v>
      </c>
    </row>
    <row r="5539" spans="1:3" x14ac:dyDescent="0.25">
      <c r="A5539" s="285">
        <v>43999</v>
      </c>
      <c r="B5539" s="286" t="s">
        <v>51</v>
      </c>
      <c r="C5539" s="257" t="s">
        <v>51</v>
      </c>
    </row>
    <row r="5540" spans="1:3" x14ac:dyDescent="0.25">
      <c r="A5540" s="285">
        <v>44000</v>
      </c>
      <c r="B5540" s="286" t="s">
        <v>51</v>
      </c>
      <c r="C5540" s="257" t="s">
        <v>51</v>
      </c>
    </row>
    <row r="5541" spans="1:3" x14ac:dyDescent="0.25">
      <c r="A5541" s="285">
        <v>44001</v>
      </c>
      <c r="B5541" s="286" t="s">
        <v>51</v>
      </c>
      <c r="C5541" s="257" t="s">
        <v>51</v>
      </c>
    </row>
    <row r="5542" spans="1:3" x14ac:dyDescent="0.25">
      <c r="A5542" s="285">
        <v>44002</v>
      </c>
      <c r="B5542" s="286" t="s">
        <v>51</v>
      </c>
      <c r="C5542" s="257" t="s">
        <v>51</v>
      </c>
    </row>
    <row r="5543" spans="1:3" x14ac:dyDescent="0.25">
      <c r="A5543" s="285">
        <v>44003</v>
      </c>
      <c r="B5543" s="286" t="s">
        <v>51</v>
      </c>
      <c r="C5543" s="257" t="s">
        <v>51</v>
      </c>
    </row>
    <row r="5544" spans="1:3" x14ac:dyDescent="0.25">
      <c r="A5544" s="285">
        <v>44004</v>
      </c>
      <c r="B5544" s="286" t="s">
        <v>51</v>
      </c>
      <c r="C5544" s="257" t="s">
        <v>51</v>
      </c>
    </row>
    <row r="5545" spans="1:3" x14ac:dyDescent="0.25">
      <c r="A5545" s="285">
        <v>44005</v>
      </c>
      <c r="B5545" s="286" t="s">
        <v>51</v>
      </c>
      <c r="C5545" s="257" t="s">
        <v>51</v>
      </c>
    </row>
    <row r="5546" spans="1:3" x14ac:dyDescent="0.25">
      <c r="A5546" s="285">
        <v>44006</v>
      </c>
      <c r="B5546" s="286" t="s">
        <v>51</v>
      </c>
      <c r="C5546" s="257" t="s">
        <v>51</v>
      </c>
    </row>
    <row r="5547" spans="1:3" x14ac:dyDescent="0.25">
      <c r="A5547" s="285">
        <v>44007</v>
      </c>
      <c r="B5547" s="286" t="s">
        <v>51</v>
      </c>
      <c r="C5547" s="257" t="s">
        <v>51</v>
      </c>
    </row>
    <row r="5548" spans="1:3" x14ac:dyDescent="0.25">
      <c r="A5548" s="285">
        <v>44008</v>
      </c>
      <c r="B5548" s="286" t="s">
        <v>51</v>
      </c>
      <c r="C5548" s="257" t="s">
        <v>51</v>
      </c>
    </row>
    <row r="5549" spans="1:3" x14ac:dyDescent="0.25">
      <c r="A5549" s="285">
        <v>44009</v>
      </c>
      <c r="B5549" s="286" t="s">
        <v>51</v>
      </c>
      <c r="C5549" s="257" t="s">
        <v>51</v>
      </c>
    </row>
    <row r="5550" spans="1:3" x14ac:dyDescent="0.25">
      <c r="A5550" s="285">
        <v>44010</v>
      </c>
      <c r="B5550" s="286" t="s">
        <v>51</v>
      </c>
      <c r="C5550" s="257" t="s">
        <v>51</v>
      </c>
    </row>
    <row r="5551" spans="1:3" x14ac:dyDescent="0.25">
      <c r="A5551" s="285">
        <v>44011</v>
      </c>
      <c r="B5551" s="286" t="s">
        <v>51</v>
      </c>
      <c r="C5551" s="257" t="s">
        <v>51</v>
      </c>
    </row>
    <row r="5552" spans="1:3" x14ac:dyDescent="0.25">
      <c r="A5552" s="285">
        <v>44012</v>
      </c>
      <c r="B5552" s="286" t="s">
        <v>51</v>
      </c>
      <c r="C5552" s="257" t="s">
        <v>51</v>
      </c>
    </row>
    <row r="5553" spans="1:3" x14ac:dyDescent="0.25">
      <c r="A5553" s="285">
        <v>44013</v>
      </c>
      <c r="B5553" s="286" t="s">
        <v>51</v>
      </c>
      <c r="C5553" s="257" t="s">
        <v>51</v>
      </c>
    </row>
    <row r="5554" spans="1:3" x14ac:dyDescent="0.25">
      <c r="A5554" s="285">
        <v>44014</v>
      </c>
      <c r="B5554" s="286" t="s">
        <v>51</v>
      </c>
      <c r="C5554" s="257" t="s">
        <v>51</v>
      </c>
    </row>
    <row r="5555" spans="1:3" x14ac:dyDescent="0.25">
      <c r="A5555" s="285">
        <v>44015</v>
      </c>
      <c r="B5555" s="286" t="s">
        <v>51</v>
      </c>
      <c r="C5555" s="257" t="s">
        <v>51</v>
      </c>
    </row>
    <row r="5556" spans="1:3" x14ac:dyDescent="0.25">
      <c r="A5556" s="285">
        <v>44016</v>
      </c>
      <c r="B5556" s="286" t="s">
        <v>51</v>
      </c>
      <c r="C5556" s="257" t="s">
        <v>51</v>
      </c>
    </row>
    <row r="5557" spans="1:3" x14ac:dyDescent="0.25">
      <c r="A5557" s="285">
        <v>44017</v>
      </c>
      <c r="B5557" s="286" t="s">
        <v>51</v>
      </c>
      <c r="C5557" s="257" t="s">
        <v>51</v>
      </c>
    </row>
    <row r="5558" spans="1:3" x14ac:dyDescent="0.25">
      <c r="A5558" s="285">
        <v>44018</v>
      </c>
      <c r="B5558" s="286" t="s">
        <v>51</v>
      </c>
      <c r="C5558" s="257" t="s">
        <v>51</v>
      </c>
    </row>
    <row r="5559" spans="1:3" x14ac:dyDescent="0.25">
      <c r="A5559" s="285">
        <v>44019</v>
      </c>
      <c r="B5559" s="286" t="s">
        <v>51</v>
      </c>
      <c r="C5559" s="257" t="s">
        <v>51</v>
      </c>
    </row>
    <row r="5560" spans="1:3" x14ac:dyDescent="0.25">
      <c r="A5560" s="285">
        <v>44020</v>
      </c>
      <c r="B5560" s="286" t="s">
        <v>51</v>
      </c>
      <c r="C5560" s="257" t="s">
        <v>51</v>
      </c>
    </row>
    <row r="5561" spans="1:3" x14ac:dyDescent="0.25">
      <c r="A5561" s="285">
        <v>44021</v>
      </c>
      <c r="B5561" s="286" t="s">
        <v>51</v>
      </c>
      <c r="C5561" s="257" t="s">
        <v>51</v>
      </c>
    </row>
    <row r="5562" spans="1:3" x14ac:dyDescent="0.25">
      <c r="A5562" s="285">
        <v>44024</v>
      </c>
      <c r="B5562" s="286" t="s">
        <v>51</v>
      </c>
      <c r="C5562" s="257" t="s">
        <v>51</v>
      </c>
    </row>
    <row r="5563" spans="1:3" x14ac:dyDescent="0.25">
      <c r="A5563" s="285">
        <v>44025</v>
      </c>
      <c r="B5563" s="286" t="s">
        <v>51</v>
      </c>
      <c r="C5563" s="257" t="s">
        <v>51</v>
      </c>
    </row>
    <row r="5564" spans="1:3" x14ac:dyDescent="0.25">
      <c r="A5564" s="285">
        <v>44026</v>
      </c>
      <c r="B5564" s="286" t="s">
        <v>51</v>
      </c>
      <c r="C5564" s="257" t="s">
        <v>51</v>
      </c>
    </row>
    <row r="5565" spans="1:3" x14ac:dyDescent="0.25">
      <c r="A5565" s="285">
        <v>44027</v>
      </c>
      <c r="B5565" s="286" t="s">
        <v>51</v>
      </c>
      <c r="C5565" s="257" t="s">
        <v>51</v>
      </c>
    </row>
    <row r="5566" spans="1:3" x14ac:dyDescent="0.25">
      <c r="A5566" s="285">
        <v>44028</v>
      </c>
      <c r="B5566" s="286" t="s">
        <v>51</v>
      </c>
      <c r="C5566" s="257" t="s">
        <v>51</v>
      </c>
    </row>
    <row r="5567" spans="1:3" x14ac:dyDescent="0.25">
      <c r="A5567" s="285">
        <v>44029</v>
      </c>
      <c r="B5567" s="286" t="s">
        <v>51</v>
      </c>
      <c r="C5567" s="257" t="s">
        <v>51</v>
      </c>
    </row>
    <row r="5568" spans="1:3" x14ac:dyDescent="0.25">
      <c r="A5568" s="285">
        <v>44030</v>
      </c>
      <c r="B5568" s="286" t="s">
        <v>51</v>
      </c>
      <c r="C5568" s="257" t="s">
        <v>51</v>
      </c>
    </row>
    <row r="5569" spans="1:3" x14ac:dyDescent="0.25">
      <c r="A5569" s="285">
        <v>44031</v>
      </c>
      <c r="B5569" s="286" t="s">
        <v>51</v>
      </c>
      <c r="C5569" s="257" t="s">
        <v>51</v>
      </c>
    </row>
    <row r="5570" spans="1:3" x14ac:dyDescent="0.25">
      <c r="A5570" s="285">
        <v>44032</v>
      </c>
      <c r="B5570" s="286" t="s">
        <v>51</v>
      </c>
      <c r="C5570" s="257" t="s">
        <v>51</v>
      </c>
    </row>
    <row r="5571" spans="1:3" x14ac:dyDescent="0.25">
      <c r="A5571" s="285">
        <v>44033</v>
      </c>
      <c r="B5571" s="286" t="s">
        <v>51</v>
      </c>
      <c r="C5571" s="257" t="s">
        <v>51</v>
      </c>
    </row>
    <row r="5572" spans="1:3" x14ac:dyDescent="0.25">
      <c r="A5572" s="285">
        <v>44034</v>
      </c>
      <c r="B5572" s="286" t="s">
        <v>51</v>
      </c>
      <c r="C5572" s="257" t="s">
        <v>51</v>
      </c>
    </row>
    <row r="5573" spans="1:3" x14ac:dyDescent="0.25">
      <c r="A5573" s="285">
        <v>44035</v>
      </c>
      <c r="B5573" s="286" t="s">
        <v>51</v>
      </c>
      <c r="C5573" s="257" t="s">
        <v>51</v>
      </c>
    </row>
    <row r="5574" spans="1:3" x14ac:dyDescent="0.25">
      <c r="A5574" s="285">
        <v>44036</v>
      </c>
      <c r="B5574" s="286" t="s">
        <v>51</v>
      </c>
      <c r="C5574" s="257" t="s">
        <v>51</v>
      </c>
    </row>
    <row r="5575" spans="1:3" x14ac:dyDescent="0.25">
      <c r="A5575" s="285">
        <v>44037</v>
      </c>
      <c r="B5575" s="286" t="s">
        <v>51</v>
      </c>
      <c r="C5575" s="257" t="s">
        <v>51</v>
      </c>
    </row>
    <row r="5576" spans="1:3" x14ac:dyDescent="0.25">
      <c r="A5576" s="285">
        <v>44038</v>
      </c>
      <c r="B5576" s="286" t="s">
        <v>51</v>
      </c>
      <c r="C5576" s="257" t="s">
        <v>51</v>
      </c>
    </row>
    <row r="5577" spans="1:3" x14ac:dyDescent="0.25">
      <c r="A5577" s="285">
        <v>44039</v>
      </c>
      <c r="B5577" s="286" t="s">
        <v>51</v>
      </c>
      <c r="C5577" s="257" t="s">
        <v>51</v>
      </c>
    </row>
    <row r="5578" spans="1:3" x14ac:dyDescent="0.25">
      <c r="A5578" s="285">
        <v>44040</v>
      </c>
      <c r="B5578" s="286" t="s">
        <v>51</v>
      </c>
      <c r="C5578" s="257" t="s">
        <v>51</v>
      </c>
    </row>
    <row r="5579" spans="1:3" x14ac:dyDescent="0.25">
      <c r="A5579" s="285">
        <v>44041</v>
      </c>
      <c r="B5579" s="286" t="s">
        <v>51</v>
      </c>
      <c r="C5579" s="257" t="s">
        <v>51</v>
      </c>
    </row>
    <row r="5580" spans="1:3" x14ac:dyDescent="0.25">
      <c r="A5580" s="285">
        <v>44042</v>
      </c>
      <c r="B5580" s="286" t="s">
        <v>51</v>
      </c>
      <c r="C5580" s="257" t="s">
        <v>51</v>
      </c>
    </row>
    <row r="5581" spans="1:3" x14ac:dyDescent="0.25">
      <c r="A5581" s="285">
        <v>44043</v>
      </c>
      <c r="B5581" s="286" t="s">
        <v>51</v>
      </c>
      <c r="C5581" s="257" t="s">
        <v>51</v>
      </c>
    </row>
    <row r="5582" spans="1:3" x14ac:dyDescent="0.25">
      <c r="A5582" s="285">
        <v>44044</v>
      </c>
      <c r="B5582" s="286" t="s">
        <v>51</v>
      </c>
      <c r="C5582" s="257" t="s">
        <v>51</v>
      </c>
    </row>
    <row r="5583" spans="1:3" x14ac:dyDescent="0.25">
      <c r="A5583" s="285">
        <v>44045</v>
      </c>
      <c r="B5583" s="286" t="s">
        <v>51</v>
      </c>
      <c r="C5583" s="257" t="s">
        <v>51</v>
      </c>
    </row>
    <row r="5584" spans="1:3" x14ac:dyDescent="0.25">
      <c r="A5584" s="285">
        <v>44046</v>
      </c>
      <c r="B5584" s="286" t="s">
        <v>51</v>
      </c>
      <c r="C5584" s="257" t="s">
        <v>51</v>
      </c>
    </row>
    <row r="5585" spans="1:3" x14ac:dyDescent="0.25">
      <c r="A5585" s="285">
        <v>44047</v>
      </c>
      <c r="B5585" s="286" t="s">
        <v>51</v>
      </c>
      <c r="C5585" s="257" t="s">
        <v>51</v>
      </c>
    </row>
    <row r="5586" spans="1:3" x14ac:dyDescent="0.25">
      <c r="A5586" s="285">
        <v>44048</v>
      </c>
      <c r="B5586" s="286" t="s">
        <v>51</v>
      </c>
      <c r="C5586" s="257" t="s">
        <v>51</v>
      </c>
    </row>
    <row r="5587" spans="1:3" x14ac:dyDescent="0.25">
      <c r="A5587" s="285">
        <v>44049</v>
      </c>
      <c r="B5587" s="286" t="s">
        <v>51</v>
      </c>
      <c r="C5587" s="257" t="s">
        <v>51</v>
      </c>
    </row>
    <row r="5588" spans="1:3" x14ac:dyDescent="0.25">
      <c r="A5588" s="285">
        <v>44050</v>
      </c>
      <c r="B5588" s="286" t="s">
        <v>51</v>
      </c>
      <c r="C5588" s="257" t="s">
        <v>51</v>
      </c>
    </row>
    <row r="5589" spans="1:3" x14ac:dyDescent="0.25">
      <c r="A5589" s="285">
        <v>44051</v>
      </c>
      <c r="B5589" s="286" t="s">
        <v>51</v>
      </c>
      <c r="C5589" s="257" t="s">
        <v>51</v>
      </c>
    </row>
    <row r="5590" spans="1:3" x14ac:dyDescent="0.25">
      <c r="A5590" s="285">
        <v>44053</v>
      </c>
      <c r="B5590" s="286" t="s">
        <v>51</v>
      </c>
      <c r="C5590" s="257" t="s">
        <v>51</v>
      </c>
    </row>
    <row r="5591" spans="1:3" x14ac:dyDescent="0.25">
      <c r="A5591" s="285">
        <v>44054</v>
      </c>
      <c r="B5591" s="286" t="s">
        <v>51</v>
      </c>
      <c r="C5591" s="257" t="s">
        <v>51</v>
      </c>
    </row>
    <row r="5592" spans="1:3" x14ac:dyDescent="0.25">
      <c r="A5592" s="285">
        <v>44056</v>
      </c>
      <c r="B5592" s="286" t="s">
        <v>51</v>
      </c>
      <c r="C5592" s="257" t="s">
        <v>51</v>
      </c>
    </row>
    <row r="5593" spans="1:3" x14ac:dyDescent="0.25">
      <c r="A5593" s="285">
        <v>44057</v>
      </c>
      <c r="B5593" s="286" t="s">
        <v>51</v>
      </c>
      <c r="C5593" s="257" t="s">
        <v>51</v>
      </c>
    </row>
    <row r="5594" spans="1:3" x14ac:dyDescent="0.25">
      <c r="A5594" s="285">
        <v>44058</v>
      </c>
      <c r="B5594" s="286" t="s">
        <v>51</v>
      </c>
      <c r="C5594" s="257" t="s">
        <v>51</v>
      </c>
    </row>
    <row r="5595" spans="1:3" x14ac:dyDescent="0.25">
      <c r="A5595" s="285">
        <v>44060</v>
      </c>
      <c r="B5595" s="286" t="s">
        <v>51</v>
      </c>
      <c r="C5595" s="257" t="s">
        <v>51</v>
      </c>
    </row>
    <row r="5596" spans="1:3" x14ac:dyDescent="0.25">
      <c r="A5596" s="285">
        <v>44061</v>
      </c>
      <c r="B5596" s="286" t="s">
        <v>51</v>
      </c>
      <c r="C5596" s="257" t="s">
        <v>51</v>
      </c>
    </row>
    <row r="5597" spans="1:3" x14ac:dyDescent="0.25">
      <c r="A5597" s="285">
        <v>44064</v>
      </c>
      <c r="B5597" s="286" t="s">
        <v>51</v>
      </c>
      <c r="C5597" s="257" t="s">
        <v>51</v>
      </c>
    </row>
    <row r="5598" spans="1:3" x14ac:dyDescent="0.25">
      <c r="A5598" s="285">
        <v>44066</v>
      </c>
      <c r="B5598" s="286" t="s">
        <v>51</v>
      </c>
      <c r="C5598" s="257" t="s">
        <v>51</v>
      </c>
    </row>
    <row r="5599" spans="1:3" x14ac:dyDescent="0.25">
      <c r="A5599" s="285">
        <v>44068</v>
      </c>
      <c r="B5599" s="286" t="s">
        <v>51</v>
      </c>
      <c r="C5599" s="257" t="s">
        <v>51</v>
      </c>
    </row>
    <row r="5600" spans="1:3" x14ac:dyDescent="0.25">
      <c r="A5600" s="285">
        <v>44073</v>
      </c>
      <c r="B5600" s="286" t="s">
        <v>51</v>
      </c>
      <c r="C5600" s="257" t="s">
        <v>51</v>
      </c>
    </row>
    <row r="5601" spans="1:3" x14ac:dyDescent="0.25">
      <c r="A5601" s="285">
        <v>44078</v>
      </c>
      <c r="B5601" s="286" t="s">
        <v>51</v>
      </c>
      <c r="C5601" s="257" t="s">
        <v>51</v>
      </c>
    </row>
    <row r="5602" spans="1:3" x14ac:dyDescent="0.25">
      <c r="A5602" s="285">
        <v>44081</v>
      </c>
      <c r="B5602" s="286" t="s">
        <v>51</v>
      </c>
      <c r="C5602" s="257" t="s">
        <v>51</v>
      </c>
    </row>
    <row r="5603" spans="1:3" x14ac:dyDescent="0.25">
      <c r="A5603" s="285">
        <v>44082</v>
      </c>
      <c r="B5603" s="286" t="s">
        <v>51</v>
      </c>
      <c r="C5603" s="257" t="s">
        <v>51</v>
      </c>
    </row>
    <row r="5604" spans="1:3" x14ac:dyDescent="0.25">
      <c r="A5604" s="285">
        <v>44084</v>
      </c>
      <c r="B5604" s="286" t="s">
        <v>51</v>
      </c>
      <c r="C5604" s="257" t="s">
        <v>51</v>
      </c>
    </row>
    <row r="5605" spans="1:3" x14ac:dyDescent="0.25">
      <c r="A5605" s="285">
        <v>44085</v>
      </c>
      <c r="B5605" s="286" t="s">
        <v>51</v>
      </c>
      <c r="C5605" s="257" t="s">
        <v>51</v>
      </c>
    </row>
    <row r="5606" spans="1:3" x14ac:dyDescent="0.25">
      <c r="A5606" s="285">
        <v>44087</v>
      </c>
      <c r="B5606" s="286" t="s">
        <v>51</v>
      </c>
      <c r="C5606" s="257" t="s">
        <v>51</v>
      </c>
    </row>
    <row r="5607" spans="1:3" x14ac:dyDescent="0.25">
      <c r="A5607" s="285">
        <v>44088</v>
      </c>
      <c r="B5607" s="286" t="s">
        <v>51</v>
      </c>
      <c r="C5607" s="257" t="s">
        <v>51</v>
      </c>
    </row>
    <row r="5608" spans="1:3" x14ac:dyDescent="0.25">
      <c r="A5608" s="285">
        <v>44090</v>
      </c>
      <c r="B5608" s="286" t="s">
        <v>51</v>
      </c>
      <c r="C5608" s="257" t="s">
        <v>51</v>
      </c>
    </row>
    <row r="5609" spans="1:3" x14ac:dyDescent="0.25">
      <c r="A5609" s="285">
        <v>44093</v>
      </c>
      <c r="B5609" s="286" t="s">
        <v>51</v>
      </c>
      <c r="C5609" s="257" t="s">
        <v>51</v>
      </c>
    </row>
    <row r="5610" spans="1:3" x14ac:dyDescent="0.25">
      <c r="A5610" s="285">
        <v>44094</v>
      </c>
      <c r="B5610" s="286" t="s">
        <v>51</v>
      </c>
      <c r="C5610" s="257" t="s">
        <v>51</v>
      </c>
    </row>
    <row r="5611" spans="1:3" x14ac:dyDescent="0.25">
      <c r="A5611" s="285">
        <v>44095</v>
      </c>
      <c r="B5611" s="286" t="s">
        <v>51</v>
      </c>
      <c r="C5611" s="257" t="s">
        <v>51</v>
      </c>
    </row>
    <row r="5612" spans="1:3" x14ac:dyDescent="0.25">
      <c r="A5612" s="285">
        <v>44096</v>
      </c>
      <c r="B5612" s="286" t="s">
        <v>51</v>
      </c>
      <c r="C5612" s="257" t="s">
        <v>51</v>
      </c>
    </row>
    <row r="5613" spans="1:3" x14ac:dyDescent="0.25">
      <c r="A5613" s="285">
        <v>44098</v>
      </c>
      <c r="B5613" s="286" t="s">
        <v>51</v>
      </c>
      <c r="C5613" s="257" t="s">
        <v>51</v>
      </c>
    </row>
    <row r="5614" spans="1:3" x14ac:dyDescent="0.25">
      <c r="A5614" s="285">
        <v>44100</v>
      </c>
      <c r="B5614" s="286" t="s">
        <v>51</v>
      </c>
      <c r="C5614" s="257" t="s">
        <v>51</v>
      </c>
    </row>
    <row r="5615" spans="1:3" x14ac:dyDescent="0.25">
      <c r="A5615" s="285">
        <v>44101</v>
      </c>
      <c r="B5615" s="286" t="s">
        <v>51</v>
      </c>
      <c r="C5615" s="257" t="s">
        <v>51</v>
      </c>
    </row>
    <row r="5616" spans="1:3" x14ac:dyDescent="0.25">
      <c r="A5616" s="285">
        <v>44102</v>
      </c>
      <c r="B5616" s="286" t="s">
        <v>51</v>
      </c>
      <c r="C5616" s="257" t="s">
        <v>51</v>
      </c>
    </row>
    <row r="5617" spans="1:3" x14ac:dyDescent="0.25">
      <c r="A5617" s="285">
        <v>44105</v>
      </c>
      <c r="B5617" s="286" t="s">
        <v>51</v>
      </c>
      <c r="C5617" s="257" t="s">
        <v>51</v>
      </c>
    </row>
    <row r="5618" spans="1:3" x14ac:dyDescent="0.25">
      <c r="A5618" s="285">
        <v>44107</v>
      </c>
      <c r="B5618" s="286" t="s">
        <v>51</v>
      </c>
      <c r="C5618" s="257" t="s">
        <v>51</v>
      </c>
    </row>
    <row r="5619" spans="1:3" x14ac:dyDescent="0.25">
      <c r="A5619" s="285">
        <v>44109</v>
      </c>
      <c r="B5619" s="286" t="s">
        <v>51</v>
      </c>
      <c r="C5619" s="257" t="s">
        <v>51</v>
      </c>
    </row>
    <row r="5620" spans="1:3" x14ac:dyDescent="0.25">
      <c r="A5620" s="285">
        <v>44112</v>
      </c>
      <c r="B5620" s="286" t="s">
        <v>51</v>
      </c>
      <c r="C5620" s="257" t="s">
        <v>51</v>
      </c>
    </row>
    <row r="5621" spans="1:3" x14ac:dyDescent="0.25">
      <c r="A5621" s="285">
        <v>44118</v>
      </c>
      <c r="B5621" s="286" t="s">
        <v>51</v>
      </c>
      <c r="C5621" s="257" t="s">
        <v>51</v>
      </c>
    </row>
    <row r="5622" spans="1:3" x14ac:dyDescent="0.25">
      <c r="A5622" s="285">
        <v>44164</v>
      </c>
      <c r="B5622" s="286" t="s">
        <v>51</v>
      </c>
      <c r="C5622" s="257" t="s">
        <v>51</v>
      </c>
    </row>
    <row r="5623" spans="1:3" x14ac:dyDescent="0.25">
      <c r="A5623" s="285">
        <v>44171</v>
      </c>
      <c r="B5623" s="286" t="s">
        <v>51</v>
      </c>
      <c r="C5623" s="257" t="s">
        <v>51</v>
      </c>
    </row>
    <row r="5624" spans="1:3" x14ac:dyDescent="0.25">
      <c r="A5624" s="285">
        <v>44178</v>
      </c>
      <c r="B5624" s="286" t="s">
        <v>51</v>
      </c>
      <c r="C5624" s="257" t="s">
        <v>51</v>
      </c>
    </row>
    <row r="5625" spans="1:3" x14ac:dyDescent="0.25">
      <c r="A5625" s="285">
        <v>43903</v>
      </c>
      <c r="B5625" s="286" t="s">
        <v>10</v>
      </c>
      <c r="C5625" s="257" t="s">
        <v>10</v>
      </c>
    </row>
    <row r="5626" spans="1:3" x14ac:dyDescent="0.25">
      <c r="A5626" s="285">
        <v>43907</v>
      </c>
      <c r="B5626" s="286" t="s">
        <v>10</v>
      </c>
      <c r="C5626" s="257" t="s">
        <v>10</v>
      </c>
    </row>
    <row r="5627" spans="1:3" x14ac:dyDescent="0.25">
      <c r="A5627" s="285">
        <v>43910</v>
      </c>
      <c r="B5627" s="286" t="s">
        <v>10</v>
      </c>
      <c r="C5627" s="257" t="s">
        <v>10</v>
      </c>
    </row>
    <row r="5628" spans="1:3" x14ac:dyDescent="0.25">
      <c r="A5628" s="285">
        <v>43916</v>
      </c>
      <c r="B5628" s="286" t="s">
        <v>10</v>
      </c>
      <c r="C5628" s="257" t="s">
        <v>10</v>
      </c>
    </row>
    <row r="5629" spans="1:3" x14ac:dyDescent="0.25">
      <c r="A5629" s="285">
        <v>43920</v>
      </c>
      <c r="B5629" s="286" t="s">
        <v>10</v>
      </c>
      <c r="C5629" s="257" t="s">
        <v>10</v>
      </c>
    </row>
    <row r="5630" spans="1:3" x14ac:dyDescent="0.25">
      <c r="A5630" s="285">
        <v>43923</v>
      </c>
      <c r="B5630" s="286" t="s">
        <v>10</v>
      </c>
      <c r="C5630" s="257" t="s">
        <v>10</v>
      </c>
    </row>
    <row r="5631" spans="1:3" x14ac:dyDescent="0.25">
      <c r="A5631" s="285">
        <v>43924</v>
      </c>
      <c r="B5631" s="286" t="s">
        <v>10</v>
      </c>
      <c r="C5631" s="257" t="s">
        <v>10</v>
      </c>
    </row>
    <row r="5632" spans="1:3" x14ac:dyDescent="0.25">
      <c r="A5632" s="285">
        <v>43926</v>
      </c>
      <c r="B5632" s="286" t="s">
        <v>10</v>
      </c>
      <c r="C5632" s="257" t="s">
        <v>10</v>
      </c>
    </row>
    <row r="5633" spans="1:3" x14ac:dyDescent="0.25">
      <c r="A5633" s="285">
        <v>43929</v>
      </c>
      <c r="B5633" s="286" t="s">
        <v>10</v>
      </c>
      <c r="C5633" s="257" t="s">
        <v>10</v>
      </c>
    </row>
    <row r="5634" spans="1:3" x14ac:dyDescent="0.25">
      <c r="A5634" s="285">
        <v>43930</v>
      </c>
      <c r="B5634" s="286" t="s">
        <v>10</v>
      </c>
      <c r="C5634" s="257" t="s">
        <v>10</v>
      </c>
    </row>
    <row r="5635" spans="1:3" x14ac:dyDescent="0.25">
      <c r="A5635" s="285">
        <v>43936</v>
      </c>
      <c r="B5635" s="286" t="s">
        <v>10</v>
      </c>
      <c r="C5635" s="257" t="s">
        <v>10</v>
      </c>
    </row>
    <row r="5636" spans="1:3" x14ac:dyDescent="0.25">
      <c r="A5636" s="285">
        <v>43948</v>
      </c>
      <c r="B5636" s="286" t="s">
        <v>10</v>
      </c>
      <c r="C5636" s="257" t="s">
        <v>10</v>
      </c>
    </row>
    <row r="5637" spans="1:3" x14ac:dyDescent="0.25">
      <c r="A5637" s="285">
        <v>43953</v>
      </c>
      <c r="B5637" s="286" t="s">
        <v>10</v>
      </c>
      <c r="C5637" s="257" t="s">
        <v>10</v>
      </c>
    </row>
    <row r="5638" spans="1:3" x14ac:dyDescent="0.25">
      <c r="A5638" s="285">
        <v>43956</v>
      </c>
      <c r="B5638" s="286" t="s">
        <v>10</v>
      </c>
      <c r="C5638" s="257" t="s">
        <v>10</v>
      </c>
    </row>
    <row r="5639" spans="1:3" x14ac:dyDescent="0.25">
      <c r="A5639" s="285">
        <v>43963</v>
      </c>
      <c r="B5639" s="286" t="s">
        <v>10</v>
      </c>
      <c r="C5639" s="257" t="s">
        <v>10</v>
      </c>
    </row>
    <row r="5640" spans="1:3" x14ac:dyDescent="0.25">
      <c r="A5640" s="285">
        <v>43979</v>
      </c>
      <c r="B5640" s="286" t="s">
        <v>10</v>
      </c>
      <c r="C5640" s="257" t="s">
        <v>10</v>
      </c>
    </row>
    <row r="5641" spans="1:3" x14ac:dyDescent="0.25">
      <c r="A5641" s="285">
        <v>43981</v>
      </c>
      <c r="B5641" s="286" t="s">
        <v>10</v>
      </c>
      <c r="C5641" s="257" t="s">
        <v>10</v>
      </c>
    </row>
    <row r="5642" spans="1:3" x14ac:dyDescent="0.25">
      <c r="A5642" s="285">
        <v>43983</v>
      </c>
      <c r="B5642" s="286" t="s">
        <v>10</v>
      </c>
      <c r="C5642" s="257" t="s">
        <v>10</v>
      </c>
    </row>
    <row r="5643" spans="1:3" x14ac:dyDescent="0.25">
      <c r="A5643" s="285">
        <v>43985</v>
      </c>
      <c r="B5643" s="286" t="s">
        <v>10</v>
      </c>
      <c r="C5643" s="257" t="s">
        <v>10</v>
      </c>
    </row>
    <row r="5644" spans="1:3" x14ac:dyDescent="0.25">
      <c r="A5644" s="285">
        <v>43986</v>
      </c>
      <c r="B5644" s="286" t="s">
        <v>10</v>
      </c>
      <c r="C5644" s="257" t="s">
        <v>10</v>
      </c>
    </row>
    <row r="5645" spans="1:3" x14ac:dyDescent="0.25">
      <c r="A5645" s="285">
        <v>43987</v>
      </c>
      <c r="B5645" s="286" t="s">
        <v>10</v>
      </c>
      <c r="C5645" s="257" t="s">
        <v>10</v>
      </c>
    </row>
    <row r="5646" spans="1:3" x14ac:dyDescent="0.25">
      <c r="A5646" s="285">
        <v>43988</v>
      </c>
      <c r="B5646" s="286" t="s">
        <v>10</v>
      </c>
      <c r="C5646" s="257" t="s">
        <v>10</v>
      </c>
    </row>
    <row r="5647" spans="1:3" x14ac:dyDescent="0.25">
      <c r="A5647" s="285">
        <v>43989</v>
      </c>
      <c r="B5647" s="286" t="s">
        <v>10</v>
      </c>
      <c r="C5647" s="257" t="s">
        <v>10</v>
      </c>
    </row>
    <row r="5648" spans="1:3" x14ac:dyDescent="0.25">
      <c r="A5648" s="285">
        <v>43990</v>
      </c>
      <c r="B5648" s="286" t="s">
        <v>10</v>
      </c>
      <c r="C5648" s="257" t="s">
        <v>10</v>
      </c>
    </row>
    <row r="5649" spans="1:3" x14ac:dyDescent="0.25">
      <c r="A5649" s="285">
        <v>43991</v>
      </c>
      <c r="B5649" s="286" t="s">
        <v>10</v>
      </c>
      <c r="C5649" s="257" t="s">
        <v>10</v>
      </c>
    </row>
    <row r="5650" spans="1:3" x14ac:dyDescent="0.25">
      <c r="A5650" s="285">
        <v>43992</v>
      </c>
      <c r="B5650" s="286" t="s">
        <v>10</v>
      </c>
      <c r="C5650" s="257" t="s">
        <v>10</v>
      </c>
    </row>
    <row r="5651" spans="1:3" x14ac:dyDescent="0.25">
      <c r="A5651" s="285">
        <v>43993</v>
      </c>
      <c r="B5651" s="286" t="s">
        <v>10</v>
      </c>
      <c r="C5651" s="257" t="s">
        <v>10</v>
      </c>
    </row>
    <row r="5652" spans="1:3" x14ac:dyDescent="0.25">
      <c r="A5652" s="285">
        <v>43994</v>
      </c>
      <c r="B5652" s="286" t="s">
        <v>10</v>
      </c>
      <c r="C5652" s="257" t="s">
        <v>10</v>
      </c>
    </row>
    <row r="5653" spans="1:3" x14ac:dyDescent="0.25">
      <c r="A5653" s="285">
        <v>43995</v>
      </c>
      <c r="B5653" s="286" t="s">
        <v>10</v>
      </c>
      <c r="C5653" s="257" t="s">
        <v>10</v>
      </c>
    </row>
    <row r="5654" spans="1:3" x14ac:dyDescent="0.25">
      <c r="A5654" s="285">
        <v>43996</v>
      </c>
      <c r="B5654" s="286" t="s">
        <v>10</v>
      </c>
      <c r="C5654" s="257" t="s">
        <v>10</v>
      </c>
    </row>
    <row r="5655" spans="1:3" x14ac:dyDescent="0.25">
      <c r="A5655" s="285">
        <v>43998</v>
      </c>
      <c r="B5655" s="286" t="s">
        <v>10</v>
      </c>
      <c r="C5655" s="257" t="s">
        <v>10</v>
      </c>
    </row>
    <row r="5656" spans="1:3" x14ac:dyDescent="0.25">
      <c r="A5656" s="285">
        <v>43999</v>
      </c>
      <c r="B5656" s="286" t="s">
        <v>10</v>
      </c>
      <c r="C5656" s="257" t="s">
        <v>10</v>
      </c>
    </row>
    <row r="5657" spans="1:3" x14ac:dyDescent="0.25">
      <c r="A5657" s="285">
        <v>44000</v>
      </c>
      <c r="B5657" s="286" t="s">
        <v>10</v>
      </c>
      <c r="C5657" s="257" t="s">
        <v>10</v>
      </c>
    </row>
    <row r="5658" spans="1:3" x14ac:dyDescent="0.25">
      <c r="A5658" s="285">
        <v>44001</v>
      </c>
      <c r="B5658" s="286" t="s">
        <v>10</v>
      </c>
      <c r="C5658" s="257" t="s">
        <v>10</v>
      </c>
    </row>
    <row r="5659" spans="1:3" x14ac:dyDescent="0.25">
      <c r="A5659" s="285">
        <v>44002</v>
      </c>
      <c r="B5659" s="286" t="s">
        <v>10</v>
      </c>
      <c r="C5659" s="257" t="s">
        <v>10</v>
      </c>
    </row>
    <row r="5660" spans="1:3" x14ac:dyDescent="0.25">
      <c r="A5660" s="285">
        <v>44003</v>
      </c>
      <c r="B5660" s="286" t="s">
        <v>10</v>
      </c>
      <c r="C5660" s="257" t="s">
        <v>10</v>
      </c>
    </row>
    <row r="5661" spans="1:3" x14ac:dyDescent="0.25">
      <c r="A5661" s="285">
        <v>44004</v>
      </c>
      <c r="B5661" s="286" t="s">
        <v>10</v>
      </c>
      <c r="C5661" s="257" t="s">
        <v>10</v>
      </c>
    </row>
    <row r="5662" spans="1:3" x14ac:dyDescent="0.25">
      <c r="A5662" s="285">
        <v>44005</v>
      </c>
      <c r="B5662" s="286" t="s">
        <v>10</v>
      </c>
      <c r="C5662" s="257" t="s">
        <v>10</v>
      </c>
    </row>
    <row r="5663" spans="1:3" x14ac:dyDescent="0.25">
      <c r="A5663" s="285">
        <v>44006</v>
      </c>
      <c r="B5663" s="286" t="s">
        <v>10</v>
      </c>
      <c r="C5663" s="257" t="s">
        <v>10</v>
      </c>
    </row>
    <row r="5664" spans="1:3" x14ac:dyDescent="0.25">
      <c r="A5664" s="285">
        <v>44007</v>
      </c>
      <c r="B5664" s="286" t="s">
        <v>10</v>
      </c>
      <c r="C5664" s="257" t="s">
        <v>10</v>
      </c>
    </row>
    <row r="5665" spans="1:3" x14ac:dyDescent="0.25">
      <c r="A5665" s="285">
        <v>44008</v>
      </c>
      <c r="B5665" s="286" t="s">
        <v>10</v>
      </c>
      <c r="C5665" s="257" t="s">
        <v>10</v>
      </c>
    </row>
    <row r="5666" spans="1:3" x14ac:dyDescent="0.25">
      <c r="A5666" s="285">
        <v>44009</v>
      </c>
      <c r="B5666" s="286" t="s">
        <v>10</v>
      </c>
      <c r="C5666" s="257" t="s">
        <v>10</v>
      </c>
    </row>
    <row r="5667" spans="1:3" x14ac:dyDescent="0.25">
      <c r="A5667" s="285">
        <v>44010</v>
      </c>
      <c r="B5667" s="286" t="s">
        <v>10</v>
      </c>
      <c r="C5667" s="257" t="s">
        <v>10</v>
      </c>
    </row>
    <row r="5668" spans="1:3" x14ac:dyDescent="0.25">
      <c r="A5668" s="285">
        <v>44011</v>
      </c>
      <c r="B5668" s="286" t="s">
        <v>10</v>
      </c>
      <c r="C5668" s="257" t="s">
        <v>10</v>
      </c>
    </row>
    <row r="5669" spans="1:3" x14ac:dyDescent="0.25">
      <c r="A5669" s="285">
        <v>44012</v>
      </c>
      <c r="B5669" s="286" t="s">
        <v>10</v>
      </c>
      <c r="C5669" s="257" t="s">
        <v>10</v>
      </c>
    </row>
    <row r="5670" spans="1:3" x14ac:dyDescent="0.25">
      <c r="A5670" s="285">
        <v>44013</v>
      </c>
      <c r="B5670" s="286" t="s">
        <v>10</v>
      </c>
      <c r="C5670" s="257" t="s">
        <v>10</v>
      </c>
    </row>
    <row r="5671" spans="1:3" x14ac:dyDescent="0.25">
      <c r="A5671" s="285">
        <v>44014</v>
      </c>
      <c r="B5671" s="286" t="s">
        <v>10</v>
      </c>
      <c r="C5671" s="257" t="s">
        <v>10</v>
      </c>
    </row>
    <row r="5672" spans="1:3" x14ac:dyDescent="0.25">
      <c r="A5672" s="285">
        <v>44015</v>
      </c>
      <c r="B5672" s="286" t="s">
        <v>10</v>
      </c>
      <c r="C5672" s="257" t="s">
        <v>10</v>
      </c>
    </row>
    <row r="5673" spans="1:3" x14ac:dyDescent="0.25">
      <c r="A5673" s="285">
        <v>44016</v>
      </c>
      <c r="B5673" s="286" t="s">
        <v>10</v>
      </c>
      <c r="C5673" s="257" t="s">
        <v>10</v>
      </c>
    </row>
    <row r="5674" spans="1:3" x14ac:dyDescent="0.25">
      <c r="A5674" s="285">
        <v>44017</v>
      </c>
      <c r="B5674" s="286" t="s">
        <v>10</v>
      </c>
      <c r="C5674" s="257" t="s">
        <v>10</v>
      </c>
    </row>
    <row r="5675" spans="1:3" x14ac:dyDescent="0.25">
      <c r="A5675" s="285">
        <v>44018</v>
      </c>
      <c r="B5675" s="286" t="s">
        <v>10</v>
      </c>
      <c r="C5675" s="257" t="s">
        <v>10</v>
      </c>
    </row>
    <row r="5676" spans="1:3" x14ac:dyDescent="0.25">
      <c r="A5676" s="285">
        <v>44019</v>
      </c>
      <c r="B5676" s="286" t="s">
        <v>10</v>
      </c>
      <c r="C5676" s="257" t="s">
        <v>10</v>
      </c>
    </row>
    <row r="5677" spans="1:3" x14ac:dyDescent="0.25">
      <c r="A5677" s="285">
        <v>44020</v>
      </c>
      <c r="B5677" s="286" t="s">
        <v>10</v>
      </c>
      <c r="C5677" s="257" t="s">
        <v>10</v>
      </c>
    </row>
    <row r="5678" spans="1:3" x14ac:dyDescent="0.25">
      <c r="A5678" s="285">
        <v>44021</v>
      </c>
      <c r="B5678" s="286" t="s">
        <v>10</v>
      </c>
      <c r="C5678" s="257" t="s">
        <v>10</v>
      </c>
    </row>
    <row r="5679" spans="1:3" x14ac:dyDescent="0.25">
      <c r="A5679" s="285">
        <v>44022</v>
      </c>
      <c r="B5679" s="286" t="s">
        <v>10</v>
      </c>
      <c r="C5679" s="257" t="s">
        <v>10</v>
      </c>
    </row>
    <row r="5680" spans="1:3" x14ac:dyDescent="0.25">
      <c r="A5680" s="285">
        <v>44023</v>
      </c>
      <c r="B5680" s="286" t="s">
        <v>10</v>
      </c>
      <c r="C5680" s="257" t="s">
        <v>10</v>
      </c>
    </row>
    <row r="5681" spans="1:3" x14ac:dyDescent="0.25">
      <c r="A5681" s="285">
        <v>44024</v>
      </c>
      <c r="B5681" s="286" t="s">
        <v>10</v>
      </c>
      <c r="C5681" s="257" t="s">
        <v>10</v>
      </c>
    </row>
    <row r="5682" spans="1:3" x14ac:dyDescent="0.25">
      <c r="A5682" s="285">
        <v>44025</v>
      </c>
      <c r="B5682" s="286" t="s">
        <v>10</v>
      </c>
      <c r="C5682" s="257" t="s">
        <v>10</v>
      </c>
    </row>
    <row r="5683" spans="1:3" x14ac:dyDescent="0.25">
      <c r="A5683" s="285">
        <v>44026</v>
      </c>
      <c r="B5683" s="286" t="s">
        <v>10</v>
      </c>
      <c r="C5683" s="257" t="s">
        <v>10</v>
      </c>
    </row>
    <row r="5684" spans="1:3" x14ac:dyDescent="0.25">
      <c r="A5684" s="285">
        <v>44027</v>
      </c>
      <c r="B5684" s="286" t="s">
        <v>10</v>
      </c>
      <c r="C5684" s="257" t="s">
        <v>10</v>
      </c>
    </row>
    <row r="5685" spans="1:3" x14ac:dyDescent="0.25">
      <c r="A5685" s="285">
        <v>44028</v>
      </c>
      <c r="B5685" s="286" t="s">
        <v>10</v>
      </c>
      <c r="C5685" s="257" t="s">
        <v>10</v>
      </c>
    </row>
    <row r="5686" spans="1:3" x14ac:dyDescent="0.25">
      <c r="A5686" s="285">
        <v>44029</v>
      </c>
      <c r="B5686" s="286" t="s">
        <v>10</v>
      </c>
      <c r="C5686" s="257" t="s">
        <v>10</v>
      </c>
    </row>
    <row r="5687" spans="1:3" x14ac:dyDescent="0.25">
      <c r="A5687" s="285">
        <v>44030</v>
      </c>
      <c r="B5687" s="286" t="s">
        <v>10</v>
      </c>
      <c r="C5687" s="257" t="s">
        <v>10</v>
      </c>
    </row>
    <row r="5688" spans="1:3" x14ac:dyDescent="0.25">
      <c r="A5688" s="285">
        <v>44031</v>
      </c>
      <c r="B5688" s="286" t="s">
        <v>10</v>
      </c>
      <c r="C5688" s="257" t="s">
        <v>10</v>
      </c>
    </row>
    <row r="5689" spans="1:3" x14ac:dyDescent="0.25">
      <c r="A5689" s="285">
        <v>44032</v>
      </c>
      <c r="B5689" s="286" t="s">
        <v>10</v>
      </c>
      <c r="C5689" s="257" t="s">
        <v>10</v>
      </c>
    </row>
    <row r="5690" spans="1:3" x14ac:dyDescent="0.25">
      <c r="A5690" s="285">
        <v>44033</v>
      </c>
      <c r="B5690" s="286" t="s">
        <v>10</v>
      </c>
      <c r="C5690" s="257" t="s">
        <v>10</v>
      </c>
    </row>
    <row r="5691" spans="1:3" x14ac:dyDescent="0.25">
      <c r="A5691" s="285">
        <v>44034</v>
      </c>
      <c r="B5691" s="286" t="s">
        <v>10</v>
      </c>
      <c r="C5691" s="257" t="s">
        <v>10</v>
      </c>
    </row>
    <row r="5692" spans="1:3" x14ac:dyDescent="0.25">
      <c r="A5692" s="285">
        <v>44035</v>
      </c>
      <c r="B5692" s="286" t="s">
        <v>10</v>
      </c>
      <c r="C5692" s="257" t="s">
        <v>10</v>
      </c>
    </row>
    <row r="5693" spans="1:3" x14ac:dyDescent="0.25">
      <c r="A5693" s="285">
        <v>44036</v>
      </c>
      <c r="B5693" s="286" t="s">
        <v>10</v>
      </c>
      <c r="C5693" s="257" t="s">
        <v>10</v>
      </c>
    </row>
    <row r="5694" spans="1:3" x14ac:dyDescent="0.25">
      <c r="A5694" s="285">
        <v>44037</v>
      </c>
      <c r="B5694" s="286" t="s">
        <v>10</v>
      </c>
      <c r="C5694" s="257" t="s">
        <v>10</v>
      </c>
    </row>
    <row r="5695" spans="1:3" x14ac:dyDescent="0.25">
      <c r="A5695" s="285">
        <v>44038</v>
      </c>
      <c r="B5695" s="286" t="s">
        <v>10</v>
      </c>
      <c r="C5695" s="257" t="s">
        <v>10</v>
      </c>
    </row>
    <row r="5696" spans="1:3" x14ac:dyDescent="0.25">
      <c r="A5696" s="285">
        <v>44039</v>
      </c>
      <c r="B5696" s="286" t="s">
        <v>10</v>
      </c>
      <c r="C5696" s="257" t="s">
        <v>10</v>
      </c>
    </row>
    <row r="5697" spans="1:3" x14ac:dyDescent="0.25">
      <c r="A5697" s="285">
        <v>44040</v>
      </c>
      <c r="B5697" s="286" t="s">
        <v>10</v>
      </c>
      <c r="C5697" s="257" t="s">
        <v>10</v>
      </c>
    </row>
    <row r="5698" spans="1:3" x14ac:dyDescent="0.25">
      <c r="A5698" s="285">
        <v>44041</v>
      </c>
      <c r="B5698" s="286" t="s">
        <v>10</v>
      </c>
      <c r="C5698" s="257" t="s">
        <v>10</v>
      </c>
    </row>
    <row r="5699" spans="1:3" x14ac:dyDescent="0.25">
      <c r="A5699" s="285">
        <v>44042</v>
      </c>
      <c r="B5699" s="286" t="s">
        <v>10</v>
      </c>
      <c r="C5699" s="257" t="s">
        <v>10</v>
      </c>
    </row>
    <row r="5700" spans="1:3" x14ac:dyDescent="0.25">
      <c r="A5700" s="285">
        <v>44043</v>
      </c>
      <c r="B5700" s="286" t="s">
        <v>10</v>
      </c>
      <c r="C5700" s="257" t="s">
        <v>10</v>
      </c>
    </row>
    <row r="5701" spans="1:3" x14ac:dyDescent="0.25">
      <c r="A5701" s="285">
        <v>44044</v>
      </c>
      <c r="B5701" s="286" t="s">
        <v>10</v>
      </c>
      <c r="C5701" s="257" t="s">
        <v>10</v>
      </c>
    </row>
    <row r="5702" spans="1:3" x14ac:dyDescent="0.25">
      <c r="A5702" s="285">
        <v>44045</v>
      </c>
      <c r="B5702" s="286" t="s">
        <v>10</v>
      </c>
      <c r="C5702" s="257" t="s">
        <v>10</v>
      </c>
    </row>
    <row r="5703" spans="1:3" x14ac:dyDescent="0.25">
      <c r="A5703" s="285">
        <v>44046</v>
      </c>
      <c r="B5703" s="286" t="s">
        <v>10</v>
      </c>
      <c r="C5703" s="257" t="s">
        <v>10</v>
      </c>
    </row>
    <row r="5704" spans="1:3" x14ac:dyDescent="0.25">
      <c r="A5704" s="285">
        <v>44047</v>
      </c>
      <c r="B5704" s="286" t="s">
        <v>10</v>
      </c>
      <c r="C5704" s="257" t="s">
        <v>10</v>
      </c>
    </row>
    <row r="5705" spans="1:3" x14ac:dyDescent="0.25">
      <c r="A5705" s="285">
        <v>44048</v>
      </c>
      <c r="B5705" s="286" t="s">
        <v>10</v>
      </c>
      <c r="C5705" s="257" t="s">
        <v>10</v>
      </c>
    </row>
    <row r="5706" spans="1:3" x14ac:dyDescent="0.25">
      <c r="A5706" s="285">
        <v>44049</v>
      </c>
      <c r="B5706" s="286" t="s">
        <v>10</v>
      </c>
      <c r="C5706" s="257" t="s">
        <v>10</v>
      </c>
    </row>
    <row r="5707" spans="1:3" x14ac:dyDescent="0.25">
      <c r="A5707" s="285">
        <v>44050</v>
      </c>
      <c r="B5707" s="286" t="s">
        <v>10</v>
      </c>
      <c r="C5707" s="257" t="s">
        <v>10</v>
      </c>
    </row>
    <row r="5708" spans="1:3" x14ac:dyDescent="0.25">
      <c r="A5708" s="285">
        <v>44051</v>
      </c>
      <c r="B5708" s="286" t="s">
        <v>10</v>
      </c>
      <c r="C5708" s="257" t="s">
        <v>10</v>
      </c>
    </row>
    <row r="5709" spans="1:3" x14ac:dyDescent="0.25">
      <c r="A5709" s="285">
        <v>44052</v>
      </c>
      <c r="B5709" s="286" t="s">
        <v>10</v>
      </c>
      <c r="C5709" s="257" t="s">
        <v>10</v>
      </c>
    </row>
    <row r="5710" spans="1:3" x14ac:dyDescent="0.25">
      <c r="A5710" s="285">
        <v>44053</v>
      </c>
      <c r="B5710" s="286" t="s">
        <v>10</v>
      </c>
      <c r="C5710" s="257" t="s">
        <v>10</v>
      </c>
    </row>
    <row r="5711" spans="1:3" x14ac:dyDescent="0.25">
      <c r="A5711" s="285">
        <v>44054</v>
      </c>
      <c r="B5711" s="286" t="s">
        <v>10</v>
      </c>
      <c r="C5711" s="257" t="s">
        <v>10</v>
      </c>
    </row>
    <row r="5712" spans="1:3" x14ac:dyDescent="0.25">
      <c r="A5712" s="285">
        <v>44055</v>
      </c>
      <c r="B5712" s="286" t="s">
        <v>10</v>
      </c>
      <c r="C5712" s="257" t="s">
        <v>10</v>
      </c>
    </row>
    <row r="5713" spans="1:3" x14ac:dyDescent="0.25">
      <c r="A5713" s="285">
        <v>44057</v>
      </c>
      <c r="B5713" s="286" t="s">
        <v>10</v>
      </c>
      <c r="C5713" s="257" t="s">
        <v>10</v>
      </c>
    </row>
    <row r="5714" spans="1:3" x14ac:dyDescent="0.25">
      <c r="A5714" s="285">
        <v>44058</v>
      </c>
      <c r="B5714" s="286" t="s">
        <v>10</v>
      </c>
      <c r="C5714" s="257" t="s">
        <v>10</v>
      </c>
    </row>
    <row r="5715" spans="1:3" x14ac:dyDescent="0.25">
      <c r="A5715" s="285">
        <v>44059</v>
      </c>
      <c r="B5715" s="286" t="s">
        <v>10</v>
      </c>
      <c r="C5715" s="257" t="s">
        <v>10</v>
      </c>
    </row>
    <row r="5716" spans="1:3" x14ac:dyDescent="0.25">
      <c r="A5716" s="285">
        <v>44060</v>
      </c>
      <c r="B5716" s="286" t="s">
        <v>10</v>
      </c>
      <c r="C5716" s="257" t="s">
        <v>10</v>
      </c>
    </row>
    <row r="5717" spans="1:3" x14ac:dyDescent="0.25">
      <c r="A5717" s="285">
        <v>44061</v>
      </c>
      <c r="B5717" s="286" t="s">
        <v>10</v>
      </c>
      <c r="C5717" s="257" t="s">
        <v>10</v>
      </c>
    </row>
    <row r="5718" spans="1:3" x14ac:dyDescent="0.25">
      <c r="A5718" s="285">
        <v>44062</v>
      </c>
      <c r="B5718" s="286" t="s">
        <v>10</v>
      </c>
      <c r="C5718" s="257" t="s">
        <v>10</v>
      </c>
    </row>
    <row r="5719" spans="1:3" x14ac:dyDescent="0.25">
      <c r="A5719" s="285">
        <v>44064</v>
      </c>
      <c r="B5719" s="286" t="s">
        <v>10</v>
      </c>
      <c r="C5719" s="257" t="s">
        <v>10</v>
      </c>
    </row>
    <row r="5720" spans="1:3" x14ac:dyDescent="0.25">
      <c r="A5720" s="285">
        <v>44065</v>
      </c>
      <c r="B5720" s="286" t="s">
        <v>10</v>
      </c>
      <c r="C5720" s="257" t="s">
        <v>10</v>
      </c>
    </row>
    <row r="5721" spans="1:3" x14ac:dyDescent="0.25">
      <c r="A5721" s="285">
        <v>44071</v>
      </c>
      <c r="B5721" s="286" t="s">
        <v>10</v>
      </c>
      <c r="C5721" s="257" t="s">
        <v>10</v>
      </c>
    </row>
    <row r="5722" spans="1:3" x14ac:dyDescent="0.25">
      <c r="A5722" s="285">
        <v>44073</v>
      </c>
      <c r="B5722" s="286" t="s">
        <v>10</v>
      </c>
      <c r="C5722" s="257" t="s">
        <v>10</v>
      </c>
    </row>
    <row r="5723" spans="1:3" x14ac:dyDescent="0.25">
      <c r="A5723" s="285">
        <v>44078</v>
      </c>
      <c r="B5723" s="286" t="s">
        <v>10</v>
      </c>
      <c r="C5723" s="257" t="s">
        <v>10</v>
      </c>
    </row>
    <row r="5724" spans="1:3" x14ac:dyDescent="0.25">
      <c r="A5724" s="285">
        <v>44083</v>
      </c>
      <c r="B5724" s="286" t="s">
        <v>10</v>
      </c>
      <c r="C5724" s="257" t="s">
        <v>10</v>
      </c>
    </row>
    <row r="5725" spans="1:3" x14ac:dyDescent="0.25">
      <c r="A5725" s="285">
        <v>44093</v>
      </c>
      <c r="B5725" s="286" t="s">
        <v>10</v>
      </c>
      <c r="C5725" s="257" t="s">
        <v>10</v>
      </c>
    </row>
    <row r="5726" spans="1:3" x14ac:dyDescent="0.25">
      <c r="A5726" s="285">
        <v>44098</v>
      </c>
      <c r="B5726" s="286" t="s">
        <v>10</v>
      </c>
      <c r="C5726" s="257" t="s">
        <v>10</v>
      </c>
    </row>
    <row r="5727" spans="1:3" x14ac:dyDescent="0.25">
      <c r="A5727" s="285">
        <v>44101</v>
      </c>
      <c r="B5727" s="286" t="s">
        <v>10</v>
      </c>
      <c r="C5727" s="257" t="s">
        <v>10</v>
      </c>
    </row>
    <row r="5728" spans="1:3" x14ac:dyDescent="0.25">
      <c r="A5728" s="285">
        <v>44103</v>
      </c>
      <c r="B5728" s="286" t="s">
        <v>10</v>
      </c>
      <c r="C5728" s="257" t="s">
        <v>10</v>
      </c>
    </row>
    <row r="5729" spans="1:3" x14ac:dyDescent="0.25">
      <c r="A5729" s="285">
        <v>44104</v>
      </c>
      <c r="B5729" s="286" t="s">
        <v>10</v>
      </c>
      <c r="C5729" s="257" t="s">
        <v>10</v>
      </c>
    </row>
    <row r="5730" spans="1:3" x14ac:dyDescent="0.25">
      <c r="A5730" s="285">
        <v>44105</v>
      </c>
      <c r="B5730" s="286" t="s">
        <v>10</v>
      </c>
      <c r="C5730" s="257" t="s">
        <v>10</v>
      </c>
    </row>
    <row r="5731" spans="1:3" x14ac:dyDescent="0.25">
      <c r="A5731" s="285">
        <v>44106</v>
      </c>
      <c r="B5731" s="286" t="s">
        <v>10</v>
      </c>
      <c r="C5731" s="257" t="s">
        <v>10</v>
      </c>
    </row>
    <row r="5732" spans="1:3" x14ac:dyDescent="0.25">
      <c r="A5732" s="285">
        <v>44108</v>
      </c>
      <c r="B5732" s="286" t="s">
        <v>10</v>
      </c>
      <c r="C5732" s="257" t="s">
        <v>10</v>
      </c>
    </row>
    <row r="5733" spans="1:3" x14ac:dyDescent="0.25">
      <c r="A5733" s="285">
        <v>44112</v>
      </c>
      <c r="B5733" s="286" t="s">
        <v>10</v>
      </c>
      <c r="C5733" s="257" t="s">
        <v>10</v>
      </c>
    </row>
    <row r="5734" spans="1:3" x14ac:dyDescent="0.25">
      <c r="A5734" s="285">
        <v>44116</v>
      </c>
      <c r="B5734" s="286" t="s">
        <v>10</v>
      </c>
      <c r="C5734" s="257" t="s">
        <v>10</v>
      </c>
    </row>
    <row r="5735" spans="1:3" x14ac:dyDescent="0.25">
      <c r="A5735" s="285">
        <v>44120</v>
      </c>
      <c r="B5735" s="286" t="s">
        <v>10</v>
      </c>
      <c r="C5735" s="257" t="s">
        <v>10</v>
      </c>
    </row>
    <row r="5736" spans="1:3" x14ac:dyDescent="0.25">
      <c r="A5736" s="285">
        <v>44125</v>
      </c>
      <c r="B5736" s="286" t="s">
        <v>10</v>
      </c>
      <c r="C5736" s="257" t="s">
        <v>10</v>
      </c>
    </row>
    <row r="5737" spans="1:3" x14ac:dyDescent="0.25">
      <c r="A5737" s="285">
        <v>44131</v>
      </c>
      <c r="B5737" s="286" t="s">
        <v>10</v>
      </c>
      <c r="C5737" s="257" t="s">
        <v>10</v>
      </c>
    </row>
    <row r="5738" spans="1:3" x14ac:dyDescent="0.25">
      <c r="A5738" s="285">
        <v>44134</v>
      </c>
      <c r="B5738" s="286" t="s">
        <v>10</v>
      </c>
      <c r="C5738" s="257" t="s">
        <v>10</v>
      </c>
    </row>
    <row r="5739" spans="1:3" x14ac:dyDescent="0.25">
      <c r="A5739" s="285">
        <v>44136</v>
      </c>
      <c r="B5739" s="286" t="s">
        <v>10</v>
      </c>
      <c r="C5739" s="257" t="s">
        <v>10</v>
      </c>
    </row>
    <row r="5740" spans="1:3" x14ac:dyDescent="0.25">
      <c r="A5740" s="285">
        <v>44144</v>
      </c>
      <c r="B5740" s="286" t="s">
        <v>10</v>
      </c>
      <c r="C5740" s="257" t="s">
        <v>10</v>
      </c>
    </row>
    <row r="5741" spans="1:3" x14ac:dyDescent="0.25">
      <c r="A5741" s="285">
        <v>44147</v>
      </c>
      <c r="B5741" s="286" t="s">
        <v>10</v>
      </c>
      <c r="C5741" s="257" t="s">
        <v>10</v>
      </c>
    </row>
    <row r="5742" spans="1:3" x14ac:dyDescent="0.25">
      <c r="A5742" s="285">
        <v>44150</v>
      </c>
      <c r="B5742" s="286" t="s">
        <v>10</v>
      </c>
      <c r="C5742" s="257" t="s">
        <v>10</v>
      </c>
    </row>
    <row r="5743" spans="1:3" x14ac:dyDescent="0.25">
      <c r="A5743" s="285">
        <v>44151</v>
      </c>
      <c r="B5743" s="286" t="s">
        <v>10</v>
      </c>
      <c r="C5743" s="257" t="s">
        <v>10</v>
      </c>
    </row>
    <row r="5744" spans="1:3" x14ac:dyDescent="0.25">
      <c r="A5744" s="285">
        <v>44157</v>
      </c>
      <c r="B5744" s="286" t="s">
        <v>10</v>
      </c>
      <c r="C5744" s="257" t="s">
        <v>10</v>
      </c>
    </row>
    <row r="5745" spans="1:3" x14ac:dyDescent="0.25">
      <c r="A5745" s="285">
        <v>44158</v>
      </c>
      <c r="B5745" s="286" t="s">
        <v>10</v>
      </c>
      <c r="C5745" s="257" t="s">
        <v>10</v>
      </c>
    </row>
    <row r="5746" spans="1:3" x14ac:dyDescent="0.25">
      <c r="A5746" s="285">
        <v>44162</v>
      </c>
      <c r="B5746" s="286" t="s">
        <v>10</v>
      </c>
      <c r="C5746" s="257" t="s">
        <v>10</v>
      </c>
    </row>
    <row r="5747" spans="1:3" x14ac:dyDescent="0.25">
      <c r="A5747" s="285">
        <v>44164</v>
      </c>
      <c r="B5747" s="286" t="s">
        <v>10</v>
      </c>
      <c r="C5747" s="257" t="s">
        <v>10</v>
      </c>
    </row>
    <row r="5748" spans="1:3" x14ac:dyDescent="0.25">
      <c r="A5748" s="285">
        <v>44168</v>
      </c>
      <c r="B5748" s="286" t="s">
        <v>10</v>
      </c>
      <c r="C5748" s="257" t="s">
        <v>10</v>
      </c>
    </row>
    <row r="5749" spans="1:3" x14ac:dyDescent="0.25">
      <c r="A5749" s="285">
        <v>44171</v>
      </c>
      <c r="B5749" s="286" t="s">
        <v>10</v>
      </c>
      <c r="C5749" s="257" t="s">
        <v>10</v>
      </c>
    </row>
    <row r="5750" spans="1:3" x14ac:dyDescent="0.25">
      <c r="A5750" s="285">
        <v>44172</v>
      </c>
      <c r="B5750" s="286" t="s">
        <v>10</v>
      </c>
      <c r="C5750" s="257" t="s">
        <v>10</v>
      </c>
    </row>
    <row r="5751" spans="1:3" x14ac:dyDescent="0.25">
      <c r="A5751" s="285">
        <v>44178</v>
      </c>
      <c r="B5751" s="286" t="s">
        <v>10</v>
      </c>
      <c r="C5751" s="257" t="s">
        <v>10</v>
      </c>
    </row>
  </sheetData>
  <autoFilter ref="A1:G182" xr:uid="{00000000-0009-0000-0000-000003000000}">
    <filterColumn colId="1">
      <filters>
        <filter val="Basavilbaso"/>
        <filter val="Caseros"/>
        <filter val="Colón"/>
        <filter val="Concepción del Uruguay"/>
        <filter val="Gualeguaychú"/>
        <filter val="Herrera"/>
        <filter val="San Justo"/>
        <filter val="Urdinarrain"/>
        <filter val="Villa Elisa"/>
        <filter val="Villaguay"/>
      </filters>
    </filterColumn>
    <sortState xmlns:xlrd2="http://schemas.microsoft.com/office/spreadsheetml/2017/richdata2" ref="A2:G135">
      <sortCondition ref="A2:A135"/>
      <sortCondition ref="B2:B135"/>
    </sortState>
  </autoFilter>
  <sortState xmlns:xlrd2="http://schemas.microsoft.com/office/spreadsheetml/2017/richdata2" ref="A2:G182">
    <sortCondition ref="A2:A182"/>
    <sortCondition ref="B2:B1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BG1" zoomScaleNormal="100" workbookViewId="0">
      <pane ySplit="1" topLeftCell="A235" activePane="bottomLeft" state="frozen"/>
      <selection pane="bottomLeft" activeCell="BS237" sqref="BS237:BS238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1.710937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1.710937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39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4" customFormat="1" x14ac:dyDescent="0.25">
      <c r="A190" s="242">
        <f t="shared" si="154"/>
        <v>251</v>
      </c>
      <c r="B190" s="243">
        <v>44153</v>
      </c>
      <c r="C190" s="244">
        <v>6</v>
      </c>
      <c r="D190" s="245">
        <f>LN(SUM($C$2:C190))</f>
        <v>5.6489742381612063</v>
      </c>
      <c r="E190" s="246">
        <f t="shared" si="191"/>
        <v>27.60633267623782</v>
      </c>
      <c r="F190" s="247">
        <f t="shared" si="192"/>
        <v>30.646580216492588</v>
      </c>
      <c r="G190" s="248">
        <v>80</v>
      </c>
      <c r="H190" s="245">
        <f>LN(SUM($G$2:G190))</f>
        <v>7.368970402194793</v>
      </c>
      <c r="I190" s="246">
        <f t="shared" si="193"/>
        <v>19.063829045004848</v>
      </c>
      <c r="J190" s="247">
        <f t="shared" si="194"/>
        <v>16.48046152421599</v>
      </c>
      <c r="K190" s="248">
        <v>15</v>
      </c>
      <c r="L190" s="245">
        <f>LN(SUM($K$2:K190))</f>
        <v>7.0396603498620758</v>
      </c>
      <c r="M190" s="246">
        <f t="shared" si="195"/>
        <v>78.575226705302555</v>
      </c>
      <c r="N190" s="247">
        <f t="shared" si="196"/>
        <v>69.719373941851615</v>
      </c>
      <c r="O190" s="248">
        <v>20</v>
      </c>
      <c r="P190" s="245">
        <f>LN(SUM($O$2:O190))</f>
        <v>6.9584483932976555</v>
      </c>
      <c r="Q190" s="246">
        <f t="shared" si="197"/>
        <v>60.13161402956306</v>
      </c>
      <c r="R190" s="247">
        <f t="shared" si="198"/>
        <v>47.738326718796664</v>
      </c>
      <c r="T190" s="245">
        <f>LN(SUM($S$2:S190))</f>
        <v>3.5835189384561099</v>
      </c>
      <c r="U190" s="249">
        <f t="shared" si="199"/>
        <v>85.191717224899563</v>
      </c>
      <c r="V190" s="247">
        <f t="shared" si="200"/>
        <v>105.37228581753489</v>
      </c>
      <c r="X190" s="245">
        <f>LN(SUM($W$2:W190))</f>
        <v>2.9957322735539909</v>
      </c>
      <c r="Y190" s="250">
        <f t="shared" si="201"/>
        <v>46.356814379906595</v>
      </c>
      <c r="Z190" s="247">
        <f t="shared" si="202"/>
        <v>30.463523752075005</v>
      </c>
      <c r="AA190" s="251">
        <v>4</v>
      </c>
      <c r="AB190" s="245">
        <f>LN(SUM($AA$2:AA190))</f>
        <v>6.5525078870345901</v>
      </c>
      <c r="AC190" s="246">
        <f t="shared" si="203"/>
        <v>54.716403442408193</v>
      </c>
      <c r="AD190" s="247">
        <f t="shared" si="204"/>
        <v>39.726931882734839</v>
      </c>
      <c r="AE190" s="248">
        <v>53</v>
      </c>
      <c r="AF190" s="245">
        <f>LN(SUM($AE$2:AE190))</f>
        <v>7.8924520435203522</v>
      </c>
      <c r="AG190" s="246">
        <f t="shared" si="205"/>
        <v>63.21738695624574</v>
      </c>
      <c r="AH190" s="247">
        <f t="shared" si="206"/>
        <v>53.940169364813833</v>
      </c>
      <c r="AI190" s="248">
        <v>4</v>
      </c>
      <c r="AJ190" s="245">
        <f>LN(SUM($AI$2:AI190))</f>
        <v>5.3181199938442161</v>
      </c>
      <c r="AK190" s="246">
        <f t="shared" si="207"/>
        <v>47.835287892757748</v>
      </c>
      <c r="AL190" s="247">
        <f t="shared" si="208"/>
        <v>55.819174504435317</v>
      </c>
      <c r="AM190" s="244">
        <v>19</v>
      </c>
      <c r="AN190" s="245">
        <f>LN(SUM($AM$2:AM190))</f>
        <v>6.3261494731550991</v>
      </c>
      <c r="AO190" s="246">
        <f t="shared" si="209"/>
        <v>34.121670556200698</v>
      </c>
      <c r="AP190" s="247">
        <f t="shared" si="210"/>
        <v>29.589578414924972</v>
      </c>
      <c r="AQ190" s="251">
        <v>13</v>
      </c>
      <c r="AR190" s="245">
        <f>LN(SUM($AQ$2:AQ190))</f>
        <v>6.0637852086876078</v>
      </c>
      <c r="AS190" s="246">
        <f t="shared" si="211"/>
        <v>33.212621812417908</v>
      </c>
      <c r="AT190" s="247">
        <f t="shared" si="212"/>
        <v>36.132040028379791</v>
      </c>
      <c r="AU190" s="248">
        <v>77</v>
      </c>
      <c r="AV190" s="245">
        <f>LN(SUM($AU$2:AU190))</f>
        <v>9.2164218422920499</v>
      </c>
      <c r="AW190" s="246">
        <f t="shared" si="213"/>
        <v>107.97256854638549</v>
      </c>
      <c r="AX190" s="247">
        <f t="shared" si="214"/>
        <v>85.261496626159413</v>
      </c>
      <c r="AY190" s="244">
        <v>1</v>
      </c>
      <c r="AZ190" s="252">
        <f>LN(SUM($AY$2:AY190))</f>
        <v>4.1431347263915326</v>
      </c>
      <c r="BA190" s="246">
        <f t="shared" si="215"/>
        <v>79.300989418237918</v>
      </c>
      <c r="BB190" s="247">
        <f t="shared" si="216"/>
        <v>151.90471094093272</v>
      </c>
      <c r="BC190" s="251">
        <v>1</v>
      </c>
      <c r="BD190" s="252">
        <f>LN(SUM($BC$2:BC190))</f>
        <v>5.1929568508902104</v>
      </c>
      <c r="BE190" s="246">
        <f t="shared" si="217"/>
        <v>266.25310433476119</v>
      </c>
      <c r="BF190" s="247">
        <f t="shared" si="218"/>
        <v>192.04247258470286</v>
      </c>
      <c r="BG190" s="248">
        <v>36</v>
      </c>
      <c r="BH190" s="252">
        <f>LN(SUM($BG$2:BG190))</f>
        <v>7.0656133635977172</v>
      </c>
      <c r="BI190" s="250">
        <f t="shared" si="219"/>
        <v>26.698635179530172</v>
      </c>
      <c r="BJ190" s="247">
        <f t="shared" si="220"/>
        <v>21.892083142837585</v>
      </c>
      <c r="BK190" s="248">
        <v>15</v>
      </c>
      <c r="BL190" s="252">
        <f>LN(SUM($BK$2:BK190))</f>
        <v>6.3456363608285962</v>
      </c>
      <c r="BM190" s="250">
        <f t="shared" si="221"/>
        <v>43.995015990549817</v>
      </c>
      <c r="BN190" s="247">
        <f t="shared" si="222"/>
        <v>32.424665302237599</v>
      </c>
      <c r="BO190" s="244">
        <v>4</v>
      </c>
      <c r="BP190" s="252">
        <f>LN(SUM($BO$2:BO190))</f>
        <v>5.5451774444795623</v>
      </c>
      <c r="BQ190" s="250">
        <f t="shared" si="223"/>
        <v>87.871349524879093</v>
      </c>
      <c r="BR190" s="247">
        <f t="shared" si="224"/>
        <v>96.396057311513431</v>
      </c>
      <c r="BS190" s="253">
        <v>348</v>
      </c>
      <c r="BT190" s="252">
        <f>LN(SUM($BS$2:BS190))</f>
        <v>9.9547983467705556</v>
      </c>
      <c r="BU190" s="254">
        <f t="shared" si="225"/>
        <v>58.148605946982336</v>
      </c>
      <c r="BV190" s="247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61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4" customFormat="1" x14ac:dyDescent="0.25">
      <c r="A217" s="242">
        <f t="shared" si="154"/>
        <v>278</v>
      </c>
      <c r="B217" s="243">
        <v>44180</v>
      </c>
      <c r="C217" s="244">
        <v>6</v>
      </c>
      <c r="D217" s="245">
        <f>LN(SUM($C$2:C217))</f>
        <v>6.2265366692874657</v>
      </c>
      <c r="E217" s="246">
        <f t="shared" si="279"/>
        <v>40.602539585841974</v>
      </c>
      <c r="F217" s="247">
        <f t="shared" si="280"/>
        <v>43.639519786228369</v>
      </c>
      <c r="G217" s="244">
        <v>48</v>
      </c>
      <c r="H217" s="245">
        <f>LN(SUM($G$2:G217))</f>
        <v>7.9651982906121761</v>
      </c>
      <c r="I217" s="246">
        <f t="shared" si="281"/>
        <v>32.556251642460801</v>
      </c>
      <c r="J217" s="247">
        <f t="shared" si="282"/>
        <v>35.318921092463476</v>
      </c>
      <c r="K217" s="244">
        <v>2</v>
      </c>
      <c r="L217" s="245">
        <f>LN(SUM($K$2:K217))</f>
        <v>7.1561766374806153</v>
      </c>
      <c r="M217" s="246">
        <f t="shared" si="283"/>
        <v>405.88587893436738</v>
      </c>
      <c r="N217" s="247">
        <f t="shared" si="284"/>
        <v>369.01206592442873</v>
      </c>
      <c r="O217" s="244">
        <v>10</v>
      </c>
      <c r="P217" s="245">
        <f>LN(SUM($O$2:O217))</f>
        <v>7.3562798765507482</v>
      </c>
      <c r="Q217" s="246">
        <f t="shared" si="285"/>
        <v>40.935367919558637</v>
      </c>
      <c r="R217" s="247">
        <f t="shared" si="286"/>
        <v>49.342835800252317</v>
      </c>
      <c r="S217" s="244">
        <v>4</v>
      </c>
      <c r="T217" s="245">
        <f>LN(SUM($S$2:S217))</f>
        <v>3.970291913552122</v>
      </c>
      <c r="U217" s="249">
        <f t="shared" si="287"/>
        <v>36.664037227502924</v>
      </c>
      <c r="V217" s="247">
        <f>AVERAGE(U215:U217)</f>
        <v>61.709813178664895</v>
      </c>
      <c r="W217" s="244">
        <v>4</v>
      </c>
      <c r="X217" s="245">
        <f>LN(SUM($W$2:W217))</f>
        <v>3.713572066704308</v>
      </c>
      <c r="Y217" s="250">
        <f t="shared" si="289"/>
        <v>12.820460475016603</v>
      </c>
      <c r="Z217" s="247">
        <f t="shared" si="290"/>
        <v>13.405126255525927</v>
      </c>
      <c r="AA217" s="251">
        <v>2</v>
      </c>
      <c r="AB217" s="245">
        <f>LN(SUM($AA$2:AA217))</f>
        <v>6.7178046950236912</v>
      </c>
      <c r="AC217" s="246">
        <f t="shared" si="291"/>
        <v>58.088353181447708</v>
      </c>
      <c r="AD217" s="247">
        <f t="shared" si="292"/>
        <v>111.65292084339153</v>
      </c>
      <c r="AE217" s="244">
        <v>35</v>
      </c>
      <c r="AF217" s="245">
        <f>LN(SUM($AE$2:AE217))</f>
        <v>8.1341742721379031</v>
      </c>
      <c r="AG217" s="246">
        <f t="shared" si="293"/>
        <v>131.06691621420489</v>
      </c>
      <c r="AH217" s="247">
        <f t="shared" si="294"/>
        <v>124.93138510185797</v>
      </c>
      <c r="AI217" s="244">
        <v>1</v>
      </c>
      <c r="AJ217" s="245">
        <f>LN(SUM($AI$2:AI217))</f>
        <v>5.4510384535657002</v>
      </c>
      <c r="AK217" s="246">
        <f t="shared" si="295"/>
        <v>120.20319324500826</v>
      </c>
      <c r="AL217" s="247">
        <f t="shared" si="296"/>
        <v>115.6710323770567</v>
      </c>
      <c r="AM217" s="244">
        <v>5</v>
      </c>
      <c r="AN217" s="245">
        <f>LN(SUM($AM$2:AM217))</f>
        <v>6.6821085974498091</v>
      </c>
      <c r="AO217" s="246">
        <f t="shared" si="297"/>
        <v>73.870247112291295</v>
      </c>
      <c r="AP217" s="247">
        <f t="shared" si="298"/>
        <v>70.883642038152558</v>
      </c>
      <c r="AQ217" s="251">
        <v>9</v>
      </c>
      <c r="AR217" s="245">
        <f>LN(SUM($AQ$2:AQ217))</f>
        <v>6.4035741979348151</v>
      </c>
      <c r="AS217" s="246">
        <f t="shared" si="299"/>
        <v>62.54231010008067</v>
      </c>
      <c r="AT217" s="247">
        <f t="shared" si="300"/>
        <v>65.744897532431267</v>
      </c>
      <c r="AU217" s="244">
        <v>48</v>
      </c>
      <c r="AV217" s="245">
        <f>LN(SUM($AU$2:AU217))</f>
        <v>9.3418071347184881</v>
      </c>
      <c r="AW217" s="246">
        <f t="shared" si="301"/>
        <v>254.79328260962265</v>
      </c>
      <c r="AX217" s="247">
        <f t="shared" si="302"/>
        <v>249.55185618974539</v>
      </c>
      <c r="AZ217" s="252">
        <f>LN(SUM($AY$2:AY217))</f>
        <v>4.4067192472642533</v>
      </c>
      <c r="BA217" s="246">
        <f t="shared" si="303"/>
        <v>90.997608171683723</v>
      </c>
      <c r="BB217" s="247">
        <f t="shared" si="304"/>
        <v>73.928966500861193</v>
      </c>
      <c r="BC217" s="251">
        <v>1</v>
      </c>
      <c r="BD217" s="252">
        <f>LN(SUM($BC$2:BC217))</f>
        <v>5.3471075307174685</v>
      </c>
      <c r="BE217" s="246">
        <f t="shared" si="305"/>
        <v>121.4916275626626</v>
      </c>
      <c r="BF217" s="247">
        <f t="shared" si="306"/>
        <v>102.50740448071839</v>
      </c>
      <c r="BG217" s="244">
        <v>54</v>
      </c>
      <c r="BH217" s="252">
        <f>LN(SUM($BG$2:BG217))</f>
        <v>7.6324011266014535</v>
      </c>
      <c r="BI217" s="250">
        <f t="shared" si="307"/>
        <v>32.110417539257405</v>
      </c>
      <c r="BJ217" s="247">
        <f t="shared" si="308"/>
        <v>34.431985350457062</v>
      </c>
      <c r="BK217" s="244">
        <v>5</v>
      </c>
      <c r="BL217" s="252">
        <f>LN(SUM($BK$2:BK217))</f>
        <v>6.6133842183795597</v>
      </c>
      <c r="BM217" s="250">
        <f t="shared" si="309"/>
        <v>57.938944068906096</v>
      </c>
      <c r="BN217" s="247">
        <f t="shared" si="310"/>
        <v>59.628887008095823</v>
      </c>
      <c r="BO217" s="244">
        <v>3</v>
      </c>
      <c r="BP217" s="252">
        <f>LN(SUM($BO$2:BO217))</f>
        <v>5.7714411231300158</v>
      </c>
      <c r="BQ217" s="250">
        <f t="shared" si="311"/>
        <v>83.222829366924103</v>
      </c>
      <c r="BR217" s="247">
        <f t="shared" si="312"/>
        <v>88.026749008378957</v>
      </c>
      <c r="BS217" s="253">
        <v>237</v>
      </c>
      <c r="BT217" s="252">
        <f>LN(SUM($BS$2:BS217))</f>
        <v>10.206956848388238</v>
      </c>
      <c r="BU217" s="254">
        <f t="shared" si="313"/>
        <v>81.619090382525016</v>
      </c>
      <c r="BV217" s="247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71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4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4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4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4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4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4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4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4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4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</row>
    <row r="234" spans="1:74" x14ac:dyDescent="0.25">
      <c r="A234" s="187">
        <f t="shared" si="154"/>
        <v>295</v>
      </c>
      <c r="B234" s="188">
        <v>44197</v>
      </c>
      <c r="D234" s="189">
        <f>LN(SUM($C$2:C234))</f>
        <v>6.4800445619266531</v>
      </c>
      <c r="E234" s="190">
        <f>LN(2)/(SLOPE(D228:D234,A228:A234))</f>
        <v>33.572480646702012</v>
      </c>
      <c r="F234" s="175">
        <f>AVERAGE(E232:E234)</f>
        <v>34.631750395899303</v>
      </c>
      <c r="H234" s="189">
        <f>LN(SUM($G$2:G234))</f>
        <v>8.2651356299373848</v>
      </c>
      <c r="I234" s="190">
        <f>LN(2)/(SLOPE(H228:H234,A228:A234))</f>
        <v>42.060849009903258</v>
      </c>
      <c r="J234" s="175">
        <f>AVERAGE(I232:I234)</f>
        <v>41.705724894975852</v>
      </c>
      <c r="L234" s="189">
        <f>LN(SUM($K$2:K234))</f>
        <v>7.193685818395112</v>
      </c>
      <c r="M234" s="190">
        <f t="shared" si="317"/>
        <v>443.70780352266701</v>
      </c>
      <c r="N234" s="175">
        <f t="shared" si="318"/>
        <v>434.58205356091952</v>
      </c>
      <c r="P234" s="189">
        <f>LN(SUM($O$2:O234))</f>
        <v>7.5485559791698735</v>
      </c>
      <c r="Q234" s="190">
        <f>LN(2)/(SLOPE(P228:P234,A228:A234))</f>
        <v>63.852471011958627</v>
      </c>
      <c r="R234" s="175">
        <f>AVERAGE(Q232:Q234)</f>
        <v>75.491942489645069</v>
      </c>
      <c r="T234" s="189">
        <f>LN(SUM($S$2:S234))</f>
        <v>4.3694478524670215</v>
      </c>
      <c r="U234" s="191">
        <f>LN(2)/(SLOPE(T228:T234,$A228:$A234))</f>
        <v>25.682473995680624</v>
      </c>
      <c r="V234" s="175">
        <f>AVERAGE(U232:U234)</f>
        <v>24.129114118908799</v>
      </c>
      <c r="X234" s="189">
        <f>LN(SUM($W$2:W234))</f>
        <v>4.1588830833596715</v>
      </c>
      <c r="Y234" s="122" t="e">
        <f>LN(2)/(SLOPE(X228:X234,$A228:$A234))</f>
        <v>#DIV/0!</v>
      </c>
      <c r="Z234" s="175" t="e">
        <f>AVERAGE(Y232:Y234)</f>
        <v>#DIV/0!</v>
      </c>
      <c r="AB234" s="189">
        <f>LN(SUM($AA$2:AA234))</f>
        <v>6.7968237182748554</v>
      </c>
      <c r="AC234" s="190">
        <f>LN(2)/(SLOPE(AB228:AB234,$A228:$A234))</f>
        <v>99.197821769271343</v>
      </c>
      <c r="AD234" s="175">
        <f>AVERAGE(AC232:AC234)</f>
        <v>110.51262119064262</v>
      </c>
      <c r="AF234" s="189">
        <f>LN(SUM($AE$2:AE234))</f>
        <v>8.2741020022923308</v>
      </c>
      <c r="AG234" s="190">
        <f>LN(2)/(SLOPE(AF228:AF234,$A228:$A234))</f>
        <v>59.746649862675582</v>
      </c>
      <c r="AH234" s="175">
        <f>AVERAGE(AG232:AG234)</f>
        <v>62.369732239342255</v>
      </c>
      <c r="AJ234" s="189">
        <f>LN(SUM($AI$2:AI234))</f>
        <v>5.521460917862246</v>
      </c>
      <c r="AK234" s="190">
        <f>LN(2)/(SLOPE(AJ228:AJ234,$A228:$A234))</f>
        <v>184.80130582738215</v>
      </c>
      <c r="AL234" s="175">
        <f>AVERAGE(AK232:AK234)</f>
        <v>131.94728204311772</v>
      </c>
      <c r="AN234" s="189">
        <f>LN(SUM($AM$2:AM234))</f>
        <v>6.799055862058796</v>
      </c>
      <c r="AO234" s="190">
        <f>LN(2)/(SLOPE(AN228:AN234,$A228:$A234))</f>
        <v>62.899107875527541</v>
      </c>
      <c r="AP234" s="175">
        <f>AVERAGE(AO232:AO234)</f>
        <v>74.962688791627386</v>
      </c>
      <c r="AR234" s="189">
        <f>LN(SUM($AQ$2:AQ234))</f>
        <v>6.5279579176225502</v>
      </c>
      <c r="AS234" s="190">
        <f>LN(2)/(SLOPE(AR228:AR234,$A228:$A234))</f>
        <v>129.73190648255641</v>
      </c>
      <c r="AT234" s="175">
        <f>AVERAGE(AS232:AS234)</f>
        <v>131.18677101605832</v>
      </c>
      <c r="AV234" s="189">
        <f>LN(SUM($AU$2:AU234))</f>
        <v>9.3966539500396742</v>
      </c>
      <c r="AW234" s="190">
        <f>LN(2)/(SLOPE(AV228:AV234,$A228:$A234))</f>
        <v>160.70856614998584</v>
      </c>
      <c r="AX234" s="175">
        <f>AVERAGE(AW232:AW234)</f>
        <v>189.80827088117681</v>
      </c>
      <c r="AZ234" s="192">
        <f>LN(SUM($AY$2:AY234))</f>
        <v>4.6249728132842707</v>
      </c>
      <c r="BA234" s="190">
        <f>LN(2)/(SLOPE(AZ228:AZ234,$A228:$A234))</f>
        <v>28.57058052862493</v>
      </c>
      <c r="BB234" s="175">
        <f>AVERAGE(BA232:BA234)</f>
        <v>44.194303715667843</v>
      </c>
      <c r="BD234" s="192">
        <f>LN(SUM($BC$2:BC234))</f>
        <v>5.5333894887275203</v>
      </c>
      <c r="BE234" s="190">
        <f>LN(2)/(SLOPE(BD228:BD234,$A228:$A234))</f>
        <v>54.60982339715612</v>
      </c>
      <c r="BF234" s="175">
        <f>AVERAGE(BE232:BE234)</f>
        <v>66.120918298774257</v>
      </c>
      <c r="BH234" s="192">
        <f>LN(SUM($BG$2:BG234))</f>
        <v>7.9061788403948148</v>
      </c>
      <c r="BI234" s="122">
        <f>LN(2)/(SLOPE(BH228:BH234,$A228:$A234))</f>
        <v>49.005737788512675</v>
      </c>
      <c r="BJ234" s="175">
        <f>AVERAGE(BI232:BI234)</f>
        <v>52.139344449664691</v>
      </c>
      <c r="BL234" s="192">
        <f>LN(SUM($BK$2:BK234))</f>
        <v>6.7742238863576141</v>
      </c>
      <c r="BM234" s="122">
        <f>LN(2)/(SLOPE(BL228:BL234,$A228:$A234))</f>
        <v>64.246020545280274</v>
      </c>
      <c r="BN234" s="175">
        <f>AVERAGE(BM232:BM234)</f>
        <v>71.744952625667224</v>
      </c>
      <c r="BP234" s="192">
        <f>LN(SUM($BO$2:BO234))</f>
        <v>5.9322451874480109</v>
      </c>
      <c r="BQ234" s="122">
        <f>LN(2)/(SLOPE(BP228:BP234,$A228:$A234))</f>
        <v>79.633029989948341</v>
      </c>
      <c r="BR234" s="175">
        <f>AVERAGE(BQ232:BQ234)</f>
        <v>68.633189165410968</v>
      </c>
      <c r="BT234" s="192">
        <f>LN(SUM($BS$2:BS234))</f>
        <v>10.341484385646778</v>
      </c>
      <c r="BU234" s="193">
        <f>LN(2)/(SLOPE(BT228:BT234,$A228:$A234))</f>
        <v>78.070870865333859</v>
      </c>
      <c r="BV234" s="175">
        <f>AVERAGE(BU232:BU234)</f>
        <v>83.662522768252529</v>
      </c>
    </row>
    <row r="235" spans="1:74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</row>
    <row r="236" spans="1:74" x14ac:dyDescent="0.25">
      <c r="A236" s="187">
        <f t="shared" si="154"/>
        <v>297</v>
      </c>
      <c r="B236" s="188">
        <v>44199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</row>
    <row r="237" spans="1:74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</row>
    <row r="238" spans="1:74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</row>
    <row r="239" spans="1:74" x14ac:dyDescent="0.25">
      <c r="A239" s="187">
        <f t="shared" si="154"/>
        <v>300</v>
      </c>
      <c r="B239" s="188">
        <v>44202</v>
      </c>
      <c r="D239" s="189">
        <f>LN(SUM($C$2:C239))</f>
        <v>6.6694980898578793</v>
      </c>
      <c r="E239" s="190">
        <f t="shared" si="351"/>
        <v>17.897047603258109</v>
      </c>
      <c r="F239" s="175">
        <f t="shared" si="352"/>
        <v>17.115069998642149</v>
      </c>
      <c r="H239" s="189">
        <f>LN(SUM($G$2:G239))</f>
        <v>8.3596032708414665</v>
      </c>
      <c r="I239" s="190">
        <f t="shared" si="353"/>
        <v>37.004350132293894</v>
      </c>
      <c r="J239" s="175">
        <f t="shared" si="354"/>
        <v>32.367729495410906</v>
      </c>
      <c r="L239" s="189">
        <f>LN(SUM($K$2:K239))</f>
        <v>7.2011708832816783</v>
      </c>
      <c r="M239" s="190">
        <f t="shared" si="317"/>
        <v>463.05741102934701</v>
      </c>
      <c r="N239" s="175">
        <f t="shared" si="318"/>
        <v>468.25575377538206</v>
      </c>
      <c r="P239" s="189">
        <f>LN(SUM($O$2:O239))</f>
        <v>7.5963923040641959</v>
      </c>
      <c r="Q239" s="190">
        <f t="shared" si="355"/>
        <v>77.670725066065287</v>
      </c>
      <c r="R239" s="175">
        <f t="shared" si="356"/>
        <v>65.728245507943242</v>
      </c>
      <c r="T239" s="189">
        <f>LN(SUM($S$2:S239))</f>
        <v>4.4773368144782069</v>
      </c>
      <c r="U239" s="191">
        <f t="shared" si="357"/>
        <v>33.731148710331716</v>
      </c>
      <c r="V239" s="175">
        <f t="shared" si="358"/>
        <v>38.449649580753658</v>
      </c>
      <c r="X239" s="189">
        <f>LN(SUM($W$2:W239))</f>
        <v>4.3567088266895917</v>
      </c>
      <c r="Y239" s="122">
        <f t="shared" si="359"/>
        <v>18.134121726520327</v>
      </c>
      <c r="Z239" s="175">
        <f t="shared" si="360"/>
        <v>19.576226811418078</v>
      </c>
      <c r="AB239" s="189">
        <f>LN(SUM($AA$2:AA239))</f>
        <v>6.816735880594968</v>
      </c>
      <c r="AC239" s="190">
        <f t="shared" si="361"/>
        <v>180.94903998568856</v>
      </c>
      <c r="AD239" s="175">
        <f t="shared" si="362"/>
        <v>140.76392496679486</v>
      </c>
      <c r="AF239" s="189">
        <f>LN(SUM($AE$2:AE239))</f>
        <v>8.3265168302395285</v>
      </c>
      <c r="AG239" s="190">
        <f t="shared" si="363"/>
        <v>68.121636833924157</v>
      </c>
      <c r="AH239" s="175">
        <f t="shared" si="364"/>
        <v>68.682008040322629</v>
      </c>
      <c r="AJ239" s="189">
        <f>LN(SUM($AI$2:AI239))</f>
        <v>5.5412635451584258</v>
      </c>
      <c r="AK239" s="190">
        <f t="shared" si="365"/>
        <v>188.50538201627049</v>
      </c>
      <c r="AL239" s="175">
        <f t="shared" si="366"/>
        <v>203.15898673942831</v>
      </c>
      <c r="AN239" s="189">
        <f>LN(SUM($AM$2:AM239))</f>
        <v>6.8679744089702925</v>
      </c>
      <c r="AO239" s="190">
        <f t="shared" si="367"/>
        <v>52.365985569055354</v>
      </c>
      <c r="AP239" s="175">
        <f t="shared" si="368"/>
        <v>57.351041892304522</v>
      </c>
      <c r="AR239" s="189">
        <f>LN(SUM($AQ$2:AQ239))</f>
        <v>6.5539334040258108</v>
      </c>
      <c r="AS239" s="190">
        <f t="shared" si="369"/>
        <v>137.17092418441581</v>
      </c>
      <c r="AT239" s="175">
        <f t="shared" si="370"/>
        <v>187.56512962431646</v>
      </c>
      <c r="AV239" s="189">
        <f>LN(SUM($AU$2:AU239))</f>
        <v>9.4167852736673403</v>
      </c>
      <c r="AW239" s="190">
        <f t="shared" si="371"/>
        <v>185.68640248411629</v>
      </c>
      <c r="AX239" s="175">
        <f t="shared" si="372"/>
        <v>179.69391863864962</v>
      </c>
      <c r="AZ239" s="192">
        <f>LN(SUM($AY$2:AY239))</f>
        <v>4.7621739347977563</v>
      </c>
      <c r="BA239" s="190">
        <f t="shared" si="373"/>
        <v>25.486258246347798</v>
      </c>
      <c r="BB239" s="175">
        <f t="shared" si="374"/>
        <v>26.5594485411718</v>
      </c>
      <c r="BD239" s="192">
        <f>LN(SUM($BC$2:BC239))</f>
        <v>5.579729825986222</v>
      </c>
      <c r="BE239" s="190">
        <f t="shared" si="375"/>
        <v>81.041468729781059</v>
      </c>
      <c r="BF239" s="175">
        <f t="shared" si="376"/>
        <v>76.303268167313036</v>
      </c>
      <c r="BH239" s="192">
        <f>LN(SUM($BG$2:BG239))</f>
        <v>7.9582271923223118</v>
      </c>
      <c r="BI239" s="122">
        <f t="shared" si="377"/>
        <v>70.875805020666974</v>
      </c>
      <c r="BJ239" s="175">
        <f t="shared" si="378"/>
        <v>65.376952256630901</v>
      </c>
      <c r="BL239" s="192">
        <f>LN(SUM($BK$2:BK239))</f>
        <v>6.8394764382288429</v>
      </c>
      <c r="BM239" s="122">
        <f t="shared" si="379"/>
        <v>57.025704542101124</v>
      </c>
      <c r="BN239" s="175">
        <f t="shared" si="380"/>
        <v>47.148544988401575</v>
      </c>
      <c r="BP239" s="192">
        <f>LN(SUM($BO$2:BO239))</f>
        <v>6.0426328336823811</v>
      </c>
      <c r="BQ239" s="122">
        <f t="shared" si="381"/>
        <v>33.071436239762576</v>
      </c>
      <c r="BR239" s="175">
        <f t="shared" si="382"/>
        <v>37.529685688092741</v>
      </c>
      <c r="BT239" s="192">
        <f>LN(SUM($BS$2:BS239))</f>
        <v>10.3882258415388</v>
      </c>
      <c r="BU239" s="193">
        <f t="shared" si="383"/>
        <v>77.628363966712143</v>
      </c>
      <c r="BV239" s="175">
        <f t="shared" si="384"/>
        <v>75.280043736933337</v>
      </c>
    </row>
    <row r="240" spans="1:74" x14ac:dyDescent="0.25">
      <c r="E240" s="118"/>
      <c r="F240" s="118"/>
      <c r="I240" s="118"/>
      <c r="J240" s="118"/>
      <c r="M240" s="118"/>
      <c r="N240" s="118"/>
      <c r="Q240" s="119"/>
      <c r="R240" s="118"/>
      <c r="U240" s="148"/>
      <c r="V240" s="118"/>
      <c r="Y240" s="119"/>
      <c r="Z240" s="118"/>
      <c r="AC240" s="119"/>
      <c r="AD240" s="118"/>
      <c r="AG240" s="119"/>
      <c r="AH240" s="118"/>
      <c r="AK240" s="119"/>
      <c r="AL240" s="118"/>
      <c r="AO240" s="119"/>
      <c r="AP240" s="118"/>
      <c r="AS240" s="119"/>
      <c r="AT240" s="118"/>
      <c r="AW240" s="119"/>
      <c r="AX240" s="118"/>
      <c r="BA240" s="119"/>
      <c r="BB240" s="118"/>
      <c r="BE240" s="119"/>
      <c r="BF240" s="118"/>
      <c r="BI240" s="119"/>
      <c r="BJ240" s="118"/>
      <c r="BM240" s="119"/>
      <c r="BN240" s="118"/>
      <c r="BQ240" s="119"/>
      <c r="BR240" s="118"/>
      <c r="BU240" s="105"/>
      <c r="BV240" s="118"/>
    </row>
    <row r="241" spans="5:74" x14ac:dyDescent="0.25">
      <c r="E241" s="118"/>
      <c r="F241" s="118"/>
      <c r="I241" s="118"/>
      <c r="J241" s="118"/>
      <c r="M241" s="118"/>
      <c r="N241" s="118"/>
      <c r="Q241" s="119"/>
      <c r="R241" s="118"/>
      <c r="U241" s="148"/>
      <c r="V241" s="118"/>
      <c r="Y241" s="119"/>
      <c r="Z241" s="118"/>
      <c r="AC241" s="119"/>
      <c r="AD241" s="118"/>
      <c r="AG241" s="119"/>
      <c r="AH241" s="118"/>
      <c r="AK241" s="119"/>
      <c r="AL241" s="118"/>
      <c r="AO241" s="119"/>
      <c r="AP241" s="118"/>
      <c r="AS241" s="119"/>
      <c r="AT241" s="118"/>
      <c r="AW241" s="119"/>
      <c r="AX241" s="118"/>
      <c r="BA241" s="119"/>
      <c r="BB241" s="118"/>
      <c r="BE241" s="119"/>
      <c r="BF241" s="118"/>
      <c r="BI241" s="119"/>
      <c r="BJ241" s="118"/>
      <c r="BM241" s="119"/>
      <c r="BN241" s="118"/>
      <c r="BQ241" s="119"/>
      <c r="BR241" s="118"/>
      <c r="BU241" s="105"/>
      <c r="BV241" s="118"/>
    </row>
    <row r="242" spans="5:74" x14ac:dyDescent="0.25">
      <c r="E242" s="118"/>
      <c r="F242" s="118"/>
      <c r="I242" s="118"/>
      <c r="J242" s="118"/>
      <c r="M242" s="118"/>
      <c r="N242" s="118"/>
      <c r="Q242" s="119"/>
      <c r="R242" s="118"/>
      <c r="U242" s="148"/>
      <c r="V242" s="118"/>
      <c r="Y242" s="119"/>
      <c r="Z242" s="118"/>
      <c r="AC242" s="119"/>
      <c r="AD242" s="118"/>
      <c r="AG242" s="119"/>
      <c r="AH242" s="118"/>
      <c r="AK242" s="119"/>
      <c r="AL242" s="118"/>
      <c r="AO242" s="119"/>
      <c r="AP242" s="118"/>
      <c r="AS242" s="119"/>
      <c r="AT242" s="118"/>
      <c r="AW242" s="119"/>
      <c r="AX242" s="118"/>
      <c r="BA242" s="119"/>
      <c r="BB242" s="118"/>
      <c r="BE242" s="119"/>
      <c r="BF242" s="118"/>
      <c r="BI242" s="119"/>
      <c r="BJ242" s="118"/>
      <c r="BM242" s="119"/>
      <c r="BN242" s="118"/>
      <c r="BQ242" s="119"/>
      <c r="BR242" s="118"/>
      <c r="BU242" s="105"/>
      <c r="BV242" s="118"/>
    </row>
    <row r="243" spans="5:74" x14ac:dyDescent="0.25">
      <c r="E243" s="118"/>
      <c r="F243" s="118"/>
      <c r="I243" s="118"/>
      <c r="J243" s="118"/>
      <c r="M243" s="118"/>
      <c r="N243" s="118"/>
      <c r="Q243" s="119"/>
      <c r="R243" s="118"/>
      <c r="U243" s="148"/>
      <c r="V243" s="118"/>
      <c r="Y243" s="119"/>
      <c r="Z243" s="118"/>
      <c r="AC243" s="119"/>
      <c r="AD243" s="118"/>
      <c r="AG243" s="119"/>
      <c r="AH243" s="118"/>
      <c r="AK243" s="119"/>
      <c r="AL243" s="118"/>
      <c r="AO243" s="119"/>
      <c r="AP243" s="118"/>
      <c r="AS243" s="119"/>
      <c r="AT243" s="118"/>
      <c r="AW243" s="119"/>
      <c r="AX243" s="118"/>
      <c r="BA243" s="119"/>
      <c r="BB243" s="118"/>
      <c r="BE243" s="119"/>
      <c r="BF243" s="118"/>
      <c r="BI243" s="119"/>
      <c r="BJ243" s="118"/>
      <c r="BM243" s="119"/>
      <c r="BN243" s="118"/>
      <c r="BQ243" s="119"/>
      <c r="BR243" s="118"/>
      <c r="BU243" s="105"/>
      <c r="BV243" s="118"/>
    </row>
    <row r="244" spans="5:74" x14ac:dyDescent="0.25">
      <c r="E244" s="118"/>
      <c r="F244" s="118"/>
      <c r="I244" s="118"/>
      <c r="J244" s="118"/>
      <c r="M244" s="118"/>
      <c r="N244" s="118"/>
      <c r="Q244" s="119"/>
      <c r="R244" s="118"/>
      <c r="U244" s="148"/>
      <c r="V244" s="118"/>
      <c r="Y244" s="119"/>
      <c r="Z244" s="118"/>
      <c r="AC244" s="119"/>
      <c r="AD244" s="118"/>
      <c r="AG244" s="119"/>
      <c r="AH244" s="118"/>
      <c r="AK244" s="119"/>
      <c r="AL244" s="118"/>
      <c r="AO244" s="119"/>
      <c r="AP244" s="118"/>
      <c r="AS244" s="119"/>
      <c r="AT244" s="118"/>
      <c r="AW244" s="119"/>
      <c r="AX244" s="118"/>
      <c r="BA244" s="119"/>
      <c r="BB244" s="118"/>
      <c r="BE244" s="119"/>
      <c r="BF244" s="118"/>
      <c r="BI244" s="119"/>
      <c r="BJ244" s="118"/>
      <c r="BM244" s="119"/>
      <c r="BN244" s="118"/>
      <c r="BQ244" s="119"/>
      <c r="BR244" s="118"/>
      <c r="BU244" s="105"/>
      <c r="BV244" s="118"/>
    </row>
    <row r="245" spans="5:74" x14ac:dyDescent="0.25">
      <c r="E245" s="118"/>
      <c r="F245" s="118"/>
      <c r="I245" s="118"/>
      <c r="J245" s="118"/>
      <c r="M245" s="118"/>
      <c r="N245" s="118"/>
      <c r="Q245" s="119"/>
      <c r="R245" s="118"/>
      <c r="U245" s="148"/>
      <c r="V245" s="118"/>
      <c r="Y245" s="119"/>
      <c r="Z245" s="118"/>
      <c r="AC245" s="119"/>
      <c r="AD245" s="118"/>
      <c r="AG245" s="119"/>
      <c r="AH245" s="118"/>
      <c r="AK245" s="119"/>
      <c r="AL245" s="118"/>
      <c r="AO245" s="119"/>
      <c r="AP245" s="118"/>
      <c r="AS245" s="119"/>
      <c r="AT245" s="118"/>
      <c r="AW245" s="119"/>
      <c r="AX245" s="118"/>
      <c r="BA245" s="119"/>
      <c r="BB245" s="118"/>
      <c r="BE245" s="119"/>
      <c r="BF245" s="118"/>
      <c r="BI245" s="119"/>
      <c r="BJ245" s="118"/>
      <c r="BM245" s="119"/>
      <c r="BN245" s="118"/>
      <c r="BQ245" s="119"/>
      <c r="BR245" s="118"/>
      <c r="BU245" s="105"/>
      <c r="BV245" s="118"/>
    </row>
    <row r="246" spans="5:74" x14ac:dyDescent="0.25">
      <c r="E246" s="118"/>
      <c r="F246" s="118"/>
      <c r="I246" s="118"/>
      <c r="J246" s="118"/>
      <c r="M246" s="118"/>
      <c r="N246" s="118"/>
      <c r="Q246" s="119"/>
      <c r="R246" s="118"/>
      <c r="U246" s="148"/>
      <c r="V246" s="118"/>
      <c r="Y246" s="119"/>
      <c r="Z246" s="118"/>
      <c r="AC246" s="119"/>
      <c r="AD246" s="118"/>
      <c r="AG246" s="119"/>
      <c r="AH246" s="118"/>
      <c r="AK246" s="119"/>
      <c r="AL246" s="118"/>
      <c r="AO246" s="119"/>
      <c r="AP246" s="118"/>
      <c r="AS246" s="119"/>
      <c r="AT246" s="118"/>
      <c r="AW246" s="119"/>
      <c r="AX246" s="118"/>
      <c r="BA246" s="119"/>
      <c r="BB246" s="118"/>
      <c r="BE246" s="119"/>
      <c r="BF246" s="118"/>
      <c r="BI246" s="119"/>
      <c r="BJ246" s="118"/>
      <c r="BM246" s="119"/>
      <c r="BN246" s="118"/>
      <c r="BQ246" s="119"/>
      <c r="BR246" s="118"/>
      <c r="BU246" s="105"/>
      <c r="BV246" s="118"/>
    </row>
    <row r="247" spans="5:74" x14ac:dyDescent="0.25">
      <c r="E247" s="118"/>
      <c r="F247" s="118"/>
      <c r="I247" s="118"/>
      <c r="J247" s="118"/>
      <c r="M247" s="118"/>
      <c r="N247" s="118"/>
      <c r="Q247" s="119"/>
      <c r="R247" s="118"/>
      <c r="U247" s="148"/>
      <c r="V247" s="118"/>
      <c r="Y247" s="119"/>
      <c r="Z247" s="118"/>
      <c r="AC247" s="119"/>
      <c r="AD247" s="118"/>
      <c r="AG247" s="119"/>
      <c r="AH247" s="118"/>
      <c r="AK247" s="119"/>
      <c r="AL247" s="118"/>
      <c r="AO247" s="119"/>
      <c r="AP247" s="118"/>
      <c r="AS247" s="119"/>
      <c r="AT247" s="118"/>
      <c r="AW247" s="119"/>
      <c r="AX247" s="118"/>
      <c r="BA247" s="119"/>
      <c r="BB247" s="118"/>
      <c r="BE247" s="119"/>
      <c r="BF247" s="118"/>
      <c r="BI247" s="119"/>
      <c r="BJ247" s="118"/>
      <c r="BM247" s="119"/>
      <c r="BN247" s="118"/>
      <c r="BQ247" s="119"/>
      <c r="BR247" s="118"/>
      <c r="BU247" s="105"/>
      <c r="BV247" s="118"/>
    </row>
    <row r="248" spans="5:74" x14ac:dyDescent="0.25">
      <c r="E248" s="118"/>
      <c r="F248" s="118"/>
      <c r="I248" s="118"/>
      <c r="J248" s="118"/>
      <c r="M248" s="118"/>
      <c r="N248" s="118"/>
      <c r="Q248" s="119"/>
      <c r="R248" s="118"/>
      <c r="U248" s="148"/>
      <c r="V248" s="118"/>
      <c r="Y248" s="119"/>
      <c r="Z248" s="118"/>
      <c r="AC248" s="119"/>
      <c r="AD248" s="118"/>
      <c r="AG248" s="119"/>
      <c r="AH248" s="118"/>
      <c r="AK248" s="119"/>
      <c r="AL248" s="118"/>
      <c r="AO248" s="119"/>
      <c r="AP248" s="118"/>
      <c r="AS248" s="119"/>
      <c r="AT248" s="118"/>
      <c r="AW248" s="119"/>
      <c r="AX248" s="118"/>
      <c r="BA248" s="119"/>
      <c r="BB248" s="118"/>
      <c r="BE248" s="119"/>
      <c r="BF248" s="118"/>
      <c r="BI248" s="119"/>
      <c r="BJ248" s="118"/>
      <c r="BM248" s="119"/>
      <c r="BN248" s="118"/>
      <c r="BQ248" s="119"/>
      <c r="BR248" s="118"/>
      <c r="BU248" s="105"/>
      <c r="BV248" s="118"/>
    </row>
    <row r="249" spans="5:74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5:74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5:74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5:74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5:74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5:74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5:74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5:74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A36"/>
  <sheetViews>
    <sheetView tabSelected="1" zoomScale="55" zoomScaleNormal="55" workbookViewId="0">
      <selection activeCell="N5" sqref="N5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customWidth="1"/>
    <col min="8" max="8" width="9.5703125" style="8" customWidth="1"/>
    <col min="9" max="9" width="11.85546875" style="8" customWidth="1"/>
    <col min="10" max="10" width="10.28515625" style="8" customWidth="1"/>
    <col min="11" max="11" width="13.7109375" style="5" hidden="1" customWidth="1"/>
    <col min="12" max="12" width="12.42578125" style="5" customWidth="1"/>
    <col min="13" max="13" width="14.140625" style="1" customWidth="1"/>
    <col min="14" max="14" width="18.140625" style="1" customWidth="1"/>
    <col min="15" max="15" width="16.5703125" style="1" hidden="1" customWidth="1"/>
    <col min="16" max="16" width="16.7109375" style="1" customWidth="1"/>
    <col min="17" max="17" width="18" style="1" hidden="1" customWidth="1"/>
    <col min="18" max="18" width="16.28515625" style="1" customWidth="1"/>
    <col min="19" max="19" width="17" style="60" customWidth="1"/>
    <col min="20" max="20" width="9.85546875" style="9" customWidth="1"/>
    <col min="21" max="21" width="23.140625" style="54" customWidth="1"/>
    <col min="22" max="22" width="15.7109375" style="102" customWidth="1"/>
    <col min="23" max="23" width="22.42578125" style="51" customWidth="1"/>
    <col min="24" max="25" width="11.42578125" style="1"/>
    <col min="27" max="27" width="27" customWidth="1"/>
  </cols>
  <sheetData>
    <row r="1" spans="1:27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T1" s="9"/>
      <c r="U1" s="239">
        <f ca="1">TODAY()</f>
        <v>44201</v>
      </c>
      <c r="V1" s="99"/>
      <c r="W1" s="100"/>
      <c r="X1" s="5"/>
      <c r="Y1" s="5"/>
    </row>
    <row r="2" spans="1:27" s="6" customFormat="1" ht="66.75" customHeight="1" x14ac:dyDescent="0.25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1038</v>
      </c>
      <c r="J2" s="129" t="s">
        <v>931</v>
      </c>
      <c r="K2" s="130" t="s">
        <v>106</v>
      </c>
      <c r="L2" s="131" t="s">
        <v>887</v>
      </c>
      <c r="M2" s="129" t="s">
        <v>1032</v>
      </c>
      <c r="N2" s="130" t="s">
        <v>53</v>
      </c>
      <c r="O2" s="130" t="s">
        <v>775</v>
      </c>
      <c r="P2" s="182" t="s">
        <v>351</v>
      </c>
      <c r="Q2" s="130" t="s">
        <v>72</v>
      </c>
      <c r="R2" s="130" t="s">
        <v>91</v>
      </c>
      <c r="S2" s="132" t="s">
        <v>364</v>
      </c>
      <c r="T2" s="10"/>
      <c r="U2" s="225" t="s">
        <v>870</v>
      </c>
      <c r="V2" s="226" t="s">
        <v>841</v>
      </c>
      <c r="W2" s="226" t="s">
        <v>842</v>
      </c>
      <c r="X2" s="227" t="s">
        <v>871</v>
      </c>
      <c r="Y2" s="227" t="s">
        <v>872</v>
      </c>
      <c r="Z2" s="227" t="s">
        <v>860</v>
      </c>
      <c r="AA2" s="228"/>
    </row>
    <row r="3" spans="1:27" s="54" customFormat="1" ht="26.1" customHeight="1" x14ac:dyDescent="0.25">
      <c r="A3" s="195"/>
      <c r="B3" s="197" t="s">
        <v>14</v>
      </c>
      <c r="C3" s="109">
        <v>7</v>
      </c>
      <c r="D3" s="109">
        <v>789</v>
      </c>
      <c r="E3" s="213">
        <v>0.1368421052631579</v>
      </c>
      <c r="F3" s="213">
        <v>0.86315789473684212</v>
      </c>
      <c r="G3" s="109">
        <v>540</v>
      </c>
      <c r="H3" s="109">
        <v>7</v>
      </c>
      <c r="I3" s="109">
        <v>760</v>
      </c>
      <c r="J3" s="109">
        <v>7</v>
      </c>
      <c r="K3" s="207">
        <v>77039</v>
      </c>
      <c r="L3" s="208">
        <v>1350</v>
      </c>
      <c r="M3" s="107">
        <f>D3*F3/(D3+L3)</f>
        <v>0.31838783494500628</v>
      </c>
      <c r="N3" s="108">
        <f t="shared" ref="N3:N20" si="0">D3/K3*100000</f>
        <v>1024.1565960098133</v>
      </c>
      <c r="O3" s="108">
        <f t="shared" ref="O3:O19" si="1">C3/K3*100000</f>
        <v>9.0863069354482793</v>
      </c>
      <c r="P3" s="241">
        <f ca="1">IF(AND(ISNUMBER(VLOOKUP($U$1,DIA!B:BV,5)), VLOOKUP($U$1,DIA!B:BV,5)&lt;100), VLOOKUP($U$1,DIA!B:BV,5), "+ de 100")</f>
        <v>17.812897640554336</v>
      </c>
      <c r="Q3" s="107">
        <v>1.4084507042253521E-2</v>
      </c>
      <c r="R3" s="64">
        <f t="shared" ref="R3:R18" si="2">H3/D3</f>
        <v>8.8719898605830166E-3</v>
      </c>
      <c r="S3" s="108">
        <f>H3/K3*1000000</f>
        <v>90.863069354482803</v>
      </c>
      <c r="T3" s="195"/>
      <c r="U3" s="229">
        <f t="shared" ref="U3:U20" si="3">D3-G3-J3</f>
        <v>242</v>
      </c>
      <c r="V3" s="223">
        <f ca="1">TODAY()+P3</f>
        <v>44218.812897640557</v>
      </c>
      <c r="W3" s="220">
        <f>D3*2</f>
        <v>1578</v>
      </c>
      <c r="X3" s="222">
        <v>3</v>
      </c>
      <c r="Y3" s="222">
        <v>4</v>
      </c>
      <c r="Z3" s="222">
        <v>12</v>
      </c>
      <c r="AA3" s="230" t="s">
        <v>14</v>
      </c>
    </row>
    <row r="4" spans="1:27" s="54" customFormat="1" ht="26.1" customHeight="1" x14ac:dyDescent="0.25">
      <c r="A4" s="195"/>
      <c r="B4" s="198" t="s">
        <v>20</v>
      </c>
      <c r="C4" s="110">
        <v>197</v>
      </c>
      <c r="D4" s="110">
        <v>4271</v>
      </c>
      <c r="E4" s="214">
        <v>7.5099741844637413E-2</v>
      </c>
      <c r="F4" s="214">
        <v>0.92490025815536259</v>
      </c>
      <c r="G4" s="110">
        <v>3516</v>
      </c>
      <c r="H4" s="110">
        <v>33</v>
      </c>
      <c r="I4" s="110">
        <v>4261</v>
      </c>
      <c r="J4" s="110">
        <v>28</v>
      </c>
      <c r="K4" s="209">
        <v>191117</v>
      </c>
      <c r="L4" s="210">
        <v>2747</v>
      </c>
      <c r="M4" s="12">
        <f t="shared" ref="M4:M20" si="4">D4*F4/(D4+L4)</f>
        <v>0.56287389606462723</v>
      </c>
      <c r="N4" s="66">
        <f t="shared" si="0"/>
        <v>2234.7567197057301</v>
      </c>
      <c r="O4" s="108">
        <f t="shared" si="1"/>
        <v>103.07821910138816</v>
      </c>
      <c r="P4" s="115">
        <f ca="1">IF(AND(ISNUMBER(VLOOKUP($U$1,DIA!B:BV,9)), VLOOKUP($U$1,DIA!B:BV,9)&lt;100), VLOOKUP($U$1,DIA!B:BV,9), "+ de 100")</f>
        <v>30.367171778271793</v>
      </c>
      <c r="Q4" s="12">
        <v>0.36774193548387096</v>
      </c>
      <c r="R4" s="64">
        <f t="shared" si="2"/>
        <v>7.7265277452587214E-3</v>
      </c>
      <c r="S4" s="108">
        <f t="shared" ref="S4:S19" si="5">H4/K4*1000000</f>
        <v>172.66909798709693</v>
      </c>
      <c r="T4" s="195"/>
      <c r="U4" s="229">
        <f t="shared" si="3"/>
        <v>727</v>
      </c>
      <c r="V4" s="224">
        <f t="shared" ref="V4:V20" ca="1" si="6">TODAY()+P4</f>
        <v>44231.367171778271</v>
      </c>
      <c r="W4" s="221">
        <f t="shared" ref="W4:W20" si="7">D4*2</f>
        <v>8542</v>
      </c>
      <c r="X4" s="196">
        <v>29</v>
      </c>
      <c r="Y4" s="196">
        <v>37</v>
      </c>
      <c r="Z4" s="196">
        <v>36</v>
      </c>
      <c r="AA4" s="231" t="s">
        <v>20</v>
      </c>
    </row>
    <row r="5" spans="1:27" s="54" customFormat="1" ht="26.1" customHeight="1" x14ac:dyDescent="0.25">
      <c r="A5" s="195"/>
      <c r="B5" s="198" t="s">
        <v>13</v>
      </c>
      <c r="C5" s="110">
        <v>196</v>
      </c>
      <c r="D5" s="110">
        <v>1352</v>
      </c>
      <c r="E5" s="214">
        <v>7.1948261924009702E-2</v>
      </c>
      <c r="F5" s="214">
        <v>0.92805173807599028</v>
      </c>
      <c r="G5" s="110">
        <v>1027</v>
      </c>
      <c r="H5" s="110">
        <v>39</v>
      </c>
      <c r="I5" s="110">
        <v>1237</v>
      </c>
      <c r="J5" s="110">
        <v>41</v>
      </c>
      <c r="K5" s="209">
        <v>51384</v>
      </c>
      <c r="L5" s="110">
        <v>1152</v>
      </c>
      <c r="M5" s="14">
        <f t="shared" si="4"/>
        <v>0.50108863813048676</v>
      </c>
      <c r="N5" s="65">
        <f t="shared" si="0"/>
        <v>2631.1692355597074</v>
      </c>
      <c r="O5" s="108">
        <f t="shared" si="1"/>
        <v>381.44169391250199</v>
      </c>
      <c r="P5" s="49" t="str">
        <f ca="1">IF(AND(ISNUMBER(VLOOKUP($U$1,DIA!B:BV,13)), VLOOKUP($U$1,DIA!B:BV,13)&lt;100), VLOOKUP($U$1,DIA!B:BV,13), "+ de 100")</f>
        <v>+ de 100</v>
      </c>
      <c r="Q5" s="13">
        <v>0.16666666666666666</v>
      </c>
      <c r="R5" s="64">
        <f t="shared" si="2"/>
        <v>2.8846153846153848E-2</v>
      </c>
      <c r="S5" s="108">
        <f t="shared" si="5"/>
        <v>758.99112564222332</v>
      </c>
      <c r="T5" s="195"/>
      <c r="U5" s="229">
        <f t="shared" si="3"/>
        <v>284</v>
      </c>
      <c r="V5" s="224" t="e">
        <f t="shared" ca="1" si="6"/>
        <v>#VALUE!</v>
      </c>
      <c r="W5" s="221">
        <f t="shared" si="7"/>
        <v>2704</v>
      </c>
      <c r="X5" s="196">
        <v>21</v>
      </c>
      <c r="Y5" s="196">
        <v>25</v>
      </c>
      <c r="Z5" s="196">
        <v>12</v>
      </c>
      <c r="AA5" s="231" t="s">
        <v>13</v>
      </c>
    </row>
    <row r="6" spans="1:27" s="54" customFormat="1" ht="26.1" customHeight="1" x14ac:dyDescent="0.25">
      <c r="A6" s="195"/>
      <c r="B6" s="198" t="s">
        <v>24</v>
      </c>
      <c r="C6" s="110">
        <v>221</v>
      </c>
      <c r="D6" s="110">
        <v>1989</v>
      </c>
      <c r="E6" s="214">
        <v>0.21721518987341773</v>
      </c>
      <c r="F6" s="214">
        <v>0.7827848101265823</v>
      </c>
      <c r="G6" s="110">
        <v>1718</v>
      </c>
      <c r="H6" s="110">
        <v>27</v>
      </c>
      <c r="I6" s="110">
        <v>1975</v>
      </c>
      <c r="J6" s="110">
        <v>26</v>
      </c>
      <c r="K6" s="209">
        <v>83341</v>
      </c>
      <c r="L6" s="110">
        <v>1019</v>
      </c>
      <c r="M6" s="12">
        <f t="shared" si="4"/>
        <v>0.51760604632372742</v>
      </c>
      <c r="N6" s="66">
        <f t="shared" si="0"/>
        <v>2386.5804346000168</v>
      </c>
      <c r="O6" s="108">
        <f t="shared" si="1"/>
        <v>265.1756038444463</v>
      </c>
      <c r="P6" s="49">
        <f ca="1">IF(AND(ISNUMBER(VLOOKUP($U$1,DIA!B:BV,17)), VLOOKUP($U$1,DIA!B:BV,17)&lt;100), VLOOKUP($U$1,DIA!B:BV,17), "+ de 100")</f>
        <v>57.710511714957313</v>
      </c>
      <c r="Q6" s="12">
        <v>0.44186046511627908</v>
      </c>
      <c r="R6" s="64">
        <f t="shared" si="2"/>
        <v>1.3574660633484163E-2</v>
      </c>
      <c r="S6" s="108">
        <f t="shared" si="5"/>
        <v>323.97019474208372</v>
      </c>
      <c r="T6" s="195"/>
      <c r="U6" s="229">
        <f t="shared" si="3"/>
        <v>245</v>
      </c>
      <c r="V6" s="224">
        <f t="shared" ca="1" si="6"/>
        <v>44258.710511714955</v>
      </c>
      <c r="W6" s="221">
        <f t="shared" si="7"/>
        <v>3978</v>
      </c>
      <c r="X6" s="196">
        <v>28</v>
      </c>
      <c r="Y6" s="196">
        <v>26</v>
      </c>
      <c r="Z6" s="196">
        <v>13</v>
      </c>
      <c r="AA6" s="231" t="s">
        <v>24</v>
      </c>
    </row>
    <row r="7" spans="1:27" s="54" customFormat="1" ht="26.1" customHeight="1" x14ac:dyDescent="0.25">
      <c r="A7" s="195"/>
      <c r="B7" s="198" t="s">
        <v>47</v>
      </c>
      <c r="C7" s="110">
        <v>3</v>
      </c>
      <c r="D7" s="110">
        <v>88</v>
      </c>
      <c r="E7" s="214">
        <v>1.098901098901099E-2</v>
      </c>
      <c r="F7" s="214">
        <v>0.98901098901098905</v>
      </c>
      <c r="G7" s="110">
        <v>53</v>
      </c>
      <c r="H7" s="110">
        <v>1</v>
      </c>
      <c r="I7" s="110">
        <v>91</v>
      </c>
      <c r="J7" s="110"/>
      <c r="K7" s="209">
        <v>28189</v>
      </c>
      <c r="L7" s="110">
        <v>207</v>
      </c>
      <c r="M7" s="13">
        <f t="shared" si="4"/>
        <v>0.2950270068914137</v>
      </c>
      <c r="N7" s="67">
        <f t="shared" si="0"/>
        <v>312.17850934761788</v>
      </c>
      <c r="O7" s="108">
        <f t="shared" si="1"/>
        <v>10.642449182305155</v>
      </c>
      <c r="P7" s="115">
        <f ca="1">IF(AND(ISNUMBER(VLOOKUP($U$1,DIA!B:BV,21)), VLOOKUP($U$1,DIA!B:BV,21)&lt;100), VLOOKUP($U$1,DIA!B:BV,21), "+ de 100")</f>
        <v>40.125269868556387</v>
      </c>
      <c r="Q7" s="13">
        <v>6.6666666666666666E-2</v>
      </c>
      <c r="R7" s="64">
        <f t="shared" si="2"/>
        <v>1.1363636363636364E-2</v>
      </c>
      <c r="S7" s="108">
        <f t="shared" si="5"/>
        <v>35.474830607683849</v>
      </c>
      <c r="T7" s="195"/>
      <c r="U7" s="229">
        <f t="shared" si="3"/>
        <v>35</v>
      </c>
      <c r="V7" s="224">
        <f t="shared" ca="1" si="6"/>
        <v>44241.125269868557</v>
      </c>
      <c r="W7" s="221">
        <f t="shared" si="7"/>
        <v>176</v>
      </c>
      <c r="X7" s="196">
        <v>1</v>
      </c>
      <c r="Y7" s="196">
        <v>2</v>
      </c>
      <c r="Z7" s="196">
        <v>2</v>
      </c>
      <c r="AA7" s="231" t="s">
        <v>47</v>
      </c>
    </row>
    <row r="8" spans="1:27" s="54" customFormat="1" ht="26.1" customHeight="1" x14ac:dyDescent="0.25">
      <c r="A8" s="195"/>
      <c r="B8" s="198" t="s">
        <v>48</v>
      </c>
      <c r="C8" s="110"/>
      <c r="D8" s="110">
        <v>78</v>
      </c>
      <c r="E8" s="214">
        <v>1.2500000000000001E-2</v>
      </c>
      <c r="F8" s="214">
        <v>0.98750000000000004</v>
      </c>
      <c r="G8" s="110">
        <v>53</v>
      </c>
      <c r="H8" s="110">
        <v>2</v>
      </c>
      <c r="I8" s="110">
        <v>80</v>
      </c>
      <c r="J8" s="110">
        <v>2</v>
      </c>
      <c r="K8" s="209">
        <v>16468</v>
      </c>
      <c r="L8" s="110">
        <v>104</v>
      </c>
      <c r="M8" s="13">
        <f t="shared" si="4"/>
        <v>0.42321428571428577</v>
      </c>
      <c r="N8" s="67">
        <f t="shared" si="0"/>
        <v>473.64585863492835</v>
      </c>
      <c r="O8" s="108">
        <f t="shared" si="1"/>
        <v>0</v>
      </c>
      <c r="P8" s="115">
        <f ca="1">IF(AND(ISNUMBER(VLOOKUP($U$1,DIA!B:BV,24)), VLOOKUP($U$1,DIA!B:BV,24)&lt;100), VLOOKUP($U$1,DIA!B:BV,24), "+ de 100")</f>
        <v>18.187405996807243</v>
      </c>
      <c r="Q8" s="13">
        <v>0</v>
      </c>
      <c r="R8" s="64">
        <f t="shared" si="2"/>
        <v>2.564102564102564E-2</v>
      </c>
      <c r="S8" s="108">
        <f t="shared" si="5"/>
        <v>121.44765606023805</v>
      </c>
      <c r="T8" s="195"/>
      <c r="U8" s="229">
        <f t="shared" si="3"/>
        <v>23</v>
      </c>
      <c r="V8" s="224">
        <f t="shared" ca="1" si="6"/>
        <v>44219.18740599681</v>
      </c>
      <c r="W8" s="221">
        <f t="shared" si="7"/>
        <v>156</v>
      </c>
      <c r="X8" s="196"/>
      <c r="Y8" s="196"/>
      <c r="Z8" s="196"/>
      <c r="AA8" s="231" t="s">
        <v>48</v>
      </c>
    </row>
    <row r="9" spans="1:27" s="54" customFormat="1" ht="25.5" customHeight="1" x14ac:dyDescent="0.25">
      <c r="A9" s="195"/>
      <c r="B9" s="198" t="s">
        <v>7</v>
      </c>
      <c r="C9" s="110">
        <v>184</v>
      </c>
      <c r="D9" s="110">
        <v>876</v>
      </c>
      <c r="E9" s="214">
        <v>4.7562425683709865E-3</v>
      </c>
      <c r="F9" s="214">
        <v>0.99524375743162896</v>
      </c>
      <c r="G9" s="110">
        <v>654</v>
      </c>
      <c r="H9" s="110">
        <v>24</v>
      </c>
      <c r="I9" s="110">
        <v>841</v>
      </c>
      <c r="J9" s="110">
        <v>24</v>
      </c>
      <c r="K9" s="209">
        <v>58565</v>
      </c>
      <c r="L9" s="110">
        <v>1015</v>
      </c>
      <c r="M9" s="12">
        <f t="shared" si="4"/>
        <v>0.461043644373404</v>
      </c>
      <c r="N9" s="66">
        <f t="shared" si="0"/>
        <v>1495.7739264065567</v>
      </c>
      <c r="O9" s="108">
        <f t="shared" si="1"/>
        <v>314.18082472466494</v>
      </c>
      <c r="P9" s="49" t="str">
        <f ca="1">IF(AND(ISNUMBER(VLOOKUP($U$1,DIA!B:BV,29)), VLOOKUP($U$1,DIA!B:BV,29)&lt;100), VLOOKUP($U$1,DIA!B:BV,29), "+ de 100")</f>
        <v>+ de 100</v>
      </c>
      <c r="Q9" s="12">
        <v>0.46875</v>
      </c>
      <c r="R9" s="64">
        <f t="shared" si="2"/>
        <v>2.7397260273972601E-2</v>
      </c>
      <c r="S9" s="108">
        <f t="shared" si="5"/>
        <v>409.80107572782379</v>
      </c>
      <c r="T9" s="195"/>
      <c r="U9" s="229">
        <f t="shared" si="3"/>
        <v>198</v>
      </c>
      <c r="V9" s="224" t="e">
        <f t="shared" ca="1" si="6"/>
        <v>#VALUE!</v>
      </c>
      <c r="W9" s="221">
        <f t="shared" si="7"/>
        <v>1752</v>
      </c>
      <c r="X9" s="196">
        <v>21</v>
      </c>
      <c r="Y9" s="196">
        <v>15</v>
      </c>
      <c r="Z9" s="196">
        <v>13</v>
      </c>
      <c r="AA9" s="231" t="s">
        <v>7</v>
      </c>
    </row>
    <row r="10" spans="1:27" s="54" customFormat="1" ht="26.1" customHeight="1" x14ac:dyDescent="0.25">
      <c r="A10" s="195"/>
      <c r="B10" s="198" t="s">
        <v>9</v>
      </c>
      <c r="C10" s="110">
        <v>291</v>
      </c>
      <c r="D10" s="110">
        <v>4214</v>
      </c>
      <c r="E10" s="214">
        <v>0.18885096700796358</v>
      </c>
      <c r="F10" s="214">
        <v>0.81114903299203645</v>
      </c>
      <c r="G10" s="110">
        <v>2768</v>
      </c>
      <c r="H10" s="110">
        <v>69</v>
      </c>
      <c r="I10" s="110">
        <v>3516</v>
      </c>
      <c r="J10" s="110">
        <v>70</v>
      </c>
      <c r="K10" s="209">
        <v>124231</v>
      </c>
      <c r="L10" s="110">
        <v>3600</v>
      </c>
      <c r="M10" s="14">
        <f t="shared" si="4"/>
        <v>0.43744331008810361</v>
      </c>
      <c r="N10" s="65">
        <f t="shared" si="0"/>
        <v>3392.0680023504601</v>
      </c>
      <c r="O10" s="108">
        <f t="shared" si="1"/>
        <v>234.24105094541622</v>
      </c>
      <c r="P10" s="49">
        <f ca="1">IF(AND(ISNUMBER(VLOOKUP($U$1,DIA!B:BV,33)), VLOOKUP($U$1,DIA!B:BV,33)&lt;100), VLOOKUP($U$1,DIA!B:BV,33), "+ de 100")</f>
        <v>69.076081190350251</v>
      </c>
      <c r="Q10" s="13">
        <v>9.7134870719776376E-2</v>
      </c>
      <c r="R10" s="64">
        <f t="shared" si="2"/>
        <v>1.6373991457047935E-2</v>
      </c>
      <c r="S10" s="108">
        <f t="shared" si="5"/>
        <v>555.41692492212087</v>
      </c>
      <c r="T10" s="195"/>
      <c r="U10" s="229">
        <f t="shared" si="3"/>
        <v>1376</v>
      </c>
      <c r="V10" s="224">
        <f t="shared" ca="1" si="6"/>
        <v>44270.076081190353</v>
      </c>
      <c r="W10" s="221">
        <f t="shared" si="7"/>
        <v>8428</v>
      </c>
      <c r="X10" s="196">
        <v>26</v>
      </c>
      <c r="Y10" s="196">
        <v>28</v>
      </c>
      <c r="Z10" s="196">
        <v>29</v>
      </c>
      <c r="AA10" s="231" t="s">
        <v>9</v>
      </c>
    </row>
    <row r="11" spans="1:27" s="54" customFormat="1" ht="26.1" customHeight="1" x14ac:dyDescent="0.25">
      <c r="A11" s="195"/>
      <c r="B11" s="198" t="s">
        <v>15</v>
      </c>
      <c r="C11" s="111">
        <v>19</v>
      </c>
      <c r="D11" s="111">
        <v>256</v>
      </c>
      <c r="E11" s="215">
        <v>0</v>
      </c>
      <c r="F11" s="215">
        <v>1</v>
      </c>
      <c r="G11" s="111">
        <v>218</v>
      </c>
      <c r="H11" s="111">
        <v>3</v>
      </c>
      <c r="I11" s="111">
        <v>244</v>
      </c>
      <c r="J11" s="111">
        <v>3</v>
      </c>
      <c r="K11" s="209">
        <v>13420</v>
      </c>
      <c r="L11" s="110">
        <v>655</v>
      </c>
      <c r="M11" s="14">
        <f t="shared" si="4"/>
        <v>0.28100987925356752</v>
      </c>
      <c r="N11" s="65">
        <f t="shared" si="0"/>
        <v>1907.6005961251863</v>
      </c>
      <c r="O11" s="108">
        <f t="shared" si="1"/>
        <v>141.57973174366617</v>
      </c>
      <c r="P11" s="49">
        <f ca="1">IF(AND(ISNUMBER(VLOOKUP($U$1,DIA!B:BV,33)), VLOOKUP($U$1,DIA!B:BV,33)&lt;100), VLOOKUP($U$1,DIA!B:BV,33), "+ de 100")</f>
        <v>69.076081190350251</v>
      </c>
      <c r="Q11" s="13">
        <v>6.8627450980392163E-2</v>
      </c>
      <c r="R11" s="64">
        <f t="shared" si="2"/>
        <v>1.171875E-2</v>
      </c>
      <c r="S11" s="108">
        <f t="shared" si="5"/>
        <v>223.54694485842026</v>
      </c>
      <c r="T11" s="195"/>
      <c r="U11" s="229">
        <f t="shared" si="3"/>
        <v>35</v>
      </c>
      <c r="V11" s="224">
        <f t="shared" ca="1" si="6"/>
        <v>44270.076081190353</v>
      </c>
      <c r="W11" s="221">
        <f t="shared" si="7"/>
        <v>512</v>
      </c>
      <c r="X11" s="196">
        <v>3</v>
      </c>
      <c r="Y11" s="196">
        <v>3</v>
      </c>
      <c r="Z11" s="196">
        <v>6</v>
      </c>
      <c r="AA11" s="231" t="s">
        <v>15</v>
      </c>
    </row>
    <row r="12" spans="1:27" s="54" customFormat="1" ht="26.1" customHeight="1" x14ac:dyDescent="0.25">
      <c r="A12" s="195"/>
      <c r="B12" s="198" t="s">
        <v>11</v>
      </c>
      <c r="C12" s="110">
        <v>67</v>
      </c>
      <c r="D12" s="110">
        <v>958</v>
      </c>
      <c r="E12" s="214">
        <v>9.3174431202600216E-2</v>
      </c>
      <c r="F12" s="214">
        <v>0.90682556879739973</v>
      </c>
      <c r="G12" s="110">
        <v>740</v>
      </c>
      <c r="H12" s="110">
        <v>18</v>
      </c>
      <c r="I12" s="110">
        <v>923</v>
      </c>
      <c r="J12" s="110">
        <v>17</v>
      </c>
      <c r="K12" s="209">
        <v>72051</v>
      </c>
      <c r="L12" s="110">
        <v>693</v>
      </c>
      <c r="M12" s="12">
        <f t="shared" si="4"/>
        <v>0.52618951841787343</v>
      </c>
      <c r="N12" s="66">
        <f t="shared" si="0"/>
        <v>1329.6137458189339</v>
      </c>
      <c r="O12" s="108">
        <f t="shared" si="1"/>
        <v>92.989687859988067</v>
      </c>
      <c r="P12" s="49">
        <f ca="1">IF(AND(ISNUMBER(VLOOKUP($U$1,DIA!B:BV,41)), VLOOKUP($U$1,DIA!B:BV,41)&lt;100), VLOOKUP($U$1,DIA!B:BV,41), "+ de 100")</f>
        <v>61.832813425145162</v>
      </c>
      <c r="Q12" s="13">
        <v>0.1875</v>
      </c>
      <c r="R12" s="64">
        <f t="shared" si="2"/>
        <v>1.8789144050104383E-2</v>
      </c>
      <c r="S12" s="108">
        <f t="shared" si="5"/>
        <v>249.82304201190826</v>
      </c>
      <c r="T12" s="195"/>
      <c r="U12" s="229">
        <f t="shared" si="3"/>
        <v>201</v>
      </c>
      <c r="V12" s="224">
        <f t="shared" ca="1" si="6"/>
        <v>44262.832813425142</v>
      </c>
      <c r="W12" s="221">
        <f t="shared" si="7"/>
        <v>1916</v>
      </c>
      <c r="X12" s="196">
        <v>9</v>
      </c>
      <c r="Y12" s="196">
        <v>13</v>
      </c>
      <c r="Z12" s="196">
        <v>14</v>
      </c>
      <c r="AA12" s="231" t="s">
        <v>11</v>
      </c>
    </row>
    <row r="13" spans="1:27" s="54" customFormat="1" ht="26.1" customHeight="1" x14ac:dyDescent="0.25">
      <c r="A13" s="195"/>
      <c r="B13" s="198" t="s">
        <v>12</v>
      </c>
      <c r="C13" s="110">
        <v>60</v>
      </c>
      <c r="D13" s="110">
        <v>700</v>
      </c>
      <c r="E13" s="214">
        <v>9.0370370370370365E-2</v>
      </c>
      <c r="F13" s="214">
        <v>0.90962962962962968</v>
      </c>
      <c r="G13" s="110">
        <v>611</v>
      </c>
      <c r="H13" s="110">
        <v>15</v>
      </c>
      <c r="I13" s="110">
        <v>675</v>
      </c>
      <c r="J13" s="110">
        <v>15</v>
      </c>
      <c r="K13" s="209">
        <v>41304</v>
      </c>
      <c r="L13" s="110">
        <v>425</v>
      </c>
      <c r="M13" s="12">
        <f t="shared" si="4"/>
        <v>0.56599176954732511</v>
      </c>
      <c r="N13" s="66">
        <f t="shared" si="0"/>
        <v>1694.7511136935891</v>
      </c>
      <c r="O13" s="108">
        <f t="shared" si="1"/>
        <v>145.26438117373621</v>
      </c>
      <c r="P13" s="49" t="str">
        <f ca="1">IF(AND(ISNUMBER(VLOOKUP($U$1,DIA!B:BV,45)), VLOOKUP($U$1,DIA!B:BV,45)&lt;100), VLOOKUP($U$1,DIA!B:BV,45), "+ de 100")</f>
        <v>+ de 100</v>
      </c>
      <c r="Q13" s="12">
        <v>0.1891891891891892</v>
      </c>
      <c r="R13" s="64">
        <f t="shared" si="2"/>
        <v>2.1428571428571429E-2</v>
      </c>
      <c r="S13" s="108">
        <f t="shared" si="5"/>
        <v>363.16095293434051</v>
      </c>
      <c r="T13" s="195"/>
      <c r="U13" s="229">
        <f t="shared" si="3"/>
        <v>74</v>
      </c>
      <c r="V13" s="224" t="e">
        <f t="shared" ca="1" si="6"/>
        <v>#VALUE!</v>
      </c>
      <c r="W13" s="221">
        <f t="shared" si="7"/>
        <v>1400</v>
      </c>
      <c r="X13" s="196">
        <v>6</v>
      </c>
      <c r="Y13" s="196">
        <v>16</v>
      </c>
      <c r="Z13" s="196">
        <v>11</v>
      </c>
      <c r="AA13" s="231" t="s">
        <v>12</v>
      </c>
    </row>
    <row r="14" spans="1:27" s="54" customFormat="1" ht="26.1" customHeight="1" x14ac:dyDescent="0.25">
      <c r="A14" s="195"/>
      <c r="B14" s="198" t="s">
        <v>8</v>
      </c>
      <c r="C14" s="110">
        <v>1499</v>
      </c>
      <c r="D14" s="110">
        <v>12258</v>
      </c>
      <c r="E14" s="214">
        <v>0.25350563651361013</v>
      </c>
      <c r="F14" s="214">
        <v>0.74649436348638987</v>
      </c>
      <c r="G14" s="110">
        <v>9390</v>
      </c>
      <c r="H14" s="110">
        <v>245</v>
      </c>
      <c r="I14" s="110">
        <v>10911</v>
      </c>
      <c r="J14" s="110">
        <v>250</v>
      </c>
      <c r="K14" s="209">
        <v>376912</v>
      </c>
      <c r="L14" s="110">
        <v>9957</v>
      </c>
      <c r="M14" s="14">
        <f t="shared" si="4"/>
        <v>0.41190762582111939</v>
      </c>
      <c r="N14" s="65">
        <f t="shared" si="0"/>
        <v>3252.2180243664302</v>
      </c>
      <c r="O14" s="108">
        <f t="shared" si="1"/>
        <v>397.70556522477398</v>
      </c>
      <c r="P14" s="48" t="str">
        <f ca="1">IF(AND(ISNUMBER(VLOOKUP($U$1,DIA!B:BV,49)), VLOOKUP($U$1,DIA!B:BV,49)&lt;100), VLOOKUP($U$1,DIA!B:BV,49), "+ de 100")</f>
        <v>+ de 100</v>
      </c>
      <c r="Q14" s="13">
        <v>0.12526056471480007</v>
      </c>
      <c r="R14" s="64">
        <f t="shared" si="2"/>
        <v>1.998694729972263E-2</v>
      </c>
      <c r="S14" s="108">
        <f t="shared" si="5"/>
        <v>650.01910260219893</v>
      </c>
      <c r="T14" s="195"/>
      <c r="U14" s="229">
        <f t="shared" si="3"/>
        <v>2618</v>
      </c>
      <c r="V14" s="224" t="e">
        <f t="shared" ca="1" si="6"/>
        <v>#VALUE!</v>
      </c>
      <c r="W14" s="221">
        <f t="shared" si="7"/>
        <v>24516</v>
      </c>
      <c r="X14" s="196">
        <v>159</v>
      </c>
      <c r="Y14" s="196">
        <v>144</v>
      </c>
      <c r="Z14" s="196">
        <v>101</v>
      </c>
      <c r="AA14" s="231" t="s">
        <v>8</v>
      </c>
    </row>
    <row r="15" spans="1:27" s="54" customFormat="1" ht="26.1" customHeight="1" x14ac:dyDescent="0.25">
      <c r="A15" s="195"/>
      <c r="B15" s="198" t="s">
        <v>49</v>
      </c>
      <c r="C15" s="110">
        <v>43</v>
      </c>
      <c r="D15" s="110">
        <v>133</v>
      </c>
      <c r="E15" s="214">
        <v>7.7519379844961239E-3</v>
      </c>
      <c r="F15" s="214">
        <v>0.99224806201550386</v>
      </c>
      <c r="G15" s="110">
        <v>80</v>
      </c>
      <c r="H15" s="110">
        <v>2</v>
      </c>
      <c r="I15" s="110">
        <v>129</v>
      </c>
      <c r="J15" s="110">
        <v>1</v>
      </c>
      <c r="K15" s="209">
        <v>19804</v>
      </c>
      <c r="L15" s="110">
        <v>104</v>
      </c>
      <c r="M15" s="13">
        <f t="shared" si="4"/>
        <v>0.55683119092009292</v>
      </c>
      <c r="N15" s="67">
        <f t="shared" si="0"/>
        <v>671.58149868713394</v>
      </c>
      <c r="O15" s="108">
        <f t="shared" si="1"/>
        <v>217.12785295899818</v>
      </c>
      <c r="P15" s="115">
        <f ca="1">IF(AND(ISNUMBER(VLOOKUP($U$1,DIA!B:BV,53)), VLOOKUP($U$1,DIA!B:BV,53)&lt;100), VLOOKUP($U$1,DIA!B:BV,53), "+ de 100")</f>
        <v>28.313497337183335</v>
      </c>
      <c r="Q15" s="14">
        <v>1.3333333333333333</v>
      </c>
      <c r="R15" s="64">
        <f t="shared" si="2"/>
        <v>1.5037593984962405E-2</v>
      </c>
      <c r="S15" s="108">
        <f t="shared" si="5"/>
        <v>100.98969905069683</v>
      </c>
      <c r="T15" s="195"/>
      <c r="U15" s="229">
        <f t="shared" si="3"/>
        <v>52</v>
      </c>
      <c r="V15" s="224">
        <f t="shared" ca="1" si="6"/>
        <v>44229.313497337185</v>
      </c>
      <c r="W15" s="221">
        <f t="shared" si="7"/>
        <v>266</v>
      </c>
      <c r="X15" s="196">
        <v>7</v>
      </c>
      <c r="Y15" s="196">
        <v>6</v>
      </c>
      <c r="Z15" s="196">
        <v>3</v>
      </c>
      <c r="AA15" s="231" t="s">
        <v>49</v>
      </c>
    </row>
    <row r="16" spans="1:27" s="54" customFormat="1" ht="25.5" customHeight="1" x14ac:dyDescent="0.25">
      <c r="A16" s="195"/>
      <c r="B16" s="198" t="s">
        <v>50</v>
      </c>
      <c r="C16" s="110">
        <v>61</v>
      </c>
      <c r="D16" s="110">
        <v>266</v>
      </c>
      <c r="E16" s="214">
        <v>0.17826086956521739</v>
      </c>
      <c r="F16" s="214">
        <v>0.82173913043478264</v>
      </c>
      <c r="G16" s="110">
        <v>195</v>
      </c>
      <c r="H16" s="110">
        <v>9</v>
      </c>
      <c r="I16" s="110">
        <v>230</v>
      </c>
      <c r="J16" s="110">
        <v>7</v>
      </c>
      <c r="K16" s="209">
        <v>26659</v>
      </c>
      <c r="L16" s="110">
        <v>289</v>
      </c>
      <c r="M16" s="12">
        <f t="shared" si="4"/>
        <v>0.39384253819036424</v>
      </c>
      <c r="N16" s="66">
        <f t="shared" si="0"/>
        <v>997.78686372332049</v>
      </c>
      <c r="O16" s="108">
        <f t="shared" si="1"/>
        <v>228.81578453805471</v>
      </c>
      <c r="P16" s="49">
        <f ca="1">IF(AND(ISNUMBER(VLOOKUP($U$1,DIA!B:BV,57)), VLOOKUP($U$1,DIA!B:BV,57)&lt;100), VLOOKUP($U$1,DIA!B:BV,57), "+ de 100")</f>
        <v>69.390111587961812</v>
      </c>
      <c r="Q16" s="14">
        <v>0.80952380952380953</v>
      </c>
      <c r="R16" s="64">
        <f t="shared" si="2"/>
        <v>3.3834586466165412E-2</v>
      </c>
      <c r="S16" s="108">
        <f t="shared" si="5"/>
        <v>337.59705915450689</v>
      </c>
      <c r="T16" s="195"/>
      <c r="U16" s="229">
        <f t="shared" si="3"/>
        <v>64</v>
      </c>
      <c r="V16" s="224">
        <f t="shared" ca="1" si="6"/>
        <v>44270.390111587963</v>
      </c>
      <c r="W16" s="221">
        <f t="shared" si="7"/>
        <v>532</v>
      </c>
      <c r="X16" s="196">
        <v>6</v>
      </c>
      <c r="Y16" s="196">
        <v>4</v>
      </c>
      <c r="Z16" s="196">
        <v>3</v>
      </c>
      <c r="AA16" s="231" t="s">
        <v>50</v>
      </c>
    </row>
    <row r="17" spans="1:27" s="54" customFormat="1" ht="26.1" customHeight="1" x14ac:dyDescent="0.25">
      <c r="A17" s="212"/>
      <c r="B17" s="198" t="s">
        <v>27</v>
      </c>
      <c r="C17" s="110">
        <v>190</v>
      </c>
      <c r="D17" s="110">
        <v>2867</v>
      </c>
      <c r="E17" s="214">
        <v>0.20763636363636365</v>
      </c>
      <c r="F17" s="214">
        <v>0.79236363636363638</v>
      </c>
      <c r="G17" s="110">
        <v>2462</v>
      </c>
      <c r="H17" s="110">
        <v>44</v>
      </c>
      <c r="I17" s="110">
        <v>2750</v>
      </c>
      <c r="J17" s="110">
        <v>46</v>
      </c>
      <c r="K17" s="209">
        <v>113161</v>
      </c>
      <c r="L17" s="110">
        <v>1847</v>
      </c>
      <c r="M17" s="12">
        <f t="shared" si="4"/>
        <v>0.48190635245111274</v>
      </c>
      <c r="N17" s="66">
        <f t="shared" si="0"/>
        <v>2533.5583814211609</v>
      </c>
      <c r="O17" s="108">
        <f t="shared" si="1"/>
        <v>167.90236919079894</v>
      </c>
      <c r="P17" s="49">
        <f ca="1">IF(AND(ISNUMBER(VLOOKUP($U$1,DIA!B:BV,61)), VLOOKUP($U$1,DIA!B:BV,61)&lt;100), VLOOKUP($U$1,DIA!B:BV,61), "+ de 100")</f>
        <v>59.485041569609528</v>
      </c>
      <c r="Q17" s="12">
        <v>0.38461538461538464</v>
      </c>
      <c r="R17" s="64">
        <f t="shared" si="2"/>
        <v>1.5347052668294385E-2</v>
      </c>
      <c r="S17" s="108">
        <f>H17/K17*1000000</f>
        <v>388.82653917869231</v>
      </c>
      <c r="T17" s="195"/>
      <c r="U17" s="229">
        <f t="shared" si="3"/>
        <v>359</v>
      </c>
      <c r="V17" s="224">
        <f t="shared" ca="1" si="6"/>
        <v>44260.485041569613</v>
      </c>
      <c r="W17" s="240">
        <f t="shared" si="7"/>
        <v>5734</v>
      </c>
      <c r="X17" s="196">
        <v>21</v>
      </c>
      <c r="Y17" s="196">
        <v>27</v>
      </c>
      <c r="Z17" s="196">
        <v>34</v>
      </c>
      <c r="AA17" s="231" t="s">
        <v>27</v>
      </c>
    </row>
    <row r="18" spans="1:27" s="54" customFormat="1" ht="26.1" customHeight="1" x14ac:dyDescent="0.25">
      <c r="A18" s="195"/>
      <c r="B18" s="198" t="s">
        <v>51</v>
      </c>
      <c r="C18" s="110">
        <v>110</v>
      </c>
      <c r="D18" s="110">
        <v>943</v>
      </c>
      <c r="E18" s="214">
        <v>1.948051948051948E-2</v>
      </c>
      <c r="F18" s="214">
        <v>0.98051948051948057</v>
      </c>
      <c r="G18" s="110">
        <v>774</v>
      </c>
      <c r="H18" s="110">
        <v>28</v>
      </c>
      <c r="I18" s="110">
        <v>924</v>
      </c>
      <c r="J18" s="110">
        <v>31</v>
      </c>
      <c r="K18" s="209">
        <v>39665</v>
      </c>
      <c r="L18" s="110">
        <v>651</v>
      </c>
      <c r="M18" s="14">
        <f t="shared" si="4"/>
        <v>0.58006892730857595</v>
      </c>
      <c r="N18" s="65">
        <f t="shared" si="0"/>
        <v>2377.4108155804865</v>
      </c>
      <c r="O18" s="108">
        <f t="shared" si="1"/>
        <v>277.32257657884787</v>
      </c>
      <c r="P18" s="115">
        <f ca="1">IF(AND(ISNUMBER(VLOOKUP($U$1,DIA!B:BV,65)), VLOOKUP($U$1,DIA!B:BV,65)&lt;100), VLOOKUP($U$1,DIA!B:BV,65), "+ de 100")</f>
        <v>41.496261636595911</v>
      </c>
      <c r="Q18" s="13">
        <v>0.26136363636363635</v>
      </c>
      <c r="R18" s="64">
        <f t="shared" si="2"/>
        <v>2.9692470837751856E-2</v>
      </c>
      <c r="S18" s="108">
        <f>H18/K18*1000000</f>
        <v>705.91201310979454</v>
      </c>
      <c r="T18" s="195"/>
      <c r="U18" s="229">
        <f t="shared" si="3"/>
        <v>138</v>
      </c>
      <c r="V18" s="224">
        <f t="shared" ca="1" si="6"/>
        <v>44242.496261636596</v>
      </c>
      <c r="W18" s="221">
        <f t="shared" si="7"/>
        <v>1886</v>
      </c>
      <c r="X18" s="196">
        <v>13</v>
      </c>
      <c r="Y18" s="196">
        <v>15</v>
      </c>
      <c r="Z18" s="196">
        <v>11</v>
      </c>
      <c r="AA18" s="231" t="s">
        <v>51</v>
      </c>
    </row>
    <row r="19" spans="1:27" s="54" customFormat="1" ht="27.75" customHeight="1" thickBot="1" x14ac:dyDescent="0.3">
      <c r="A19" s="195"/>
      <c r="B19" s="199" t="s">
        <v>10</v>
      </c>
      <c r="C19" s="112">
        <v>20</v>
      </c>
      <c r="D19" s="112">
        <v>427</v>
      </c>
      <c r="E19" s="216">
        <v>1.4184397163120567E-2</v>
      </c>
      <c r="F19" s="216">
        <v>0.98581560283687941</v>
      </c>
      <c r="G19" s="112">
        <v>273</v>
      </c>
      <c r="H19" s="112">
        <v>17</v>
      </c>
      <c r="I19" s="112">
        <v>423</v>
      </c>
      <c r="J19" s="112">
        <v>16</v>
      </c>
      <c r="K19" s="211">
        <v>52651</v>
      </c>
      <c r="L19" s="112">
        <v>603</v>
      </c>
      <c r="M19" s="13">
        <f t="shared" si="4"/>
        <v>0.40868277904014322</v>
      </c>
      <c r="N19" s="67">
        <f t="shared" si="0"/>
        <v>811.00074072667189</v>
      </c>
      <c r="O19" s="108">
        <f t="shared" si="1"/>
        <v>37.985983172209451</v>
      </c>
      <c r="P19" s="330">
        <f ca="1">IF(AND(ISNUMBER(VLOOKUP($U$1,DIA!B:BV,69)), VLOOKUP($U$1,DIA!B:BV,69)&lt;100), VLOOKUP($U$1,DIA!B:BV,69), "+ de 100")</f>
        <v>44.732269539928133</v>
      </c>
      <c r="Q19" s="125">
        <v>6.7226890756302518E-2</v>
      </c>
      <c r="R19" s="64">
        <f>H19/D19</f>
        <v>3.9812646370023422E-2</v>
      </c>
      <c r="S19" s="108">
        <f t="shared" si="5"/>
        <v>322.88085696378039</v>
      </c>
      <c r="T19" s="195"/>
      <c r="U19" s="229">
        <f t="shared" si="3"/>
        <v>138</v>
      </c>
      <c r="V19" s="224">
        <f t="shared" ca="1" si="6"/>
        <v>44245.732269539927</v>
      </c>
      <c r="W19" s="221">
        <f t="shared" si="7"/>
        <v>854</v>
      </c>
      <c r="X19" s="218">
        <v>3</v>
      </c>
      <c r="Y19" s="218">
        <v>8</v>
      </c>
      <c r="Z19" s="218">
        <v>7</v>
      </c>
      <c r="AA19" s="232" t="s">
        <v>10</v>
      </c>
    </row>
    <row r="20" spans="1:27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32465</v>
      </c>
      <c r="E20" s="137">
        <v>0.1706067231484012</v>
      </c>
      <c r="F20" s="137">
        <v>0.8293932768515988</v>
      </c>
      <c r="G20" s="133">
        <f t="shared" ref="G20:L20" si="8">SUM(G3:G19)</f>
        <v>25072</v>
      </c>
      <c r="H20" s="133">
        <f t="shared" si="8"/>
        <v>583</v>
      </c>
      <c r="I20" s="133">
        <f t="shared" si="8"/>
        <v>29970</v>
      </c>
      <c r="J20" s="133">
        <f t="shared" si="8"/>
        <v>584</v>
      </c>
      <c r="K20" s="134">
        <f t="shared" si="8"/>
        <v>1385961</v>
      </c>
      <c r="L20" s="134">
        <f t="shared" si="8"/>
        <v>26418</v>
      </c>
      <c r="M20" s="255">
        <f t="shared" si="4"/>
        <v>0.45728398235462114</v>
      </c>
      <c r="N20" s="168">
        <f t="shared" si="0"/>
        <v>2342.4180045470257</v>
      </c>
      <c r="O20" s="135">
        <v>94</v>
      </c>
      <c r="P20" s="136">
        <f ca="1">VLOOKUP(U1,DIA!B:BV,73)</f>
        <v>74.328075247299935</v>
      </c>
      <c r="Q20" s="137">
        <v>0.15200093611046103</v>
      </c>
      <c r="R20" s="138">
        <f>J20/D20</f>
        <v>1.798860311104266E-2</v>
      </c>
      <c r="S20" s="139">
        <f>H20/K20*1000000</f>
        <v>420.64675701552932</v>
      </c>
      <c r="T20" s="11"/>
      <c r="U20" s="233">
        <f t="shared" si="3"/>
        <v>6809</v>
      </c>
      <c r="V20" s="256">
        <f t="shared" ca="1" si="6"/>
        <v>44275.3280752473</v>
      </c>
      <c r="W20" s="234">
        <f t="shared" si="7"/>
        <v>64930</v>
      </c>
      <c r="X20" s="235">
        <v>348</v>
      </c>
      <c r="Y20" s="236">
        <v>365</v>
      </c>
      <c r="Z20" s="237">
        <v>291</v>
      </c>
      <c r="AA20" s="238" t="s">
        <v>873</v>
      </c>
    </row>
    <row r="21" spans="1:27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19">
        <v>1.8</v>
      </c>
      <c r="S21" s="59"/>
      <c r="U21" s="195"/>
      <c r="V21" s="101"/>
      <c r="W21" s="52"/>
      <c r="X21" s="20"/>
      <c r="Y21" s="20"/>
    </row>
    <row r="22" spans="1:27" x14ac:dyDescent="0.25">
      <c r="B22" s="201">
        <v>44081</v>
      </c>
      <c r="C22" s="141">
        <v>8667</v>
      </c>
      <c r="D22" s="8">
        <v>8667</v>
      </c>
      <c r="F22" s="8">
        <f>D17*0.8</f>
        <v>2293.6</v>
      </c>
      <c r="G22" s="51"/>
      <c r="H22" s="51"/>
      <c r="I22" s="51"/>
      <c r="L22" s="5">
        <f>D20-G20</f>
        <v>7393</v>
      </c>
    </row>
    <row r="23" spans="1:27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27" x14ac:dyDescent="0.25">
      <c r="B24" s="201">
        <f>B23-38</f>
        <v>44064</v>
      </c>
      <c r="N24" s="126"/>
    </row>
    <row r="25" spans="1:27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N25" s="2">
        <v>44134</v>
      </c>
    </row>
    <row r="26" spans="1:27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1">
        <v>384</v>
      </c>
      <c r="N26" s="1">
        <f>M26*2</f>
        <v>768</v>
      </c>
      <c r="P26" s="257" t="s">
        <v>941</v>
      </c>
      <c r="Q26" s="257" t="s">
        <v>942</v>
      </c>
      <c r="R26" s="257" t="s">
        <v>943</v>
      </c>
      <c r="S26" s="258" t="s">
        <v>944</v>
      </c>
      <c r="T26" s="259"/>
      <c r="U26" s="260" t="s">
        <v>945</v>
      </c>
    </row>
    <row r="27" spans="1:27" x14ac:dyDescent="0.25">
      <c r="D27" s="8" t="s">
        <v>865</v>
      </c>
      <c r="E27" s="8" t="s">
        <v>866</v>
      </c>
      <c r="N27" s="1">
        <v>739</v>
      </c>
      <c r="P27" s="257">
        <v>9.1999999999999993</v>
      </c>
      <c r="Q27" s="257">
        <v>1.5</v>
      </c>
      <c r="R27" s="257">
        <v>-54</v>
      </c>
      <c r="S27" s="258">
        <v>-60</v>
      </c>
      <c r="T27" s="259"/>
      <c r="U27" s="260">
        <v>-35</v>
      </c>
    </row>
    <row r="28" spans="1:27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1"/>
      <c r="N28" s="1">
        <f>N26-N27</f>
        <v>29</v>
      </c>
      <c r="O28" s="1"/>
      <c r="P28" s="1"/>
      <c r="Q28" s="1"/>
      <c r="R28" s="1"/>
      <c r="S28" s="60"/>
      <c r="T28" s="9"/>
      <c r="U28" s="54"/>
      <c r="V28" s="102"/>
      <c r="W28" s="51"/>
      <c r="X28" s="1"/>
      <c r="Y28" s="1"/>
    </row>
    <row r="29" spans="1:27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27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27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27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  <row r="34" spans="4:4" x14ac:dyDescent="0.25">
      <c r="D34" s="8">
        <v>27628</v>
      </c>
    </row>
    <row r="35" spans="4:4" x14ac:dyDescent="0.25">
      <c r="D35" s="8">
        <v>12508</v>
      </c>
    </row>
    <row r="36" spans="4:4" x14ac:dyDescent="0.25">
      <c r="D36" s="8">
        <f>D34-D35</f>
        <v>15120</v>
      </c>
    </row>
  </sheetData>
  <sortState xmlns:xlrd2="http://schemas.microsoft.com/office/spreadsheetml/2017/richdata2" ref="B3:S19">
    <sortCondition ref="B3:B19"/>
  </sortState>
  <phoneticPr fontId="33" type="noConversion"/>
  <conditionalFormatting sqref="O3:O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Z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Z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Z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Z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Z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Z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Z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Z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Z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Z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Z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Z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Z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Z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Z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Z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Z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Z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9">
    <cfRule type="colorScale" priority="2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N3:N19"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3:S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2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2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2021-01-05T18:57:31Z</dcterms:modified>
</cp:coreProperties>
</file>