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E3D063F7-74C4-4044-BC20-D27C59EB1ECE}" xr6:coauthVersionLast="45" xr6:coauthVersionMax="45" xr10:uidLastSave="{00000000-0000-0000-0000-000000000000}"/>
  <bookViews>
    <workbookView xWindow="11730" yWindow="285" windowWidth="8655" windowHeight="8595" tabRatio="649" firstSheet="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casos_provincias!$A$1:$E$4032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21" i="3" l="1"/>
  <c r="E4117" i="3"/>
  <c r="E4114" i="3"/>
  <c r="E4106" i="3"/>
  <c r="E4105" i="3"/>
  <c r="P173" i="1"/>
  <c r="E173" i="1"/>
  <c r="S173" i="1"/>
  <c r="D173" i="1"/>
  <c r="C173" i="1"/>
  <c r="E4119" i="3" l="1"/>
  <c r="E4109" i="3"/>
  <c r="E4108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K172" i="1"/>
  <c r="J172" i="1" s="1"/>
  <c r="I172" i="1"/>
  <c r="E4096" i="3" l="1"/>
  <c r="E4090" i="3"/>
  <c r="E4086" i="3"/>
  <c r="E4082" i="3"/>
  <c r="E4081" i="3"/>
  <c r="E4100" i="3"/>
  <c r="E4093" i="3"/>
  <c r="P172" i="1"/>
  <c r="E172" i="1"/>
  <c r="S172" i="1" s="1"/>
  <c r="D172" i="1"/>
  <c r="C172" i="1"/>
  <c r="E4033" i="3" l="1"/>
  <c r="K171" i="1"/>
  <c r="J171" i="1" s="1"/>
  <c r="D171" i="1" l="1"/>
  <c r="D170" i="1"/>
  <c r="P171" i="1"/>
  <c r="E4058" i="3"/>
  <c r="E4057" i="3"/>
  <c r="D4080" i="3"/>
  <c r="D4104" i="3" s="1"/>
  <c r="D4079" i="3"/>
  <c r="D4103" i="3" s="1"/>
  <c r="D4078" i="3"/>
  <c r="D4102" i="3" s="1"/>
  <c r="D4076" i="3"/>
  <c r="D4100" i="3" s="1"/>
  <c r="D4073" i="3"/>
  <c r="D4097" i="3" s="1"/>
  <c r="D4071" i="3"/>
  <c r="D4095" i="3" s="1"/>
  <c r="D4070" i="3"/>
  <c r="D4094" i="3" s="1"/>
  <c r="D4069" i="3"/>
  <c r="D4093" i="3" s="1"/>
  <c r="D4068" i="3"/>
  <c r="D4092" i="3" s="1"/>
  <c r="D4067" i="3"/>
  <c r="D4091" i="3" s="1"/>
  <c r="D4066" i="3"/>
  <c r="D4090" i="3" s="1"/>
  <c r="D4065" i="3"/>
  <c r="D4089" i="3" s="1"/>
  <c r="D4064" i="3"/>
  <c r="D4088" i="3" s="1"/>
  <c r="D4063" i="3"/>
  <c r="D4087" i="3" s="1"/>
  <c r="D4062" i="3"/>
  <c r="D4086" i="3" s="1"/>
  <c r="D4061" i="3"/>
  <c r="D4085" i="3" s="1"/>
  <c r="D4058" i="3"/>
  <c r="D4082" i="3" s="1"/>
  <c r="D4057" i="3"/>
  <c r="D4081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C3960" i="3" l="1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K166" i="1" l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E3925" i="3" l="1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/>
  <c r="P160" i="1" l="1"/>
  <c r="D152" i="14"/>
  <c r="D151" i="14"/>
  <c r="D157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158" i="14" s="1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O138" i="12"/>
  <c r="O153" i="12"/>
  <c r="I149" i="12"/>
  <c r="I156" i="12"/>
  <c r="O156" i="12" s="1"/>
  <c r="M151" i="12"/>
  <c r="I155" i="12"/>
  <c r="D156" i="12"/>
  <c r="D154" i="12"/>
  <c r="E154" i="12" s="1"/>
  <c r="E155" i="12" s="1"/>
  <c r="E156" i="12" s="1"/>
  <c r="D153" i="12"/>
  <c r="D152" i="12"/>
  <c r="E152" i="12" s="1"/>
  <c r="C152" i="12"/>
  <c r="C153" i="12" s="1"/>
  <c r="C154" i="12" s="1"/>
  <c r="C155" i="12" s="1"/>
  <c r="C156" i="12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L36" i="13" s="1"/>
  <c r="M36" i="13" s="1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L108" i="13" s="1"/>
  <c r="M108" i="13" s="1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5" i="13"/>
  <c r="K116" i="13"/>
  <c r="K117" i="13"/>
  <c r="K118" i="13"/>
  <c r="K121" i="13"/>
  <c r="K127" i="13"/>
  <c r="K128" i="13"/>
  <c r="K129" i="13"/>
  <c r="K130" i="13"/>
  <c r="K131" i="13"/>
  <c r="K132" i="13"/>
  <c r="L139" i="13" s="1"/>
  <c r="M139" i="13" s="1"/>
  <c r="K133" i="13"/>
  <c r="K134" i="13"/>
  <c r="K135" i="13"/>
  <c r="K136" i="13"/>
  <c r="K137" i="13"/>
  <c r="K138" i="13"/>
  <c r="K139" i="13"/>
  <c r="K140" i="13"/>
  <c r="K149" i="13"/>
  <c r="K153" i="13"/>
  <c r="K8" i="13"/>
  <c r="J150" i="13"/>
  <c r="J141" i="13"/>
  <c r="J142" i="13" s="1"/>
  <c r="J143" i="13" s="1"/>
  <c r="K143" i="13" s="1"/>
  <c r="J123" i="13"/>
  <c r="J124" i="13" s="1"/>
  <c r="J122" i="13"/>
  <c r="K122" i="13" s="1"/>
  <c r="J119" i="13"/>
  <c r="K119" i="13" s="1"/>
  <c r="J114" i="13"/>
  <c r="K114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L100" i="13" l="1"/>
  <c r="M100" i="13" s="1"/>
  <c r="L92" i="13"/>
  <c r="M92" i="13" s="1"/>
  <c r="L84" i="13"/>
  <c r="M84" i="13" s="1"/>
  <c r="L76" i="13"/>
  <c r="M76" i="13" s="1"/>
  <c r="L68" i="13"/>
  <c r="M68" i="13" s="1"/>
  <c r="L60" i="13"/>
  <c r="M60" i="13" s="1"/>
  <c r="L52" i="13"/>
  <c r="M52" i="13" s="1"/>
  <c r="L44" i="13"/>
  <c r="M44" i="13" s="1"/>
  <c r="L88" i="13"/>
  <c r="M88" i="13" s="1"/>
  <c r="L80" i="13"/>
  <c r="M80" i="13" s="1"/>
  <c r="L72" i="13"/>
  <c r="M72" i="13" s="1"/>
  <c r="L64" i="13"/>
  <c r="M64" i="13" s="1"/>
  <c r="L62" i="13"/>
  <c r="M62" i="13" s="1"/>
  <c r="L54" i="13"/>
  <c r="M54" i="13" s="1"/>
  <c r="L46" i="13"/>
  <c r="M46" i="13" s="1"/>
  <c r="L38" i="13"/>
  <c r="M38" i="13" s="1"/>
  <c r="L34" i="13"/>
  <c r="M34" i="13" s="1"/>
  <c r="L30" i="13"/>
  <c r="M30" i="13" s="1"/>
  <c r="M156" i="12"/>
  <c r="M154" i="12"/>
  <c r="C157" i="12"/>
  <c r="L121" i="13"/>
  <c r="M121" i="13" s="1"/>
  <c r="L135" i="13"/>
  <c r="M135" i="13" s="1"/>
  <c r="L116" i="13"/>
  <c r="M116" i="13" s="1"/>
  <c r="L136" i="13"/>
  <c r="M136" i="13" s="1"/>
  <c r="L134" i="13"/>
  <c r="M134" i="13" s="1"/>
  <c r="L138" i="13"/>
  <c r="M138" i="13" s="1"/>
  <c r="M155" i="12"/>
  <c r="J120" i="13"/>
  <c r="K120" i="13" s="1"/>
  <c r="L118" i="13"/>
  <c r="M118" i="13" s="1"/>
  <c r="L112" i="13"/>
  <c r="M112" i="13" s="1"/>
  <c r="L110" i="13"/>
  <c r="M110" i="13" s="1"/>
  <c r="L104" i="13"/>
  <c r="M104" i="13" s="1"/>
  <c r="L102" i="13"/>
  <c r="M102" i="13" s="1"/>
  <c r="L96" i="13"/>
  <c r="M96" i="13" s="1"/>
  <c r="L94" i="13"/>
  <c r="M94" i="13" s="1"/>
  <c r="L86" i="13"/>
  <c r="M86" i="13" s="1"/>
  <c r="L78" i="13"/>
  <c r="M78" i="13" s="1"/>
  <c r="L70" i="13"/>
  <c r="M70" i="13" s="1"/>
  <c r="L56" i="13"/>
  <c r="M56" i="13" s="1"/>
  <c r="L50" i="13"/>
  <c r="M50" i="13" s="1"/>
  <c r="L42" i="13"/>
  <c r="M42" i="13" s="1"/>
  <c r="K141" i="13"/>
  <c r="L140" i="13"/>
  <c r="M140" i="13" s="1"/>
  <c r="M153" i="12"/>
  <c r="J155" i="12"/>
  <c r="J125" i="13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31" i="13" s="1"/>
  <c r="M131" i="13" s="1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l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53" i="13" l="1"/>
  <c r="M153" i="13" s="1"/>
  <c r="E156" i="1"/>
  <c r="L148" i="13"/>
  <c r="M148" i="13" s="1"/>
  <c r="L149" i="13"/>
  <c r="M149" i="13" s="1"/>
  <c r="K152" i="1"/>
  <c r="J152" i="1"/>
  <c r="I152" i="1"/>
  <c r="E3605" i="3"/>
  <c r="E3601" i="3"/>
  <c r="D152" i="1"/>
  <c r="P152" i="1"/>
  <c r="E157" i="1" l="1"/>
  <c r="M130" i="12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E159" i="1" l="1"/>
  <c r="E152" i="1"/>
  <c r="L120" i="12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E162" i="1" l="1"/>
  <c r="J148" i="12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M142" i="12"/>
  <c r="C144" i="12"/>
  <c r="M144" i="12" s="1"/>
  <c r="M143" i="12"/>
  <c r="C140" i="12"/>
  <c r="M140" i="12" s="1"/>
  <c r="M139" i="12"/>
  <c r="P144" i="1"/>
  <c r="D144" i="1"/>
  <c r="E164" i="1" l="1"/>
  <c r="I143" i="1"/>
  <c r="E3389" i="3"/>
  <c r="E3385" i="3"/>
  <c r="P143" i="1"/>
  <c r="E165" i="1" l="1"/>
  <c r="K136" i="10"/>
  <c r="L136" i="10" s="1"/>
  <c r="B6" i="1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43" i="1"/>
  <c r="S142" i="1"/>
  <c r="R142" i="1"/>
  <c r="C146" i="1"/>
  <c r="K139" i="1"/>
  <c r="E144" i="1" l="1"/>
  <c r="S143" i="1"/>
  <c r="R143" i="1"/>
  <c r="C147" i="1"/>
  <c r="P138" i="1"/>
  <c r="C138" i="1"/>
  <c r="K137" i="1"/>
  <c r="J137" i="1" s="1"/>
  <c r="P137" i="1"/>
  <c r="C139" i="1" l="1"/>
  <c r="R138" i="1"/>
  <c r="S138" i="1"/>
  <c r="C148" i="1"/>
  <c r="E145" i="1"/>
  <c r="S144" i="1"/>
  <c r="R144" i="1"/>
  <c r="K136" i="1"/>
  <c r="C149" i="1" l="1"/>
  <c r="E146" i="1"/>
  <c r="S145" i="1"/>
  <c r="R145" i="1"/>
  <c r="C140" i="1"/>
  <c r="R139" i="1"/>
  <c r="S139" i="1"/>
  <c r="C136" i="1"/>
  <c r="K135" i="1"/>
  <c r="E147" i="1" l="1"/>
  <c r="S146" i="1"/>
  <c r="R146" i="1"/>
  <c r="S140" i="1"/>
  <c r="R140" i="1"/>
  <c r="R136" i="1"/>
  <c r="S136" i="1"/>
  <c r="C150" i="1"/>
  <c r="S149" i="1"/>
  <c r="R149" i="1"/>
  <c r="P135" i="1"/>
  <c r="K134" i="1"/>
  <c r="P134" i="1"/>
  <c r="C151" i="1" l="1"/>
  <c r="R150" i="1"/>
  <c r="S150" i="1"/>
  <c r="E148" i="1"/>
  <c r="S147" i="1"/>
  <c r="R147" i="1"/>
  <c r="L133" i="1"/>
  <c r="S148" i="1" l="1"/>
  <c r="R148" i="1"/>
  <c r="C152" i="1"/>
  <c r="R151" i="1"/>
  <c r="S151" i="1"/>
  <c r="P133" i="1"/>
  <c r="L132" i="1"/>
  <c r="C153" i="1" l="1"/>
  <c r="R152" i="1"/>
  <c r="S152" i="1"/>
  <c r="L131" i="1"/>
  <c r="C154" i="1" l="1"/>
  <c r="S153" i="1"/>
  <c r="R153" i="1"/>
  <c r="P130" i="1"/>
  <c r="C155" i="1" l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1" i="1" s="1"/>
  <c r="S170" i="1"/>
</calcChain>
</file>

<file path=xl/sharedStrings.xml><?xml version="1.0" encoding="utf-8"?>
<sst xmlns="http://schemas.openxmlformats.org/spreadsheetml/2006/main" count="13269" uniqueCount="181">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</sst>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73"/>
  <sheetViews>
    <sheetView workbookViewId="0">
      <pane ySplit="1" topLeftCell="A163" activePane="bottomLeft" state="frozen"/>
      <selection pane="bottomLeft" activeCell="D173" sqref="D173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179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73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9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72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2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5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29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29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4">
        <v>75051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130">
        <v>44060</v>
      </c>
      <c r="B169" s="77">
        <v>4557</v>
      </c>
      <c r="C169" s="131">
        <f t="shared" si="18"/>
        <v>299126</v>
      </c>
      <c r="D169" s="77">
        <f>47+64</f>
        <v>111</v>
      </c>
      <c r="E169" s="131">
        <f t="shared" si="20"/>
        <v>5814</v>
      </c>
      <c r="F169" s="77">
        <v>223531</v>
      </c>
      <c r="G169" s="77">
        <v>1749</v>
      </c>
      <c r="H169" s="77">
        <v>13483</v>
      </c>
      <c r="I169" s="77">
        <f>I168+H169</f>
        <v>994942</v>
      </c>
      <c r="J169" s="131">
        <f t="shared" si="14"/>
        <v>1116.6300000000047</v>
      </c>
      <c r="K169" s="131">
        <f t="shared" si="19"/>
        <v>557198.37</v>
      </c>
      <c r="L169" s="77">
        <v>558315</v>
      </c>
      <c r="M169" s="77">
        <v>1157</v>
      </c>
      <c r="N169" s="77">
        <v>76226</v>
      </c>
      <c r="O169" s="77">
        <v>180483</v>
      </c>
      <c r="P169" s="77">
        <f>299126-O169-N169-M169</f>
        <v>41260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>C169+B170</f>
        <v>305966</v>
      </c>
      <c r="D170" s="4">
        <f>63+170</f>
        <v>233</v>
      </c>
      <c r="E170" s="7">
        <f t="shared" si="20"/>
        <v>6047</v>
      </c>
      <c r="F170" s="4">
        <v>228725</v>
      </c>
      <c r="G170" s="4">
        <v>1799</v>
      </c>
      <c r="H170" s="4">
        <v>18037</v>
      </c>
      <c r="I170" s="4">
        <f>I169+H170</f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4"/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>C170+B171</f>
        <v>312659</v>
      </c>
      <c r="D171" s="4">
        <f>217+66</f>
        <v>283</v>
      </c>
      <c r="E171" s="7">
        <f t="shared" si="20"/>
        <v>6330</v>
      </c>
      <c r="F171" s="4">
        <v>233651</v>
      </c>
      <c r="G171" s="4">
        <v>1795</v>
      </c>
      <c r="H171" s="4">
        <v>18013</v>
      </c>
      <c r="I171" s="4">
        <f>I170+H171</f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4">
        <f>312659-O171-N171-M171</f>
        <v>41240</v>
      </c>
      <c r="S171" s="6">
        <f t="shared" si="11"/>
        <v>2.0245698988354724E-2</v>
      </c>
    </row>
    <row r="172" spans="1:19" x14ac:dyDescent="0.25">
      <c r="A172" s="135">
        <v>44063</v>
      </c>
      <c r="B172" s="131">
        <v>8225</v>
      </c>
      <c r="C172" s="131">
        <f>C171+B172</f>
        <v>320884</v>
      </c>
      <c r="D172" s="77">
        <f>111+76</f>
        <v>187</v>
      </c>
      <c r="E172" s="131">
        <f>E171+D172</f>
        <v>6517</v>
      </c>
      <c r="F172" s="77">
        <v>239806</v>
      </c>
      <c r="G172" s="77">
        <v>1832</v>
      </c>
      <c r="H172" s="77">
        <v>21695</v>
      </c>
      <c r="I172" s="77">
        <f>I171+H172</f>
        <v>1052687</v>
      </c>
      <c r="J172" s="53">
        <f t="shared" si="14"/>
        <v>1178.905999999959</v>
      </c>
      <c r="K172" s="53">
        <f t="shared" si="19"/>
        <v>588274.09400000004</v>
      </c>
      <c r="L172" s="6">
        <v>589453</v>
      </c>
      <c r="M172" s="77">
        <v>1172</v>
      </c>
      <c r="N172" s="77">
        <v>80662</v>
      </c>
      <c r="O172" s="77">
        <v>196370</v>
      </c>
      <c r="P172" s="131">
        <f>C172-O172-N172-M172</f>
        <v>42680</v>
      </c>
      <c r="S172" s="6">
        <f t="shared" si="11"/>
        <v>2.0309519951134988E-2</v>
      </c>
    </row>
    <row r="173" spans="1:19" x14ac:dyDescent="0.25">
      <c r="A173" s="2">
        <v>44064</v>
      </c>
      <c r="B173" s="7">
        <v>8159</v>
      </c>
      <c r="C173" s="7">
        <f>C172+B173</f>
        <v>329043</v>
      </c>
      <c r="D173" s="4">
        <f>50+164</f>
        <v>214</v>
      </c>
      <c r="E173" s="7">
        <f>E172+D173</f>
        <v>6731</v>
      </c>
      <c r="F173" s="4">
        <v>239806</v>
      </c>
      <c r="G173" s="4">
        <v>1853</v>
      </c>
      <c r="H173" s="4"/>
      <c r="I173" s="4"/>
      <c r="J173" s="4"/>
      <c r="K173" s="4"/>
      <c r="L173" s="4"/>
      <c r="M173" s="4">
        <v>1175</v>
      </c>
      <c r="N173" s="4">
        <v>82187</v>
      </c>
      <c r="O173" s="4">
        <v>201933</v>
      </c>
      <c r="P173" s="4">
        <f>329043-O173-N173-M173</f>
        <v>43748</v>
      </c>
      <c r="S173" s="6">
        <f t="shared" si="11"/>
        <v>2.045629294651459E-2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6"/>
  <sheetViews>
    <sheetView topLeftCell="A92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00000000-0009-0000-0000-00000A000000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6"/>
  <sheetViews>
    <sheetView topLeftCell="A157" workbookViewId="0">
      <selection activeCell="A162" sqref="A162:A166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  <row r="163" spans="1:6" x14ac:dyDescent="0.25">
      <c r="A163" t="s">
        <v>20</v>
      </c>
      <c r="B163" s="104">
        <v>44054</v>
      </c>
    </row>
    <row r="164" spans="1:6" x14ac:dyDescent="0.25">
      <c r="A164" t="s">
        <v>20</v>
      </c>
      <c r="B164" s="104">
        <v>44055</v>
      </c>
    </row>
    <row r="165" spans="1:6" x14ac:dyDescent="0.25">
      <c r="A165" t="s">
        <v>20</v>
      </c>
      <c r="B165" s="104">
        <v>44056</v>
      </c>
    </row>
    <row r="166" spans="1:6" x14ac:dyDescent="0.25">
      <c r="A166" t="s">
        <v>20</v>
      </c>
      <c r="B166" s="104">
        <v>44057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128"/>
  <sheetViews>
    <sheetView tabSelected="1" zoomScale="85" zoomScaleNormal="85" workbookViewId="0">
      <pane ySplit="1" topLeftCell="A4115" activePane="bottomLeft" state="frozen"/>
      <selection activeCell="D2374" sqref="A1:D2374"/>
      <selection pane="bottomLeft" activeCell="C4129" sqref="C4129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23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4" x14ac:dyDescent="0.25">
      <c r="A26" s="123" t="s">
        <v>22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4" x14ac:dyDescent="0.25">
      <c r="A50" s="123" t="s">
        <v>22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4" x14ac:dyDescent="0.25">
      <c r="A74" s="123" t="s">
        <v>22</v>
      </c>
      <c r="B74" s="28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5" x14ac:dyDescent="0.25">
      <c r="A98" s="123" t="s">
        <v>22</v>
      </c>
      <c r="B98" s="28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4" x14ac:dyDescent="0.25">
      <c r="A122" s="123" t="s">
        <v>22</v>
      </c>
      <c r="B122" s="28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4" x14ac:dyDescent="0.25">
      <c r="A146" s="123" t="s">
        <v>22</v>
      </c>
      <c r="B146" s="28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4" x14ac:dyDescent="0.25">
      <c r="A170" s="123" t="s">
        <v>22</v>
      </c>
      <c r="B170" s="28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4" x14ac:dyDescent="0.25">
      <c r="A194" s="123" t="s">
        <v>22</v>
      </c>
      <c r="B194" s="28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4" x14ac:dyDescent="0.25">
      <c r="A218" s="123" t="s">
        <v>22</v>
      </c>
      <c r="B218" s="28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5" x14ac:dyDescent="0.25">
      <c r="A242" s="123" t="s">
        <v>22</v>
      </c>
      <c r="B242" s="28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4" x14ac:dyDescent="0.25">
      <c r="A266" s="123" t="s">
        <v>22</v>
      </c>
      <c r="B266" s="28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4" x14ac:dyDescent="0.25">
      <c r="A290" s="123" t="s">
        <v>22</v>
      </c>
      <c r="B290" s="28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4" x14ac:dyDescent="0.25">
      <c r="A314" s="123" t="s">
        <v>22</v>
      </c>
      <c r="B314" s="28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4" x14ac:dyDescent="0.25">
      <c r="A338" s="123" t="s">
        <v>22</v>
      </c>
      <c r="B338" s="28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5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4" x14ac:dyDescent="0.25">
      <c r="A386" s="123" t="s">
        <v>22</v>
      </c>
      <c r="B386" s="28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4" x14ac:dyDescent="0.25">
      <c r="A410" s="123" t="s">
        <v>22</v>
      </c>
      <c r="B410" s="28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5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4" x14ac:dyDescent="0.25">
      <c r="A458" s="123" t="s">
        <v>22</v>
      </c>
      <c r="B458" s="28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4" x14ac:dyDescent="0.25">
      <c r="A482" s="123" t="s">
        <v>22</v>
      </c>
      <c r="B482" s="28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5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5" x14ac:dyDescent="0.25">
      <c r="A530" s="123" t="s">
        <v>22</v>
      </c>
      <c r="B530" s="28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5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5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5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5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5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23" t="s">
        <v>22</v>
      </c>
      <c r="B674" s="28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5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5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5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5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5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5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5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5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5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5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5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5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5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5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5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5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5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5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5" x14ac:dyDescent="0.25">
      <c r="A1154" s="123" t="s">
        <v>22</v>
      </c>
      <c r="B1154" s="28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5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5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5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5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5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5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5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5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5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5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5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5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5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5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5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5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5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5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5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5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5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5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5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5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5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5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5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5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5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5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5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5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5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5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5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5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5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5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5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5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5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5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5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5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5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5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5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5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5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5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5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5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5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5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5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5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5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5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5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5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5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5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5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5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5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5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5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5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5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5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5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5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5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5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5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5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8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5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5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5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5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5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5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5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5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5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5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5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5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5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5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5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5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5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5" x14ac:dyDescent="0.25">
      <c r="A3433" s="128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</row>
    <row r="3434" spans="1:5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5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5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5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</row>
    <row r="3438" spans="1:5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5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5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5" x14ac:dyDescent="0.25">
      <c r="A3457" s="128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</row>
    <row r="3458" spans="1:5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5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5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5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</row>
    <row r="3462" spans="1:5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5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5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5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5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5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5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5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5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5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5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5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5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5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5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5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5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5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5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5" x14ac:dyDescent="0.25">
      <c r="A3481" s="128" t="s">
        <v>22</v>
      </c>
      <c r="B3481" s="80">
        <v>44038</v>
      </c>
      <c r="C3481" s="81">
        <v>2917</v>
      </c>
      <c r="D3481" s="4">
        <v>94873</v>
      </c>
      <c r="E3481" s="82">
        <v>29</v>
      </c>
    </row>
    <row r="3482" spans="1:5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5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5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5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</row>
    <row r="3486" spans="1:5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5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5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5" x14ac:dyDescent="0.25">
      <c r="A3505" s="128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</row>
    <row r="3506" spans="1:5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5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5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5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</row>
    <row r="3510" spans="1:5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5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5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5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5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5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5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5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5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5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5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5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5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5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5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5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5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5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5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5" x14ac:dyDescent="0.25">
      <c r="A3529" s="128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</row>
    <row r="3530" spans="1:5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5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5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5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</row>
    <row r="3534" spans="1:5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5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5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5" x14ac:dyDescent="0.25">
      <c r="A3553" s="128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</row>
    <row r="3554" spans="1:5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5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5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5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</row>
    <row r="3558" spans="1:5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5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5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5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5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5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5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5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5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5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5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5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5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5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5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5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5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5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5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5" x14ac:dyDescent="0.25">
      <c r="A3577" s="128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</row>
    <row r="3578" spans="1:5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5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5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5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</row>
    <row r="3582" spans="1:5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5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5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5" x14ac:dyDescent="0.25">
      <c r="A3601" s="128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</row>
    <row r="3602" spans="1:5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5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5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5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</row>
    <row r="3606" spans="1:5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5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5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5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5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5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5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5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5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5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5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5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5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5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5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5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5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5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5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5" ht="15.75" thickBot="1" x14ac:dyDescent="0.3">
      <c r="A3625" s="128" t="s">
        <v>22</v>
      </c>
      <c r="B3625" s="86">
        <v>44044</v>
      </c>
      <c r="C3625" s="78">
        <v>3586</v>
      </c>
      <c r="D3625" s="4">
        <v>118155</v>
      </c>
      <c r="E3625" s="78">
        <v>35</v>
      </c>
    </row>
    <row r="3626" spans="1:5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5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5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5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</row>
    <row r="3630" spans="1:5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5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5" x14ac:dyDescent="0.25">
      <c r="A3649" s="128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</row>
    <row r="3650" spans="1:5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5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5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5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</row>
    <row r="3654" spans="1:5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5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5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5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5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5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5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5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5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5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5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5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5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5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5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5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5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5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5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5" x14ac:dyDescent="0.25">
      <c r="A3673" s="128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</row>
    <row r="3674" spans="1:5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5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5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5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</row>
    <row r="3678" spans="1:5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5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5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5" x14ac:dyDescent="0.25">
      <c r="A3697" s="128" t="s">
        <v>22</v>
      </c>
      <c r="B3697" s="80">
        <v>44047</v>
      </c>
      <c r="C3697" s="81">
        <v>4337</v>
      </c>
      <c r="D3697" s="4">
        <v>129447</v>
      </c>
      <c r="E3697" s="82">
        <v>114</v>
      </c>
    </row>
    <row r="3698" spans="1:5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5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5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5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</row>
    <row r="3702" spans="1:5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5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5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5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5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5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5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5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5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5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5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5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5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5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5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5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5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5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5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5" x14ac:dyDescent="0.25">
      <c r="A3721" s="128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</row>
    <row r="3722" spans="1:5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5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5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5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5" x14ac:dyDescent="0.25">
      <c r="A3745" s="128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5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5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5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5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5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5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5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5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5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5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5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5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5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5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5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5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5" x14ac:dyDescent="0.25">
      <c r="A3769" s="128" t="s">
        <v>22</v>
      </c>
      <c r="B3769" s="80">
        <v>44050</v>
      </c>
      <c r="C3769" s="81">
        <v>5200</v>
      </c>
      <c r="D3769" s="4">
        <v>144310</v>
      </c>
      <c r="E3769" s="82">
        <v>107</v>
      </c>
    </row>
    <row r="3770" spans="1:5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5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5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5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</row>
    <row r="3774" spans="1:5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5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5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5" x14ac:dyDescent="0.25">
      <c r="A3793" s="128" t="s">
        <v>22</v>
      </c>
      <c r="B3793" s="80">
        <v>44051</v>
      </c>
      <c r="C3793" s="81">
        <v>4053</v>
      </c>
      <c r="D3793" s="4">
        <v>148363</v>
      </c>
      <c r="E3793" s="82">
        <v>84</v>
      </c>
    </row>
    <row r="3794" spans="1:5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5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5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5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</row>
    <row r="3798" spans="1:5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5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5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5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5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5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5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5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5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5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5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5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5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5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5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5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5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5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5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5" x14ac:dyDescent="0.25">
      <c r="A3817" s="128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</row>
    <row r="3818" spans="1:5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5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5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5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5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5" x14ac:dyDescent="0.25">
      <c r="A3841" s="128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5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5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5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5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5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5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5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5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5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8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8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8" t="s">
        <v>22</v>
      </c>
      <c r="B3913" s="28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1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1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1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1"/>
        <v>81</v>
      </c>
    </row>
    <row r="3922" spans="1:5" x14ac:dyDescent="0.25">
      <c r="A3922" s="83" t="s">
        <v>39</v>
      </c>
      <c r="B3922" s="28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1"/>
        <v>209</v>
      </c>
    </row>
    <row r="3924" spans="1:5" x14ac:dyDescent="0.25">
      <c r="A3924" s="83" t="s">
        <v>28</v>
      </c>
      <c r="B3924" s="28">
        <v>44056</v>
      </c>
      <c r="C3924" s="4">
        <v>98</v>
      </c>
      <c r="D3924" s="4">
        <f t="shared" si="1"/>
        <v>639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1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1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78</v>
      </c>
      <c r="D3929" s="4">
        <f>C3929+D3905</f>
        <v>828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2"/>
        <v>33</v>
      </c>
    </row>
    <row r="3932" spans="1:5" x14ac:dyDescent="0.25">
      <c r="A3932" s="83" t="s">
        <v>44</v>
      </c>
      <c r="B3932" s="28">
        <v>44056</v>
      </c>
      <c r="C3932" s="4">
        <v>46</v>
      </c>
      <c r="D3932" s="4">
        <f t="shared" si="2"/>
        <v>914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21</v>
      </c>
      <c r="D3934" s="4">
        <f t="shared" si="2"/>
        <v>200</v>
      </c>
    </row>
    <row r="3935" spans="1:5" x14ac:dyDescent="0.25">
      <c r="A3935" s="83" t="s">
        <v>46</v>
      </c>
      <c r="B3935" s="28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21</v>
      </c>
      <c r="D3936" s="4">
        <f t="shared" si="2"/>
        <v>509</v>
      </c>
    </row>
    <row r="3937" spans="1:5" x14ac:dyDescent="0.25">
      <c r="A3937" s="128" t="s">
        <v>22</v>
      </c>
      <c r="B3937" s="28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83" t="s">
        <v>20</v>
      </c>
      <c r="B3938" s="28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83" t="s">
        <v>35</v>
      </c>
      <c r="B3939" s="28">
        <v>44057</v>
      </c>
      <c r="C3939" s="4">
        <v>0</v>
      </c>
      <c r="D3939" s="4">
        <f t="shared" si="3"/>
        <v>63</v>
      </c>
    </row>
    <row r="3940" spans="1:5" x14ac:dyDescent="0.25">
      <c r="A3940" s="83" t="s">
        <v>21</v>
      </c>
      <c r="B3940" s="28">
        <v>44057</v>
      </c>
      <c r="C3940" s="4">
        <v>49</v>
      </c>
      <c r="D3940" s="4">
        <f t="shared" si="3"/>
        <v>4328</v>
      </c>
    </row>
    <row r="3941" spans="1:5" x14ac:dyDescent="0.25">
      <c r="A3941" s="83" t="s">
        <v>36</v>
      </c>
      <c r="B3941" s="28">
        <v>44057</v>
      </c>
      <c r="C3941" s="4">
        <v>6</v>
      </c>
      <c r="D3941" s="4">
        <f t="shared" si="3"/>
        <v>391</v>
      </c>
    </row>
    <row r="3942" spans="1:5" x14ac:dyDescent="0.25">
      <c r="A3942" s="83" t="s">
        <v>27</v>
      </c>
      <c r="B3942" s="28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83" t="s">
        <v>37</v>
      </c>
      <c r="B3943" s="28">
        <v>44057</v>
      </c>
      <c r="C3943" s="4">
        <v>1</v>
      </c>
      <c r="D3943" s="4">
        <f t="shared" si="3"/>
        <v>224</v>
      </c>
    </row>
    <row r="3944" spans="1:5" x14ac:dyDescent="0.25">
      <c r="A3944" s="83" t="s">
        <v>38</v>
      </c>
      <c r="B3944" s="28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83" t="s">
        <v>48</v>
      </c>
      <c r="B3945" s="28">
        <v>44057</v>
      </c>
      <c r="C3945" s="4">
        <v>0</v>
      </c>
      <c r="D3945" s="4">
        <f t="shared" si="3"/>
        <v>81</v>
      </c>
    </row>
    <row r="3946" spans="1:5" x14ac:dyDescent="0.25">
      <c r="A3946" s="83" t="s">
        <v>39</v>
      </c>
      <c r="B3946" s="28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83" t="s">
        <v>40</v>
      </c>
      <c r="B3947" s="28">
        <v>44057</v>
      </c>
      <c r="C3947" s="4">
        <v>1</v>
      </c>
      <c r="D3947" s="4">
        <f t="shared" si="3"/>
        <v>210</v>
      </c>
    </row>
    <row r="3948" spans="1:5" x14ac:dyDescent="0.25">
      <c r="A3948" s="83" t="s">
        <v>28</v>
      </c>
      <c r="B3948" s="28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83" t="s">
        <v>24</v>
      </c>
      <c r="B3949" s="28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83" t="s">
        <v>30</v>
      </c>
      <c r="B3950" s="28">
        <v>44057</v>
      </c>
      <c r="C3950" s="4">
        <v>1</v>
      </c>
      <c r="D3950" s="4">
        <f t="shared" si="3"/>
        <v>64</v>
      </c>
    </row>
    <row r="3951" spans="1:5" x14ac:dyDescent="0.25">
      <c r="A3951" s="83" t="s">
        <v>26</v>
      </c>
      <c r="B3951" s="28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83" t="s">
        <v>25</v>
      </c>
      <c r="B3952" s="28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83" t="s">
        <v>41</v>
      </c>
      <c r="B3953" s="28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83" t="s">
        <v>42</v>
      </c>
      <c r="B3954" s="28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83" t="s">
        <v>43</v>
      </c>
      <c r="B3955" s="28">
        <v>44057</v>
      </c>
      <c r="C3955" s="4">
        <v>1</v>
      </c>
      <c r="D3955" s="4">
        <f t="shared" si="4"/>
        <v>34</v>
      </c>
    </row>
    <row r="3956" spans="1:5" x14ac:dyDescent="0.25">
      <c r="A3956" s="83" t="s">
        <v>44</v>
      </c>
      <c r="B3956" s="28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83" t="s">
        <v>29</v>
      </c>
      <c r="B3957" s="28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83" t="s">
        <v>45</v>
      </c>
      <c r="B3958" s="28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83" t="s">
        <v>46</v>
      </c>
      <c r="B3959" s="28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5" t="s">
        <v>47</v>
      </c>
      <c r="B3960" s="28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28" t="s">
        <v>22</v>
      </c>
      <c r="B3961" s="28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83" t="s">
        <v>20</v>
      </c>
      <c r="B3962" s="28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83" t="s">
        <v>35</v>
      </c>
      <c r="B3963" s="28">
        <v>44058</v>
      </c>
      <c r="C3963" s="4">
        <v>0</v>
      </c>
      <c r="D3963" s="4">
        <f t="shared" si="5"/>
        <v>63</v>
      </c>
    </row>
    <row r="3964" spans="1:5" x14ac:dyDescent="0.25">
      <c r="A3964" s="83" t="s">
        <v>21</v>
      </c>
      <c r="B3964" s="28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83" t="s">
        <v>36</v>
      </c>
      <c r="B3965" s="28">
        <v>44058</v>
      </c>
      <c r="C3965" s="4">
        <v>4</v>
      </c>
      <c r="D3965" s="4">
        <f t="shared" si="5"/>
        <v>395</v>
      </c>
    </row>
    <row r="3966" spans="1:5" x14ac:dyDescent="0.25">
      <c r="A3966" s="83" t="s">
        <v>27</v>
      </c>
      <c r="B3966" s="28">
        <v>44058</v>
      </c>
      <c r="C3966" s="4">
        <v>161</v>
      </c>
      <c r="D3966" s="4">
        <f t="shared" si="5"/>
        <v>4454</v>
      </c>
    </row>
    <row r="3967" spans="1:5" x14ac:dyDescent="0.25">
      <c r="A3967" s="83" t="s">
        <v>37</v>
      </c>
      <c r="B3967" s="28">
        <v>44058</v>
      </c>
      <c r="C3967" s="4">
        <v>2</v>
      </c>
      <c r="D3967" s="4">
        <f t="shared" si="5"/>
        <v>226</v>
      </c>
    </row>
    <row r="3968" spans="1:5" x14ac:dyDescent="0.25">
      <c r="A3968" s="83" t="s">
        <v>38</v>
      </c>
      <c r="B3968" s="28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83" t="s">
        <v>48</v>
      </c>
      <c r="B3969" s="28">
        <v>44058</v>
      </c>
      <c r="C3969" s="4">
        <v>1</v>
      </c>
      <c r="D3969" s="4">
        <f t="shared" si="5"/>
        <v>82</v>
      </c>
    </row>
    <row r="3970" spans="1:5" x14ac:dyDescent="0.25">
      <c r="A3970" s="83" t="s">
        <v>39</v>
      </c>
      <c r="B3970" s="28">
        <v>44058</v>
      </c>
      <c r="C3970" s="4">
        <v>157</v>
      </c>
      <c r="D3970" s="4">
        <f t="shared" si="5"/>
        <v>4483</v>
      </c>
    </row>
    <row r="3971" spans="1:5" x14ac:dyDescent="0.25">
      <c r="A3971" s="83" t="s">
        <v>40</v>
      </c>
      <c r="B3971" s="28">
        <v>44058</v>
      </c>
      <c r="C3971" s="4">
        <v>1</v>
      </c>
      <c r="D3971" s="4">
        <f t="shared" si="5"/>
        <v>211</v>
      </c>
    </row>
    <row r="3972" spans="1:5" x14ac:dyDescent="0.25">
      <c r="A3972" s="83" t="s">
        <v>28</v>
      </c>
      <c r="B3972" s="28">
        <v>44058</v>
      </c>
      <c r="C3972" s="4">
        <v>55</v>
      </c>
      <c r="D3972" s="4">
        <f t="shared" si="5"/>
        <v>715</v>
      </c>
    </row>
    <row r="3973" spans="1:5" x14ac:dyDescent="0.25">
      <c r="A3973" s="83" t="s">
        <v>24</v>
      </c>
      <c r="B3973" s="28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83" t="s">
        <v>30</v>
      </c>
      <c r="B3974" s="28">
        <v>44058</v>
      </c>
      <c r="C3974" s="4">
        <v>3</v>
      </c>
      <c r="D3974" s="4">
        <f t="shared" si="5"/>
        <v>67</v>
      </c>
    </row>
    <row r="3975" spans="1:5" x14ac:dyDescent="0.25">
      <c r="A3975" s="83" t="s">
        <v>26</v>
      </c>
      <c r="B3975" s="28">
        <v>44058</v>
      </c>
      <c r="C3975" s="4">
        <v>72</v>
      </c>
      <c r="D3975" s="4">
        <f t="shared" si="5"/>
        <v>1798</v>
      </c>
    </row>
    <row r="3976" spans="1:5" x14ac:dyDescent="0.25">
      <c r="A3976" s="83" t="s">
        <v>25</v>
      </c>
      <c r="B3976" s="28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83" t="s">
        <v>41</v>
      </c>
      <c r="B3977" s="28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83" t="s">
        <v>42</v>
      </c>
      <c r="B3978" s="28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83" t="s">
        <v>43</v>
      </c>
      <c r="B3979" s="28">
        <v>44058</v>
      </c>
      <c r="C3979" s="4">
        <v>0</v>
      </c>
      <c r="D3979" s="4">
        <f t="shared" si="6"/>
        <v>34</v>
      </c>
    </row>
    <row r="3980" spans="1:5" x14ac:dyDescent="0.25">
      <c r="A3980" s="83" t="s">
        <v>44</v>
      </c>
      <c r="B3980" s="28">
        <v>44058</v>
      </c>
      <c r="C3980" s="4">
        <v>38</v>
      </c>
      <c r="D3980" s="4">
        <f t="shared" si="6"/>
        <v>989</v>
      </c>
    </row>
    <row r="3981" spans="1:5" x14ac:dyDescent="0.25">
      <c r="A3981" s="83" t="s">
        <v>29</v>
      </c>
      <c r="B3981" s="28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83" t="s">
        <v>45</v>
      </c>
      <c r="B3982" s="28">
        <v>44058</v>
      </c>
      <c r="C3982" s="4">
        <v>26</v>
      </c>
      <c r="D3982" s="4">
        <f t="shared" si="6"/>
        <v>248</v>
      </c>
    </row>
    <row r="3983" spans="1:5" x14ac:dyDescent="0.25">
      <c r="A3983" s="83" t="s">
        <v>46</v>
      </c>
      <c r="B3983" s="28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5" t="s">
        <v>47</v>
      </c>
      <c r="B3984" s="28">
        <v>44058</v>
      </c>
      <c r="C3984" s="4">
        <v>28</v>
      </c>
      <c r="D3984" s="4">
        <f t="shared" si="6"/>
        <v>568</v>
      </c>
    </row>
    <row r="3985" spans="1:5" x14ac:dyDescent="0.25">
      <c r="A3985" s="128" t="s">
        <v>22</v>
      </c>
      <c r="B3985" s="28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83" t="s">
        <v>20</v>
      </c>
      <c r="B3986" s="28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83" t="s">
        <v>35</v>
      </c>
      <c r="B3987" s="28">
        <v>44059</v>
      </c>
      <c r="C3987" s="4">
        <v>0</v>
      </c>
      <c r="D3987" s="4">
        <f t="shared" si="7"/>
        <v>63</v>
      </c>
    </row>
    <row r="3988" spans="1:5" x14ac:dyDescent="0.25">
      <c r="A3988" s="83" t="s">
        <v>21</v>
      </c>
      <c r="B3988" s="28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83" t="s">
        <v>36</v>
      </c>
      <c r="B3989" s="28">
        <v>44059</v>
      </c>
      <c r="C3989" s="4">
        <v>9</v>
      </c>
      <c r="D3989" s="4">
        <f t="shared" si="7"/>
        <v>404</v>
      </c>
    </row>
    <row r="3990" spans="1:5" x14ac:dyDescent="0.25">
      <c r="A3990" s="83" t="s">
        <v>27</v>
      </c>
      <c r="B3990" s="28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83" t="s">
        <v>37</v>
      </c>
      <c r="B3991" s="28">
        <v>44059</v>
      </c>
      <c r="C3991" s="4">
        <v>3</v>
      </c>
      <c r="D3991" s="4">
        <f t="shared" si="7"/>
        <v>229</v>
      </c>
    </row>
    <row r="3992" spans="1:5" x14ac:dyDescent="0.25">
      <c r="A3992" s="83" t="s">
        <v>38</v>
      </c>
      <c r="B3992" s="28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83" t="s">
        <v>48</v>
      </c>
      <c r="B3993" s="28">
        <v>44059</v>
      </c>
      <c r="C3993" s="4">
        <v>1</v>
      </c>
      <c r="D3993" s="4">
        <f t="shared" si="7"/>
        <v>83</v>
      </c>
    </row>
    <row r="3994" spans="1:5" x14ac:dyDescent="0.25">
      <c r="A3994" s="83" t="s">
        <v>39</v>
      </c>
      <c r="B3994" s="28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83" t="s">
        <v>40</v>
      </c>
      <c r="B3995" s="28">
        <v>44059</v>
      </c>
      <c r="C3995" s="4">
        <v>1</v>
      </c>
      <c r="D3995" s="4">
        <f t="shared" si="7"/>
        <v>212</v>
      </c>
    </row>
    <row r="3996" spans="1:5" x14ac:dyDescent="0.25">
      <c r="A3996" s="83" t="s">
        <v>28</v>
      </c>
      <c r="B3996" s="28">
        <v>44059</v>
      </c>
      <c r="C3996" s="4">
        <v>34</v>
      </c>
      <c r="D3996" s="4">
        <f t="shared" si="7"/>
        <v>749</v>
      </c>
    </row>
    <row r="3997" spans="1:5" x14ac:dyDescent="0.25">
      <c r="A3997" s="83" t="s">
        <v>24</v>
      </c>
      <c r="B3997" s="28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83" t="s">
        <v>30</v>
      </c>
      <c r="B3998" s="28">
        <v>44059</v>
      </c>
      <c r="C3998" s="4">
        <v>0</v>
      </c>
      <c r="D3998" s="4">
        <f t="shared" si="7"/>
        <v>67</v>
      </c>
    </row>
    <row r="3999" spans="1:5" x14ac:dyDescent="0.25">
      <c r="A3999" s="83" t="s">
        <v>26</v>
      </c>
      <c r="B3999" s="28">
        <v>44059</v>
      </c>
      <c r="C3999" s="4">
        <v>27</v>
      </c>
      <c r="D3999" s="4">
        <f t="shared" si="7"/>
        <v>1825</v>
      </c>
    </row>
    <row r="4000" spans="1:5" x14ac:dyDescent="0.25">
      <c r="A4000" s="83" t="s">
        <v>25</v>
      </c>
      <c r="B4000" s="28">
        <v>44059</v>
      </c>
      <c r="C4000" s="4">
        <v>86</v>
      </c>
      <c r="D4000" s="4">
        <f t="shared" si="7"/>
        <v>3854</v>
      </c>
    </row>
    <row r="4001" spans="1:5" x14ac:dyDescent="0.25">
      <c r="A4001" s="83" t="s">
        <v>41</v>
      </c>
      <c r="B4001" s="28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83" t="s">
        <v>42</v>
      </c>
      <c r="B4002" s="28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83" t="s">
        <v>43</v>
      </c>
      <c r="B4003" s="28">
        <v>44059</v>
      </c>
      <c r="C4003" s="4">
        <v>0</v>
      </c>
      <c r="D4003" s="4">
        <f t="shared" si="8"/>
        <v>34</v>
      </c>
    </row>
    <row r="4004" spans="1:5" x14ac:dyDescent="0.25">
      <c r="A4004" s="83" t="s">
        <v>44</v>
      </c>
      <c r="B4004" s="28">
        <v>44059</v>
      </c>
      <c r="C4004" s="4">
        <v>42</v>
      </c>
      <c r="D4004" s="4">
        <f t="shared" si="8"/>
        <v>1031</v>
      </c>
    </row>
    <row r="4005" spans="1:5" x14ac:dyDescent="0.25">
      <c r="A4005" s="83" t="s">
        <v>29</v>
      </c>
      <c r="B4005" s="28">
        <v>44059</v>
      </c>
      <c r="C4005" s="4">
        <v>160</v>
      </c>
      <c r="D4005" s="4">
        <f t="shared" si="8"/>
        <v>3293</v>
      </c>
    </row>
    <row r="4006" spans="1:5" x14ac:dyDescent="0.25">
      <c r="A4006" s="83" t="s">
        <v>45</v>
      </c>
      <c r="B4006" s="28">
        <v>44059</v>
      </c>
      <c r="C4006" s="4">
        <v>33</v>
      </c>
      <c r="D4006" s="4">
        <f t="shared" si="8"/>
        <v>281</v>
      </c>
    </row>
    <row r="4007" spans="1:5" x14ac:dyDescent="0.25">
      <c r="A4007" s="83" t="s">
        <v>46</v>
      </c>
      <c r="B4007" s="28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6" t="s">
        <v>47</v>
      </c>
      <c r="B4008" s="76">
        <v>44059</v>
      </c>
      <c r="C4008" s="77">
        <v>42</v>
      </c>
      <c r="D4008" s="77">
        <f t="shared" si="8"/>
        <v>610</v>
      </c>
      <c r="E4008" s="77"/>
    </row>
    <row r="4009" spans="1:5" x14ac:dyDescent="0.25">
      <c r="A4009" s="128" t="s">
        <v>22</v>
      </c>
      <c r="B4009" s="80">
        <v>44060</v>
      </c>
      <c r="C4009" s="81">
        <v>2521</v>
      </c>
      <c r="D4009" s="81">
        <f>C4009+D3985</f>
        <v>185620</v>
      </c>
      <c r="E4009" s="82">
        <f>11+15+20+13</f>
        <v>59</v>
      </c>
    </row>
    <row r="4010" spans="1:5" x14ac:dyDescent="0.25">
      <c r="A4010" s="83" t="s">
        <v>20</v>
      </c>
      <c r="B4010" s="28">
        <v>44060</v>
      </c>
      <c r="C4010" s="4">
        <v>710</v>
      </c>
      <c r="D4010" s="4">
        <f t="shared" ref="D4010:D4024" si="9">C4010+D3986</f>
        <v>78190</v>
      </c>
      <c r="E4010" s="84">
        <f>4+6+8+11</f>
        <v>29</v>
      </c>
    </row>
    <row r="4011" spans="1:5" x14ac:dyDescent="0.25">
      <c r="A4011" s="83" t="s">
        <v>35</v>
      </c>
      <c r="B4011" s="28">
        <v>44060</v>
      </c>
      <c r="C4011" s="4">
        <v>2</v>
      </c>
      <c r="D4011" s="4">
        <f t="shared" si="9"/>
        <v>65</v>
      </c>
      <c r="E4011" s="84"/>
    </row>
    <row r="4012" spans="1:5" x14ac:dyDescent="0.25">
      <c r="A4012" s="83" t="s">
        <v>21</v>
      </c>
      <c r="B4012" s="28">
        <v>44060</v>
      </c>
      <c r="C4012" s="4">
        <v>68</v>
      </c>
      <c r="D4012" s="4">
        <f t="shared" si="9"/>
        <v>4504</v>
      </c>
      <c r="E4012" s="84">
        <f>3+1</f>
        <v>4</v>
      </c>
    </row>
    <row r="4013" spans="1:5" x14ac:dyDescent="0.25">
      <c r="A4013" s="83" t="s">
        <v>36</v>
      </c>
      <c r="B4013" s="28">
        <v>44060</v>
      </c>
      <c r="C4013" s="4">
        <v>14</v>
      </c>
      <c r="D4013" s="4">
        <f t="shared" si="9"/>
        <v>418</v>
      </c>
      <c r="E4013" s="84"/>
    </row>
    <row r="4014" spans="1:5" x14ac:dyDescent="0.25">
      <c r="A4014" s="83" t="s">
        <v>27</v>
      </c>
      <c r="B4014" s="28">
        <v>44060</v>
      </c>
      <c r="C4014" s="4">
        <v>172</v>
      </c>
      <c r="D4014" s="4">
        <f t="shared" si="9"/>
        <v>4767</v>
      </c>
      <c r="E4014" s="84">
        <v>1</v>
      </c>
    </row>
    <row r="4015" spans="1:5" x14ac:dyDescent="0.25">
      <c r="A4015" s="83" t="s">
        <v>37</v>
      </c>
      <c r="B4015" s="28">
        <v>44060</v>
      </c>
      <c r="C4015" s="4">
        <v>2</v>
      </c>
      <c r="D4015" s="4">
        <f t="shared" si="9"/>
        <v>231</v>
      </c>
      <c r="E4015" s="84"/>
    </row>
    <row r="4016" spans="1:5" x14ac:dyDescent="0.25">
      <c r="A4016" s="83" t="s">
        <v>38</v>
      </c>
      <c r="B4016" s="28">
        <v>44060</v>
      </c>
      <c r="C4016" s="4">
        <v>73</v>
      </c>
      <c r="D4016" s="4">
        <f t="shared" si="9"/>
        <v>1703</v>
      </c>
      <c r="E4016" s="84">
        <v>2</v>
      </c>
    </row>
    <row r="4017" spans="1:5" x14ac:dyDescent="0.25">
      <c r="A4017" s="83" t="s">
        <v>48</v>
      </c>
      <c r="B4017" s="28">
        <v>44060</v>
      </c>
      <c r="C4017" s="4">
        <v>0</v>
      </c>
      <c r="D4017" s="4">
        <f t="shared" si="9"/>
        <v>83</v>
      </c>
      <c r="E4017" s="84"/>
    </row>
    <row r="4018" spans="1:5" x14ac:dyDescent="0.25">
      <c r="A4018" s="83" t="s">
        <v>39</v>
      </c>
      <c r="B4018" s="28">
        <v>44060</v>
      </c>
      <c r="C4018" s="4">
        <v>244</v>
      </c>
      <c r="D4018" s="4">
        <f t="shared" si="9"/>
        <v>4999</v>
      </c>
      <c r="E4018" s="84"/>
    </row>
    <row r="4019" spans="1:5" x14ac:dyDescent="0.25">
      <c r="A4019" s="83" t="s">
        <v>40</v>
      </c>
      <c r="B4019" s="28">
        <v>44060</v>
      </c>
      <c r="C4019" s="4">
        <v>1</v>
      </c>
      <c r="D4019" s="4">
        <f t="shared" si="9"/>
        <v>213</v>
      </c>
      <c r="E4019" s="84"/>
    </row>
    <row r="4020" spans="1:5" x14ac:dyDescent="0.25">
      <c r="A4020" s="83" t="s">
        <v>28</v>
      </c>
      <c r="B4020" s="28">
        <v>44060</v>
      </c>
      <c r="C4020" s="4">
        <v>45</v>
      </c>
      <c r="D4020" s="4">
        <f t="shared" si="9"/>
        <v>794</v>
      </c>
      <c r="E4020" s="84"/>
    </row>
    <row r="4021" spans="1:5" x14ac:dyDescent="0.25">
      <c r="A4021" s="83" t="s">
        <v>24</v>
      </c>
      <c r="B4021" s="28">
        <v>44060</v>
      </c>
      <c r="C4021" s="4">
        <v>169</v>
      </c>
      <c r="D4021" s="4">
        <f t="shared" si="9"/>
        <v>3495</v>
      </c>
      <c r="E4021" s="84">
        <v>1</v>
      </c>
    </row>
    <row r="4022" spans="1:5" x14ac:dyDescent="0.25">
      <c r="A4022" s="83" t="s">
        <v>30</v>
      </c>
      <c r="B4022" s="28">
        <v>44060</v>
      </c>
      <c r="C4022" s="4">
        <v>-4</v>
      </c>
      <c r="D4022" s="4">
        <f t="shared" si="9"/>
        <v>63</v>
      </c>
      <c r="E4022" s="84"/>
    </row>
    <row r="4023" spans="1:5" x14ac:dyDescent="0.25">
      <c r="A4023" s="83" t="s">
        <v>26</v>
      </c>
      <c r="B4023" s="28">
        <v>44060</v>
      </c>
      <c r="C4023" s="4">
        <v>64</v>
      </c>
      <c r="D4023" s="4">
        <f t="shared" si="9"/>
        <v>1889</v>
      </c>
      <c r="E4023" s="84">
        <f>1</f>
        <v>1</v>
      </c>
    </row>
    <row r="4024" spans="1:5" x14ac:dyDescent="0.25">
      <c r="A4024" s="83" t="s">
        <v>25</v>
      </c>
      <c r="B4024" s="28">
        <v>44060</v>
      </c>
      <c r="C4024" s="4">
        <v>82</v>
      </c>
      <c r="D4024" s="4">
        <f t="shared" si="9"/>
        <v>3936</v>
      </c>
      <c r="E4024" s="84">
        <f>1+3+1+1</f>
        <v>6</v>
      </c>
    </row>
    <row r="4025" spans="1:5" x14ac:dyDescent="0.25">
      <c r="A4025" s="83" t="s">
        <v>41</v>
      </c>
      <c r="B4025" s="28">
        <v>44060</v>
      </c>
      <c r="C4025" s="4">
        <v>88</v>
      </c>
      <c r="D4025" s="4">
        <f>C4025+D4001</f>
        <v>1183</v>
      </c>
      <c r="E4025" s="84">
        <f>1+2+2</f>
        <v>5</v>
      </c>
    </row>
    <row r="4026" spans="1:5" x14ac:dyDescent="0.25">
      <c r="A4026" s="83" t="s">
        <v>42</v>
      </c>
      <c r="B4026" s="28">
        <v>44060</v>
      </c>
      <c r="C4026" s="4">
        <v>0</v>
      </c>
      <c r="D4026" s="4">
        <f t="shared" ref="D4026:D4032" si="10">C4026+D4002</f>
        <v>22</v>
      </c>
      <c r="E4026" s="84"/>
    </row>
    <row r="4027" spans="1:5" x14ac:dyDescent="0.25">
      <c r="A4027" s="83" t="s">
        <v>43</v>
      </c>
      <c r="B4027" s="28">
        <v>44060</v>
      </c>
      <c r="C4027" s="4">
        <v>0</v>
      </c>
      <c r="D4027" s="4">
        <f t="shared" si="10"/>
        <v>34</v>
      </c>
      <c r="E4027" s="84"/>
    </row>
    <row r="4028" spans="1:5" x14ac:dyDescent="0.25">
      <c r="A4028" s="83" t="s">
        <v>44</v>
      </c>
      <c r="B4028" s="28">
        <v>44060</v>
      </c>
      <c r="C4028" s="4">
        <v>33</v>
      </c>
      <c r="D4028" s="4">
        <f t="shared" si="10"/>
        <v>1064</v>
      </c>
      <c r="E4028" s="84"/>
    </row>
    <row r="4029" spans="1:5" x14ac:dyDescent="0.25">
      <c r="A4029" s="83" t="s">
        <v>29</v>
      </c>
      <c r="B4029" s="28">
        <v>44060</v>
      </c>
      <c r="C4029" s="4">
        <v>139</v>
      </c>
      <c r="D4029" s="4">
        <f t="shared" si="10"/>
        <v>3432</v>
      </c>
      <c r="E4029" s="84">
        <f>1</f>
        <v>1</v>
      </c>
    </row>
    <row r="4030" spans="1:5" x14ac:dyDescent="0.25">
      <c r="A4030" s="83" t="s">
        <v>45</v>
      </c>
      <c r="B4030" s="28">
        <v>44060</v>
      </c>
      <c r="C4030" s="4">
        <v>44</v>
      </c>
      <c r="D4030" s="4">
        <f t="shared" si="10"/>
        <v>325</v>
      </c>
      <c r="E4030" s="84"/>
    </row>
    <row r="4031" spans="1:5" x14ac:dyDescent="0.25">
      <c r="A4031" s="83" t="s">
        <v>46</v>
      </c>
      <c r="B4031" s="28">
        <v>44060</v>
      </c>
      <c r="C4031" s="4">
        <v>60</v>
      </c>
      <c r="D4031" s="4">
        <f t="shared" si="10"/>
        <v>1478</v>
      </c>
      <c r="E4031" s="84">
        <f>1</f>
        <v>1</v>
      </c>
    </row>
    <row r="4032" spans="1:5" ht="15.75" thickBot="1" x14ac:dyDescent="0.3">
      <c r="A4032" s="85" t="s">
        <v>47</v>
      </c>
      <c r="B4032" s="86">
        <v>44060</v>
      </c>
      <c r="C4032" s="87">
        <v>30</v>
      </c>
      <c r="D4032" s="87">
        <f t="shared" si="10"/>
        <v>640</v>
      </c>
      <c r="E4032" s="88"/>
    </row>
    <row r="4033" spans="1:5" ht="15.75" thickBot="1" x14ac:dyDescent="0.3">
      <c r="A4033" s="128" t="s">
        <v>22</v>
      </c>
      <c r="B4033" s="86">
        <v>44061</v>
      </c>
      <c r="C4033" s="78">
        <v>4585</v>
      </c>
      <c r="D4033" s="81">
        <v>190199</v>
      </c>
      <c r="E4033" s="78">
        <f>29+15+48+40+1</f>
        <v>133</v>
      </c>
    </row>
    <row r="4034" spans="1:5" ht="15.75" thickBot="1" x14ac:dyDescent="0.3">
      <c r="A4034" s="83" t="s">
        <v>20</v>
      </c>
      <c r="B4034" s="86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83" t="s">
        <v>35</v>
      </c>
      <c r="B4035" s="86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83" t="s">
        <v>21</v>
      </c>
      <c r="B4036" s="86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83" t="s">
        <v>36</v>
      </c>
      <c r="B4037" s="86">
        <v>44061</v>
      </c>
      <c r="C4037" s="4">
        <v>7</v>
      </c>
      <c r="D4037" s="4">
        <v>424</v>
      </c>
    </row>
    <row r="4038" spans="1:5" ht="15.75" thickBot="1" x14ac:dyDescent="0.3">
      <c r="A4038" s="83" t="s">
        <v>27</v>
      </c>
      <c r="B4038" s="86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83" t="s">
        <v>37</v>
      </c>
      <c r="B4039" s="86">
        <v>44061</v>
      </c>
      <c r="C4039" s="4">
        <v>3</v>
      </c>
      <c r="D4039" s="4">
        <v>233</v>
      </c>
    </row>
    <row r="4040" spans="1:5" ht="15.75" thickBot="1" x14ac:dyDescent="0.3">
      <c r="A4040" s="83" t="s">
        <v>38</v>
      </c>
      <c r="B4040" s="86">
        <v>44061</v>
      </c>
      <c r="C4040" s="4">
        <v>46</v>
      </c>
      <c r="D4040" s="4">
        <v>1750</v>
      </c>
    </row>
    <row r="4041" spans="1:5" ht="15.75" thickBot="1" x14ac:dyDescent="0.3">
      <c r="A4041" s="83" t="s">
        <v>48</v>
      </c>
      <c r="B4041" s="86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83" t="s">
        <v>39</v>
      </c>
      <c r="B4042" s="86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83" t="s">
        <v>40</v>
      </c>
      <c r="B4043" s="86">
        <v>44061</v>
      </c>
      <c r="C4043" s="4">
        <v>-1</v>
      </c>
      <c r="D4043" s="4">
        <v>184</v>
      </c>
    </row>
    <row r="4044" spans="1:5" ht="15.75" thickBot="1" x14ac:dyDescent="0.3">
      <c r="A4044" s="83" t="s">
        <v>28</v>
      </c>
      <c r="B4044" s="86">
        <v>44061</v>
      </c>
      <c r="C4044" s="4">
        <v>56</v>
      </c>
      <c r="D4044" s="4">
        <v>851</v>
      </c>
    </row>
    <row r="4045" spans="1:5" ht="15.75" thickBot="1" x14ac:dyDescent="0.3">
      <c r="A4045" s="83" t="s">
        <v>24</v>
      </c>
      <c r="B4045" s="86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83" t="s">
        <v>30</v>
      </c>
      <c r="B4046" s="86">
        <v>44061</v>
      </c>
      <c r="C4046" s="4">
        <v>0</v>
      </c>
      <c r="D4046" s="4">
        <v>55</v>
      </c>
    </row>
    <row r="4047" spans="1:5" ht="15.75" thickBot="1" x14ac:dyDescent="0.3">
      <c r="A4047" s="83" t="s">
        <v>26</v>
      </c>
      <c r="B4047" s="86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83" t="s">
        <v>25</v>
      </c>
      <c r="B4048" s="86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83" t="s">
        <v>41</v>
      </c>
      <c r="B4049" s="86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83" t="s">
        <v>42</v>
      </c>
      <c r="B4050" s="86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83" t="s">
        <v>43</v>
      </c>
      <c r="B4051" s="86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83" t="s">
        <v>44</v>
      </c>
      <c r="B4052" s="86">
        <v>44061</v>
      </c>
      <c r="C4052" s="4">
        <v>22</v>
      </c>
      <c r="D4052" s="4">
        <v>1089</v>
      </c>
    </row>
    <row r="4053" spans="1:5" ht="15.75" thickBot="1" x14ac:dyDescent="0.3">
      <c r="A4053" s="83" t="s">
        <v>29</v>
      </c>
      <c r="B4053" s="86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83" t="s">
        <v>45</v>
      </c>
      <c r="B4054" s="86">
        <v>44061</v>
      </c>
      <c r="C4054" s="4">
        <v>12</v>
      </c>
      <c r="D4054" s="4">
        <v>338</v>
      </c>
    </row>
    <row r="4055" spans="1:5" ht="15.75" thickBot="1" x14ac:dyDescent="0.3">
      <c r="A4055" s="83" t="s">
        <v>46</v>
      </c>
      <c r="B4055" s="86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5" t="s">
        <v>47</v>
      </c>
      <c r="B4056" s="86">
        <v>44061</v>
      </c>
      <c r="C4056" s="4">
        <v>44</v>
      </c>
      <c r="D4056" s="87">
        <v>678</v>
      </c>
    </row>
    <row r="4057" spans="1:5" ht="15.75" thickBot="1" x14ac:dyDescent="0.3">
      <c r="A4057" s="128" t="s">
        <v>22</v>
      </c>
      <c r="B4057" s="86">
        <v>44062</v>
      </c>
      <c r="C4057" s="4">
        <v>4303</v>
      </c>
      <c r="D4057" s="81">
        <f>C4057+D4033</f>
        <v>194502</v>
      </c>
      <c r="E4057" s="4">
        <f>26+22+82+78</f>
        <v>208</v>
      </c>
    </row>
    <row r="4058" spans="1:5" ht="15.75" thickBot="1" x14ac:dyDescent="0.3">
      <c r="A4058" s="83" t="s">
        <v>20</v>
      </c>
      <c r="B4058" s="86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83" t="s">
        <v>35</v>
      </c>
      <c r="B4059" s="86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83" t="s">
        <v>21</v>
      </c>
      <c r="B4060" s="86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83" t="s">
        <v>36</v>
      </c>
      <c r="B4061" s="86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83" t="s">
        <v>27</v>
      </c>
      <c r="B4062" s="86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83" t="s">
        <v>37</v>
      </c>
      <c r="B4063" s="86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83" t="s">
        <v>38</v>
      </c>
      <c r="B4064" s="86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83" t="s">
        <v>48</v>
      </c>
      <c r="B4065" s="86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83" t="s">
        <v>39</v>
      </c>
      <c r="B4066" s="86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83" t="s">
        <v>40</v>
      </c>
      <c r="B4067" s="86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83" t="s">
        <v>28</v>
      </c>
      <c r="B4068" s="86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83" t="s">
        <v>24</v>
      </c>
      <c r="B4069" s="86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83" t="s">
        <v>30</v>
      </c>
      <c r="B4070" s="86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83" t="s">
        <v>26</v>
      </c>
      <c r="B4071" s="86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83" t="s">
        <v>25</v>
      </c>
      <c r="B4072" s="86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83" t="s">
        <v>41</v>
      </c>
      <c r="B4073" s="86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83" t="s">
        <v>42</v>
      </c>
      <c r="B4074" s="86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83" t="s">
        <v>43</v>
      </c>
      <c r="B4075" s="86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83" t="s">
        <v>44</v>
      </c>
      <c r="B4076" s="86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83" t="s">
        <v>29</v>
      </c>
      <c r="B4077" s="86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83" t="s">
        <v>45</v>
      </c>
      <c r="B4078" s="86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83" t="s">
        <v>46</v>
      </c>
      <c r="B4079" s="86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6" t="s">
        <v>47</v>
      </c>
      <c r="B4080" s="76">
        <v>44062</v>
      </c>
      <c r="C4080" s="77">
        <v>104</v>
      </c>
      <c r="D4080" s="77">
        <f t="shared" si="14"/>
        <v>782</v>
      </c>
      <c r="E4080" s="77"/>
    </row>
    <row r="4081" spans="1:5" x14ac:dyDescent="0.25">
      <c r="A4081" s="128" t="s">
        <v>22</v>
      </c>
      <c r="B4081" s="80">
        <v>44063</v>
      </c>
      <c r="C4081" s="81">
        <v>5245</v>
      </c>
      <c r="D4081" s="81">
        <f>C4081+D4057</f>
        <v>199747</v>
      </c>
      <c r="E4081" s="82">
        <f>32+14+42+16</f>
        <v>104</v>
      </c>
    </row>
    <row r="4082" spans="1:5" x14ac:dyDescent="0.25">
      <c r="A4082" s="83" t="s">
        <v>20</v>
      </c>
      <c r="B4082" s="28">
        <v>44063</v>
      </c>
      <c r="C4082" s="4">
        <v>1280</v>
      </c>
      <c r="D4082" s="4">
        <f t="shared" ref="D4082:D4096" si="15">C4082+D4058</f>
        <v>81626</v>
      </c>
      <c r="E4082" s="84">
        <f>6+10+12+8</f>
        <v>36</v>
      </c>
    </row>
    <row r="4083" spans="1:5" x14ac:dyDescent="0.25">
      <c r="A4083" s="83" t="s">
        <v>35</v>
      </c>
      <c r="B4083" s="28">
        <v>44063</v>
      </c>
      <c r="C4083" s="4">
        <v>1</v>
      </c>
      <c r="D4083" s="4">
        <f t="shared" si="15"/>
        <v>64</v>
      </c>
      <c r="E4083" s="84"/>
    </row>
    <row r="4084" spans="1:5" x14ac:dyDescent="0.25">
      <c r="A4084" s="83" t="s">
        <v>21</v>
      </c>
      <c r="B4084" s="28">
        <v>44063</v>
      </c>
      <c r="C4084" s="4">
        <v>95</v>
      </c>
      <c r="D4084" s="4">
        <f t="shared" si="15"/>
        <v>4701</v>
      </c>
      <c r="E4084" s="84">
        <v>2</v>
      </c>
    </row>
    <row r="4085" spans="1:5" x14ac:dyDescent="0.25">
      <c r="A4085" s="83" t="s">
        <v>36</v>
      </c>
      <c r="B4085" s="28">
        <v>44063</v>
      </c>
      <c r="C4085" s="4">
        <v>18</v>
      </c>
      <c r="D4085" s="4">
        <f t="shared" si="15"/>
        <v>455</v>
      </c>
      <c r="E4085" s="84">
        <v>1</v>
      </c>
    </row>
    <row r="4086" spans="1:5" x14ac:dyDescent="0.25">
      <c r="A4086" s="83" t="s">
        <v>27</v>
      </c>
      <c r="B4086" s="28">
        <v>44063</v>
      </c>
      <c r="C4086" s="4">
        <v>181</v>
      </c>
      <c r="D4086" s="4">
        <f t="shared" si="15"/>
        <v>5272</v>
      </c>
      <c r="E4086" s="84">
        <f>4+1</f>
        <v>5</v>
      </c>
    </row>
    <row r="4087" spans="1:5" x14ac:dyDescent="0.25">
      <c r="A4087" s="83" t="s">
        <v>37</v>
      </c>
      <c r="B4087" s="28">
        <v>44063</v>
      </c>
      <c r="C4087" s="4">
        <v>3</v>
      </c>
      <c r="D4087" s="4">
        <f t="shared" si="15"/>
        <v>239</v>
      </c>
      <c r="E4087" s="84"/>
    </row>
    <row r="4088" spans="1:5" x14ac:dyDescent="0.25">
      <c r="A4088" s="83" t="s">
        <v>38</v>
      </c>
      <c r="B4088" s="28">
        <v>44063</v>
      </c>
      <c r="C4088" s="4">
        <v>51</v>
      </c>
      <c r="D4088" s="4">
        <f t="shared" si="15"/>
        <v>1861</v>
      </c>
      <c r="E4088" s="84"/>
    </row>
    <row r="4089" spans="1:5" x14ac:dyDescent="0.25">
      <c r="A4089" s="83" t="s">
        <v>48</v>
      </c>
      <c r="B4089" s="28">
        <v>44063</v>
      </c>
      <c r="C4089" s="4">
        <v>1</v>
      </c>
      <c r="D4089" s="4">
        <f t="shared" si="15"/>
        <v>80</v>
      </c>
      <c r="E4089" s="84"/>
    </row>
    <row r="4090" spans="1:5" x14ac:dyDescent="0.25">
      <c r="A4090" s="83" t="s">
        <v>39</v>
      </c>
      <c r="B4090" s="28">
        <v>44063</v>
      </c>
      <c r="C4090" s="4">
        <v>264</v>
      </c>
      <c r="D4090" s="4">
        <f t="shared" si="15"/>
        <v>5624</v>
      </c>
      <c r="E4090" s="84">
        <f>1+8+6</f>
        <v>15</v>
      </c>
    </row>
    <row r="4091" spans="1:5" x14ac:dyDescent="0.25">
      <c r="A4091" s="83" t="s">
        <v>40</v>
      </c>
      <c r="B4091" s="28">
        <v>44063</v>
      </c>
      <c r="C4091" s="4">
        <v>1</v>
      </c>
      <c r="D4091" s="4">
        <f t="shared" si="15"/>
        <v>187</v>
      </c>
      <c r="E4091" s="84"/>
    </row>
    <row r="4092" spans="1:5" x14ac:dyDescent="0.25">
      <c r="A4092" s="83" t="s">
        <v>28</v>
      </c>
      <c r="B4092" s="28">
        <v>44063</v>
      </c>
      <c r="C4092" s="4">
        <v>22</v>
      </c>
      <c r="D4092" s="4">
        <f t="shared" si="15"/>
        <v>927</v>
      </c>
      <c r="E4092" s="84"/>
    </row>
    <row r="4093" spans="1:5" x14ac:dyDescent="0.25">
      <c r="A4093" s="83" t="s">
        <v>24</v>
      </c>
      <c r="B4093" s="28">
        <v>44063</v>
      </c>
      <c r="C4093" s="4">
        <v>267</v>
      </c>
      <c r="D4093" s="4">
        <f t="shared" si="15"/>
        <v>4040</v>
      </c>
      <c r="E4093" s="84">
        <f>2+2</f>
        <v>4</v>
      </c>
    </row>
    <row r="4094" spans="1:5" x14ac:dyDescent="0.25">
      <c r="A4094" s="83" t="s">
        <v>30</v>
      </c>
      <c r="B4094" s="28">
        <v>44063</v>
      </c>
      <c r="C4094" s="4">
        <v>-2</v>
      </c>
      <c r="D4094" s="4">
        <f t="shared" si="15"/>
        <v>53</v>
      </c>
      <c r="E4094" s="84"/>
    </row>
    <row r="4095" spans="1:5" x14ac:dyDescent="0.25">
      <c r="A4095" s="83" t="s">
        <v>26</v>
      </c>
      <c r="B4095" s="28">
        <v>44063</v>
      </c>
      <c r="C4095" s="4">
        <v>59</v>
      </c>
      <c r="D4095" s="4">
        <f t="shared" si="15"/>
        <v>2020</v>
      </c>
      <c r="E4095" s="84">
        <v>1</v>
      </c>
    </row>
    <row r="4096" spans="1:5" x14ac:dyDescent="0.25">
      <c r="A4096" s="83" t="s">
        <v>25</v>
      </c>
      <c r="B4096" s="28">
        <v>44063</v>
      </c>
      <c r="C4096" s="4">
        <v>161</v>
      </c>
      <c r="D4096" s="4">
        <f t="shared" si="15"/>
        <v>4329</v>
      </c>
      <c r="E4096" s="84">
        <f>3+1+2</f>
        <v>6</v>
      </c>
    </row>
    <row r="4097" spans="1:5" x14ac:dyDescent="0.25">
      <c r="A4097" s="83" t="s">
        <v>41</v>
      </c>
      <c r="B4097" s="28">
        <v>44063</v>
      </c>
      <c r="C4097" s="4">
        <v>99</v>
      </c>
      <c r="D4097" s="4">
        <f>C4097+D4073</f>
        <v>1500</v>
      </c>
      <c r="E4097" s="84">
        <v>2</v>
      </c>
    </row>
    <row r="4098" spans="1:5" x14ac:dyDescent="0.25">
      <c r="A4098" s="83" t="s">
        <v>42</v>
      </c>
      <c r="B4098" s="28">
        <v>44063</v>
      </c>
      <c r="C4098" s="4">
        <v>13</v>
      </c>
      <c r="D4098" s="4">
        <f t="shared" ref="D4098:D4104" si="16">C4098+D4074</f>
        <v>35</v>
      </c>
      <c r="E4098" s="84"/>
    </row>
    <row r="4099" spans="1:5" x14ac:dyDescent="0.25">
      <c r="A4099" s="83" t="s">
        <v>43</v>
      </c>
      <c r="B4099" s="28">
        <v>44063</v>
      </c>
      <c r="C4099" s="4">
        <v>3</v>
      </c>
      <c r="D4099" s="4">
        <f t="shared" si="16"/>
        <v>39</v>
      </c>
      <c r="E4099" s="84"/>
    </row>
    <row r="4100" spans="1:5" x14ac:dyDescent="0.25">
      <c r="A4100" s="83" t="s">
        <v>44</v>
      </c>
      <c r="B4100" s="28">
        <v>44063</v>
      </c>
      <c r="C4100" s="4">
        <v>33</v>
      </c>
      <c r="D4100" s="4">
        <f t="shared" si="16"/>
        <v>1178</v>
      </c>
      <c r="E4100" s="84">
        <f>3+3</f>
        <v>6</v>
      </c>
    </row>
    <row r="4101" spans="1:5" x14ac:dyDescent="0.25">
      <c r="A4101" s="83" t="s">
        <v>29</v>
      </c>
      <c r="B4101" s="28">
        <v>44063</v>
      </c>
      <c r="C4101" s="4">
        <v>290</v>
      </c>
      <c r="D4101" s="4">
        <f t="shared" si="16"/>
        <v>4053</v>
      </c>
      <c r="E4101" s="84">
        <v>3</v>
      </c>
    </row>
    <row r="4102" spans="1:5" x14ac:dyDescent="0.25">
      <c r="A4102" s="83" t="s">
        <v>45</v>
      </c>
      <c r="B4102" s="28">
        <v>44063</v>
      </c>
      <c r="C4102" s="4">
        <v>38</v>
      </c>
      <c r="D4102" s="4">
        <f t="shared" si="16"/>
        <v>417</v>
      </c>
      <c r="E4102" s="84"/>
    </row>
    <row r="4103" spans="1:5" x14ac:dyDescent="0.25">
      <c r="A4103" s="83" t="s">
        <v>46</v>
      </c>
      <c r="B4103" s="28">
        <v>44063</v>
      </c>
      <c r="C4103" s="4">
        <v>47</v>
      </c>
      <c r="D4103" s="4">
        <f t="shared" si="16"/>
        <v>1600</v>
      </c>
      <c r="E4103" s="84">
        <v>1</v>
      </c>
    </row>
    <row r="4104" spans="1:5" ht="15.75" thickBot="1" x14ac:dyDescent="0.3">
      <c r="A4104" s="85" t="s">
        <v>47</v>
      </c>
      <c r="B4104" s="86">
        <v>44063</v>
      </c>
      <c r="C4104" s="87">
        <v>55</v>
      </c>
      <c r="D4104" s="77">
        <f t="shared" si="16"/>
        <v>837</v>
      </c>
      <c r="E4104" s="88">
        <v>1</v>
      </c>
    </row>
    <row r="4105" spans="1:5" ht="15.75" thickBot="1" x14ac:dyDescent="0.3">
      <c r="A4105" s="128" t="s">
        <v>22</v>
      </c>
      <c r="B4105" s="86">
        <v>44064</v>
      </c>
      <c r="C4105" s="78">
        <v>5322</v>
      </c>
      <c r="D4105" s="81">
        <f>C4105+D4081</f>
        <v>205069</v>
      </c>
      <c r="E4105" s="78">
        <f>13+10+61+47</f>
        <v>131</v>
      </c>
    </row>
    <row r="4106" spans="1:5" ht="15.75" thickBot="1" x14ac:dyDescent="0.3">
      <c r="A4106" s="83" t="s">
        <v>20</v>
      </c>
      <c r="B4106" s="86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83" t="s">
        <v>35</v>
      </c>
      <c r="B4107" s="86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83" t="s">
        <v>21</v>
      </c>
      <c r="B4108" s="86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83" t="s">
        <v>36</v>
      </c>
      <c r="B4109" s="86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83" t="s">
        <v>27</v>
      </c>
      <c r="B4110" s="86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83" t="s">
        <v>37</v>
      </c>
      <c r="B4111" s="86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83" t="s">
        <v>38</v>
      </c>
      <c r="B4112" s="86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83" t="s">
        <v>48</v>
      </c>
      <c r="B4113" s="86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83" t="s">
        <v>39</v>
      </c>
      <c r="B4114" s="86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83" t="s">
        <v>40</v>
      </c>
      <c r="B4115" s="86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83" t="s">
        <v>28</v>
      </c>
      <c r="B4116" s="86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83" t="s">
        <v>24</v>
      </c>
      <c r="B4117" s="86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83" t="s">
        <v>30</v>
      </c>
      <c r="B4118" s="86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83" t="s">
        <v>26</v>
      </c>
      <c r="B4119" s="86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83" t="s">
        <v>25</v>
      </c>
      <c r="B4120" s="86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83" t="s">
        <v>41</v>
      </c>
      <c r="B4121" s="86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83" t="s">
        <v>42</v>
      </c>
      <c r="B4122" s="86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83" t="s">
        <v>43</v>
      </c>
      <c r="B4123" s="86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83" t="s">
        <v>44</v>
      </c>
      <c r="B4124" s="86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83" t="s">
        <v>29</v>
      </c>
      <c r="B4125" s="86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83" t="s">
        <v>45</v>
      </c>
      <c r="B4126" s="86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83" t="s">
        <v>46</v>
      </c>
      <c r="B4127" s="86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5" t="s">
        <v>47</v>
      </c>
      <c r="B4128" s="86">
        <v>44064</v>
      </c>
      <c r="C4128" s="4">
        <v>67</v>
      </c>
      <c r="D4128" s="77">
        <f t="shared" si="18"/>
        <v>904</v>
      </c>
    </row>
  </sheetData>
  <autoFilter ref="A1:E4032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 t="shared" ref="E166:E171" si="1"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 t="shared" si="1"/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 t="shared" si="1"/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 t="shared" si="1"/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 t="shared" si="1"/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 t="shared" si="1"/>
        <v>2885.0771869639798</v>
      </c>
    </row>
  </sheetData>
  <autoFilter ref="A1:B116" xr:uid="{00000000-0009-0000-0000-000005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2"/>
      <c r="E142" s="133"/>
      <c r="F142" s="133"/>
      <c r="G142" s="134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G2375"/>
  <sheetViews>
    <sheetView topLeftCell="A131" zoomScaleNormal="100" workbookViewId="0">
      <selection activeCell="F136" sqref="F136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8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8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8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8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8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8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8">
        <v>43917</v>
      </c>
      <c r="B14" s="5" t="s">
        <v>19</v>
      </c>
      <c r="C14" s="4">
        <v>70</v>
      </c>
      <c r="D14" s="5" t="s">
        <v>20</v>
      </c>
      <c r="E14" t="s">
        <v>180</v>
      </c>
      <c r="F14">
        <v>1612</v>
      </c>
      <c r="G14">
        <f>AVERAGE(F8:F14)</f>
        <v>1575.2857142857142</v>
      </c>
    </row>
    <row r="15" spans="1:7" x14ac:dyDescent="0.25">
      <c r="A15" s="28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8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8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8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8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8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8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8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8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8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8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8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8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8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8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8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8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8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8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8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8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8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8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8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8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8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8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8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8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8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8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8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8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8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8">
        <v>43927</v>
      </c>
      <c r="B49" s="5" t="s">
        <v>19</v>
      </c>
      <c r="C49" s="4">
        <v>75</v>
      </c>
      <c r="D49" s="5" t="s">
        <v>22</v>
      </c>
      <c r="F49">
        <v>2805</v>
      </c>
      <c r="G49" s="71">
        <f>AVERAGE(F43:F49)</f>
        <v>3012.4285714285716</v>
      </c>
    </row>
    <row r="50" spans="1:7" x14ac:dyDescent="0.25">
      <c r="A50" s="28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8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8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8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8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8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8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8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8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8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8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8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8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8">
        <v>43929</v>
      </c>
      <c r="B63" s="5" t="s">
        <v>19</v>
      </c>
      <c r="C63" s="4">
        <v>71</v>
      </c>
      <c r="D63" s="5" t="s">
        <v>20</v>
      </c>
      <c r="F63">
        <v>3715</v>
      </c>
      <c r="G63" s="71">
        <f>AVERAGE(F57:F63)</f>
        <v>4448.1428571428569</v>
      </c>
    </row>
    <row r="64" spans="1:7" x14ac:dyDescent="0.25">
      <c r="A64" s="28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8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8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8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8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8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8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8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8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8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8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8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8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8">
        <v>43930</v>
      </c>
      <c r="B77" s="5" t="s">
        <v>23</v>
      </c>
      <c r="C77" s="4">
        <v>61</v>
      </c>
      <c r="D77" s="5" t="s">
        <v>22</v>
      </c>
      <c r="F77">
        <v>5118</v>
      </c>
      <c r="G77" s="71">
        <f>AVERAGE(F71:F77)</f>
        <v>6001.1428571428569</v>
      </c>
    </row>
    <row r="78" spans="1:7" x14ac:dyDescent="0.25">
      <c r="A78" s="28">
        <v>43930</v>
      </c>
      <c r="B78" s="5" t="s">
        <v>23</v>
      </c>
      <c r="C78" s="4">
        <v>62</v>
      </c>
      <c r="D78" s="5" t="s">
        <v>22</v>
      </c>
      <c r="F78">
        <v>5556</v>
      </c>
      <c r="G78" s="71"/>
    </row>
    <row r="79" spans="1:7" x14ac:dyDescent="0.25">
      <c r="A79" s="28">
        <v>43930</v>
      </c>
      <c r="B79" s="5" t="s">
        <v>23</v>
      </c>
      <c r="C79" s="4">
        <v>47</v>
      </c>
      <c r="D79" s="5" t="s">
        <v>20</v>
      </c>
      <c r="F79">
        <v>6477</v>
      </c>
      <c r="G79" s="71"/>
    </row>
    <row r="80" spans="1:7" x14ac:dyDescent="0.25">
      <c r="A80" s="28">
        <v>43930</v>
      </c>
      <c r="B80" s="5" t="s">
        <v>23</v>
      </c>
      <c r="C80" s="4">
        <v>73</v>
      </c>
      <c r="D80" s="5" t="s">
        <v>20</v>
      </c>
      <c r="F80">
        <v>7512</v>
      </c>
      <c r="G80" s="71"/>
    </row>
    <row r="81" spans="1:7" x14ac:dyDescent="0.25">
      <c r="A81" s="28">
        <v>43931</v>
      </c>
      <c r="B81" s="5" t="s">
        <v>19</v>
      </c>
      <c r="C81" s="4">
        <v>67</v>
      </c>
      <c r="D81" s="5" t="s">
        <v>22</v>
      </c>
      <c r="F81">
        <v>8625</v>
      </c>
      <c r="G81" s="71"/>
    </row>
    <row r="82" spans="1:7" x14ac:dyDescent="0.25">
      <c r="A82" s="28">
        <v>43931</v>
      </c>
      <c r="B82" s="5" t="s">
        <v>19</v>
      </c>
      <c r="C82" s="4">
        <v>66</v>
      </c>
      <c r="D82" s="5" t="s">
        <v>25</v>
      </c>
      <c r="F82">
        <v>6443</v>
      </c>
      <c r="G82" s="71"/>
    </row>
    <row r="83" spans="1:7" x14ac:dyDescent="0.25">
      <c r="A83" s="28">
        <v>43931</v>
      </c>
      <c r="B83" s="5" t="s">
        <v>23</v>
      </c>
      <c r="C83" s="4">
        <v>87</v>
      </c>
      <c r="D83" s="5" t="s">
        <v>20</v>
      </c>
      <c r="F83">
        <v>5719</v>
      </c>
      <c r="G83" s="71"/>
    </row>
    <row r="84" spans="1:7" x14ac:dyDescent="0.25">
      <c r="A84" s="28">
        <v>43932</v>
      </c>
      <c r="B84" s="5" t="s">
        <v>19</v>
      </c>
      <c r="C84" s="4">
        <v>47</v>
      </c>
      <c r="D84" s="5" t="s">
        <v>22</v>
      </c>
      <c r="F84">
        <v>7120</v>
      </c>
      <c r="G84" s="71">
        <f>AVERAGE(F78:F84)</f>
        <v>6778.8571428571431</v>
      </c>
    </row>
    <row r="85" spans="1:7" x14ac:dyDescent="0.25">
      <c r="A85" s="28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8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8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8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8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8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8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8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8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8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8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8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8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8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8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8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8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8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8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8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8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8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8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8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8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8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8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8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8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8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8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8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8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8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8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8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8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8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8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8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8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8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8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8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8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8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8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8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8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8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8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8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8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2020-08-21T23:43:50Z</dcterms:modified>
</cp:coreProperties>
</file>