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154E3F9A-C99C-423A-88CB-D35F4AFEB339}" xr6:coauthVersionLast="45" xr6:coauthVersionMax="45" xr10:uidLastSave="{00000000-0000-0000-0000-000000000000}"/>
  <bookViews>
    <workbookView xWindow="12105" yWindow="45" windowWidth="11160" windowHeight="9600" tabRatio="547" activeTab="1" xr2:uid="{FD99AC7E-67B3-424D-874D-40A6E057BF54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  <sheet name="Hoja1" sheetId="12" r:id="rId8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casos_provincias!$A$1:$H$2682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7" i="1" l="1"/>
  <c r="E147" i="1"/>
  <c r="C147" i="1"/>
  <c r="P146" i="1"/>
  <c r="J146" i="1"/>
  <c r="K146" i="1"/>
  <c r="E161" i="5"/>
  <c r="E3403" i="3"/>
  <c r="E146" i="1" l="1"/>
  <c r="C146" i="1"/>
  <c r="I145" i="1" l="1"/>
  <c r="E160" i="5" l="1"/>
  <c r="F160" i="5"/>
  <c r="E157" i="5"/>
  <c r="F157" i="5" s="1"/>
  <c r="E158" i="5"/>
  <c r="F158" i="5" s="1"/>
  <c r="E159" i="5"/>
  <c r="F159" i="5" s="1"/>
  <c r="E156" i="5"/>
  <c r="E3380" i="3"/>
  <c r="E3379" i="3"/>
  <c r="E145" i="1"/>
  <c r="D145" i="1"/>
  <c r="P145" i="1"/>
  <c r="C145" i="1"/>
  <c r="F134" i="10"/>
  <c r="D144" i="12"/>
  <c r="C142" i="12"/>
  <c r="C143" i="12" s="1"/>
  <c r="C144" i="12" s="1"/>
  <c r="E141" i="12"/>
  <c r="E142" i="12" s="1"/>
  <c r="E143" i="12" s="1"/>
  <c r="E144" i="12" s="1"/>
  <c r="B139" i="12"/>
  <c r="C138" i="12"/>
  <c r="C139" i="12" s="1"/>
  <c r="C140" i="12" s="1"/>
  <c r="C136" i="12"/>
  <c r="E123" i="12"/>
  <c r="E124" i="12" s="1"/>
  <c r="E125" i="12" s="1"/>
  <c r="E126" i="12" s="1"/>
  <c r="C123" i="12"/>
  <c r="C124" i="12" s="1"/>
  <c r="C125" i="12" s="1"/>
  <c r="E122" i="12"/>
  <c r="C122" i="12"/>
  <c r="E120" i="12"/>
  <c r="C120" i="12"/>
  <c r="E119" i="12"/>
  <c r="C119" i="12"/>
  <c r="E114" i="12"/>
  <c r="C114" i="12"/>
  <c r="E113" i="12"/>
  <c r="Q124" i="1" l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E3356" i="3"/>
  <c r="E3355" i="3"/>
  <c r="P144" i="1" l="1"/>
  <c r="E144" i="1"/>
  <c r="D144" i="1"/>
  <c r="C144" i="1"/>
  <c r="I143" i="1" l="1"/>
  <c r="E3332" i="3"/>
  <c r="E3331" i="3"/>
  <c r="P143" i="1"/>
  <c r="C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P141" i="1"/>
  <c r="H142" i="10" l="1"/>
  <c r="B139" i="1"/>
  <c r="E141" i="1" l="1"/>
  <c r="E142" i="1" s="1"/>
  <c r="E143" i="1" s="1"/>
  <c r="P140" i="1" l="1"/>
  <c r="K139" i="1" l="1"/>
  <c r="C139" i="1" l="1"/>
  <c r="C140" i="1" s="1"/>
  <c r="P138" i="1" l="1"/>
  <c r="C138" i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C125" i="1"/>
  <c r="P124" i="1" l="1"/>
  <c r="C124" i="1"/>
  <c r="Q121" i="1"/>
  <c r="P123" i="1"/>
  <c r="J123" i="1"/>
  <c r="K123" i="1"/>
  <c r="C123" i="1" l="1"/>
  <c r="P122" i="1" l="1"/>
  <c r="E122" i="1"/>
  <c r="C122" i="1"/>
  <c r="K121" i="1"/>
  <c r="K120" i="1"/>
  <c r="Q122" i="1" l="1"/>
  <c r="E123" i="1"/>
  <c r="P121" i="1"/>
  <c r="E124" i="1" l="1"/>
  <c r="E125" i="1" s="1"/>
  <c r="E126" i="1" s="1"/>
  <c r="Q123" i="1"/>
  <c r="P119" i="1"/>
  <c r="E119" i="1" l="1"/>
  <c r="E120" i="1" s="1"/>
  <c r="C119" i="1"/>
  <c r="Q119" i="1" l="1"/>
  <c r="C120" i="1"/>
  <c r="Q120" i="1" s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5" i="1"/>
  <c r="Q116" i="1"/>
  <c r="Q117" i="1"/>
  <c r="Q118" i="1"/>
  <c r="D2402" i="3" l="1"/>
  <c r="D2498" i="3"/>
  <c r="C114" i="1" l="1"/>
  <c r="E113" i="1" l="1"/>
  <c r="P113" i="1"/>
  <c r="E114" i="1" l="1"/>
  <c r="Q114" i="1" s="1"/>
  <c r="Q113" i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<sst xmlns="http://schemas.openxmlformats.org/spreadsheetml/2006/main" count="8489" uniqueCount="173">
  <si>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</si>
  <si>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</si>
  <si>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</si>
  <si>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</si>
  <si>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</si>
  <si>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</si>
  <si>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</si>
  <si>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</si>
  <si>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</si>
  <si>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</si>
  <si>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</si>
  <si>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</si>
  <si>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</si>
  <si>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</si>
  <si>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</si>
  <si>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</si>
  <si>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</si>
  <si>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</si>
  <si>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</si>
  <si>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</si>
  <si>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</si>
  <si>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</si>
  <si>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</si>
  <si>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</si>
  <si>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</si>
  <si>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</si>
  <si>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</si>
  <si>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</si>
  <si>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</si>
  <si>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</si>
  <si>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</si>
  <si>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</si>
  <si>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</si>
  <si>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</si>
  <si>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</si>
  <si>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</si>
  <si>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</si>
  <si>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</si>
  <si>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</si>
  <si>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</si>
  <si>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</si>
  <si>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</si>
  <si>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</si>
  <si>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</si>
  <si>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</si>
  <si>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</si>
  <si>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</si>
  <si>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</si>
  <si>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</si>
  <si>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</si>
  <si>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</si>
  <si>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</si>
  <si>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</si>
  <si>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</si>
  <si>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</si>
  <si>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</si>
  <si>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</si>
  <si>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</si>
  <si>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</si>
  <si>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</si>
  <si>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</si>
  <si>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</si>
  <si>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</si>
  <si>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ActivosUTI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</si>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</sst>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sheetPr codeName="Hoja1"/>
  <dimension ref="A1:Q147"/>
  <sheetViews>
    <sheetView workbookViewId="0">
      <pane ySplit="1" topLeftCell="A133" activePane="bottomLeft" state="frozen"/>
      <selection pane="bottomLeft" activeCell="A147" sqref="A147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63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23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23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23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23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23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23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23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23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23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23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23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23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3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3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23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23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23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23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23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23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23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23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23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23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23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23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23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23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23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23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23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23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23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23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23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23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23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23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23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23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23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23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51">
        <f t="shared" ref="Q45:Q91" si="0">G45/(C45-F45-E45)</f>
        <v>6.6192560175054704E-2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51">
        <f t="shared" si="0"/>
        <v>6.6985645933014357E-2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51">
        <f t="shared" si="0"/>
        <v>6.5329218106995879E-2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51">
        <f t="shared" si="0"/>
        <v>6.1561561561561562E-2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51">
        <f t="shared" si="0"/>
        <v>6.0869565217391307E-2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51">
        <f t="shared" si="0"/>
        <v>6.2957540263543194E-2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51">
        <f t="shared" si="0"/>
        <v>6.1763319189061763E-2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51">
        <f t="shared" si="0"/>
        <v>6.1538461538461542E-2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51">
        <f t="shared" si="0"/>
        <v>6.1464690496948561E-2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51">
        <f t="shared" si="0"/>
        <v>5.9975010412328195E-2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51">
        <f t="shared" si="0"/>
        <v>5.5868167202572344E-2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51">
        <f t="shared" si="0"/>
        <v>5.8984374999999999E-2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51">
        <f t="shared" si="0"/>
        <v>5.8623298033282902E-2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51">
        <f t="shared" si="0"/>
        <v>5.6451612903225805E-2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51">
        <f t="shared" si="0"/>
        <v>5.5772646536412077E-2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51">
        <f t="shared" si="0"/>
        <v>5.3803975325565453E-2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51">
        <f t="shared" si="0"/>
        <v>5.4904586541680615E-2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51">
        <f t="shared" si="0"/>
        <v>5.307443365695793E-2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51">
        <f t="shared" si="0"/>
        <v>4.7157622739018086E-2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51">
        <f t="shared" si="0"/>
        <v>4.6909667194928686E-2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51">
        <f t="shared" si="0"/>
        <v>4.4245049504950493E-2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51">
        <f t="shared" si="0"/>
        <v>4.5290941811637675E-2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51">
        <f t="shared" si="0"/>
        <v>4.3291284403669722E-2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51">
        <f t="shared" si="0"/>
        <v>4.3732590529247911E-2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51">
        <f t="shared" si="0"/>
        <v>4.3022317827372952E-2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51">
        <f t="shared" si="0"/>
        <v>4.2137718396711203E-2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51">
        <f t="shared" si="0"/>
        <v>4.1443198439785472E-2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51">
        <f t="shared" si="0"/>
        <v>3.6953242835595777E-2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51">
        <f t="shared" si="0"/>
        <v>3.5294117647058823E-2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51">
        <f t="shared" si="0"/>
        <v>3.4780578898225958E-2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51">
        <f t="shared" si="0"/>
        <v>3.2904772281542823E-2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51">
        <f t="shared" si="0"/>
        <v>3.160270880361174E-2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51">
        <f t="shared" si="0"/>
        <v>3.125E-2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51">
        <f t="shared" si="0"/>
        <v>3.0486613249951142E-2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51">
        <f t="shared" si="0"/>
        <v>2.9363487142075505E-2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51">
        <f t="shared" si="0"/>
        <v>2.924076607387141E-2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51">
        <f t="shared" si="0"/>
        <v>2.66542693320936E-2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51">
        <f t="shared" si="0"/>
        <v>2.5874962608435536E-2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51">
        <f t="shared" si="0"/>
        <v>2.5222965440356744E-2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51">
        <f t="shared" si="0"/>
        <v>2.3737704918032787E-2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51">
        <f t="shared" si="0"/>
        <v>2.5394045534150613E-2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51">
        <f t="shared" si="0"/>
        <v>2.9800929789009417E-2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51">
        <f t="shared" si="0"/>
        <v>2.8811252268602542E-2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51">
        <f t="shared" si="0"/>
        <v>2.7535615564533277E-2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51">
        <f t="shared" si="0"/>
        <v>2.4900500051025613E-2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51">
        <f t="shared" si="0"/>
        <v>2.4734299516908212E-2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51">
        <f t="shared" si="0"/>
        <v>2.5206190343805022E-2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51">
        <f t="shared" ref="Q92:Q97" si="1">G92/(C92-F92-E92)</f>
        <v>2.430493273542601E-2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51">
        <f t="shared" si="1"/>
        <v>2.4295596423148304E-2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51">
        <f t="shared" si="1"/>
        <v>2.3085408131106207E-2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51">
        <f t="shared" si="1"/>
        <v>1.8369009702984964E-2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51">
        <f t="shared" si="1"/>
        <v>1.750439367311072E-2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51">
        <f t="shared" si="1"/>
        <v>1.7078061259766301E-2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51">
        <f t="shared" ref="Q98:Q106" si="2">G98/(C98-F98-E98)</f>
        <v>1.5851602023608771E-2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51">
        <f t="shared" si="2"/>
        <v>1.7253727456214597E-2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51">
        <f t="shared" si="2"/>
        <v>1.6383230548807078E-2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51">
        <f t="shared" si="2"/>
        <v>1.9208037825059102E-2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51">
        <f t="shared" si="2"/>
        <v>1.6512734396865379E-2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51">
        <f t="shared" si="2"/>
        <v>1.4817950889077053E-2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51">
        <f t="shared" si="2"/>
        <v>1.4711789515967062E-2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51">
        <f t="shared" si="2"/>
        <v>1.5153694912003069E-2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51">
        <f t="shared" si="2"/>
        <v>1.4884917535719208E-2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52">
        <f t="shared" ref="Q107:Q123" si="3">G107/(C107-F107-E107)</f>
        <v>1.5152180596424964E-2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52">
        <f t="shared" si="3"/>
        <v>1.4758759093569697E-2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52">
        <f t="shared" si="3"/>
        <v>1.4730282060620777E-2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52">
        <f t="shared" si="3"/>
        <v>1.3795717263596741E-2</v>
      </c>
    </row>
    <row r="111" spans="1:17" x14ac:dyDescent="0.25">
      <c r="A111" s="2">
        <v>44002</v>
      </c>
      <c r="B111" s="11">
        <v>1634</v>
      </c>
      <c r="C111" s="54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52">
        <f t="shared" si="3"/>
        <v>1.3862106603601964E-2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52">
        <f t="shared" si="3"/>
        <v>1.3870933929632089E-2</v>
      </c>
    </row>
    <row r="113" spans="1:17" x14ac:dyDescent="0.25">
      <c r="A113" s="2">
        <v>44004</v>
      </c>
      <c r="B113" s="11">
        <v>2146</v>
      </c>
      <c r="C113" s="54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52">
        <f t="shared" si="3"/>
        <v>1.3657957244655582E-2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52">
        <f t="shared" si="3"/>
        <v>1.3396448239589135E-2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52">
        <f t="shared" si="3"/>
        <v>1.3462161604854627E-2</v>
      </c>
    </row>
    <row r="116" spans="1:17" x14ac:dyDescent="0.25">
      <c r="A116" s="2">
        <v>44007</v>
      </c>
      <c r="B116" s="16">
        <v>2606</v>
      </c>
      <c r="C116" s="54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52">
        <f t="shared" si="3"/>
        <v>1.4350430208871728E-2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52">
        <f t="shared" si="3"/>
        <v>1.4479095270733379E-2</v>
      </c>
    </row>
    <row r="118" spans="1:17" x14ac:dyDescent="0.25">
      <c r="A118" s="2">
        <v>44009</v>
      </c>
      <c r="B118" s="54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53">
        <f t="shared" si="3"/>
        <v>1.4888882784385903E-2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53">
        <f t="shared" si="3"/>
        <v>1.4243118044832543E-2</v>
      </c>
    </row>
    <row r="120" spans="1:17" x14ac:dyDescent="0.25">
      <c r="A120" s="2">
        <v>44011</v>
      </c>
      <c r="B120" s="54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52">
        <f t="shared" si="3"/>
        <v>1.4245745527349264E-2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52">
        <f t="shared" si="3"/>
        <v>1.4334420028370206E-2</v>
      </c>
    </row>
    <row r="122" spans="1:17" x14ac:dyDescent="0.25">
      <c r="A122" s="2">
        <v>44013</v>
      </c>
      <c r="B122" s="54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52">
        <f t="shared" si="3"/>
        <v>1.4258281325012001E-2</v>
      </c>
    </row>
    <row r="123" spans="1:17" x14ac:dyDescent="0.25">
      <c r="A123" s="2">
        <v>44014</v>
      </c>
      <c r="B123" s="54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52">
        <f t="shared" si="3"/>
        <v>1.4308132557924859E-2</v>
      </c>
    </row>
    <row r="124" spans="1:17" ht="16.5" customHeight="1" x14ac:dyDescent="0.25">
      <c r="A124" s="2">
        <v>44015</v>
      </c>
      <c r="B124" s="55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27">
        <f t="shared" ref="Q124:Q133" si="4">AVERAGE(B118:B124)/AVERAGE(B117:B123)</f>
        <v>0.99765499885609688</v>
      </c>
    </row>
    <row r="125" spans="1:17" x14ac:dyDescent="0.25">
      <c r="A125" s="2">
        <v>44016</v>
      </c>
      <c r="B125" s="55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27">
        <f t="shared" si="4"/>
        <v>1.0108352920942498</v>
      </c>
    </row>
    <row r="126" spans="1:17" x14ac:dyDescent="0.25">
      <c r="A126" s="2">
        <v>44017</v>
      </c>
      <c r="B126" s="54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7">
        <f t="shared" si="4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7">
        <f t="shared" si="4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7">
        <f t="shared" si="4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7">
        <f t="shared" si="4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7">
        <f t="shared" si="4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7">
        <f t="shared" si="4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7">
        <f t="shared" si="4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7">
        <f t="shared" si="4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7">
        <f t="shared" ref="Q134:Q143" si="5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7">
        <f t="shared" si="5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7">
        <f t="shared" si="5"/>
        <v>1.0275080906148868</v>
      </c>
    </row>
    <row r="137" spans="1:17" s="56" customFormat="1" x14ac:dyDescent="0.25">
      <c r="A137" s="2">
        <v>44028</v>
      </c>
      <c r="B137" s="7">
        <v>3624</v>
      </c>
      <c r="C137" s="57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7">
        <f t="shared" si="5"/>
        <v>0.99838375466224605</v>
      </c>
    </row>
    <row r="138" spans="1:17" x14ac:dyDescent="0.25">
      <c r="A138" s="2">
        <v>44029</v>
      </c>
      <c r="B138" s="58">
        <v>4518</v>
      </c>
      <c r="C138" s="7">
        <f>C137+B138</f>
        <v>119301</v>
      </c>
      <c r="D138" s="7">
        <v>66</v>
      </c>
      <c r="E138" s="7">
        <v>2178</v>
      </c>
      <c r="F138" s="59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7">
        <f t="shared" si="5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9">
        <v>52607</v>
      </c>
      <c r="G139" s="7">
        <v>824</v>
      </c>
      <c r="H139" s="6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7">
        <f t="shared" si="5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9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7">
        <f t="shared" si="5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6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7">
        <f t="shared" si="5"/>
        <v>1.0314187162567487</v>
      </c>
    </row>
    <row r="142" spans="1:17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 t="shared" si="6"/>
        <v>2490</v>
      </c>
      <c r="F142" s="4">
        <v>60531</v>
      </c>
      <c r="G142" s="4">
        <v>890</v>
      </c>
      <c r="H142" s="71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7">
        <f t="shared" si="5"/>
        <v>1.0617593602326425</v>
      </c>
    </row>
    <row r="143" spans="1:17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 t="shared" si="6"/>
        <v>2588</v>
      </c>
      <c r="F143" s="4">
        <v>62815</v>
      </c>
      <c r="G143" s="4">
        <v>902</v>
      </c>
      <c r="H143" s="71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7">
        <f t="shared" si="5"/>
        <v>1.0524495874559212</v>
      </c>
    </row>
    <row r="144" spans="1:17" x14ac:dyDescent="0.25">
      <c r="A144" s="2">
        <v>44035</v>
      </c>
      <c r="B144" s="73">
        <v>6127</v>
      </c>
      <c r="C144" s="7">
        <f>C143+B144</f>
        <v>148027</v>
      </c>
      <c r="D144" s="4">
        <f>29+85</f>
        <v>114</v>
      </c>
      <c r="E144" s="7">
        <f t="shared" si="6"/>
        <v>2702</v>
      </c>
      <c r="F144" s="4">
        <v>65447</v>
      </c>
      <c r="G144" s="4">
        <v>913</v>
      </c>
      <c r="H144" s="15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7">
        <f>AVERAGE(B138:B144)/AVERAGE(B137:B143)</f>
        <v>1.0814222048729709</v>
      </c>
    </row>
    <row r="145" spans="1:16" x14ac:dyDescent="0.25">
      <c r="A145" s="2">
        <v>44036</v>
      </c>
      <c r="B145" s="4">
        <v>5493</v>
      </c>
      <c r="C145" s="7">
        <f>C144+B145</f>
        <v>153520</v>
      </c>
      <c r="D145" s="4">
        <f>20+85</f>
        <v>105</v>
      </c>
      <c r="E145" s="7">
        <f t="shared" si="6"/>
        <v>2807</v>
      </c>
      <c r="F145" s="4">
        <v>68022</v>
      </c>
      <c r="G145" s="4">
        <v>955</v>
      </c>
      <c r="H145" s="4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</row>
    <row r="146" spans="1:16" x14ac:dyDescent="0.25">
      <c r="A146" s="2">
        <v>44037</v>
      </c>
      <c r="B146" s="4">
        <v>4814</v>
      </c>
      <c r="C146" s="7">
        <f>C145+B146</f>
        <v>158334</v>
      </c>
      <c r="D146" s="4">
        <v>86</v>
      </c>
      <c r="E146" s="7">
        <f t="shared" si="6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</row>
    <row r="147" spans="1:16" x14ac:dyDescent="0.25">
      <c r="A147" s="2">
        <v>44038</v>
      </c>
      <c r="B147" s="6">
        <v>4192</v>
      </c>
      <c r="C147" s="56">
        <f>C146+B147</f>
        <v>162526</v>
      </c>
      <c r="D147" s="6">
        <v>46</v>
      </c>
      <c r="E147" s="56">
        <f>E146+D147</f>
        <v>2939</v>
      </c>
      <c r="F147" s="4">
        <v>70518</v>
      </c>
      <c r="G147" s="6">
        <v>993</v>
      </c>
      <c r="M147" s="6">
        <v>1109</v>
      </c>
      <c r="N147" s="6">
        <v>46698</v>
      </c>
      <c r="O147" s="6">
        <v>84358</v>
      </c>
      <c r="P147" s="6">
        <f>162526-O147-N147-M147</f>
        <v>30361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codeName="Hoja3"/>
  <dimension ref="A1:F3450"/>
  <sheetViews>
    <sheetView tabSelected="1" zoomScaleNormal="100" workbookViewId="0">
      <pane ySplit="1" topLeftCell="A3388" activePane="bottomLeft" state="frozen"/>
      <selection activeCell="D2374" sqref="A1:D2374"/>
      <selection pane="bottomLeft" activeCell="C3388" sqref="C3388"/>
    </sheetView>
  </sheetViews>
  <sheetFormatPr baseColWidth="10" defaultRowHeight="15" x14ac:dyDescent="0.25"/>
  <cols>
    <col min="1" max="1" width="19.85546875" style="5" customWidth="1"/>
    <col min="2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136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12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11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5" x14ac:dyDescent="0.25">
      <c r="A3297" s="5" t="s">
        <v>26</v>
      </c>
      <c r="B3297" s="28">
        <v>44032</v>
      </c>
      <c r="C3297" s="4">
        <v>17</v>
      </c>
    </row>
    <row r="3298" spans="1:5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5" x14ac:dyDescent="0.25">
      <c r="A3299" s="5" t="s">
        <v>41</v>
      </c>
      <c r="B3299" s="28">
        <v>44032</v>
      </c>
      <c r="C3299" s="4">
        <v>1</v>
      </c>
    </row>
    <row r="3300" spans="1:5" x14ac:dyDescent="0.25">
      <c r="A3300" s="5" t="s">
        <v>42</v>
      </c>
      <c r="B3300" s="28">
        <v>44032</v>
      </c>
      <c r="C3300" s="4">
        <v>0</v>
      </c>
    </row>
    <row r="3301" spans="1:5" x14ac:dyDescent="0.25">
      <c r="A3301" s="5" t="s">
        <v>43</v>
      </c>
      <c r="B3301" s="28">
        <v>44032</v>
      </c>
      <c r="C3301" s="4">
        <v>1</v>
      </c>
    </row>
    <row r="3302" spans="1:5" x14ac:dyDescent="0.25">
      <c r="A3302" s="5" t="s">
        <v>44</v>
      </c>
      <c r="B3302" s="28">
        <v>44032</v>
      </c>
      <c r="C3302" s="4">
        <v>24</v>
      </c>
    </row>
    <row r="3303" spans="1:5" x14ac:dyDescent="0.25">
      <c r="A3303" s="5" t="s">
        <v>29</v>
      </c>
      <c r="B3303" s="28">
        <v>44032</v>
      </c>
      <c r="C3303" s="4">
        <v>27</v>
      </c>
    </row>
    <row r="3304" spans="1:5" x14ac:dyDescent="0.25">
      <c r="A3304" s="5" t="s">
        <v>45</v>
      </c>
      <c r="B3304" s="28">
        <v>44032</v>
      </c>
      <c r="C3304" s="4">
        <v>0</v>
      </c>
    </row>
    <row r="3305" spans="1:5" x14ac:dyDescent="0.25">
      <c r="A3305" s="5" t="s">
        <v>46</v>
      </c>
      <c r="B3305" s="28">
        <v>44032</v>
      </c>
      <c r="C3305" s="4">
        <v>0</v>
      </c>
    </row>
    <row r="3306" spans="1:5" x14ac:dyDescent="0.25">
      <c r="A3306" s="5" t="s">
        <v>47</v>
      </c>
      <c r="B3306" s="28">
        <v>44032</v>
      </c>
      <c r="C3306" s="4">
        <v>0</v>
      </c>
    </row>
    <row r="3307" spans="1:5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5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</row>
    <row r="3309" spans="1:5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5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5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5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5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5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5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5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</row>
    <row r="3333" spans="1:5" x14ac:dyDescent="0.25">
      <c r="A3333" s="5" t="s">
        <v>35</v>
      </c>
      <c r="B3333" s="28">
        <v>44034</v>
      </c>
      <c r="C3333" s="4">
        <v>0</v>
      </c>
    </row>
    <row r="3334" spans="1:5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5" x14ac:dyDescent="0.25">
      <c r="A3335" s="5" t="s">
        <v>36</v>
      </c>
      <c r="B3335" s="28">
        <v>44034</v>
      </c>
      <c r="C3335" s="4">
        <v>0</v>
      </c>
    </row>
    <row r="3336" spans="1:5" x14ac:dyDescent="0.25">
      <c r="A3336" s="5" t="s">
        <v>27</v>
      </c>
      <c r="B3336" s="28">
        <v>44034</v>
      </c>
      <c r="C3336" s="4">
        <v>87</v>
      </c>
    </row>
    <row r="3337" spans="1:5" x14ac:dyDescent="0.25">
      <c r="A3337" s="5" t="s">
        <v>37</v>
      </c>
      <c r="B3337" s="28">
        <v>44034</v>
      </c>
      <c r="C3337" s="4">
        <v>0</v>
      </c>
    </row>
    <row r="3338" spans="1:5" x14ac:dyDescent="0.25">
      <c r="A3338" s="5" t="s">
        <v>38</v>
      </c>
      <c r="B3338" s="28">
        <v>44034</v>
      </c>
      <c r="C3338" s="4">
        <v>24</v>
      </c>
    </row>
    <row r="3339" spans="1:5" x14ac:dyDescent="0.25">
      <c r="A3339" s="5" t="s">
        <v>48</v>
      </c>
      <c r="B3339" s="28">
        <v>44034</v>
      </c>
      <c r="C3339" s="4">
        <v>1</v>
      </c>
    </row>
    <row r="3340" spans="1:5" x14ac:dyDescent="0.25">
      <c r="A3340" s="5" t="s">
        <v>39</v>
      </c>
      <c r="B3340" s="28">
        <v>44034</v>
      </c>
      <c r="C3340" s="4">
        <v>155</v>
      </c>
    </row>
    <row r="3341" spans="1:5" x14ac:dyDescent="0.25">
      <c r="A3341" s="5" t="s">
        <v>40</v>
      </c>
      <c r="B3341" s="28">
        <v>44034</v>
      </c>
      <c r="C3341" s="4">
        <v>0</v>
      </c>
    </row>
    <row r="3342" spans="1:5" x14ac:dyDescent="0.25">
      <c r="A3342" s="5" t="s">
        <v>28</v>
      </c>
      <c r="B3342" s="28">
        <v>44034</v>
      </c>
      <c r="C3342" s="4">
        <v>10</v>
      </c>
    </row>
    <row r="3343" spans="1:5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5" x14ac:dyDescent="0.25">
      <c r="A3344" s="5" t="s">
        <v>30</v>
      </c>
      <c r="B3344" s="28">
        <v>44034</v>
      </c>
      <c r="C3344" s="4">
        <v>0</v>
      </c>
    </row>
    <row r="3345" spans="1:5" x14ac:dyDescent="0.25">
      <c r="A3345" s="5" t="s">
        <v>26</v>
      </c>
      <c r="B3345" s="28">
        <v>44034</v>
      </c>
      <c r="C3345" s="4">
        <v>26</v>
      </c>
    </row>
    <row r="3346" spans="1:5" x14ac:dyDescent="0.25">
      <c r="A3346" s="5" t="s">
        <v>25</v>
      </c>
      <c r="B3346" s="28">
        <v>44034</v>
      </c>
      <c r="C3346" s="4">
        <v>57</v>
      </c>
    </row>
    <row r="3347" spans="1:5" x14ac:dyDescent="0.25">
      <c r="A3347" s="5" t="s">
        <v>41</v>
      </c>
      <c r="B3347" s="28">
        <v>44034</v>
      </c>
      <c r="C3347" s="4">
        <v>19</v>
      </c>
    </row>
    <row r="3348" spans="1:5" x14ac:dyDescent="0.25">
      <c r="A3348" s="5" t="s">
        <v>42</v>
      </c>
      <c r="B3348" s="28">
        <v>44034</v>
      </c>
      <c r="C3348" s="4">
        <v>1</v>
      </c>
    </row>
    <row r="3349" spans="1:5" x14ac:dyDescent="0.25">
      <c r="A3349" s="5" t="s">
        <v>43</v>
      </c>
      <c r="B3349" s="28">
        <v>44034</v>
      </c>
      <c r="C3349" s="4">
        <v>2</v>
      </c>
    </row>
    <row r="3350" spans="1:5" x14ac:dyDescent="0.25">
      <c r="A3350" s="5" t="s">
        <v>44</v>
      </c>
      <c r="B3350" s="28">
        <v>44034</v>
      </c>
      <c r="C3350" s="4">
        <v>17</v>
      </c>
    </row>
    <row r="3351" spans="1:5" x14ac:dyDescent="0.25">
      <c r="A3351" s="5" t="s">
        <v>29</v>
      </c>
      <c r="B3351" s="28">
        <v>44034</v>
      </c>
      <c r="C3351" s="4">
        <v>49</v>
      </c>
    </row>
    <row r="3352" spans="1:5" x14ac:dyDescent="0.25">
      <c r="A3352" s="5" t="s">
        <v>45</v>
      </c>
      <c r="B3352" s="28">
        <v>44034</v>
      </c>
      <c r="C3352" s="4">
        <v>1</v>
      </c>
    </row>
    <row r="3353" spans="1:5" x14ac:dyDescent="0.25">
      <c r="A3353" s="5" t="s">
        <v>46</v>
      </c>
      <c r="B3353" s="28">
        <v>44034</v>
      </c>
      <c r="C3353" s="4">
        <v>10</v>
      </c>
    </row>
    <row r="3354" spans="1:5" x14ac:dyDescent="0.25">
      <c r="A3354" s="5" t="s">
        <v>47</v>
      </c>
      <c r="B3354" s="28">
        <v>44034</v>
      </c>
      <c r="C3354" s="4">
        <v>2</v>
      </c>
    </row>
    <row r="3355" spans="1:5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5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</row>
    <row r="3357" spans="1:5" x14ac:dyDescent="0.25">
      <c r="A3357" s="5" t="s">
        <v>35</v>
      </c>
      <c r="B3357" s="28">
        <v>44035</v>
      </c>
      <c r="C3357" s="4">
        <v>0</v>
      </c>
    </row>
    <row r="3358" spans="1:5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5" x14ac:dyDescent="0.25">
      <c r="A3359" s="5" t="s">
        <v>36</v>
      </c>
      <c r="B3359" s="28">
        <v>44035</v>
      </c>
      <c r="C3359" s="4">
        <v>1</v>
      </c>
    </row>
    <row r="3360" spans="1:5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5" x14ac:dyDescent="0.25">
      <c r="A3377" s="5" t="s">
        <v>46</v>
      </c>
      <c r="B3377" s="28">
        <v>44035</v>
      </c>
      <c r="C3377" s="4">
        <v>4</v>
      </c>
    </row>
    <row r="3378" spans="1:5" ht="15.75" thickBot="1" x14ac:dyDescent="0.3">
      <c r="A3378" s="78" t="s">
        <v>47</v>
      </c>
      <c r="B3378" s="79">
        <v>44035</v>
      </c>
      <c r="C3378" s="80">
        <v>0</v>
      </c>
      <c r="D3378" s="80"/>
      <c r="E3378" s="80"/>
    </row>
    <row r="3379" spans="1:5" x14ac:dyDescent="0.25">
      <c r="A3379" s="82" t="s">
        <v>22</v>
      </c>
      <c r="B3379" s="83">
        <v>44036</v>
      </c>
      <c r="C3379" s="84">
        <v>3790</v>
      </c>
      <c r="D3379" s="84"/>
      <c r="E3379" s="85">
        <f>12+32+36</f>
        <v>80</v>
      </c>
    </row>
    <row r="3380" spans="1:5" x14ac:dyDescent="0.25">
      <c r="A3380" s="86" t="s">
        <v>20</v>
      </c>
      <c r="B3380" s="28">
        <v>44036</v>
      </c>
      <c r="C3380" s="4">
        <v>1157</v>
      </c>
      <c r="E3380" s="87">
        <f>4+8+7</f>
        <v>19</v>
      </c>
    </row>
    <row r="3381" spans="1:5" x14ac:dyDescent="0.25">
      <c r="A3381" s="86" t="s">
        <v>35</v>
      </c>
      <c r="B3381" s="28">
        <v>44036</v>
      </c>
      <c r="C3381" s="4">
        <v>0</v>
      </c>
      <c r="E3381" s="87"/>
    </row>
    <row r="3382" spans="1:5" x14ac:dyDescent="0.25">
      <c r="A3382" s="86" t="s">
        <v>21</v>
      </c>
      <c r="B3382" s="28">
        <v>44036</v>
      </c>
      <c r="C3382" s="4">
        <v>63</v>
      </c>
      <c r="E3382" s="87">
        <v>3</v>
      </c>
    </row>
    <row r="3383" spans="1:5" x14ac:dyDescent="0.25">
      <c r="A3383" s="86" t="s">
        <v>36</v>
      </c>
      <c r="B3383" s="28">
        <v>44036</v>
      </c>
      <c r="C3383" s="4">
        <v>6</v>
      </c>
      <c r="E3383" s="87"/>
    </row>
    <row r="3384" spans="1:5" x14ac:dyDescent="0.25">
      <c r="A3384" s="86" t="s">
        <v>27</v>
      </c>
      <c r="B3384" s="28">
        <v>44036</v>
      </c>
      <c r="C3384" s="4">
        <v>56</v>
      </c>
      <c r="E3384" s="87">
        <v>1</v>
      </c>
    </row>
    <row r="3385" spans="1:5" x14ac:dyDescent="0.25">
      <c r="A3385" s="86" t="s">
        <v>37</v>
      </c>
      <c r="B3385" s="28">
        <v>44036</v>
      </c>
      <c r="C3385" s="4">
        <v>0</v>
      </c>
      <c r="E3385" s="87"/>
    </row>
    <row r="3386" spans="1:5" x14ac:dyDescent="0.25">
      <c r="A3386" s="86" t="s">
        <v>38</v>
      </c>
      <c r="B3386" s="28">
        <v>44036</v>
      </c>
      <c r="C3386" s="4">
        <v>11</v>
      </c>
      <c r="E3386" s="87"/>
    </row>
    <row r="3387" spans="1:5" x14ac:dyDescent="0.25">
      <c r="A3387" s="86" t="s">
        <v>48</v>
      </c>
      <c r="B3387" s="28">
        <v>44036</v>
      </c>
      <c r="C3387" s="4">
        <v>1</v>
      </c>
      <c r="E3387" s="87"/>
    </row>
    <row r="3388" spans="1:5" x14ac:dyDescent="0.25">
      <c r="A3388" s="86" t="s">
        <v>39</v>
      </c>
      <c r="B3388" s="28">
        <v>44036</v>
      </c>
      <c r="C3388" s="4">
        <v>155</v>
      </c>
      <c r="E3388" s="87"/>
    </row>
    <row r="3389" spans="1:5" x14ac:dyDescent="0.25">
      <c r="A3389" s="86" t="s">
        <v>40</v>
      </c>
      <c r="B3389" s="28">
        <v>44036</v>
      </c>
      <c r="C3389" s="4">
        <v>0</v>
      </c>
      <c r="E3389" s="87"/>
    </row>
    <row r="3390" spans="1:5" x14ac:dyDescent="0.25">
      <c r="A3390" s="86" t="s">
        <v>28</v>
      </c>
      <c r="B3390" s="28">
        <v>44036</v>
      </c>
      <c r="C3390" s="4">
        <v>10</v>
      </c>
      <c r="E3390" s="87"/>
    </row>
    <row r="3391" spans="1:5" x14ac:dyDescent="0.25">
      <c r="A3391" s="86" t="s">
        <v>24</v>
      </c>
      <c r="B3391" s="28">
        <v>44036</v>
      </c>
      <c r="C3391" s="4">
        <v>56</v>
      </c>
      <c r="E3391" s="87">
        <v>1</v>
      </c>
    </row>
    <row r="3392" spans="1:5" x14ac:dyDescent="0.25">
      <c r="A3392" s="86" t="s">
        <v>30</v>
      </c>
      <c r="B3392" s="28">
        <v>44036</v>
      </c>
      <c r="C3392" s="4">
        <v>1</v>
      </c>
      <c r="E3392" s="87"/>
    </row>
    <row r="3393" spans="1:5" x14ac:dyDescent="0.25">
      <c r="A3393" s="86" t="s">
        <v>26</v>
      </c>
      <c r="B3393" s="28">
        <v>44036</v>
      </c>
      <c r="C3393" s="4">
        <v>18</v>
      </c>
      <c r="E3393" s="87"/>
    </row>
    <row r="3394" spans="1:5" x14ac:dyDescent="0.25">
      <c r="A3394" s="86" t="s">
        <v>25</v>
      </c>
      <c r="B3394" s="28">
        <v>44036</v>
      </c>
      <c r="C3394" s="4">
        <v>40</v>
      </c>
      <c r="E3394" s="87">
        <v>1</v>
      </c>
    </row>
    <row r="3395" spans="1:5" x14ac:dyDescent="0.25">
      <c r="A3395" s="86" t="s">
        <v>41</v>
      </c>
      <c r="B3395" s="28">
        <v>44036</v>
      </c>
      <c r="C3395" s="4">
        <v>13</v>
      </c>
      <c r="E3395" s="87"/>
    </row>
    <row r="3396" spans="1:5" x14ac:dyDescent="0.25">
      <c r="A3396" s="86" t="s">
        <v>42</v>
      </c>
      <c r="B3396" s="28">
        <v>44036</v>
      </c>
      <c r="C3396" s="4">
        <v>0</v>
      </c>
      <c r="E3396" s="87"/>
    </row>
    <row r="3397" spans="1:5" x14ac:dyDescent="0.25">
      <c r="A3397" s="86" t="s">
        <v>43</v>
      </c>
      <c r="B3397" s="28">
        <v>44036</v>
      </c>
      <c r="C3397" s="4">
        <v>1</v>
      </c>
      <c r="E3397" s="87"/>
    </row>
    <row r="3398" spans="1:5" x14ac:dyDescent="0.25">
      <c r="A3398" s="86" t="s">
        <v>44</v>
      </c>
      <c r="B3398" s="28">
        <v>44036</v>
      </c>
      <c r="C3398" s="4">
        <v>38</v>
      </c>
      <c r="E3398" s="87"/>
    </row>
    <row r="3399" spans="1:5" x14ac:dyDescent="0.25">
      <c r="A3399" s="86" t="s">
        <v>29</v>
      </c>
      <c r="B3399" s="28">
        <v>44036</v>
      </c>
      <c r="C3399" s="4">
        <v>32</v>
      </c>
      <c r="E3399" s="87"/>
    </row>
    <row r="3400" spans="1:5" x14ac:dyDescent="0.25">
      <c r="A3400" s="86" t="s">
        <v>45</v>
      </c>
      <c r="B3400" s="28">
        <v>44036</v>
      </c>
      <c r="C3400" s="4">
        <v>2</v>
      </c>
      <c r="E3400" s="87"/>
    </row>
    <row r="3401" spans="1:5" x14ac:dyDescent="0.25">
      <c r="A3401" s="86" t="s">
        <v>46</v>
      </c>
      <c r="B3401" s="28">
        <v>44036</v>
      </c>
      <c r="C3401" s="4">
        <v>37</v>
      </c>
      <c r="E3401" s="87"/>
    </row>
    <row r="3402" spans="1:5" ht="15.75" thickBot="1" x14ac:dyDescent="0.3">
      <c r="A3402" s="88" t="s">
        <v>47</v>
      </c>
      <c r="B3402" s="89">
        <v>44036</v>
      </c>
      <c r="C3402" s="90">
        <v>4</v>
      </c>
      <c r="D3402" s="90"/>
      <c r="E3402" s="91"/>
    </row>
    <row r="3403" spans="1:5" x14ac:dyDescent="0.25">
      <c r="A3403" s="82" t="s">
        <v>22</v>
      </c>
      <c r="B3403" s="92">
        <v>44037</v>
      </c>
      <c r="C3403" s="84">
        <v>3250</v>
      </c>
      <c r="D3403" s="84"/>
      <c r="E3403" s="85">
        <f>34+18+22</f>
        <v>74</v>
      </c>
    </row>
    <row r="3404" spans="1:5" x14ac:dyDescent="0.25">
      <c r="A3404" s="86" t="s">
        <v>20</v>
      </c>
      <c r="B3404" s="28">
        <v>44037</v>
      </c>
      <c r="C3404" s="4">
        <v>1121</v>
      </c>
      <c r="E3404" s="87">
        <v>8</v>
      </c>
    </row>
    <row r="3405" spans="1:5" x14ac:dyDescent="0.25">
      <c r="A3405" s="86" t="s">
        <v>35</v>
      </c>
      <c r="B3405" s="28">
        <v>44037</v>
      </c>
      <c r="C3405" s="4">
        <v>0</v>
      </c>
      <c r="E3405" s="87"/>
    </row>
    <row r="3406" spans="1:5" x14ac:dyDescent="0.25">
      <c r="A3406" s="86" t="s">
        <v>21</v>
      </c>
      <c r="B3406" s="28">
        <v>44037</v>
      </c>
      <c r="C3406" s="4">
        <v>42</v>
      </c>
      <c r="E3406" s="87">
        <v>2</v>
      </c>
    </row>
    <row r="3407" spans="1:5" x14ac:dyDescent="0.25">
      <c r="A3407" s="86" t="s">
        <v>36</v>
      </c>
      <c r="B3407" s="28">
        <v>44037</v>
      </c>
      <c r="C3407" s="4">
        <v>2</v>
      </c>
      <c r="E3407" s="87"/>
    </row>
    <row r="3408" spans="1:5" x14ac:dyDescent="0.25">
      <c r="A3408" s="86" t="s">
        <v>27</v>
      </c>
      <c r="B3408" s="28">
        <v>44037</v>
      </c>
      <c r="C3408" s="4">
        <v>70</v>
      </c>
      <c r="E3408" s="87"/>
    </row>
    <row r="3409" spans="1:5" x14ac:dyDescent="0.25">
      <c r="A3409" s="86" t="s">
        <v>37</v>
      </c>
      <c r="B3409" s="28">
        <v>44037</v>
      </c>
      <c r="C3409" s="4">
        <v>5</v>
      </c>
      <c r="E3409" s="87"/>
    </row>
    <row r="3410" spans="1:5" x14ac:dyDescent="0.25">
      <c r="A3410" s="86" t="s">
        <v>38</v>
      </c>
      <c r="B3410" s="28">
        <v>44037</v>
      </c>
      <c r="C3410" s="4">
        <v>18</v>
      </c>
      <c r="E3410" s="87"/>
    </row>
    <row r="3411" spans="1:5" x14ac:dyDescent="0.25">
      <c r="A3411" s="86" t="s">
        <v>48</v>
      </c>
      <c r="B3411" s="28">
        <v>44037</v>
      </c>
      <c r="C3411" s="4">
        <v>0</v>
      </c>
      <c r="E3411" s="87"/>
    </row>
    <row r="3412" spans="1:5" x14ac:dyDescent="0.25">
      <c r="A3412" s="86" t="s">
        <v>39</v>
      </c>
      <c r="B3412" s="28">
        <v>44037</v>
      </c>
      <c r="C3412" s="4">
        <v>36</v>
      </c>
      <c r="E3412" s="87"/>
    </row>
    <row r="3413" spans="1:5" x14ac:dyDescent="0.25">
      <c r="A3413" s="86" t="s">
        <v>40</v>
      </c>
      <c r="B3413" s="28">
        <v>44037</v>
      </c>
      <c r="C3413" s="4">
        <v>25</v>
      </c>
      <c r="E3413" s="87"/>
    </row>
    <row r="3414" spans="1:5" x14ac:dyDescent="0.25">
      <c r="A3414" s="86" t="s">
        <v>28</v>
      </c>
      <c r="B3414" s="28">
        <v>44037</v>
      </c>
      <c r="C3414" s="4">
        <v>15</v>
      </c>
      <c r="E3414" s="87"/>
    </row>
    <row r="3415" spans="1:5" x14ac:dyDescent="0.25">
      <c r="A3415" s="86" t="s">
        <v>24</v>
      </c>
      <c r="B3415" s="28">
        <v>44037</v>
      </c>
      <c r="C3415" s="4">
        <v>60</v>
      </c>
      <c r="E3415" s="87"/>
    </row>
    <row r="3416" spans="1:5" x14ac:dyDescent="0.25">
      <c r="A3416" s="86" t="s">
        <v>30</v>
      </c>
      <c r="B3416" s="28">
        <v>44037</v>
      </c>
      <c r="C3416" s="4">
        <v>3</v>
      </c>
      <c r="E3416" s="87"/>
    </row>
    <row r="3417" spans="1:5" x14ac:dyDescent="0.25">
      <c r="A3417" s="86" t="s">
        <v>26</v>
      </c>
      <c r="B3417" s="28">
        <v>44037</v>
      </c>
      <c r="C3417" s="4">
        <v>25</v>
      </c>
      <c r="E3417" s="87">
        <v>1</v>
      </c>
    </row>
    <row r="3418" spans="1:5" x14ac:dyDescent="0.25">
      <c r="A3418" s="86" t="s">
        <v>25</v>
      </c>
      <c r="B3418" s="28">
        <v>44037</v>
      </c>
      <c r="C3418" s="4">
        <v>28</v>
      </c>
      <c r="E3418" s="87"/>
    </row>
    <row r="3419" spans="1:5" x14ac:dyDescent="0.25">
      <c r="A3419" s="86" t="s">
        <v>41</v>
      </c>
      <c r="B3419" s="28">
        <v>44037</v>
      </c>
      <c r="C3419" s="4">
        <v>29</v>
      </c>
      <c r="E3419" s="87"/>
    </row>
    <row r="3420" spans="1:5" x14ac:dyDescent="0.25">
      <c r="A3420" s="86" t="s">
        <v>42</v>
      </c>
      <c r="B3420" s="28">
        <v>44037</v>
      </c>
      <c r="C3420" s="4">
        <v>0</v>
      </c>
      <c r="E3420" s="87"/>
    </row>
    <row r="3421" spans="1:5" x14ac:dyDescent="0.25">
      <c r="A3421" s="86" t="s">
        <v>43</v>
      </c>
      <c r="B3421" s="28">
        <v>44037</v>
      </c>
      <c r="C3421" s="4">
        <v>0</v>
      </c>
      <c r="E3421" s="87"/>
    </row>
    <row r="3422" spans="1:5" x14ac:dyDescent="0.25">
      <c r="A3422" s="86" t="s">
        <v>44</v>
      </c>
      <c r="B3422" s="28">
        <v>44037</v>
      </c>
      <c r="C3422" s="4">
        <v>8</v>
      </c>
      <c r="E3422" s="87">
        <v>1</v>
      </c>
    </row>
    <row r="3423" spans="1:5" x14ac:dyDescent="0.25">
      <c r="A3423" s="86" t="s">
        <v>29</v>
      </c>
      <c r="B3423" s="28">
        <v>44037</v>
      </c>
      <c r="C3423" s="4">
        <v>30</v>
      </c>
      <c r="E3423" s="87"/>
    </row>
    <row r="3424" spans="1:5" x14ac:dyDescent="0.25">
      <c r="A3424" s="86" t="s">
        <v>45</v>
      </c>
      <c r="B3424" s="28">
        <v>44037</v>
      </c>
      <c r="C3424" s="4">
        <v>3</v>
      </c>
      <c r="E3424" s="87"/>
    </row>
    <row r="3425" spans="1:5" x14ac:dyDescent="0.25">
      <c r="A3425" s="86" t="s">
        <v>46</v>
      </c>
      <c r="B3425" s="28">
        <v>44037</v>
      </c>
      <c r="C3425" s="4">
        <v>36</v>
      </c>
      <c r="E3425" s="87"/>
    </row>
    <row r="3426" spans="1:5" ht="15.75" thickBot="1" x14ac:dyDescent="0.3">
      <c r="A3426" s="88" t="s">
        <v>47</v>
      </c>
      <c r="B3426" s="89">
        <v>44037</v>
      </c>
      <c r="C3426" s="90">
        <v>8</v>
      </c>
      <c r="D3426" s="90"/>
      <c r="E3426" s="91"/>
    </row>
    <row r="3427" spans="1:5" ht="15.75" thickBot="1" x14ac:dyDescent="0.3">
      <c r="A3427" s="82" t="s">
        <v>22</v>
      </c>
      <c r="B3427" s="89">
        <v>44038</v>
      </c>
      <c r="C3427" s="81">
        <v>2917</v>
      </c>
      <c r="D3427" s="81"/>
      <c r="E3427" s="81">
        <v>29</v>
      </c>
    </row>
    <row r="3428" spans="1:5" ht="15.75" thickBot="1" x14ac:dyDescent="0.3">
      <c r="A3428" s="86" t="s">
        <v>20</v>
      </c>
      <c r="B3428" s="89">
        <v>44038</v>
      </c>
      <c r="C3428" s="4">
        <v>888</v>
      </c>
      <c r="E3428" s="4">
        <v>12</v>
      </c>
    </row>
    <row r="3429" spans="1:5" ht="15.75" thickBot="1" x14ac:dyDescent="0.3">
      <c r="A3429" s="86" t="s">
        <v>35</v>
      </c>
      <c r="B3429" s="89">
        <v>44038</v>
      </c>
      <c r="C3429" s="4">
        <v>0</v>
      </c>
    </row>
    <row r="3430" spans="1:5" ht="15.75" thickBot="1" x14ac:dyDescent="0.3">
      <c r="A3430" s="86" t="s">
        <v>21</v>
      </c>
      <c r="B3430" s="89">
        <v>44038</v>
      </c>
      <c r="C3430" s="4">
        <v>66</v>
      </c>
    </row>
    <row r="3431" spans="1:5" ht="15.75" thickBot="1" x14ac:dyDescent="0.3">
      <c r="A3431" s="86" t="s">
        <v>36</v>
      </c>
      <c r="B3431" s="89">
        <v>44038</v>
      </c>
      <c r="C3431" s="4">
        <v>2</v>
      </c>
    </row>
    <row r="3432" spans="1:5" ht="15.75" thickBot="1" x14ac:dyDescent="0.3">
      <c r="A3432" s="86" t="s">
        <v>27</v>
      </c>
      <c r="B3432" s="89">
        <v>44038</v>
      </c>
      <c r="C3432" s="4">
        <v>80</v>
      </c>
      <c r="E3432" s="4">
        <v>1</v>
      </c>
    </row>
    <row r="3433" spans="1:5" ht="15.75" thickBot="1" x14ac:dyDescent="0.3">
      <c r="A3433" s="86" t="s">
        <v>37</v>
      </c>
      <c r="B3433" s="89">
        <v>44038</v>
      </c>
      <c r="C3433" s="4">
        <v>2</v>
      </c>
    </row>
    <row r="3434" spans="1:5" ht="15.75" thickBot="1" x14ac:dyDescent="0.3">
      <c r="A3434" s="86" t="s">
        <v>38</v>
      </c>
      <c r="B3434" s="89">
        <v>44038</v>
      </c>
      <c r="C3434" s="4">
        <v>21</v>
      </c>
    </row>
    <row r="3435" spans="1:5" ht="15.75" thickBot="1" x14ac:dyDescent="0.3">
      <c r="A3435" s="86" t="s">
        <v>48</v>
      </c>
      <c r="B3435" s="89">
        <v>44038</v>
      </c>
      <c r="C3435" s="4">
        <v>0</v>
      </c>
    </row>
    <row r="3436" spans="1:5" ht="15.75" thickBot="1" x14ac:dyDescent="0.3">
      <c r="A3436" s="86" t="s">
        <v>39</v>
      </c>
      <c r="B3436" s="89">
        <v>44038</v>
      </c>
      <c r="C3436" s="4">
        <v>46</v>
      </c>
    </row>
    <row r="3437" spans="1:5" ht="15.75" thickBot="1" x14ac:dyDescent="0.3">
      <c r="A3437" s="86" t="s">
        <v>40</v>
      </c>
      <c r="B3437" s="89">
        <v>44038</v>
      </c>
      <c r="C3437" s="4">
        <v>7</v>
      </c>
    </row>
    <row r="3438" spans="1:5" ht="15.75" thickBot="1" x14ac:dyDescent="0.3">
      <c r="A3438" s="86" t="s">
        <v>28</v>
      </c>
      <c r="B3438" s="89">
        <v>44038</v>
      </c>
      <c r="C3438" s="4">
        <v>9</v>
      </c>
    </row>
    <row r="3439" spans="1:5" ht="15.75" thickBot="1" x14ac:dyDescent="0.3">
      <c r="A3439" s="86" t="s">
        <v>24</v>
      </c>
      <c r="B3439" s="89">
        <v>44038</v>
      </c>
      <c r="C3439" s="4">
        <v>31</v>
      </c>
      <c r="E3439" s="4">
        <v>3</v>
      </c>
    </row>
    <row r="3440" spans="1:5" ht="15.75" thickBot="1" x14ac:dyDescent="0.3">
      <c r="A3440" s="86" t="s">
        <v>30</v>
      </c>
      <c r="B3440" s="89">
        <v>44038</v>
      </c>
      <c r="C3440" s="4">
        <v>2</v>
      </c>
    </row>
    <row r="3441" spans="1:5" ht="15.75" thickBot="1" x14ac:dyDescent="0.3">
      <c r="A3441" s="86" t="s">
        <v>26</v>
      </c>
      <c r="B3441" s="89">
        <v>44038</v>
      </c>
      <c r="C3441" s="4">
        <v>25</v>
      </c>
    </row>
    <row r="3442" spans="1:5" ht="15.75" thickBot="1" x14ac:dyDescent="0.3">
      <c r="A3442" s="86" t="s">
        <v>25</v>
      </c>
      <c r="B3442" s="89">
        <v>44038</v>
      </c>
      <c r="C3442" s="4">
        <v>18</v>
      </c>
      <c r="E3442" s="4">
        <v>1</v>
      </c>
    </row>
    <row r="3443" spans="1:5" ht="15.75" thickBot="1" x14ac:dyDescent="0.3">
      <c r="A3443" s="86" t="s">
        <v>41</v>
      </c>
      <c r="B3443" s="89">
        <v>44038</v>
      </c>
      <c r="C3443" s="4">
        <v>0</v>
      </c>
    </row>
    <row r="3444" spans="1:5" ht="15.75" thickBot="1" x14ac:dyDescent="0.3">
      <c r="A3444" s="86" t="s">
        <v>42</v>
      </c>
      <c r="B3444" s="89">
        <v>44038</v>
      </c>
      <c r="C3444" s="4">
        <v>2</v>
      </c>
    </row>
    <row r="3445" spans="1:5" ht="15.75" thickBot="1" x14ac:dyDescent="0.3">
      <c r="A3445" s="86" t="s">
        <v>43</v>
      </c>
      <c r="B3445" s="89">
        <v>44038</v>
      </c>
      <c r="C3445" s="4">
        <v>0</v>
      </c>
    </row>
    <row r="3446" spans="1:5" ht="15.75" thickBot="1" x14ac:dyDescent="0.3">
      <c r="A3446" s="86" t="s">
        <v>44</v>
      </c>
      <c r="B3446" s="89">
        <v>44038</v>
      </c>
      <c r="C3446" s="4">
        <v>20</v>
      </c>
    </row>
    <row r="3447" spans="1:5" ht="15.75" thickBot="1" x14ac:dyDescent="0.3">
      <c r="A3447" s="86" t="s">
        <v>29</v>
      </c>
      <c r="B3447" s="89">
        <v>44038</v>
      </c>
      <c r="C3447" s="4">
        <v>41</v>
      </c>
    </row>
    <row r="3448" spans="1:5" ht="15.75" thickBot="1" x14ac:dyDescent="0.3">
      <c r="A3448" s="86" t="s">
        <v>45</v>
      </c>
      <c r="B3448" s="89">
        <v>44038</v>
      </c>
      <c r="C3448" s="4">
        <v>1</v>
      </c>
    </row>
    <row r="3449" spans="1:5" ht="15.75" thickBot="1" x14ac:dyDescent="0.3">
      <c r="A3449" s="86" t="s">
        <v>46</v>
      </c>
      <c r="B3449" s="89">
        <v>44038</v>
      </c>
      <c r="C3449" s="4">
        <v>6</v>
      </c>
    </row>
    <row r="3450" spans="1:5" ht="15.75" thickBot="1" x14ac:dyDescent="0.3">
      <c r="A3450" s="88" t="s">
        <v>47</v>
      </c>
      <c r="B3450" s="89">
        <v>44038</v>
      </c>
      <c r="C3450" s="4">
        <v>8</v>
      </c>
    </row>
  </sheetData>
  <autoFilter ref="A1:H2682" xr:uid="{1924FC6F-81E3-4637-A810-AE0761D63CBE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CF43-92EA-4446-A925-9358C4B82FFC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93</v>
      </c>
      <c r="C1" s="31" t="s">
        <v>94</v>
      </c>
      <c r="D1" s="31" t="s">
        <v>95</v>
      </c>
      <c r="E1" s="31" t="s">
        <v>96</v>
      </c>
      <c r="F1" s="33" t="s">
        <v>97</v>
      </c>
      <c r="G1" s="31" t="s">
        <v>64</v>
      </c>
    </row>
    <row r="2" spans="1:7" x14ac:dyDescent="0.25">
      <c r="A2" s="5" t="s">
        <v>98</v>
      </c>
      <c r="B2" s="11" t="s">
        <v>99</v>
      </c>
      <c r="C2" s="5" t="s">
        <v>100</v>
      </c>
      <c r="D2" s="10" t="s">
        <v>101</v>
      </c>
      <c r="E2" s="4">
        <v>129.33000000000001</v>
      </c>
      <c r="F2" s="7">
        <v>597969</v>
      </c>
      <c r="G2" s="30" t="s">
        <v>65</v>
      </c>
    </row>
    <row r="3" spans="1:7" x14ac:dyDescent="0.25">
      <c r="A3" s="5" t="s">
        <v>98</v>
      </c>
      <c r="B3" s="11" t="s">
        <v>99</v>
      </c>
      <c r="C3" s="5" t="s">
        <v>100</v>
      </c>
      <c r="D3" s="10" t="s">
        <v>102</v>
      </c>
      <c r="E3" s="4">
        <v>52.479999999999897</v>
      </c>
      <c r="F3" s="7">
        <v>356392</v>
      </c>
      <c r="G3" s="30" t="s">
        <v>66</v>
      </c>
    </row>
    <row r="4" spans="1:7" x14ac:dyDescent="0.25">
      <c r="A4" s="5" t="s">
        <v>98</v>
      </c>
      <c r="B4" s="11" t="s">
        <v>99</v>
      </c>
      <c r="C4" s="5" t="s">
        <v>100</v>
      </c>
      <c r="D4" s="10" t="s">
        <v>101</v>
      </c>
      <c r="E4" s="4">
        <v>221.009999999999</v>
      </c>
      <c r="F4" s="7">
        <v>365771</v>
      </c>
      <c r="G4" s="30" t="s">
        <v>67</v>
      </c>
    </row>
    <row r="5" spans="1:7" x14ac:dyDescent="0.25">
      <c r="A5" s="5" t="s">
        <v>98</v>
      </c>
      <c r="B5" s="11" t="s">
        <v>99</v>
      </c>
      <c r="C5" s="5"/>
      <c r="D5" s="10" t="s">
        <v>103</v>
      </c>
      <c r="E5" s="4">
        <v>137.59</v>
      </c>
      <c r="F5" s="7">
        <v>96701</v>
      </c>
      <c r="G5" s="30" t="s">
        <v>104</v>
      </c>
    </row>
    <row r="6" spans="1:7" x14ac:dyDescent="0.25">
      <c r="A6" s="5" t="s">
        <v>98</v>
      </c>
      <c r="B6" s="11" t="s">
        <v>99</v>
      </c>
      <c r="C6" s="5"/>
      <c r="D6" s="10"/>
      <c r="E6" s="4">
        <v>1126.02</v>
      </c>
      <c r="F6" s="7">
        <v>31023</v>
      </c>
      <c r="G6" s="30" t="s">
        <v>105</v>
      </c>
    </row>
    <row r="7" spans="1:7" x14ac:dyDescent="0.25">
      <c r="A7" s="5" t="s">
        <v>52</v>
      </c>
      <c r="B7" s="11" t="s">
        <v>99</v>
      </c>
      <c r="C7" s="5"/>
      <c r="D7" s="10" t="s">
        <v>102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98</v>
      </c>
      <c r="B8" s="11" t="s">
        <v>99</v>
      </c>
      <c r="C8" s="5"/>
      <c r="D8" s="10"/>
      <c r="E8" s="4">
        <v>954.53999999999905</v>
      </c>
      <c r="F8" s="7">
        <v>105552</v>
      </c>
      <c r="G8" s="30" t="s">
        <v>106</v>
      </c>
    </row>
    <row r="9" spans="1:7" x14ac:dyDescent="0.25">
      <c r="A9" s="5" t="s">
        <v>98</v>
      </c>
      <c r="B9" s="11" t="s">
        <v>99</v>
      </c>
      <c r="C9" s="5"/>
      <c r="D9" s="10"/>
      <c r="E9" s="4">
        <v>1190.1099999999899</v>
      </c>
      <c r="F9" s="7">
        <v>62921</v>
      </c>
      <c r="G9" s="30" t="s">
        <v>107</v>
      </c>
    </row>
    <row r="10" spans="1:7" x14ac:dyDescent="0.25">
      <c r="A10" s="5" t="s">
        <v>98</v>
      </c>
      <c r="B10" s="11" t="s">
        <v>99</v>
      </c>
      <c r="C10" s="5"/>
      <c r="D10" s="10" t="s">
        <v>103</v>
      </c>
      <c r="E10" s="4">
        <v>99.93</v>
      </c>
      <c r="F10" s="7">
        <v>61783</v>
      </c>
      <c r="G10" s="30" t="s">
        <v>108</v>
      </c>
    </row>
    <row r="11" spans="1:7" x14ac:dyDescent="0.25">
      <c r="A11" s="5" t="s">
        <v>98</v>
      </c>
      <c r="B11" s="11" t="s">
        <v>99</v>
      </c>
      <c r="C11" s="5" t="s">
        <v>109</v>
      </c>
      <c r="D11" s="10" t="s">
        <v>103</v>
      </c>
      <c r="E11" s="4">
        <v>303.75</v>
      </c>
      <c r="F11" s="7">
        <v>255073</v>
      </c>
      <c r="G11" s="30" t="s">
        <v>68</v>
      </c>
    </row>
    <row r="12" spans="1:7" x14ac:dyDescent="0.25">
      <c r="A12" s="5" t="s">
        <v>98</v>
      </c>
      <c r="B12" s="11" t="s">
        <v>99</v>
      </c>
      <c r="C12" s="5" t="s">
        <v>100</v>
      </c>
      <c r="D12" s="10" t="s">
        <v>101</v>
      </c>
      <c r="E12" s="4">
        <v>120.22</v>
      </c>
      <c r="F12" s="7">
        <v>370900</v>
      </c>
      <c r="G12" s="30" t="s">
        <v>69</v>
      </c>
    </row>
    <row r="13" spans="1:7" x14ac:dyDescent="0.25">
      <c r="A13" s="5" t="s">
        <v>98</v>
      </c>
      <c r="B13" s="11" t="s">
        <v>99</v>
      </c>
      <c r="C13" s="5"/>
      <c r="D13" s="10"/>
      <c r="E13" s="4">
        <v>634.16999999999905</v>
      </c>
      <c r="F13" s="7">
        <v>36545</v>
      </c>
      <c r="G13" s="30" t="s">
        <v>133</v>
      </c>
    </row>
    <row r="14" spans="1:7" x14ac:dyDescent="0.25">
      <c r="A14" s="5" t="s">
        <v>98</v>
      </c>
      <c r="B14" s="11" t="s">
        <v>99</v>
      </c>
      <c r="C14" s="5" t="s">
        <v>100</v>
      </c>
      <c r="D14" s="10" t="s">
        <v>101</v>
      </c>
      <c r="E14" s="4">
        <v>236.81</v>
      </c>
      <c r="F14" s="7">
        <v>219031</v>
      </c>
      <c r="G14" s="72" t="s">
        <v>70</v>
      </c>
    </row>
    <row r="15" spans="1:7" x14ac:dyDescent="0.25">
      <c r="A15" s="5" t="s">
        <v>98</v>
      </c>
      <c r="B15" s="11" t="s">
        <v>99</v>
      </c>
      <c r="C15" s="5" t="s">
        <v>100</v>
      </c>
      <c r="D15" s="10" t="s">
        <v>101</v>
      </c>
      <c r="E15" s="4">
        <v>189.9</v>
      </c>
      <c r="F15" s="7">
        <v>517082</v>
      </c>
      <c r="G15" s="30" t="s">
        <v>71</v>
      </c>
    </row>
    <row r="16" spans="1:7" x14ac:dyDescent="0.25">
      <c r="A16" s="5" t="s">
        <v>98</v>
      </c>
      <c r="B16" s="11" t="s">
        <v>99</v>
      </c>
      <c r="C16" s="5"/>
      <c r="D16" s="10"/>
      <c r="E16" s="4">
        <v>720.1</v>
      </c>
      <c r="F16" s="7">
        <v>17412</v>
      </c>
      <c r="G16" s="30" t="s">
        <v>110</v>
      </c>
    </row>
    <row r="17" spans="1:7" x14ac:dyDescent="0.25">
      <c r="A17" s="5" t="s">
        <v>98</v>
      </c>
      <c r="B17" s="11" t="s">
        <v>99</v>
      </c>
      <c r="C17" s="5" t="s">
        <v>111</v>
      </c>
      <c r="D17" s="10" t="s">
        <v>103</v>
      </c>
      <c r="E17" s="4">
        <v>55.75</v>
      </c>
      <c r="F17" s="7">
        <v>109695</v>
      </c>
      <c r="G17" s="30" t="s">
        <v>72</v>
      </c>
    </row>
    <row r="18" spans="1:7" x14ac:dyDescent="0.25">
      <c r="A18" s="5" t="s">
        <v>98</v>
      </c>
      <c r="B18" s="11" t="s">
        <v>99</v>
      </c>
      <c r="C18" s="5" t="s">
        <v>109</v>
      </c>
      <c r="D18" s="10" t="s">
        <v>102</v>
      </c>
      <c r="E18" s="4">
        <v>2145.2800000000002</v>
      </c>
      <c r="F18" s="7">
        <v>425265</v>
      </c>
      <c r="G18" s="30" t="s">
        <v>73</v>
      </c>
    </row>
    <row r="19" spans="1:7" x14ac:dyDescent="0.25">
      <c r="A19" s="5" t="s">
        <v>98</v>
      </c>
      <c r="B19" s="11" t="s">
        <v>99</v>
      </c>
      <c r="C19" s="5" t="s">
        <v>111</v>
      </c>
      <c r="D19" s="10" t="s">
        <v>101</v>
      </c>
      <c r="E19" s="4">
        <v>35.43</v>
      </c>
      <c r="F19" s="7">
        <v>193583</v>
      </c>
      <c r="G19" s="72" t="s">
        <v>74</v>
      </c>
    </row>
    <row r="20" spans="1:7" x14ac:dyDescent="0.25">
      <c r="A20" s="5" t="s">
        <v>98</v>
      </c>
      <c r="B20" s="11" t="s">
        <v>99</v>
      </c>
      <c r="C20" s="5" t="s">
        <v>111</v>
      </c>
      <c r="D20" s="10" t="s">
        <v>101</v>
      </c>
      <c r="E20" s="4">
        <v>38.24</v>
      </c>
      <c r="F20" s="7">
        <v>180914</v>
      </c>
      <c r="G20" s="72" t="s">
        <v>75</v>
      </c>
    </row>
    <row r="21" spans="1:7" x14ac:dyDescent="0.25">
      <c r="A21" s="5" t="s">
        <v>98</v>
      </c>
      <c r="B21" s="11" t="s">
        <v>99</v>
      </c>
      <c r="C21" s="5" t="s">
        <v>109</v>
      </c>
      <c r="D21" s="10" t="s">
        <v>101</v>
      </c>
      <c r="E21" s="4">
        <v>50.159999999999897</v>
      </c>
      <c r="F21" s="7">
        <v>307443</v>
      </c>
      <c r="G21" s="72" t="s">
        <v>76</v>
      </c>
    </row>
    <row r="22" spans="1:7" x14ac:dyDescent="0.25">
      <c r="A22" s="5" t="s">
        <v>98</v>
      </c>
      <c r="B22" s="11" t="s">
        <v>99</v>
      </c>
      <c r="C22" s="5" t="s">
        <v>111</v>
      </c>
      <c r="D22" s="10" t="s">
        <v>102</v>
      </c>
      <c r="E22" s="4">
        <v>329.22</v>
      </c>
      <c r="F22" s="7">
        <v>2281194</v>
      </c>
      <c r="G22" s="30" t="s">
        <v>77</v>
      </c>
    </row>
    <row r="23" spans="1:7" x14ac:dyDescent="0.25">
      <c r="A23" s="5" t="s">
        <v>98</v>
      </c>
      <c r="B23" s="11" t="s">
        <v>99</v>
      </c>
      <c r="C23" s="5"/>
      <c r="D23" s="10" t="s">
        <v>103</v>
      </c>
      <c r="E23" s="4">
        <v>942.23</v>
      </c>
      <c r="F23" s="7">
        <v>713947</v>
      </c>
      <c r="G23" s="30" t="s">
        <v>112</v>
      </c>
    </row>
    <row r="24" spans="1:7" x14ac:dyDescent="0.25">
      <c r="A24" s="5" t="s">
        <v>98</v>
      </c>
      <c r="B24" s="11" t="s">
        <v>99</v>
      </c>
      <c r="C24" s="5" t="s">
        <v>100</v>
      </c>
      <c r="D24" s="10" t="s">
        <v>102</v>
      </c>
      <c r="E24" s="4">
        <v>48.35</v>
      </c>
      <c r="F24" s="7">
        <v>462827</v>
      </c>
      <c r="G24" s="30" t="s">
        <v>78</v>
      </c>
    </row>
    <row r="25" spans="1:7" x14ac:dyDescent="0.25">
      <c r="A25" s="5" t="s">
        <v>98</v>
      </c>
      <c r="B25" s="11" t="s">
        <v>99</v>
      </c>
      <c r="C25" s="5" t="s">
        <v>100</v>
      </c>
      <c r="D25" s="10" t="s">
        <v>102</v>
      </c>
      <c r="E25" s="4">
        <v>87.299999999999898</v>
      </c>
      <c r="F25" s="7">
        <v>648312</v>
      </c>
      <c r="G25" s="30" t="s">
        <v>134</v>
      </c>
    </row>
    <row r="26" spans="1:7" x14ac:dyDescent="0.25">
      <c r="A26" s="5" t="s">
        <v>98</v>
      </c>
      <c r="B26" s="11" t="s">
        <v>99</v>
      </c>
      <c r="C26" s="5"/>
      <c r="D26" s="10"/>
      <c r="E26" s="4">
        <v>777.13</v>
      </c>
      <c r="F26" s="7">
        <v>119805</v>
      </c>
      <c r="G26" s="30" t="s">
        <v>113</v>
      </c>
    </row>
    <row r="27" spans="1:7" x14ac:dyDescent="0.25">
      <c r="A27" s="5" t="s">
        <v>98</v>
      </c>
      <c r="B27" s="11" t="s">
        <v>99</v>
      </c>
      <c r="C27" s="5" t="s">
        <v>109</v>
      </c>
      <c r="D27" s="10" t="s">
        <v>101</v>
      </c>
      <c r="E27" s="4">
        <v>63.09</v>
      </c>
      <c r="F27" s="7">
        <v>359953</v>
      </c>
      <c r="G27" s="30" t="s">
        <v>79</v>
      </c>
    </row>
    <row r="28" spans="1:7" x14ac:dyDescent="0.25">
      <c r="A28" s="5" t="s">
        <v>98</v>
      </c>
      <c r="B28" s="11" t="s">
        <v>99</v>
      </c>
      <c r="C28" s="5" t="s">
        <v>111</v>
      </c>
      <c r="D28" s="10" t="s">
        <v>103</v>
      </c>
      <c r="E28" s="4">
        <v>455.12</v>
      </c>
      <c r="F28" s="7">
        <v>66466</v>
      </c>
      <c r="G28" s="30" t="s">
        <v>80</v>
      </c>
    </row>
    <row r="29" spans="1:7" x14ac:dyDescent="0.25">
      <c r="A29" s="5" t="s">
        <v>98</v>
      </c>
      <c r="B29" s="11" t="s">
        <v>99</v>
      </c>
      <c r="C29" s="5"/>
      <c r="D29" s="10"/>
      <c r="E29" s="4">
        <v>1049.47</v>
      </c>
      <c r="F29" s="7">
        <v>67793</v>
      </c>
      <c r="G29" s="30" t="s">
        <v>114</v>
      </c>
    </row>
    <row r="30" spans="1:7" x14ac:dyDescent="0.25">
      <c r="A30" s="5" t="s">
        <v>98</v>
      </c>
      <c r="B30" s="11" t="s">
        <v>99</v>
      </c>
      <c r="C30" s="5" t="s">
        <v>111</v>
      </c>
      <c r="D30" s="10" t="s">
        <v>101</v>
      </c>
      <c r="E30" s="4">
        <v>173.13</v>
      </c>
      <c r="F30" s="7">
        <v>606413</v>
      </c>
      <c r="G30" s="30" t="s">
        <v>81</v>
      </c>
    </row>
    <row r="31" spans="1:7" x14ac:dyDescent="0.25">
      <c r="A31" s="5" t="s">
        <v>98</v>
      </c>
      <c r="B31" s="11" t="s">
        <v>99</v>
      </c>
      <c r="C31" s="5" t="s">
        <v>111</v>
      </c>
      <c r="D31" s="10" t="s">
        <v>101</v>
      </c>
      <c r="E31" s="4">
        <v>186.13</v>
      </c>
      <c r="F31" s="7">
        <v>541691</v>
      </c>
      <c r="G31" s="30" t="s">
        <v>82</v>
      </c>
    </row>
    <row r="32" spans="1:7" x14ac:dyDescent="0.25">
      <c r="A32" s="5" t="s">
        <v>98</v>
      </c>
      <c r="B32" s="11" t="s">
        <v>99</v>
      </c>
      <c r="C32" s="5" t="s">
        <v>111</v>
      </c>
      <c r="D32" s="10" t="s">
        <v>102</v>
      </c>
      <c r="E32" s="4">
        <v>55.659999999999897</v>
      </c>
      <c r="F32" s="7">
        <v>318632</v>
      </c>
      <c r="G32" s="30" t="s">
        <v>83</v>
      </c>
    </row>
    <row r="33" spans="1:7" x14ac:dyDescent="0.25">
      <c r="A33" s="5" t="s">
        <v>98</v>
      </c>
      <c r="B33" s="11" t="s">
        <v>99</v>
      </c>
      <c r="C33" s="5" t="s">
        <v>109</v>
      </c>
      <c r="D33" s="10" t="s">
        <v>103</v>
      </c>
      <c r="E33" s="4">
        <v>383.00999999999902</v>
      </c>
      <c r="F33" s="7">
        <v>378167</v>
      </c>
      <c r="G33" s="30" t="s">
        <v>84</v>
      </c>
    </row>
    <row r="34" spans="1:7" x14ac:dyDescent="0.25">
      <c r="A34" s="5" t="s">
        <v>98</v>
      </c>
      <c r="B34" s="11" t="s">
        <v>99</v>
      </c>
      <c r="C34" s="5" t="s">
        <v>100</v>
      </c>
      <c r="D34" s="10" t="s">
        <v>103</v>
      </c>
      <c r="E34" s="4">
        <v>120.73</v>
      </c>
      <c r="F34" s="7">
        <v>105918</v>
      </c>
      <c r="G34" s="72" t="s">
        <v>85</v>
      </c>
    </row>
    <row r="35" spans="1:7" x14ac:dyDescent="0.25">
      <c r="A35" s="5" t="s">
        <v>98</v>
      </c>
      <c r="B35" s="11" t="s">
        <v>99</v>
      </c>
      <c r="C35" s="5" t="s">
        <v>100</v>
      </c>
      <c r="D35" s="10" t="s">
        <v>101</v>
      </c>
      <c r="E35" s="4">
        <v>91.489999999999895</v>
      </c>
      <c r="F35" s="7">
        <v>664783</v>
      </c>
      <c r="G35" s="30" t="s">
        <v>86</v>
      </c>
    </row>
    <row r="36" spans="1:7" x14ac:dyDescent="0.25">
      <c r="A36" s="5" t="s">
        <v>98</v>
      </c>
      <c r="B36" s="11" t="s">
        <v>99</v>
      </c>
      <c r="C36" s="5" t="s">
        <v>109</v>
      </c>
      <c r="D36" s="10" t="s">
        <v>101</v>
      </c>
      <c r="E36" s="4">
        <v>877.08</v>
      </c>
      <c r="F36" s="7">
        <v>174883</v>
      </c>
      <c r="G36" s="30" t="s">
        <v>87</v>
      </c>
    </row>
    <row r="37" spans="1:7" x14ac:dyDescent="0.25">
      <c r="A37" s="5" t="s">
        <v>98</v>
      </c>
      <c r="B37" s="11" t="s">
        <v>99</v>
      </c>
      <c r="C37" s="5" t="s">
        <v>109</v>
      </c>
      <c r="D37" s="10" t="s">
        <v>102</v>
      </c>
      <c r="E37" s="4">
        <v>51.439999999999898</v>
      </c>
      <c r="F37" s="7">
        <v>292224</v>
      </c>
      <c r="G37" s="30" t="s">
        <v>88</v>
      </c>
    </row>
    <row r="38" spans="1:7" x14ac:dyDescent="0.25">
      <c r="A38" s="5" t="s">
        <v>98</v>
      </c>
      <c r="B38" s="11" t="s">
        <v>99</v>
      </c>
      <c r="C38" s="5" t="s">
        <v>109</v>
      </c>
      <c r="D38" s="10" t="s">
        <v>101</v>
      </c>
      <c r="E38" s="4">
        <v>82.799999999999898</v>
      </c>
      <c r="F38" s="7">
        <v>304122</v>
      </c>
      <c r="G38" s="72" t="s">
        <v>89</v>
      </c>
    </row>
    <row r="39" spans="1:7" x14ac:dyDescent="0.25">
      <c r="A39" s="5" t="s">
        <v>98</v>
      </c>
      <c r="B39" s="11" t="s">
        <v>99</v>
      </c>
      <c r="C39" s="5" t="s">
        <v>100</v>
      </c>
      <c r="D39" s="10" t="s">
        <v>103</v>
      </c>
      <c r="E39" s="4">
        <v>656.26999999999896</v>
      </c>
      <c r="F39" s="7">
        <v>77161</v>
      </c>
      <c r="G39" s="30" t="s">
        <v>90</v>
      </c>
    </row>
    <row r="40" spans="1:7" x14ac:dyDescent="0.25">
      <c r="A40" s="5" t="s">
        <v>98</v>
      </c>
      <c r="B40" s="11" t="s">
        <v>99</v>
      </c>
      <c r="C40" s="5" t="s">
        <v>109</v>
      </c>
      <c r="D40" s="10" t="s">
        <v>101</v>
      </c>
      <c r="E40" s="4">
        <v>304.35000000000002</v>
      </c>
      <c r="F40" s="7">
        <v>462998</v>
      </c>
      <c r="G40" s="30" t="s">
        <v>91</v>
      </c>
    </row>
    <row r="41" spans="1:7" x14ac:dyDescent="0.25">
      <c r="A41" s="5" t="s">
        <v>98</v>
      </c>
      <c r="B41" s="11" t="s">
        <v>99</v>
      </c>
      <c r="C41" s="5" t="s">
        <v>111</v>
      </c>
      <c r="D41" s="10" t="s">
        <v>102</v>
      </c>
      <c r="E41" s="4">
        <v>43.0399999999999</v>
      </c>
      <c r="F41" s="7">
        <v>344067</v>
      </c>
      <c r="G41" s="30" t="s">
        <v>132</v>
      </c>
    </row>
    <row r="42" spans="1:7" x14ac:dyDescent="0.25">
      <c r="A42" s="5" t="s">
        <v>98</v>
      </c>
      <c r="B42" s="11" t="s">
        <v>99</v>
      </c>
      <c r="C42" s="5" t="s">
        <v>109</v>
      </c>
      <c r="D42" s="10" t="s">
        <v>102</v>
      </c>
      <c r="E42" s="4">
        <v>33.770000000000003</v>
      </c>
      <c r="F42" s="7">
        <v>267655</v>
      </c>
      <c r="G42" s="30" t="s">
        <v>92</v>
      </c>
    </row>
    <row r="43" spans="1:7" x14ac:dyDescent="0.25">
      <c r="A43" s="5" t="s">
        <v>98</v>
      </c>
      <c r="B43" s="11" t="s">
        <v>99</v>
      </c>
      <c r="C43" s="5"/>
      <c r="D43" s="10"/>
      <c r="E43" s="4">
        <v>1188.8499999999899</v>
      </c>
      <c r="F43" s="7">
        <v>128096</v>
      </c>
      <c r="G43" s="30" t="s">
        <v>115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942-9EB8-4DA4-913F-8473BB78D200}">
  <dimension ref="A1:Y161"/>
  <sheetViews>
    <sheetView workbookViewId="0">
      <pane ySplit="1" topLeftCell="A140" activePane="bottomLeft" state="frozen"/>
      <selection pane="bottomLeft" activeCell="C146" sqref="C146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141</v>
      </c>
      <c r="G1" s="5" t="s">
        <v>56</v>
      </c>
      <c r="H1" s="12" t="s">
        <v>142</v>
      </c>
      <c r="I1" s="5" t="s">
        <v>57</v>
      </c>
      <c r="J1" s="5" t="s">
        <v>58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148</v>
      </c>
      <c r="U1" s="5" t="s">
        <v>149</v>
      </c>
      <c r="V1" s="5" t="s">
        <v>61</v>
      </c>
      <c r="W1" s="5" t="s">
        <v>150</v>
      </c>
      <c r="X1" s="5" t="s">
        <v>151</v>
      </c>
      <c r="Y1" s="5" t="s">
        <v>152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4"/>
      <c r="C143" s="94"/>
      <c r="D143" s="94"/>
      <c r="E143" s="95"/>
      <c r="F143" s="95"/>
      <c r="G143" s="95"/>
      <c r="H143" s="95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spans="1:25" x14ac:dyDescent="0.25">
      <c r="A144" s="2">
        <v>44035</v>
      </c>
      <c r="B144" s="94"/>
      <c r="C144" s="94"/>
      <c r="D144" s="94"/>
      <c r="E144" s="95"/>
      <c r="F144" s="95"/>
      <c r="G144" s="95"/>
      <c r="H144" s="95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spans="1:25" x14ac:dyDescent="0.25">
      <c r="A145" s="2">
        <v>44036</v>
      </c>
      <c r="B145" s="94">
        <v>955</v>
      </c>
      <c r="C145" s="94">
        <v>557</v>
      </c>
      <c r="D145" s="94">
        <v>269</v>
      </c>
      <c r="E145" s="95">
        <v>11</v>
      </c>
      <c r="F145" s="95"/>
      <c r="G145" s="95">
        <v>10</v>
      </c>
      <c r="H145" s="95">
        <v>1</v>
      </c>
      <c r="I145" s="95">
        <v>6</v>
      </c>
      <c r="J145" s="96"/>
      <c r="K145" s="96">
        <v>25</v>
      </c>
      <c r="L145" s="96"/>
      <c r="M145" s="96">
        <v>4</v>
      </c>
      <c r="N145" s="96"/>
      <c r="O145" s="96">
        <v>1</v>
      </c>
      <c r="P145" s="96">
        <v>12</v>
      </c>
      <c r="Q145" s="96">
        <v>35</v>
      </c>
      <c r="R145" s="97">
        <v>2</v>
      </c>
      <c r="S145" s="96"/>
      <c r="T145" s="96"/>
      <c r="U145" s="97">
        <v>2</v>
      </c>
      <c r="V145" s="96"/>
      <c r="W145" s="96"/>
      <c r="X145" s="96"/>
      <c r="Y145" s="96"/>
    </row>
    <row r="146" spans="1:25" x14ac:dyDescent="0.25">
      <c r="A146" s="2">
        <v>44037</v>
      </c>
      <c r="B146" s="94">
        <v>980</v>
      </c>
      <c r="C146" s="94"/>
      <c r="D146" s="94"/>
      <c r="E146" s="95"/>
      <c r="F146" s="95"/>
      <c r="G146" s="95"/>
      <c r="H146" s="95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spans="1:25" x14ac:dyDescent="0.25">
      <c r="A147" s="93"/>
      <c r="B147" s="94"/>
      <c r="C147" s="94"/>
      <c r="D147" s="94"/>
      <c r="E147" s="95"/>
      <c r="F147" s="95"/>
      <c r="G147" s="95"/>
      <c r="H147" s="95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spans="1:25" x14ac:dyDescent="0.25">
      <c r="A148" s="93"/>
      <c r="B148" s="94"/>
      <c r="C148" s="94"/>
      <c r="D148" s="94"/>
      <c r="E148" s="95"/>
      <c r="F148" s="95"/>
      <c r="G148" s="95"/>
      <c r="H148" s="95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spans="1:25" x14ac:dyDescent="0.25">
      <c r="A149" s="93"/>
      <c r="B149" s="94"/>
      <c r="C149" s="94"/>
      <c r="D149" s="94"/>
      <c r="E149" s="95"/>
      <c r="F149" s="95"/>
      <c r="G149" s="95"/>
      <c r="H149" s="95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spans="1:25" x14ac:dyDescent="0.25">
      <c r="A150" s="93"/>
      <c r="B150" s="94"/>
      <c r="C150" s="94"/>
      <c r="D150" s="94"/>
      <c r="E150" s="95"/>
      <c r="F150" s="95"/>
      <c r="G150" s="95"/>
      <c r="H150" s="95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spans="1:25" x14ac:dyDescent="0.25">
      <c r="A151" s="93"/>
      <c r="B151" s="94"/>
      <c r="C151" s="94"/>
      <c r="D151" s="94"/>
      <c r="E151" s="95"/>
      <c r="F151" s="95"/>
      <c r="G151" s="95"/>
      <c r="H151" s="95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spans="1:25" x14ac:dyDescent="0.25">
      <c r="A152" s="93"/>
      <c r="B152" s="94"/>
      <c r="C152" s="94"/>
      <c r="D152" s="94"/>
      <c r="E152" s="95"/>
      <c r="F152" s="95"/>
      <c r="G152" s="95"/>
      <c r="H152" s="95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4" spans="1:25" ht="30" x14ac:dyDescent="0.25">
      <c r="A154" s="77" t="s">
        <v>171</v>
      </c>
      <c r="B154" s="77" t="s">
        <v>5</v>
      </c>
      <c r="C154" s="77" t="s">
        <v>169</v>
      </c>
      <c r="D154" s="77" t="s">
        <v>170</v>
      </c>
      <c r="E154" s="77" t="s">
        <v>168</v>
      </c>
    </row>
    <row r="155" spans="1:25" hidden="1" x14ac:dyDescent="0.25">
      <c r="A155" s="75"/>
      <c r="B155" s="75">
        <v>842</v>
      </c>
      <c r="C155" s="75">
        <v>54.6</v>
      </c>
      <c r="D155" s="75">
        <v>65</v>
      </c>
      <c r="E155" s="75"/>
    </row>
    <row r="156" spans="1:25" x14ac:dyDescent="0.25">
      <c r="A156" s="75" t="s">
        <v>163</v>
      </c>
      <c r="B156" s="75">
        <v>853</v>
      </c>
      <c r="C156" s="75">
        <v>55.6</v>
      </c>
      <c r="D156" s="75">
        <v>65</v>
      </c>
      <c r="E156" s="76">
        <f>B156*100/C156</f>
        <v>1534.1726618705036</v>
      </c>
      <c r="F156" s="74"/>
    </row>
    <row r="157" spans="1:25" x14ac:dyDescent="0.25">
      <c r="A157" s="75" t="s">
        <v>164</v>
      </c>
      <c r="B157" s="75">
        <v>890</v>
      </c>
      <c r="C157" s="75">
        <v>55.5</v>
      </c>
      <c r="D157" s="75">
        <v>65.400000000000006</v>
      </c>
      <c r="E157" s="76">
        <f t="shared" ref="E157:E159" si="0">B157*100/C157</f>
        <v>1603.6036036036037</v>
      </c>
      <c r="F157" s="74">
        <f t="shared" ref="F157:F159" si="1">E157-E156</f>
        <v>69.430941733100099</v>
      </c>
    </row>
    <row r="158" spans="1:25" x14ac:dyDescent="0.25">
      <c r="A158" s="75" t="s">
        <v>165</v>
      </c>
      <c r="B158" s="75">
        <v>902</v>
      </c>
      <c r="C158" s="75">
        <v>55</v>
      </c>
      <c r="D158" s="75">
        <v>64.3</v>
      </c>
      <c r="E158" s="76">
        <f t="shared" si="0"/>
        <v>1640</v>
      </c>
      <c r="F158" s="74">
        <f t="shared" si="1"/>
        <v>36.396396396396312</v>
      </c>
    </row>
    <row r="159" spans="1:25" x14ac:dyDescent="0.25">
      <c r="A159" s="75" t="s">
        <v>166</v>
      </c>
      <c r="B159" s="75">
        <v>913</v>
      </c>
      <c r="C159" s="75">
        <v>55.4</v>
      </c>
      <c r="D159" s="75">
        <v>64</v>
      </c>
      <c r="E159" s="76">
        <f t="shared" si="0"/>
        <v>1648.0144404332129</v>
      </c>
      <c r="F159" s="74">
        <f t="shared" si="1"/>
        <v>8.0144404332129398</v>
      </c>
    </row>
    <row r="160" spans="1:25" x14ac:dyDescent="0.25">
      <c r="A160" s="75" t="s">
        <v>167</v>
      </c>
      <c r="B160" s="75">
        <v>955</v>
      </c>
      <c r="C160" s="75">
        <v>55.5</v>
      </c>
      <c r="D160" s="75">
        <v>64.3</v>
      </c>
      <c r="E160" s="76">
        <f>B160*100/C160</f>
        <v>1720.7207207207207</v>
      </c>
      <c r="F160" s="74">
        <f>E160-E159</f>
        <v>72.706280287507752</v>
      </c>
    </row>
    <row r="161" spans="1:5" x14ac:dyDescent="0.25">
      <c r="A161" s="75" t="s">
        <v>172</v>
      </c>
      <c r="B161" s="4">
        <v>980</v>
      </c>
      <c r="C161" s="4">
        <v>54.6</v>
      </c>
      <c r="D161" s="4">
        <v>63.3</v>
      </c>
      <c r="E161" s="101">
        <f>B161*100/C161</f>
        <v>1794.8717948717949</v>
      </c>
    </row>
  </sheetData>
  <autoFilter ref="A1:B116" xr:uid="{BC73454F-9511-4EFF-BFC8-109EFB580D5B}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5E7-C4E9-43A6-9891-3AA6B06CA12F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116</v>
      </c>
      <c r="B1" s="38" t="s">
        <v>117</v>
      </c>
      <c r="C1" s="38" t="s">
        <v>118</v>
      </c>
      <c r="D1" s="38" t="s">
        <v>119</v>
      </c>
      <c r="E1" s="38" t="s">
        <v>120</v>
      </c>
      <c r="F1" s="38" t="s">
        <v>121</v>
      </c>
      <c r="G1" s="38" t="s">
        <v>122</v>
      </c>
      <c r="H1" s="38" t="s">
        <v>123</v>
      </c>
      <c r="I1" s="38" t="s">
        <v>124</v>
      </c>
      <c r="J1" s="38" t="s">
        <v>125</v>
      </c>
      <c r="K1" s="38" t="s">
        <v>126</v>
      </c>
      <c r="L1" s="38" t="s">
        <v>127</v>
      </c>
      <c r="M1" s="38" t="s">
        <v>128</v>
      </c>
      <c r="N1" s="38" t="s">
        <v>129</v>
      </c>
      <c r="O1" s="38" t="s">
        <v>130</v>
      </c>
      <c r="P1" s="38" t="s">
        <v>131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4"/>
      <c r="F132" s="64"/>
      <c r="G132" s="64"/>
      <c r="H132" s="64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62"/>
      <c r="D133" s="66" t="s">
        <v>153</v>
      </c>
      <c r="E133" s="66" t="s">
        <v>154</v>
      </c>
      <c r="F133" s="66" t="s">
        <v>157</v>
      </c>
      <c r="G133" s="66" t="s">
        <v>156</v>
      </c>
      <c r="H133" s="66" t="s">
        <v>155</v>
      </c>
      <c r="I133" s="66" t="s">
        <v>158</v>
      </c>
      <c r="J133" s="66" t="s">
        <v>159</v>
      </c>
      <c r="K133" s="66" t="s">
        <v>160</v>
      </c>
      <c r="L133" s="66" t="s">
        <v>162</v>
      </c>
      <c r="M133" s="66" t="s">
        <v>161</v>
      </c>
      <c r="N133" s="66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62"/>
      <c r="D134" s="67">
        <v>44036</v>
      </c>
      <c r="E134" s="68">
        <v>153507</v>
      </c>
      <c r="F134" s="68">
        <f>E134-G135</f>
        <v>5480</v>
      </c>
      <c r="G134" s="26"/>
      <c r="H134" s="68"/>
      <c r="I134" s="68"/>
      <c r="J134" s="68"/>
      <c r="K134" s="68"/>
      <c r="L134" s="68"/>
      <c r="M134" s="68"/>
      <c r="N134" s="68"/>
      <c r="O134" s="63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62"/>
      <c r="D135" s="67">
        <v>44035</v>
      </c>
      <c r="E135" s="68"/>
      <c r="F135" s="68"/>
      <c r="G135" s="68">
        <v>148027</v>
      </c>
      <c r="H135" s="68"/>
      <c r="I135" s="68"/>
      <c r="J135" s="68"/>
      <c r="K135" s="68"/>
      <c r="L135" s="68"/>
      <c r="M135" s="68"/>
      <c r="N135" s="68"/>
      <c r="O135" s="63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62"/>
      <c r="D136" s="67">
        <v>44034</v>
      </c>
      <c r="E136" s="68">
        <v>141887</v>
      </c>
      <c r="F136" s="68">
        <f>E136-E137</f>
        <v>5782</v>
      </c>
      <c r="G136" s="68"/>
      <c r="H136" s="68"/>
      <c r="I136" s="68">
        <v>2588</v>
      </c>
      <c r="J136" s="68"/>
      <c r="K136" s="68">
        <f>I136-J137</f>
        <v>98</v>
      </c>
      <c r="L136" s="68">
        <f>K136-16</f>
        <v>82</v>
      </c>
      <c r="M136" s="68">
        <v>24671</v>
      </c>
      <c r="N136" s="68">
        <v>922</v>
      </c>
      <c r="O136" s="63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62"/>
      <c r="D137" s="67">
        <v>44033</v>
      </c>
      <c r="E137" s="68">
        <f>136105</f>
        <v>136105</v>
      </c>
      <c r="F137" s="68">
        <v>6293</v>
      </c>
      <c r="G137" s="68">
        <v>5344</v>
      </c>
      <c r="H137" s="68">
        <f>G137-F137</f>
        <v>-949</v>
      </c>
      <c r="I137" s="68"/>
      <c r="J137" s="68">
        <v>2490</v>
      </c>
      <c r="K137" s="68"/>
      <c r="L137" s="68"/>
      <c r="M137" s="68"/>
      <c r="N137" s="68"/>
      <c r="O137" s="63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62"/>
      <c r="D138" s="67">
        <v>44032</v>
      </c>
      <c r="E138" s="68">
        <v>129812</v>
      </c>
      <c r="F138" s="68">
        <v>3070</v>
      </c>
      <c r="G138" s="68">
        <v>3937</v>
      </c>
      <c r="H138" s="68">
        <f>G138-F138</f>
        <v>867</v>
      </c>
      <c r="I138" s="68"/>
      <c r="J138" s="68"/>
      <c r="K138" s="68"/>
      <c r="L138" s="68"/>
      <c r="M138" s="68"/>
      <c r="N138" s="68"/>
      <c r="O138" s="63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62"/>
      <c r="D139" s="67">
        <v>44031</v>
      </c>
      <c r="E139" s="68">
        <v>126742</v>
      </c>
      <c r="F139" s="68">
        <v>4231</v>
      </c>
      <c r="G139" s="68">
        <v>4231</v>
      </c>
      <c r="H139" s="68">
        <f>G139-F139</f>
        <v>0</v>
      </c>
      <c r="I139" s="68"/>
      <c r="J139" s="68"/>
      <c r="K139" s="68"/>
      <c r="L139" s="68"/>
      <c r="M139" s="68"/>
      <c r="N139" s="68"/>
      <c r="O139" s="63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62"/>
      <c r="D140" s="67">
        <v>44030</v>
      </c>
      <c r="E140" s="68">
        <v>122511</v>
      </c>
      <c r="F140" s="68">
        <f>E140-E141</f>
        <v>3223</v>
      </c>
      <c r="G140" s="68">
        <v>3305</v>
      </c>
      <c r="H140" s="68">
        <f>G140-F140</f>
        <v>82</v>
      </c>
      <c r="I140" s="68"/>
      <c r="J140" s="68"/>
      <c r="K140" s="68"/>
      <c r="L140" s="68"/>
      <c r="M140" s="68"/>
      <c r="N140" s="68"/>
      <c r="O140" s="63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9"/>
      <c r="E141" s="69">
        <v>119288</v>
      </c>
      <c r="F141" s="69"/>
      <c r="G141" s="69"/>
      <c r="H141" s="69"/>
      <c r="I141" s="68"/>
      <c r="J141" s="68"/>
      <c r="K141" s="68"/>
      <c r="L141" s="68"/>
      <c r="M141" s="68"/>
      <c r="N141" s="68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62"/>
      <c r="D142" s="98"/>
      <c r="E142" s="99"/>
      <c r="F142" s="99"/>
      <c r="G142" s="100"/>
      <c r="H142" s="70">
        <f>SUM(H137:H141)</f>
        <v>0</v>
      </c>
      <c r="I142" s="68"/>
      <c r="J142" s="68"/>
      <c r="K142" s="68"/>
      <c r="L142" s="68"/>
      <c r="M142" s="68"/>
      <c r="N142" s="68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5"/>
      <c r="E143" s="65"/>
      <c r="F143" s="65"/>
      <c r="G143" s="65"/>
      <c r="H143" s="65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A3F2-2A16-4ECE-A5C8-35E0725347FF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61">
        <v>43921</v>
      </c>
      <c r="B1" s="27" t="s">
        <v>137</v>
      </c>
    </row>
    <row r="2" spans="1:2" x14ac:dyDescent="0.25">
      <c r="A2" s="27" t="s">
        <v>138</v>
      </c>
      <c r="B2" s="27" t="s">
        <v>139</v>
      </c>
    </row>
    <row r="3" spans="1:2" x14ac:dyDescent="0.25">
      <c r="A3" s="27" t="s">
        <v>140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codeName="Hoja2"/>
  <dimension ref="A1:D2375"/>
  <sheetViews>
    <sheetView topLeftCell="A19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135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135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135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0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CED-F694-4A4A-B5DC-D7DACD08E7C5}">
  <dimension ref="A1:H144"/>
  <sheetViews>
    <sheetView workbookViewId="0">
      <selection sqref="A1:H104857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</cols>
  <sheetData>
    <row r="1" spans="1:8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8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8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8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8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8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8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</row>
    <row r="9" spans="1:8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8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8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8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8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8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8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</row>
    <row r="16" spans="1:8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8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8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8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8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8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8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</row>
    <row r="23" spans="1:8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8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8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8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8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8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8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</row>
    <row r="30" spans="1:8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8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8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8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8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8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8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</row>
    <row r="37" spans="1:8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8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8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8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8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8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8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</row>
    <row r="44" spans="1:8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8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8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8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8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8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8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</row>
    <row r="51" spans="1:8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8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8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8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8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8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8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</row>
    <row r="58" spans="1:8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8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8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8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8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8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8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</row>
    <row r="65" spans="1:8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8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8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8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8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8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8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</row>
    <row r="72" spans="1:8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8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8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8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8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8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8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</row>
    <row r="79" spans="1:8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8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8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8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8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8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8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</row>
    <row r="86" spans="1:8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8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8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8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8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8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8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</row>
    <row r="93" spans="1:8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8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8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8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8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8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8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</row>
    <row r="100" spans="1:8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8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8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8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8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8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8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</row>
    <row r="107" spans="1:8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8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8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8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8" x14ac:dyDescent="0.25">
      <c r="A111" s="2">
        <v>44002</v>
      </c>
      <c r="B111" s="11">
        <v>1634</v>
      </c>
      <c r="C111" s="54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8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8" x14ac:dyDescent="0.25">
      <c r="A113" s="2">
        <v>44004</v>
      </c>
      <c r="B113" s="11">
        <v>2146</v>
      </c>
      <c r="C113" s="54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</row>
    <row r="114" spans="1:8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8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8" x14ac:dyDescent="0.25">
      <c r="A116" s="2">
        <v>44007</v>
      </c>
      <c r="B116" s="16">
        <v>2606</v>
      </c>
      <c r="C116" s="54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8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8" x14ac:dyDescent="0.25">
      <c r="A118" s="2">
        <v>44009</v>
      </c>
      <c r="B118" s="54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8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8" x14ac:dyDescent="0.25">
      <c r="A120" s="2">
        <v>44011</v>
      </c>
      <c r="B120" s="54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</row>
    <row r="121" spans="1:8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8" x14ac:dyDescent="0.25">
      <c r="A122" s="2">
        <v>44013</v>
      </c>
      <c r="B122" s="54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8" x14ac:dyDescent="0.25">
      <c r="A123" s="2">
        <v>44014</v>
      </c>
      <c r="B123" s="54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8" x14ac:dyDescent="0.25">
      <c r="A124" s="2">
        <v>44015</v>
      </c>
      <c r="B124" s="55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8" x14ac:dyDescent="0.25">
      <c r="A125" s="2">
        <v>44016</v>
      </c>
      <c r="B125" s="55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8" x14ac:dyDescent="0.25">
      <c r="A126" s="2">
        <v>44017</v>
      </c>
      <c r="B126" s="54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8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</row>
    <row r="128" spans="1:8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8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8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</row>
    <row r="131" spans="1:8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</row>
    <row r="132" spans="1:8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</row>
    <row r="133" spans="1:8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</row>
    <row r="134" spans="1:8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</row>
    <row r="135" spans="1:8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</row>
    <row r="136" spans="1:8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</row>
    <row r="137" spans="1:8" x14ac:dyDescent="0.25">
      <c r="A137" s="2">
        <v>44028</v>
      </c>
      <c r="B137" s="7">
        <v>3624</v>
      </c>
      <c r="C137" s="57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</row>
    <row r="138" spans="1:8" x14ac:dyDescent="0.25">
      <c r="A138" s="2">
        <v>44029</v>
      </c>
      <c r="B138" s="58">
        <v>4518</v>
      </c>
      <c r="C138" s="7">
        <f>C137+B138</f>
        <v>119301</v>
      </c>
      <c r="D138" s="7">
        <v>66</v>
      </c>
      <c r="E138" s="7">
        <v>2178</v>
      </c>
      <c r="F138" s="59">
        <v>49780</v>
      </c>
      <c r="G138" s="7">
        <v>823</v>
      </c>
      <c r="H138" s="7">
        <v>12472</v>
      </c>
    </row>
    <row r="139" spans="1:8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9">
        <v>52607</v>
      </c>
      <c r="G139" s="7">
        <v>824</v>
      </c>
      <c r="H139" s="60">
        <v>9485</v>
      </c>
    </row>
    <row r="140" spans="1:8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9">
        <v>55913</v>
      </c>
      <c r="G140" s="4">
        <v>842</v>
      </c>
      <c r="H140" s="19">
        <v>11068</v>
      </c>
    </row>
    <row r="141" spans="1:8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</row>
    <row r="142" spans="1:8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71">
        <v>14689</v>
      </c>
    </row>
    <row r="143" spans="1:8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71">
        <v>14842</v>
      </c>
    </row>
    <row r="144" spans="1:8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2020-07-26T22:44:15Z</dcterms:modified>
</cp:coreProperties>
</file>