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19Page\covid\data\"/>
    </mc:Choice>
  </mc:AlternateContent>
  <xr:revisionPtr revIDLastSave="0" documentId="13_ncr:1_{E716B1B7-33D9-416B-B9C3-66969214D65D}" xr6:coauthVersionLast="45" xr6:coauthVersionMax="45" xr10:uidLastSave="{00000000-0000-0000-0000-000000000000}"/>
  <bookViews>
    <workbookView xWindow="10740" yWindow="705" windowWidth="8400" windowHeight="9480" tabRatio="547" firstSheet="1" activeTab="1" xr2:uid="{00000000-000D-0000-FFFF-FFFF00000000}"/>
  </bookViews>
  <sheets>
    <sheet name="argentina_gral" sheetId="1" r:id="rId1"/>
    <sheet name="casos_provincias" sheetId="3" r:id="rId2"/>
    <sheet name="Hoja1" sheetId="12" r:id="rId3"/>
    <sheet name="POBLAC_AMBA" sheetId="9" r:id="rId4"/>
    <sheet name="UTI" sheetId="5" r:id="rId5"/>
    <sheet name="BD" sheetId="10" r:id="rId6"/>
    <sheet name="MOVIL" sheetId="11" r:id="rId7"/>
    <sheet name="argentina_fallecidos" sheetId="2" r:id="rId8"/>
    <sheet name="Hoja2" sheetId="13" r:id="rId9"/>
  </sheets>
  <definedNames>
    <definedName name="_xlnm._FilterDatabase" localSheetId="7" hidden="1">argentina_fallecidos!$A$1:$D$930</definedName>
    <definedName name="_xlnm._FilterDatabase" localSheetId="0" hidden="1">argentina_gral!$A$1:$Q$86</definedName>
    <definedName name="_xlnm._FilterDatabase" localSheetId="1" hidden="1">casos_provincias!$A$1:$H$3498</definedName>
    <definedName name="_xlnm._FilterDatabase" localSheetId="2" hidden="1">Hoja1!$A$1:$L$151</definedName>
    <definedName name="_xlnm._FilterDatabase" localSheetId="3" hidden="1">POBLAC_AMBA!$A$1:$AW$31</definedName>
    <definedName name="_xlnm._FilterDatabase" localSheetId="4" hidden="1">UTI!$A$1:$B$116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22" i="3" l="1"/>
  <c r="E3631" i="3"/>
  <c r="E3620" i="3"/>
  <c r="E3633" i="3"/>
  <c r="E3619" i="3"/>
  <c r="P155" i="1"/>
  <c r="E155" i="1"/>
  <c r="D155" i="1"/>
  <c r="C155" i="1"/>
  <c r="E3595" i="3" l="1"/>
  <c r="K154" i="1"/>
  <c r="J154" i="1"/>
  <c r="P154" i="1"/>
  <c r="D154" i="1" l="1"/>
  <c r="E154" i="1" s="1"/>
  <c r="K153" i="1" l="1"/>
  <c r="J153" i="1" s="1"/>
  <c r="P153" i="1"/>
  <c r="E3572" i="3"/>
  <c r="E3571" i="3"/>
  <c r="D153" i="1"/>
  <c r="K152" i="1" l="1"/>
  <c r="J152" i="1"/>
  <c r="I152" i="1"/>
  <c r="E3548" i="3"/>
  <c r="E3547" i="3"/>
  <c r="D152" i="1"/>
  <c r="P152" i="1"/>
  <c r="D3523" i="3"/>
  <c r="M130" i="12" l="1"/>
  <c r="M131" i="12"/>
  <c r="M132" i="12"/>
  <c r="M133" i="12"/>
  <c r="M134" i="12"/>
  <c r="M135" i="12"/>
  <c r="M137" i="12"/>
  <c r="M145" i="12"/>
  <c r="M146" i="12"/>
  <c r="M147" i="12"/>
  <c r="M148" i="12"/>
  <c r="M149" i="12"/>
  <c r="M150" i="12"/>
  <c r="M151" i="12"/>
  <c r="J154" i="12"/>
  <c r="I154" i="12"/>
  <c r="E3523" i="3"/>
  <c r="P151" i="1"/>
  <c r="K151" i="1"/>
  <c r="J151" i="1" s="1"/>
  <c r="E3524" i="3"/>
  <c r="D151" i="1"/>
  <c r="J150" i="1"/>
  <c r="K150" i="1"/>
  <c r="P150" i="1"/>
  <c r="E150" i="1"/>
  <c r="E151" i="1" s="1"/>
  <c r="E152" i="1" s="1"/>
  <c r="E3500" i="3"/>
  <c r="E3499" i="3"/>
  <c r="E3502" i="3" l="1"/>
  <c r="E3514" i="3"/>
  <c r="K149" i="1"/>
  <c r="J149" i="1" s="1"/>
  <c r="K148" i="1"/>
  <c r="F3452" i="3"/>
  <c r="F3428" i="3"/>
  <c r="F3404" i="3"/>
  <c r="F3380" i="3"/>
  <c r="F3356" i="3"/>
  <c r="F3332" i="3"/>
  <c r="F3308" i="3"/>
  <c r="E3476" i="3"/>
  <c r="E3475" i="3"/>
  <c r="P149" i="1"/>
  <c r="D149" i="1"/>
  <c r="I148" i="1"/>
  <c r="G99" i="13"/>
  <c r="G127" i="13"/>
  <c r="F148" i="13"/>
  <c r="G148" i="13" s="1"/>
  <c r="F141" i="13"/>
  <c r="G141" i="13" s="1"/>
  <c r="F134" i="13"/>
  <c r="G134" i="13" s="1"/>
  <c r="F127" i="13"/>
  <c r="F120" i="13"/>
  <c r="G120" i="13" s="1"/>
  <c r="F113" i="13"/>
  <c r="G113" i="13" s="1"/>
  <c r="F106" i="13"/>
  <c r="G106" i="13" s="1"/>
  <c r="F99" i="13"/>
  <c r="F92" i="13"/>
  <c r="G92" i="13" s="1"/>
  <c r="F85" i="13"/>
  <c r="G85" i="13" s="1"/>
  <c r="F78" i="13"/>
  <c r="F71" i="13"/>
  <c r="F64" i="13"/>
  <c r="F57" i="13"/>
  <c r="F50" i="13"/>
  <c r="F43" i="13"/>
  <c r="F36" i="13"/>
  <c r="F29" i="13"/>
  <c r="F22" i="13"/>
  <c r="F15" i="13"/>
  <c r="F8" i="13"/>
  <c r="L92" i="12"/>
  <c r="K99" i="12"/>
  <c r="L120" i="12"/>
  <c r="K127" i="12"/>
  <c r="J141" i="12"/>
  <c r="J134" i="12"/>
  <c r="L141" i="12" s="1"/>
  <c r="J127" i="12"/>
  <c r="L127" i="12" s="1"/>
  <c r="J120" i="12"/>
  <c r="J113" i="12"/>
  <c r="L113" i="12" s="1"/>
  <c r="J106" i="12"/>
  <c r="J99" i="12"/>
  <c r="L99" i="12" s="1"/>
  <c r="J92" i="12"/>
  <c r="J85" i="12"/>
  <c r="J78" i="12"/>
  <c r="J71" i="12"/>
  <c r="J64" i="12"/>
  <c r="J57" i="12"/>
  <c r="J50" i="12"/>
  <c r="J43" i="12"/>
  <c r="J36" i="12"/>
  <c r="J29" i="12"/>
  <c r="J22" i="12"/>
  <c r="J15" i="12"/>
  <c r="J8" i="12"/>
  <c r="I148" i="12"/>
  <c r="I134" i="12"/>
  <c r="K134" i="12" s="1"/>
  <c r="I127" i="12"/>
  <c r="I120" i="12"/>
  <c r="K120" i="12" s="1"/>
  <c r="I113" i="12"/>
  <c r="K113" i="12" s="1"/>
  <c r="I106" i="12"/>
  <c r="K106" i="12" s="1"/>
  <c r="I99" i="12"/>
  <c r="I92" i="12"/>
  <c r="K92" i="12" s="1"/>
  <c r="I85" i="12"/>
  <c r="I78" i="12"/>
  <c r="I71" i="12"/>
  <c r="I64" i="12"/>
  <c r="I57" i="12"/>
  <c r="I50" i="12"/>
  <c r="I43" i="12"/>
  <c r="I36" i="12"/>
  <c r="I29" i="12"/>
  <c r="I22" i="12"/>
  <c r="I15" i="12"/>
  <c r="I8" i="12"/>
  <c r="E3452" i="3"/>
  <c r="E3451" i="3"/>
  <c r="P148" i="1"/>
  <c r="D148" i="1"/>
  <c r="L134" i="12" l="1"/>
  <c r="L106" i="12"/>
  <c r="K154" i="12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47" i="1"/>
  <c r="K147" i="1"/>
  <c r="J147" i="1" s="1"/>
  <c r="P147" i="1"/>
  <c r="P146" i="1"/>
  <c r="J146" i="1"/>
  <c r="K146" i="1"/>
  <c r="E161" i="5"/>
  <c r="E3403" i="3"/>
  <c r="I145" i="1" l="1"/>
  <c r="E160" i="5" l="1"/>
  <c r="F160" i="5"/>
  <c r="E157" i="5"/>
  <c r="F157" i="5" s="1"/>
  <c r="E158" i="5"/>
  <c r="E159" i="5"/>
  <c r="F159" i="5" s="1"/>
  <c r="E156" i="5"/>
  <c r="E3380" i="3"/>
  <c r="E3379" i="3"/>
  <c r="D145" i="1"/>
  <c r="P145" i="1"/>
  <c r="F134" i="10"/>
  <c r="D144" i="12"/>
  <c r="J148" i="12" s="1"/>
  <c r="C142" i="12"/>
  <c r="E141" i="12"/>
  <c r="B139" i="12"/>
  <c r="I141" i="12" s="1"/>
  <c r="C138" i="12"/>
  <c r="C136" i="12"/>
  <c r="M136" i="12" s="1"/>
  <c r="C123" i="12"/>
  <c r="C124" i="12" s="1"/>
  <c r="C125" i="12" s="1"/>
  <c r="E122" i="12"/>
  <c r="E123" i="12" s="1"/>
  <c r="E124" i="12" s="1"/>
  <c r="E125" i="12" s="1"/>
  <c r="E126" i="12" s="1"/>
  <c r="C122" i="12"/>
  <c r="E120" i="12"/>
  <c r="C120" i="12"/>
  <c r="E119" i="12"/>
  <c r="C119" i="12"/>
  <c r="E114" i="12"/>
  <c r="C114" i="12"/>
  <c r="E113" i="12"/>
  <c r="F158" i="5" l="1"/>
  <c r="E142" i="12"/>
  <c r="E143" i="12" s="1"/>
  <c r="M141" i="12"/>
  <c r="C143" i="12"/>
  <c r="M142" i="12"/>
  <c r="C139" i="12"/>
  <c r="M138" i="12"/>
  <c r="L154" i="12"/>
  <c r="L148" i="12"/>
  <c r="K141" i="12"/>
  <c r="K148" i="12"/>
  <c r="E144" i="12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E3356" i="3"/>
  <c r="E3355" i="3"/>
  <c r="C144" i="12" l="1"/>
  <c r="M144" i="12" s="1"/>
  <c r="M143" i="12"/>
  <c r="C140" i="12"/>
  <c r="M140" i="12" s="1"/>
  <c r="M139" i="12"/>
  <c r="P144" i="1"/>
  <c r="D144" i="1"/>
  <c r="I143" i="1" l="1"/>
  <c r="E3332" i="3"/>
  <c r="E3331" i="3"/>
  <c r="P143" i="1"/>
  <c r="K136" i="10" l="1"/>
  <c r="L136" i="10" s="1"/>
  <c r="B6" i="11"/>
  <c r="F140" i="10" l="1"/>
  <c r="H140" i="10" s="1"/>
  <c r="H139" i="10"/>
  <c r="H138" i="10"/>
  <c r="H137" i="10"/>
  <c r="E137" i="10"/>
  <c r="F136" i="10" s="1"/>
  <c r="E3308" i="3"/>
  <c r="E3307" i="3"/>
  <c r="C142" i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P141" i="1"/>
  <c r="H142" i="10" l="1"/>
  <c r="B139" i="1"/>
  <c r="Q146" i="1" l="1"/>
  <c r="Q145" i="1"/>
  <c r="Q141" i="1"/>
  <c r="Q142" i="1"/>
  <c r="Q139" i="1"/>
  <c r="Q143" i="1"/>
  <c r="Q140" i="1"/>
  <c r="Q144" i="1"/>
  <c r="E141" i="1"/>
  <c r="E142" i="1" s="1"/>
  <c r="E143" i="1" s="1"/>
  <c r="E144" i="1" s="1"/>
  <c r="E145" i="1" s="1"/>
  <c r="E146" i="1" s="1"/>
  <c r="E147" i="1" s="1"/>
  <c r="E148" i="1" s="1"/>
  <c r="P140" i="1" l="1"/>
  <c r="K139" i="1" l="1"/>
  <c r="P138" i="1" l="1"/>
  <c r="C138" i="1"/>
  <c r="C139" i="1" s="1"/>
  <c r="C140" i="1" s="1"/>
  <c r="K137" i="1"/>
  <c r="J137" i="1" s="1"/>
  <c r="P137" i="1"/>
  <c r="K136" i="1" l="1"/>
  <c r="C136" i="1" l="1"/>
  <c r="K135" i="1"/>
  <c r="P135" i="1" l="1"/>
  <c r="K134" i="1"/>
  <c r="P134" i="1"/>
  <c r="L133" i="1" l="1"/>
  <c r="P133" i="1" l="1"/>
  <c r="L132" i="1"/>
  <c r="L131" i="1" l="1"/>
  <c r="P130" i="1" l="1"/>
  <c r="P129" i="1" l="1"/>
  <c r="K115" i="10" l="1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14" i="10"/>
  <c r="H115" i="10"/>
  <c r="H116" i="10"/>
  <c r="H117" i="10"/>
  <c r="I117" i="10" s="1"/>
  <c r="H118" i="10"/>
  <c r="H119" i="10"/>
  <c r="I119" i="10" s="1"/>
  <c r="H120" i="10"/>
  <c r="H121" i="10"/>
  <c r="I121" i="10" s="1"/>
  <c r="H122" i="10"/>
  <c r="H123" i="10"/>
  <c r="H124" i="10"/>
  <c r="H125" i="10"/>
  <c r="I125" i="10" s="1"/>
  <c r="H126" i="10"/>
  <c r="H127" i="10"/>
  <c r="H128" i="10"/>
  <c r="I128" i="10" s="1"/>
  <c r="H114" i="10"/>
  <c r="I114" i="10" s="1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14" i="10"/>
  <c r="I124" i="10" l="1"/>
  <c r="I120" i="10"/>
  <c r="I116" i="10"/>
  <c r="I115" i="10"/>
  <c r="I127" i="10"/>
  <c r="I123" i="10"/>
  <c r="I126" i="10"/>
  <c r="I122" i="10"/>
  <c r="I118" i="10"/>
  <c r="K127" i="1"/>
  <c r="P128" i="1"/>
  <c r="P127" i="1" l="1"/>
  <c r="P126" i="1" l="1"/>
  <c r="L124" i="1" l="1"/>
  <c r="P125" i="1"/>
  <c r="P124" i="1" l="1"/>
  <c r="P123" i="1"/>
  <c r="J123" i="1"/>
  <c r="K123" i="1"/>
  <c r="P122" i="1" l="1"/>
  <c r="E122" i="1"/>
  <c r="C122" i="1"/>
  <c r="C123" i="1" s="1"/>
  <c r="C124" i="1" s="1"/>
  <c r="C125" i="1" s="1"/>
  <c r="K121" i="1"/>
  <c r="K120" i="1"/>
  <c r="E123" i="1" l="1"/>
  <c r="P121" i="1"/>
  <c r="E124" i="1" l="1"/>
  <c r="E125" i="1" s="1"/>
  <c r="E126" i="1" s="1"/>
  <c r="P119" i="1"/>
  <c r="E119" i="1" l="1"/>
  <c r="E120" i="1" s="1"/>
  <c r="C119" i="1"/>
  <c r="C120" i="1" l="1"/>
  <c r="D2402" i="3" l="1"/>
  <c r="D2498" i="3"/>
  <c r="C114" i="1" l="1"/>
  <c r="E113" i="1" l="1"/>
  <c r="P113" i="1"/>
  <c r="E114" i="1" l="1"/>
  <c r="D2155" i="3"/>
  <c r="D2157" i="3"/>
  <c r="D2158" i="3" s="1"/>
  <c r="D2159" i="3" s="1"/>
  <c r="D2160" i="3" s="1"/>
  <c r="D2162" i="3"/>
  <c r="D2186" i="3" s="1"/>
  <c r="D2210" i="3" s="1"/>
  <c r="D2234" i="3" s="1"/>
  <c r="D2167" i="3"/>
  <c r="D2168" i="3" s="1"/>
  <c r="D2169" i="3" s="1"/>
  <c r="D2170" i="3" s="1"/>
  <c r="D2193" i="3"/>
  <c r="D2217" i="3" s="1"/>
  <c r="D2241" i="3" s="1"/>
  <c r="D2199" i="3"/>
  <c r="D2223" i="3" s="1"/>
  <c r="D2247" i="3" s="1"/>
  <c r="D2175" i="3"/>
  <c r="D2177" i="3"/>
  <c r="D2178" i="3" s="1"/>
  <c r="D2179" i="3" l="1"/>
  <c r="D2201" i="3"/>
  <c r="D2225" i="3" s="1"/>
  <c r="D2249" i="3" s="1"/>
  <c r="D2191" i="3"/>
  <c r="D2215" i="3" s="1"/>
  <c r="D2239" i="3" s="1"/>
  <c r="D2181" i="3"/>
  <c r="D2205" i="3" s="1"/>
  <c r="D2229" i="3" s="1"/>
  <c r="D2194" i="3"/>
  <c r="D2218" i="3" s="1"/>
  <c r="D2242" i="3" s="1"/>
  <c r="D2202" i="3" l="1"/>
  <c r="D2226" i="3"/>
  <c r="D2250" i="3"/>
  <c r="D2182" i="3"/>
  <c r="D2183" i="3" s="1"/>
  <c r="D2184" i="3" s="1"/>
  <c r="D2227" i="3" l="1"/>
  <c r="D2203" i="3"/>
  <c r="D2206" i="3"/>
  <c r="D2207" i="3" s="1"/>
  <c r="D2230" i="3"/>
  <c r="D2231" i="3" l="1"/>
  <c r="D2208" i="3"/>
  <c r="D2232" i="3" l="1"/>
</calcChain>
</file>

<file path=xl/sharedStrings.xml><?xml version="1.0" encoding="utf-8"?>
<sst xmlns="http://schemas.openxmlformats.org/spreadsheetml/2006/main" count="8839" uniqueCount="177">
  <si>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</si>
  <si>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</si>
  <si>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</si>
  <si>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</si>
  <si>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</si>
  <si>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</si>
  <si>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</si>
  <si>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</si>
  <si>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</si>
  <si>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</si>
  <si>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</si>
  <si>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</si>
  <si>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</si>
  <si>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</si>
  <si>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</si>
  <si>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</si>
  <si>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</si>
  <si>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</si>
  <si>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</si>
  <si>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</si>
  <si>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</si>
  <si>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</si>
  <si>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</si>
  <si>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</si>
  <si>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</si>
  <si>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</si>
  <si>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</si>
  <si>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</si>
  <si>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</si>
  <si>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</si>
  <si>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</si>
  <si>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</si>
  <si>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</si>
  <si>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</si>
  <si>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</si>
  <si>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</si>
  <si>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</si>
  <si>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</si>
  <si>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</si>
  <si>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</si>
  <si>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</si>
  <si>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</si>
  <si>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</si>
  <si>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</si>
  <si>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</si>
  <si>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</si>
  <si>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</si>
  <si>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</si>
  <si>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</si>
  <si>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</si>
  <si>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</si>
  <si>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PBA</t>
  </si>
  <si>
    <t>CABA</t>
  </si>
  <si>
    <t>CHACO</t>
  </si>
  <si>
    <t>NEUQUÉN</t>
  </si>
  <si>
    <t>RIO NEGRO</t>
  </si>
  <si>
    <t>CORDOBA</t>
  </si>
  <si>
    <t>ENTRE RIOS</t>
  </si>
  <si>
    <t>FORMOSA</t>
  </si>
  <si>
    <t>SALTA</t>
  </si>
  <si>
    <t>SAN JUAN</t>
  </si>
  <si>
    <t>SANTA FE</t>
  </si>
  <si>
    <t>UTI NAC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</si>
  <si>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</si>
  <si>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</si>
  <si>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</si>
  <si>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</si>
  <si>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</si>
  <si>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</si>
  <si>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</si>
  <si>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</si>
  <si>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</si>
  <si>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</si>
  <si>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</si>
  <si>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</si>
  <si>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</si>
  <si>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</si>
  <si>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</si>
  <si>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</si>
  <si>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</si>
  <si>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</si>
  <si>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</si>
  <si>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</si>
  <si>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</si>
  <si>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</si>
  <si>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</si>
  <si>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</si>
  <si>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</si>
  <si>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</si>
  <si>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</si>
  <si>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</si>
  <si>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</si>
  <si>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</si>
  <si>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</si>
  <si>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</si>
  <si>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</si>
  <si>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</si>
  <si>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</si>
  <si>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</si>
  <si>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</si>
  <si>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</si>
  <si>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</si>
  <si>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</si>
  <si>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</si>
  <si>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</si>
  <si>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</si>
  <si>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</si>
  <si>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</si>
  <si>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</si>
  <si>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</si>
  <si>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</si>
  <si>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</si>
  <si>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</si>
  <si>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</si>
  <si>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</si>
  <si>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Fecha</t>
  </si>
  <si>
    <t>Positivos acumulados</t>
  </si>
  <si>
    <t>Positivos Nuevos/Dia</t>
  </si>
  <si>
    <t>Fallecidos</t>
  </si>
  <si>
    <t>Nuevos Fallecidos x día</t>
  </si>
  <si>
    <t>Recuperados</t>
  </si>
  <si>
    <t>Nuevos Recuperados/Día</t>
  </si>
  <si>
    <t>Activos</t>
  </si>
  <si>
    <t>Nuevos Activos x Dia</t>
  </si>
  <si>
    <t>UTI total país</t>
  </si>
  <si>
    <t>Nuevos UTI por día</t>
  </si>
  <si>
    <t>% UTI con relación a activos</t>
  </si>
  <si>
    <t>UTI total CABA</t>
  </si>
  <si>
    <t>% UTI CABA</t>
  </si>
  <si>
    <t>UTI total Pcia BsAs</t>
  </si>
  <si>
    <t>% UTI Pcia BsAS</t>
  </si>
  <si>
    <t>Tres de Febrero</t>
  </si>
  <si>
    <t>Exaltación de La Cruz</t>
  </si>
  <si>
    <t>Lomas de Zamora</t>
  </si>
  <si>
    <t>Santa Fé</t>
  </si>
  <si>
    <t>MUERTES</t>
  </si>
  <si>
    <t>75 - 80</t>
  </si>
  <si>
    <t>CUARENT</t>
  </si>
  <si>
    <t>45-55</t>
  </si>
  <si>
    <t>SABADO 20/7</t>
  </si>
  <si>
    <t>CHUBUT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</si>
  <si>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</si>
  <si>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</si>
  <si>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</si>
  <si>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</si>
  <si>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</si>
  <si>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</si>
  <si>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</si>
  <si>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</si>
  <si>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</si>
  <si>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</si>
  <si>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</si>
  <si>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BASE</t>
  </si>
  <si>
    <t>CONFIRMADOS</t>
  </si>
  <si>
    <t>DIFERENCIA</t>
  </si>
  <si>
    <t>SALUD</t>
  </si>
  <si>
    <t>NUEVOS CASOS BD</t>
  </si>
  <si>
    <t>FALLECIDOS BD</t>
  </si>
  <si>
    <t>FALLECIDOS SALUD</t>
  </si>
  <si>
    <t>DIF FALL</t>
  </si>
  <si>
    <t>internados</t>
  </si>
  <si>
    <t>NOCHE</t>
  </si>
  <si>
    <t>lunes</t>
  </si>
  <si>
    <t>martes</t>
  </si>
  <si>
    <t>miércoles</t>
  </si>
  <si>
    <t>jueves</t>
  </si>
  <si>
    <t>viernes</t>
  </si>
  <si>
    <t>CAMAS NACION</t>
  </si>
  <si>
    <t>% NACION</t>
  </si>
  <si>
    <t>% AMBA</t>
  </si>
  <si>
    <t>DIA</t>
  </si>
  <si>
    <t>sábado</t>
  </si>
  <si>
    <t>TASA</t>
  </si>
  <si>
    <t>PROMEDIO SEM</t>
  </si>
  <si>
    <t>domingo</t>
  </si>
  <si>
    <t>prom semanal</t>
  </si>
  <si>
    <t>muertes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</si>
</sst>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0"/>
      <color rgb="FF000000"/>
      <name val="Lucida Console"/>
      <family val="3"/>
    </font>
    <font>
      <sz val="8"/>
      <color theme="0"/>
      <name val="Arial"/>
      <family val="2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0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5" xfId="0" applyNumberFormat="1" applyFill="1" applyBorder="1" applyAlignment="1">
      <alignment horizontal="center"/>
    </xf>
    <xf numFmtId="3" fontId="0" fillId="0" borderId="5" xfId="0" applyNumberForma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4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10" fontId="2" fillId="4" borderId="6" xfId="0" applyNumberFormat="1" applyFont="1" applyFill="1" applyBorder="1" applyAlignment="1">
      <alignment horizontal="center" vertical="center" wrapText="1"/>
    </xf>
    <xf numFmtId="10" fontId="5" fillId="4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5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7" xfId="0" applyBorder="1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0" fillId="0" borderId="13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14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9" fontId="3" fillId="0" borderId="0" xfId="1" applyFont="1" applyAlignment="1">
      <alignment horizontal="center"/>
    </xf>
    <xf numFmtId="9" fontId="3" fillId="8" borderId="0" xfId="1" applyFont="1" applyFill="1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1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9" fontId="3" fillId="10" borderId="1" xfId="1" applyFont="1" applyFill="1" applyBorder="1" applyAlignment="1">
      <alignment horizontal="center"/>
    </xf>
    <xf numFmtId="9" fontId="3" fillId="9" borderId="1" xfId="1" applyFont="1" applyFill="1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/>
    </xf>
    <xf numFmtId="14" fontId="0" fillId="0" borderId="14" xfId="0" applyNumberFormat="1" applyBorder="1" applyAlignment="1">
      <alignment horizontal="center" vertical="center"/>
    </xf>
    <xf numFmtId="164" fontId="0" fillId="0" borderId="0" xfId="1" applyNumberFormat="1" applyFont="1"/>
    <xf numFmtId="0" fontId="0" fillId="9" borderId="1" xfId="0" applyFill="1" applyBorder="1" applyAlignment="1">
      <alignment horizontal="center"/>
    </xf>
    <xf numFmtId="0" fontId="0" fillId="0" borderId="14" xfId="0" applyBorder="1"/>
    <xf numFmtId="0" fontId="2" fillId="4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155"/>
  <sheetViews>
    <sheetView topLeftCell="D1" workbookViewId="0">
      <pane ySplit="1" topLeftCell="A147" activePane="bottomLeft" state="frozen"/>
      <selection pane="bottomLeft" activeCell="E155" sqref="E155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16384" width="11.42578125" style="6"/>
  </cols>
  <sheetData>
    <row r="1" spans="1:17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172</v>
      </c>
    </row>
    <row r="2" spans="1:17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1"/>
      <c r="L2" s="1"/>
      <c r="M2" s="1">
        <v>1</v>
      </c>
      <c r="N2" s="1">
        <v>0</v>
      </c>
      <c r="O2" s="1">
        <v>0</v>
      </c>
      <c r="P2" s="1">
        <v>0</v>
      </c>
      <c r="Q2" s="23"/>
    </row>
    <row r="3" spans="1:17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  <c r="I3" s="1"/>
      <c r="J3" s="1"/>
      <c r="K3" s="1"/>
      <c r="L3" s="1"/>
      <c r="M3" s="1">
        <v>1</v>
      </c>
      <c r="N3" s="1">
        <v>0</v>
      </c>
      <c r="O3" s="1">
        <v>0</v>
      </c>
      <c r="P3" s="1">
        <v>0</v>
      </c>
      <c r="Q3" s="1"/>
    </row>
    <row r="4" spans="1:17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  <c r="I4" s="1"/>
      <c r="J4" s="1"/>
      <c r="K4" s="1"/>
      <c r="L4" s="1"/>
      <c r="M4" s="1">
        <v>2</v>
      </c>
      <c r="N4" s="1">
        <v>0</v>
      </c>
      <c r="O4" s="1">
        <v>0</v>
      </c>
      <c r="P4" s="1">
        <v>0</v>
      </c>
      <c r="Q4" s="1"/>
    </row>
    <row r="5" spans="1:17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  <c r="I5" s="1"/>
      <c r="J5" s="1"/>
      <c r="K5" s="1"/>
      <c r="L5" s="1"/>
      <c r="M5" s="1">
        <v>8</v>
      </c>
      <c r="N5" s="1">
        <v>0</v>
      </c>
      <c r="O5" s="1">
        <v>0</v>
      </c>
      <c r="P5" s="1">
        <v>0</v>
      </c>
      <c r="Q5" s="1"/>
    </row>
    <row r="6" spans="1:17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  <c r="I6" s="1"/>
      <c r="J6" s="1"/>
      <c r="K6" s="1"/>
      <c r="L6" s="1"/>
      <c r="M6" s="1">
        <v>9</v>
      </c>
      <c r="N6" s="1">
        <v>0</v>
      </c>
      <c r="O6" s="1">
        <v>0</v>
      </c>
      <c r="P6" s="1">
        <v>0</v>
      </c>
      <c r="Q6" s="1"/>
    </row>
    <row r="7" spans="1:17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  <c r="I7" s="1"/>
      <c r="J7" s="1"/>
      <c r="K7" s="1"/>
      <c r="L7" s="1"/>
      <c r="M7" s="1">
        <v>12</v>
      </c>
      <c r="N7" s="1">
        <v>0</v>
      </c>
      <c r="O7" s="1">
        <v>0</v>
      </c>
      <c r="P7" s="1">
        <v>0</v>
      </c>
      <c r="Q7" s="1"/>
    </row>
    <row r="8" spans="1:17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"/>
      <c r="J8" s="1"/>
      <c r="K8" s="1"/>
      <c r="L8" s="1"/>
      <c r="M8" s="1">
        <v>17</v>
      </c>
      <c r="N8" s="1">
        <v>0</v>
      </c>
      <c r="O8" s="1">
        <v>0</v>
      </c>
      <c r="P8" s="1">
        <v>0</v>
      </c>
      <c r="Q8" s="1"/>
    </row>
    <row r="9" spans="1:17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  <c r="I9" s="1"/>
      <c r="J9" s="1"/>
      <c r="K9" s="1"/>
      <c r="L9" s="1"/>
      <c r="M9" s="1">
        <v>19</v>
      </c>
      <c r="N9" s="1">
        <v>0</v>
      </c>
      <c r="O9" s="1">
        <v>0</v>
      </c>
      <c r="P9" s="1">
        <v>0</v>
      </c>
      <c r="Q9" s="1"/>
    </row>
    <row r="10" spans="1:17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  <c r="I10" s="1"/>
      <c r="J10" s="1"/>
      <c r="K10" s="1"/>
      <c r="L10" s="1"/>
      <c r="M10" s="1">
        <v>21</v>
      </c>
      <c r="N10" s="1">
        <v>0</v>
      </c>
      <c r="O10" s="1">
        <v>0</v>
      </c>
      <c r="P10" s="1">
        <v>0</v>
      </c>
      <c r="Q10" s="1"/>
    </row>
    <row r="11" spans="1:17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  <c r="I11" s="1"/>
      <c r="J11" s="1"/>
      <c r="K11" s="1"/>
      <c r="L11" s="1"/>
      <c r="M11" s="1">
        <v>28</v>
      </c>
      <c r="N11" s="1">
        <v>3</v>
      </c>
      <c r="O11" s="1">
        <v>0</v>
      </c>
      <c r="P11" s="1">
        <v>0</v>
      </c>
      <c r="Q11" s="1"/>
    </row>
    <row r="12" spans="1:17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  <c r="I12" s="1"/>
      <c r="J12" s="1"/>
      <c r="K12" s="1"/>
      <c r="L12" s="1"/>
      <c r="M12" s="1">
        <v>30</v>
      </c>
      <c r="N12" s="1">
        <v>4</v>
      </c>
      <c r="O12" s="1">
        <v>0</v>
      </c>
      <c r="P12" s="1">
        <v>0</v>
      </c>
      <c r="Q12" s="1"/>
    </row>
    <row r="13" spans="1:17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  <c r="I13" s="1"/>
      <c r="J13" s="1"/>
      <c r="K13" s="1"/>
      <c r="L13" s="1"/>
      <c r="M13" s="1">
        <v>40</v>
      </c>
      <c r="N13" s="1">
        <v>5</v>
      </c>
      <c r="O13" s="1">
        <v>0</v>
      </c>
      <c r="P13" s="1">
        <v>0</v>
      </c>
      <c r="Q13" s="1"/>
    </row>
    <row r="14" spans="1:17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  <c r="I14" s="1"/>
      <c r="J14" s="1"/>
      <c r="K14" s="1"/>
      <c r="L14" s="1"/>
      <c r="M14" s="1">
        <v>48</v>
      </c>
      <c r="N14" s="1">
        <v>8</v>
      </c>
      <c r="O14" s="1">
        <v>0</v>
      </c>
      <c r="P14" s="1">
        <v>0</v>
      </c>
      <c r="Q14" s="98">
        <f t="shared" ref="Q14:Q77" si="0">AVERAGE(B8:B14)/AVERAGE(B7:B13)</f>
        <v>1.2222222222222221</v>
      </c>
    </row>
    <row r="15" spans="1:17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"/>
      <c r="J15" s="1"/>
      <c r="K15" s="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98">
        <f t="shared" si="0"/>
        <v>1.0909090909090908</v>
      </c>
    </row>
    <row r="16" spans="1:17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  <c r="I16" s="1"/>
      <c r="J16" s="1">
        <v>686</v>
      </c>
      <c r="K16" s="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98">
        <f t="shared" si="0"/>
        <v>1.2291666666666667</v>
      </c>
    </row>
    <row r="17" spans="1:17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  <c r="I17" s="1"/>
      <c r="J17" s="1"/>
      <c r="K17" s="1">
        <v>562</v>
      </c>
      <c r="L17" s="1">
        <v>562</v>
      </c>
      <c r="M17" s="1">
        <v>80</v>
      </c>
      <c r="N17" s="1">
        <v>16</v>
      </c>
      <c r="O17" s="1">
        <v>0</v>
      </c>
      <c r="P17" s="1">
        <v>1</v>
      </c>
      <c r="Q17" s="98">
        <f t="shared" si="0"/>
        <v>1.2881355932203391</v>
      </c>
    </row>
    <row r="18" spans="1:17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  <c r="I18" s="1"/>
      <c r="J18" s="1"/>
      <c r="K18" s="1">
        <v>705</v>
      </c>
      <c r="L18" s="1">
        <v>705</v>
      </c>
      <c r="M18" s="1">
        <v>100</v>
      </c>
      <c r="N18" s="1">
        <v>22</v>
      </c>
      <c r="O18" s="1">
        <v>0</v>
      </c>
      <c r="P18" s="1">
        <v>6</v>
      </c>
      <c r="Q18" s="98">
        <f t="shared" si="0"/>
        <v>1.2763157894736843</v>
      </c>
    </row>
    <row r="19" spans="1:17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  <c r="I19" s="1"/>
      <c r="J19" s="1"/>
      <c r="K19" s="1">
        <v>872</v>
      </c>
      <c r="L19" s="1">
        <v>872</v>
      </c>
      <c r="M19" s="1">
        <v>122</v>
      </c>
      <c r="N19" s="1">
        <v>26</v>
      </c>
      <c r="O19" s="1">
        <v>0</v>
      </c>
      <c r="P19" s="1">
        <v>10</v>
      </c>
      <c r="Q19" s="98">
        <f t="shared" si="0"/>
        <v>1.2783505154639176</v>
      </c>
    </row>
    <row r="20" spans="1:17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  <c r="I20" s="1"/>
      <c r="J20" s="1"/>
      <c r="K20" s="1">
        <v>1028</v>
      </c>
      <c r="L20" s="1">
        <v>1028</v>
      </c>
      <c r="M20" s="1">
        <v>167</v>
      </c>
      <c r="N20" s="1">
        <v>38</v>
      </c>
      <c r="O20" s="1">
        <v>0</v>
      </c>
      <c r="P20" s="1">
        <v>20</v>
      </c>
      <c r="Q20" s="98">
        <f t="shared" si="0"/>
        <v>1.4516129032258065</v>
      </c>
    </row>
    <row r="21" spans="1:17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  <c r="I21" s="1"/>
      <c r="J21" s="1"/>
      <c r="K21" s="1">
        <v>1271</v>
      </c>
      <c r="L21" s="1">
        <v>1271</v>
      </c>
      <c r="M21" s="1">
        <v>189</v>
      </c>
      <c r="N21" s="1">
        <v>59</v>
      </c>
      <c r="O21" s="1">
        <v>1</v>
      </c>
      <c r="P21" s="1">
        <v>16</v>
      </c>
      <c r="Q21" s="98">
        <f t="shared" si="0"/>
        <v>1.1666666666666665</v>
      </c>
    </row>
    <row r="22" spans="1:17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"/>
      <c r="J22" s="1"/>
      <c r="K22" s="1">
        <v>1453</v>
      </c>
      <c r="L22" s="1">
        <v>1453</v>
      </c>
      <c r="M22" s="1">
        <v>206</v>
      </c>
      <c r="N22" s="1">
        <v>64</v>
      </c>
      <c r="O22" s="1">
        <v>1</v>
      </c>
      <c r="P22" s="1">
        <v>30</v>
      </c>
      <c r="Q22" s="98">
        <f t="shared" si="0"/>
        <v>1.1285714285714286</v>
      </c>
    </row>
    <row r="23" spans="1:17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  <c r="I23" s="1"/>
      <c r="J23" s="1"/>
      <c r="K23" s="1">
        <v>1453</v>
      </c>
      <c r="L23" s="1">
        <v>1453</v>
      </c>
      <c r="M23" s="1">
        <v>247</v>
      </c>
      <c r="N23" s="1">
        <v>84</v>
      </c>
      <c r="O23" s="1">
        <v>1</v>
      </c>
      <c r="P23" s="1">
        <v>53</v>
      </c>
      <c r="Q23" s="98">
        <f t="shared" si="0"/>
        <v>1.3080168776371308</v>
      </c>
    </row>
    <row r="24" spans="1:17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  <c r="I24" s="1"/>
      <c r="J24" s="1"/>
      <c r="K24" s="1">
        <v>1946</v>
      </c>
      <c r="L24" s="1">
        <v>1946</v>
      </c>
      <c r="M24" s="1">
        <v>250</v>
      </c>
      <c r="N24" s="1">
        <v>102</v>
      </c>
      <c r="O24" s="1">
        <v>1</v>
      </c>
      <c r="P24" s="1">
        <v>149</v>
      </c>
      <c r="Q24" s="98">
        <f t="shared" si="0"/>
        <v>1.3161290322580645</v>
      </c>
    </row>
    <row r="25" spans="1:17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  <c r="I25" s="1"/>
      <c r="J25" s="1"/>
      <c r="K25" s="1">
        <v>2558</v>
      </c>
      <c r="L25" s="1">
        <v>2558</v>
      </c>
      <c r="M25" s="1">
        <v>287</v>
      </c>
      <c r="N25" s="1">
        <v>126</v>
      </c>
      <c r="O25" s="1">
        <v>1</v>
      </c>
      <c r="P25" s="1">
        <v>175</v>
      </c>
      <c r="Q25" s="98">
        <f t="shared" si="0"/>
        <v>1.1372549019607845</v>
      </c>
    </row>
    <row r="26" spans="1:17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  <c r="I26" s="1"/>
      <c r="J26" s="1"/>
      <c r="K26" s="1">
        <v>2817</v>
      </c>
      <c r="L26" s="1">
        <v>2817</v>
      </c>
      <c r="M26" s="1">
        <v>387</v>
      </c>
      <c r="N26" s="1">
        <v>167</v>
      </c>
      <c r="O26" s="1">
        <v>1</v>
      </c>
      <c r="P26" s="1">
        <v>135</v>
      </c>
      <c r="Q26" s="98">
        <f t="shared" si="0"/>
        <v>1.1530172413793103</v>
      </c>
    </row>
    <row r="27" spans="1:17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  <c r="I27" s="1"/>
      <c r="J27" s="1"/>
      <c r="K27" s="1">
        <v>3215</v>
      </c>
      <c r="L27" s="1">
        <v>3215</v>
      </c>
      <c r="M27" s="1">
        <v>408</v>
      </c>
      <c r="N27" s="1">
        <v>185</v>
      </c>
      <c r="O27" s="1">
        <v>1</v>
      </c>
      <c r="P27" s="1">
        <v>151</v>
      </c>
      <c r="Q27" s="98">
        <f t="shared" si="0"/>
        <v>0.97757009345794377</v>
      </c>
    </row>
    <row r="28" spans="1:17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  <c r="I28" s="1"/>
      <c r="J28" s="1"/>
      <c r="K28" s="1">
        <v>3580</v>
      </c>
      <c r="L28" s="1">
        <v>3580</v>
      </c>
      <c r="M28" s="1">
        <v>442</v>
      </c>
      <c r="N28" s="1">
        <v>207</v>
      </c>
      <c r="O28" s="1">
        <v>1</v>
      </c>
      <c r="P28" s="1">
        <v>170</v>
      </c>
      <c r="Q28" s="98">
        <f t="shared" si="0"/>
        <v>1.0650095602294456</v>
      </c>
    </row>
    <row r="29" spans="1:17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"/>
      <c r="J29" s="1"/>
      <c r="K29" s="1">
        <v>4065</v>
      </c>
      <c r="L29" s="1">
        <v>4065</v>
      </c>
      <c r="M29" s="1">
        <v>489</v>
      </c>
      <c r="N29" s="1">
        <v>207</v>
      </c>
      <c r="O29" s="1">
        <v>1</v>
      </c>
      <c r="P29" s="1">
        <v>269</v>
      </c>
      <c r="Q29" s="98">
        <f t="shared" si="0"/>
        <v>1.1974865350089767</v>
      </c>
    </row>
    <row r="30" spans="1:17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  <c r="I30" s="1"/>
      <c r="J30" s="1"/>
      <c r="K30" s="1">
        <v>4597</v>
      </c>
      <c r="L30" s="1">
        <v>4597</v>
      </c>
      <c r="M30" s="1">
        <v>529</v>
      </c>
      <c r="N30" s="1">
        <v>295</v>
      </c>
      <c r="O30" s="1">
        <v>1</v>
      </c>
      <c r="P30" s="1">
        <v>229</v>
      </c>
      <c r="Q30" s="98">
        <f t="shared" si="0"/>
        <v>1.0029985007496252</v>
      </c>
    </row>
    <row r="31" spans="1:17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  <c r="I31" s="1"/>
      <c r="J31" s="1"/>
      <c r="K31" s="1">
        <v>5144</v>
      </c>
      <c r="L31" s="1">
        <v>5144</v>
      </c>
      <c r="M31" s="1">
        <v>580</v>
      </c>
      <c r="N31" s="1">
        <v>349</v>
      </c>
      <c r="O31" s="1">
        <v>1</v>
      </c>
      <c r="P31" s="1">
        <v>203</v>
      </c>
      <c r="Q31" s="98">
        <f t="shared" si="0"/>
        <v>0.94319880418535129</v>
      </c>
    </row>
    <row r="32" spans="1:17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  <c r="I32" s="1"/>
      <c r="J32" s="1"/>
      <c r="K32" s="1">
        <v>6120</v>
      </c>
      <c r="L32" s="1">
        <v>6120</v>
      </c>
      <c r="M32" s="1">
        <v>622</v>
      </c>
      <c r="N32" s="1">
        <v>397</v>
      </c>
      <c r="O32" s="1">
        <v>103</v>
      </c>
      <c r="P32" s="1">
        <v>143</v>
      </c>
      <c r="Q32" s="98">
        <f t="shared" si="0"/>
        <v>1.0713153724247226</v>
      </c>
    </row>
    <row r="33" spans="1:17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  <c r="I33" s="1"/>
      <c r="J33" s="1"/>
      <c r="K33" s="1">
        <v>7135</v>
      </c>
      <c r="L33" s="1">
        <v>7135</v>
      </c>
      <c r="M33" s="1">
        <v>656</v>
      </c>
      <c r="N33" s="1">
        <v>460</v>
      </c>
      <c r="O33" s="1">
        <v>113</v>
      </c>
      <c r="P33" s="1">
        <v>124</v>
      </c>
      <c r="Q33" s="98">
        <f t="shared" si="0"/>
        <v>0.98076923076923073</v>
      </c>
    </row>
    <row r="34" spans="1:17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  <c r="I34" s="1"/>
      <c r="J34" s="1">
        <v>394</v>
      </c>
      <c r="K34" s="1">
        <v>7494</v>
      </c>
      <c r="L34" s="1">
        <v>7888</v>
      </c>
      <c r="M34" s="1">
        <v>674</v>
      </c>
      <c r="N34" s="1">
        <v>490</v>
      </c>
      <c r="O34" s="1">
        <v>119</v>
      </c>
      <c r="P34" s="1">
        <v>168</v>
      </c>
      <c r="Q34" s="98">
        <f t="shared" si="0"/>
        <v>1.0648567119155357</v>
      </c>
    </row>
    <row r="35" spans="1:17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  <c r="I35" s="1"/>
      <c r="J35" s="1">
        <v>383</v>
      </c>
      <c r="K35" s="1">
        <v>8125</v>
      </c>
      <c r="L35" s="1">
        <v>8508</v>
      </c>
      <c r="M35" s="1">
        <v>695</v>
      </c>
      <c r="N35" s="1">
        <v>536</v>
      </c>
      <c r="O35" s="1">
        <v>148</v>
      </c>
      <c r="P35" s="1">
        <v>175</v>
      </c>
      <c r="Q35" s="98">
        <f t="shared" si="0"/>
        <v>1.0396600566572238</v>
      </c>
    </row>
    <row r="36" spans="1:17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"/>
      <c r="J36" s="1">
        <v>458</v>
      </c>
      <c r="K36" s="1">
        <v>8707</v>
      </c>
      <c r="L36" s="1">
        <v>9165</v>
      </c>
      <c r="M36" s="1">
        <v>718</v>
      </c>
      <c r="N36" s="1">
        <v>563</v>
      </c>
      <c r="O36" s="1">
        <v>175</v>
      </c>
      <c r="P36" s="1">
        <v>172</v>
      </c>
      <c r="Q36" s="98">
        <f t="shared" si="0"/>
        <v>0.90190735694822888</v>
      </c>
    </row>
    <row r="37" spans="1:17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  <c r="I37" s="1"/>
      <c r="J37" s="1">
        <v>418</v>
      </c>
      <c r="K37" s="1">
        <v>10020</v>
      </c>
      <c r="L37" s="1">
        <v>10438</v>
      </c>
      <c r="M37" s="1">
        <v>738</v>
      </c>
      <c r="N37" s="1">
        <v>588</v>
      </c>
      <c r="O37" s="1">
        <v>205</v>
      </c>
      <c r="P37" s="1">
        <v>184</v>
      </c>
      <c r="Q37" s="98">
        <f t="shared" si="0"/>
        <v>0.99848942598187318</v>
      </c>
    </row>
    <row r="38" spans="1:17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  <c r="I38" s="1"/>
      <c r="J38" s="1">
        <v>450</v>
      </c>
      <c r="K38" s="1">
        <v>11385</v>
      </c>
      <c r="L38" s="1">
        <v>11835</v>
      </c>
      <c r="M38" s="1">
        <v>767</v>
      </c>
      <c r="N38" s="1">
        <v>618</v>
      </c>
      <c r="O38" s="1">
        <v>224</v>
      </c>
      <c r="P38" s="1">
        <v>186</v>
      </c>
      <c r="Q38" s="98">
        <f t="shared" si="0"/>
        <v>1.0015128593040847</v>
      </c>
    </row>
    <row r="39" spans="1:17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  <c r="I39" s="1">
        <v>16379</v>
      </c>
      <c r="J39" s="1"/>
      <c r="K39" s="1"/>
      <c r="L39" s="1">
        <v>12983</v>
      </c>
      <c r="M39" s="1">
        <v>785</v>
      </c>
      <c r="N39" s="1">
        <v>641</v>
      </c>
      <c r="O39" s="1">
        <v>261</v>
      </c>
      <c r="P39" s="1">
        <v>207</v>
      </c>
      <c r="Q39" s="98">
        <f t="shared" si="0"/>
        <v>0.95015105740181272</v>
      </c>
    </row>
    <row r="40" spans="1:17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  <c r="I40" s="1">
        <v>18027</v>
      </c>
      <c r="J40" s="1">
        <v>566</v>
      </c>
      <c r="K40" s="1">
        <v>13584</v>
      </c>
      <c r="L40" s="1">
        <v>14150</v>
      </c>
      <c r="M40" s="1">
        <v>790</v>
      </c>
      <c r="N40" s="1">
        <v>672</v>
      </c>
      <c r="O40" s="1">
        <v>290</v>
      </c>
      <c r="P40" s="1">
        <v>223</v>
      </c>
      <c r="Q40" s="98">
        <f t="shared" si="0"/>
        <v>0.98887122416534179</v>
      </c>
    </row>
    <row r="41" spans="1:17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  <c r="I41" s="1">
        <v>19758</v>
      </c>
      <c r="J41" s="1">
        <v>464</v>
      </c>
      <c r="K41" s="1">
        <v>15016</v>
      </c>
      <c r="L41" s="1">
        <v>15480</v>
      </c>
      <c r="M41" s="1">
        <v>816</v>
      </c>
      <c r="N41" s="1">
        <v>712</v>
      </c>
      <c r="O41" s="1">
        <v>304</v>
      </c>
      <c r="P41" s="1">
        <v>310</v>
      </c>
      <c r="Q41" s="98">
        <f t="shared" si="0"/>
        <v>1.1109324758842443</v>
      </c>
    </row>
    <row r="42" spans="1:17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  <c r="I42" s="1">
        <v>21193</v>
      </c>
      <c r="J42" s="1">
        <v>477</v>
      </c>
      <c r="K42" s="1">
        <v>15939</v>
      </c>
      <c r="L42" s="1">
        <v>16416</v>
      </c>
      <c r="M42" s="1">
        <v>821</v>
      </c>
      <c r="N42" s="1">
        <v>766</v>
      </c>
      <c r="O42" s="1">
        <v>318</v>
      </c>
      <c r="P42" s="1">
        <v>303</v>
      </c>
      <c r="Q42" s="98">
        <f t="shared" si="0"/>
        <v>0.94645441389290885</v>
      </c>
    </row>
    <row r="43" spans="1:17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">
        <v>22805</v>
      </c>
      <c r="J43" s="1">
        <v>479</v>
      </c>
      <c r="K43" s="1">
        <v>17245</v>
      </c>
      <c r="L43" s="1">
        <v>17724</v>
      </c>
      <c r="M43" s="1">
        <v>830</v>
      </c>
      <c r="N43" s="1">
        <v>790</v>
      </c>
      <c r="O43" s="1">
        <v>354</v>
      </c>
      <c r="P43" s="1">
        <v>303</v>
      </c>
      <c r="Q43" s="98">
        <f t="shared" si="0"/>
        <v>0.99235474006116198</v>
      </c>
    </row>
    <row r="44" spans="1:17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  <c r="I44" s="1">
        <v>24374</v>
      </c>
      <c r="J44" s="1">
        <v>486</v>
      </c>
      <c r="K44" s="1">
        <v>18415</v>
      </c>
      <c r="L44" s="1">
        <v>18901</v>
      </c>
      <c r="M44" s="1">
        <v>833</v>
      </c>
      <c r="N44" s="1">
        <v>857</v>
      </c>
      <c r="O44" s="1">
        <v>393</v>
      </c>
      <c r="P44" s="1">
        <v>360</v>
      </c>
      <c r="Q44" s="98">
        <f t="shared" si="0"/>
        <v>1.1217257318952234</v>
      </c>
    </row>
    <row r="45" spans="1:17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  <c r="I45" s="1">
        <v>26457</v>
      </c>
      <c r="J45" s="1">
        <v>497</v>
      </c>
      <c r="K45" s="1">
        <v>20148</v>
      </c>
      <c r="L45" s="1">
        <v>20645</v>
      </c>
      <c r="M45" s="1">
        <v>840</v>
      </c>
      <c r="N45" s="1">
        <v>903</v>
      </c>
      <c r="O45" s="1">
        <v>425</v>
      </c>
      <c r="P45" s="1">
        <v>403</v>
      </c>
      <c r="Q45" s="98">
        <f t="shared" si="0"/>
        <v>1.0659340659340659</v>
      </c>
    </row>
    <row r="46" spans="1:17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  <c r="I46" s="1">
        <v>28650</v>
      </c>
      <c r="J46" s="1">
        <v>508</v>
      </c>
      <c r="K46" s="1">
        <v>21802</v>
      </c>
      <c r="L46" s="1">
        <v>22310</v>
      </c>
      <c r="M46" s="1">
        <v>845</v>
      </c>
      <c r="N46" s="1">
        <v>951</v>
      </c>
      <c r="O46" s="1">
        <v>448</v>
      </c>
      <c r="P46" s="1">
        <v>425</v>
      </c>
      <c r="Q46" s="98">
        <f t="shared" si="0"/>
        <v>0.99871134020618546</v>
      </c>
    </row>
    <row r="47" spans="1:17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  <c r="I47" s="1">
        <v>30942</v>
      </c>
      <c r="J47" s="1">
        <v>505</v>
      </c>
      <c r="K47" s="1">
        <v>23291</v>
      </c>
      <c r="L47" s="1">
        <v>23796</v>
      </c>
      <c r="M47" s="1">
        <v>851</v>
      </c>
      <c r="N47" s="1">
        <v>997</v>
      </c>
      <c r="O47" s="1">
        <v>474</v>
      </c>
      <c r="P47" s="1">
        <v>436</v>
      </c>
      <c r="Q47" s="98">
        <f t="shared" si="0"/>
        <v>1.0103225806451614</v>
      </c>
    </row>
    <row r="48" spans="1:17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  <c r="I48" s="1">
        <v>32712</v>
      </c>
      <c r="J48" s="1">
        <v>503</v>
      </c>
      <c r="K48" s="1">
        <v>24756</v>
      </c>
      <c r="L48" s="1">
        <v>25259</v>
      </c>
      <c r="M48" s="1">
        <v>856</v>
      </c>
      <c r="N48" s="1">
        <v>1184</v>
      </c>
      <c r="O48" s="1">
        <v>496</v>
      </c>
      <c r="P48" s="1">
        <v>303</v>
      </c>
      <c r="Q48" s="98">
        <f t="shared" si="0"/>
        <v>0.89016602809706258</v>
      </c>
    </row>
    <row r="49" spans="1:17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  <c r="I49" s="1">
        <v>34568</v>
      </c>
      <c r="J49" s="1">
        <v>536</v>
      </c>
      <c r="K49" s="1">
        <v>26122</v>
      </c>
      <c r="L49" s="1">
        <v>26658</v>
      </c>
      <c r="M49" s="1">
        <v>858</v>
      </c>
      <c r="N49" s="1">
        <v>1235</v>
      </c>
      <c r="O49" s="1">
        <v>538</v>
      </c>
      <c r="P49" s="1">
        <v>310</v>
      </c>
      <c r="Q49" s="98">
        <f t="shared" si="0"/>
        <v>1.0516499282639884</v>
      </c>
    </row>
    <row r="50" spans="1:17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">
        <v>36611</v>
      </c>
      <c r="J50" s="1">
        <v>566</v>
      </c>
      <c r="K50" s="1">
        <v>27732</v>
      </c>
      <c r="L50" s="1">
        <v>28298</v>
      </c>
      <c r="M50" s="1">
        <v>863</v>
      </c>
      <c r="N50" s="1">
        <v>1293</v>
      </c>
      <c r="O50" s="1">
        <v>576</v>
      </c>
      <c r="P50" s="1">
        <v>299</v>
      </c>
      <c r="Q50" s="98">
        <f t="shared" si="0"/>
        <v>1.028649386084584</v>
      </c>
    </row>
    <row r="51" spans="1:17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  <c r="I51" s="1">
        <v>39228</v>
      </c>
      <c r="J51" s="1">
        <v>533</v>
      </c>
      <c r="K51" s="1">
        <v>29829</v>
      </c>
      <c r="L51" s="1">
        <v>30362</v>
      </c>
      <c r="M51" s="1">
        <v>866</v>
      </c>
      <c r="N51" s="1">
        <v>1346</v>
      </c>
      <c r="O51" s="1">
        <v>618</v>
      </c>
      <c r="P51" s="1">
        <v>314</v>
      </c>
      <c r="Q51" s="98">
        <f t="shared" si="0"/>
        <v>0.92970822281167109</v>
      </c>
    </row>
    <row r="52" spans="1:17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  <c r="I52" s="1">
        <v>41786</v>
      </c>
      <c r="J52" s="1">
        <v>569</v>
      </c>
      <c r="K52" s="1">
        <v>31845</v>
      </c>
      <c r="L52" s="1">
        <v>32414</v>
      </c>
      <c r="M52" s="1">
        <v>870</v>
      </c>
      <c r="N52" s="1">
        <v>1408</v>
      </c>
      <c r="O52" s="1">
        <v>669</v>
      </c>
      <c r="P52" s="1">
        <v>341</v>
      </c>
      <c r="Q52" s="98">
        <f t="shared" si="0"/>
        <v>1.0228245363766049</v>
      </c>
    </row>
    <row r="53" spans="1:17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  <c r="I53" s="1">
        <v>44654</v>
      </c>
      <c r="J53" s="1">
        <v>557</v>
      </c>
      <c r="K53" s="1">
        <v>33874</v>
      </c>
      <c r="L53" s="1">
        <v>34431</v>
      </c>
      <c r="M53" s="1">
        <v>875</v>
      </c>
      <c r="N53" s="1">
        <v>1490</v>
      </c>
      <c r="O53" s="1">
        <v>722</v>
      </c>
      <c r="P53" s="1">
        <v>348</v>
      </c>
      <c r="Q53" s="98">
        <f t="shared" si="0"/>
        <v>1.0683403068340307</v>
      </c>
    </row>
    <row r="54" spans="1:17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  <c r="I54" s="1">
        <v>47406</v>
      </c>
      <c r="J54" s="1">
        <v>543</v>
      </c>
      <c r="K54" s="1">
        <v>36067</v>
      </c>
      <c r="L54" s="1">
        <v>36610</v>
      </c>
      <c r="M54" s="1">
        <v>887</v>
      </c>
      <c r="N54" s="1">
        <v>1562</v>
      </c>
      <c r="O54" s="1">
        <v>755</v>
      </c>
      <c r="P54" s="1">
        <v>403</v>
      </c>
      <c r="Q54" s="98">
        <f t="shared" si="0"/>
        <v>1.1083550913838121</v>
      </c>
    </row>
    <row r="55" spans="1:17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  <c r="I55" s="1">
        <v>49905</v>
      </c>
      <c r="J55" s="1">
        <v>561</v>
      </c>
      <c r="K55" s="1">
        <v>37654</v>
      </c>
      <c r="L55" s="1">
        <v>38215</v>
      </c>
      <c r="M55" s="1">
        <v>888</v>
      </c>
      <c r="N55" s="1">
        <v>1641</v>
      </c>
      <c r="O55" s="1">
        <v>797</v>
      </c>
      <c r="P55" s="1">
        <v>454</v>
      </c>
      <c r="Q55" s="98">
        <f t="shared" si="0"/>
        <v>1.1083627797408715</v>
      </c>
    </row>
    <row r="56" spans="1:17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  <c r="I56" s="1">
        <v>51900</v>
      </c>
      <c r="J56" s="1">
        <v>570</v>
      </c>
      <c r="K56" s="1">
        <v>39420</v>
      </c>
      <c r="L56" s="1">
        <v>39990</v>
      </c>
      <c r="M56" s="1">
        <v>900</v>
      </c>
      <c r="N56" s="1">
        <v>1684</v>
      </c>
      <c r="O56" s="1">
        <v>829</v>
      </c>
      <c r="P56" s="1">
        <v>479</v>
      </c>
      <c r="Q56" s="98">
        <f t="shared" si="0"/>
        <v>1.0106269925611053</v>
      </c>
    </row>
    <row r="57" spans="1:17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">
        <v>53600</v>
      </c>
      <c r="J57" s="1">
        <v>600</v>
      </c>
      <c r="K57" s="1">
        <v>40959</v>
      </c>
      <c r="L57" s="1">
        <v>41559</v>
      </c>
      <c r="M57" s="1">
        <v>905</v>
      </c>
      <c r="N57" s="1">
        <v>1725</v>
      </c>
      <c r="O57" s="1">
        <v>897</v>
      </c>
      <c r="P57" s="1">
        <v>476</v>
      </c>
      <c r="Q57" s="98">
        <f t="shared" si="0"/>
        <v>1.0220820189274449</v>
      </c>
    </row>
    <row r="58" spans="1:17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  <c r="I58" s="1">
        <v>56058</v>
      </c>
      <c r="J58" s="1">
        <v>612</v>
      </c>
      <c r="K58" s="1">
        <v>42710</v>
      </c>
      <c r="L58" s="1">
        <v>43322</v>
      </c>
      <c r="M58" s="1">
        <v>909</v>
      </c>
      <c r="N58" s="1">
        <v>1766</v>
      </c>
      <c r="O58" s="1">
        <v>984</v>
      </c>
      <c r="P58" s="1">
        <v>468</v>
      </c>
      <c r="Q58" s="98">
        <f t="shared" si="0"/>
        <v>1.0113168724279835</v>
      </c>
    </row>
    <row r="59" spans="1:17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  <c r="I59" s="1">
        <v>58685</v>
      </c>
      <c r="J59" s="1">
        <v>618</v>
      </c>
      <c r="K59" s="1">
        <v>44828</v>
      </c>
      <c r="L59" s="1">
        <v>45446</v>
      </c>
      <c r="M59" s="1">
        <v>912</v>
      </c>
      <c r="N59" s="1">
        <v>1835</v>
      </c>
      <c r="O59" s="1">
        <v>1041</v>
      </c>
      <c r="P59" s="1">
        <v>497</v>
      </c>
      <c r="Q59" s="98">
        <f t="shared" si="0"/>
        <v>1.0142421159715158</v>
      </c>
    </row>
    <row r="60" spans="1:17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  <c r="I60" s="1">
        <v>61530</v>
      </c>
      <c r="J60" s="1">
        <v>638</v>
      </c>
      <c r="K60" s="1">
        <v>46829</v>
      </c>
      <c r="L60" s="1">
        <v>47467</v>
      </c>
      <c r="M60" s="1">
        <v>915</v>
      </c>
      <c r="N60" s="1">
        <v>1904</v>
      </c>
      <c r="O60" s="1">
        <v>1149</v>
      </c>
      <c r="P60" s="1">
        <v>460</v>
      </c>
      <c r="Q60" s="98">
        <f t="shared" si="0"/>
        <v>0.9959879638916751</v>
      </c>
    </row>
    <row r="61" spans="1:17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  <c r="I61" s="1">
        <v>63866</v>
      </c>
      <c r="J61" s="1">
        <v>656</v>
      </c>
      <c r="K61" s="1">
        <v>48591</v>
      </c>
      <c r="L61" s="1">
        <v>49247</v>
      </c>
      <c r="M61" s="1">
        <v>916</v>
      </c>
      <c r="N61" s="1">
        <v>1949</v>
      </c>
      <c r="O61" s="1">
        <v>1224</v>
      </c>
      <c r="P61" s="1">
        <v>443</v>
      </c>
      <c r="Q61" s="98">
        <f t="shared" si="0"/>
        <v>0.93252769385699896</v>
      </c>
    </row>
    <row r="62" spans="1:17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  <c r="I62" s="1">
        <v>65813</v>
      </c>
      <c r="J62" s="1">
        <v>681</v>
      </c>
      <c r="K62" s="1">
        <v>50098</v>
      </c>
      <c r="L62" s="1">
        <v>50779</v>
      </c>
      <c r="M62" s="1">
        <v>917</v>
      </c>
      <c r="N62" s="1">
        <v>2012</v>
      </c>
      <c r="O62" s="1">
        <v>1267</v>
      </c>
      <c r="P62" s="1">
        <v>485</v>
      </c>
      <c r="Q62" s="98">
        <f t="shared" si="0"/>
        <v>0.97408207343412534</v>
      </c>
    </row>
    <row r="63" spans="1:17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  <c r="I63" s="1">
        <v>67920</v>
      </c>
      <c r="J63" s="1">
        <v>674</v>
      </c>
      <c r="K63" s="1">
        <v>51590</v>
      </c>
      <c r="L63" s="1">
        <v>52264</v>
      </c>
      <c r="M63" s="1">
        <v>920</v>
      </c>
      <c r="N63" s="1">
        <v>2076</v>
      </c>
      <c r="O63" s="1">
        <v>1314</v>
      </c>
      <c r="P63" s="1">
        <v>473</v>
      </c>
      <c r="Q63" s="98">
        <f t="shared" si="0"/>
        <v>0.99002217294900219</v>
      </c>
    </row>
    <row r="64" spans="1:17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">
        <v>69718</v>
      </c>
      <c r="J64" s="1">
        <v>692</v>
      </c>
      <c r="K64" s="1">
        <v>53203</v>
      </c>
      <c r="L64" s="1">
        <v>53895</v>
      </c>
      <c r="M64" s="1">
        <v>924</v>
      </c>
      <c r="N64" s="1">
        <v>2136</v>
      </c>
      <c r="O64" s="1">
        <v>1378</v>
      </c>
      <c r="P64" s="1">
        <v>450</v>
      </c>
      <c r="Q64" s="98">
        <f t="shared" si="0"/>
        <v>0.9921612541993281</v>
      </c>
    </row>
    <row r="65" spans="1:17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  <c r="I65" s="1">
        <v>72315</v>
      </c>
      <c r="J65" s="1">
        <v>666</v>
      </c>
      <c r="K65" s="1">
        <v>55227</v>
      </c>
      <c r="L65" s="1">
        <v>55893</v>
      </c>
      <c r="M65" s="1">
        <v>929</v>
      </c>
      <c r="N65" s="1">
        <v>2204</v>
      </c>
      <c r="O65" s="1">
        <v>1446</v>
      </c>
      <c r="P65" s="1">
        <v>442</v>
      </c>
      <c r="Q65" s="98">
        <f t="shared" si="0"/>
        <v>1.0112866817155757</v>
      </c>
    </row>
    <row r="66" spans="1:17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  <c r="I66" s="1">
        <v>75198</v>
      </c>
      <c r="J66" s="1">
        <v>652</v>
      </c>
      <c r="K66" s="1">
        <v>57176</v>
      </c>
      <c r="L66" s="1">
        <v>57828</v>
      </c>
      <c r="M66" s="1">
        <v>927</v>
      </c>
      <c r="N66" s="1">
        <v>2292</v>
      </c>
      <c r="O66" s="1">
        <v>1510</v>
      </c>
      <c r="P66" s="1">
        <v>479</v>
      </c>
      <c r="Q66" s="98">
        <f t="shared" si="0"/>
        <v>1.0334821428571428</v>
      </c>
    </row>
    <row r="67" spans="1:17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  <c r="I67" s="1">
        <v>77901</v>
      </c>
      <c r="J67" s="1">
        <v>688</v>
      </c>
      <c r="K67" s="1">
        <v>59080</v>
      </c>
      <c r="L67" s="1">
        <v>59768</v>
      </c>
      <c r="M67" s="1">
        <v>929</v>
      </c>
      <c r="N67" s="1">
        <v>2374</v>
      </c>
      <c r="O67" s="1">
        <v>1595</v>
      </c>
      <c r="P67" s="1">
        <v>473</v>
      </c>
      <c r="Q67" s="98">
        <f t="shared" si="0"/>
        <v>1.0215982721382291</v>
      </c>
    </row>
    <row r="68" spans="1:17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  <c r="I68" s="1">
        <v>80729</v>
      </c>
      <c r="J68" s="1">
        <v>678</v>
      </c>
      <c r="K68" s="1">
        <v>61025</v>
      </c>
      <c r="L68" s="1">
        <v>61703</v>
      </c>
      <c r="M68" s="1">
        <v>931</v>
      </c>
      <c r="N68" s="1">
        <v>2469</v>
      </c>
      <c r="O68" s="1">
        <v>1644</v>
      </c>
      <c r="P68" s="1">
        <v>567</v>
      </c>
      <c r="Q68" s="98">
        <f t="shared" si="0"/>
        <v>1.1427061310782241</v>
      </c>
    </row>
    <row r="69" spans="1:17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  <c r="I69" s="1">
        <v>83018</v>
      </c>
      <c r="J69" s="1">
        <v>698</v>
      </c>
      <c r="K69" s="1">
        <v>62760</v>
      </c>
      <c r="L69" s="1">
        <v>63458</v>
      </c>
      <c r="M69" s="1">
        <v>930</v>
      </c>
      <c r="N69" s="1">
        <v>2530</v>
      </c>
      <c r="O69" s="1">
        <v>1703</v>
      </c>
      <c r="P69" s="1">
        <v>600</v>
      </c>
      <c r="Q69" s="98">
        <f t="shared" si="0"/>
        <v>1.0148011100832564</v>
      </c>
    </row>
    <row r="70" spans="1:17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  <c r="I70" s="1">
        <v>85158</v>
      </c>
      <c r="J70" s="1">
        <v>713</v>
      </c>
      <c r="K70" s="1">
        <v>64104</v>
      </c>
      <c r="L70" s="1">
        <v>64817</v>
      </c>
      <c r="M70" s="1">
        <v>929</v>
      </c>
      <c r="N70" s="1">
        <v>2667</v>
      </c>
      <c r="O70" s="1">
        <v>1768</v>
      </c>
      <c r="P70" s="1">
        <v>670</v>
      </c>
      <c r="Q70" s="98">
        <f t="shared" si="0"/>
        <v>1.1412944393801276</v>
      </c>
    </row>
    <row r="71" spans="1:17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">
        <v>87547</v>
      </c>
      <c r="J71" s="1">
        <v>733</v>
      </c>
      <c r="K71" s="1">
        <v>65976</v>
      </c>
      <c r="L71" s="1">
        <v>66709</v>
      </c>
      <c r="M71" s="1">
        <v>929</v>
      </c>
      <c r="N71" s="1">
        <v>2800</v>
      </c>
      <c r="O71" s="1">
        <v>1833</v>
      </c>
      <c r="P71" s="1">
        <v>716</v>
      </c>
      <c r="Q71" s="98">
        <f t="shared" si="0"/>
        <v>1.1118210862619808</v>
      </c>
    </row>
    <row r="72" spans="1:17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  <c r="I72" s="1">
        <v>90474</v>
      </c>
      <c r="J72" s="1">
        <v>689</v>
      </c>
      <c r="K72" s="1">
        <v>68237</v>
      </c>
      <c r="L72" s="1">
        <v>68926</v>
      </c>
      <c r="M72" s="1">
        <v>932</v>
      </c>
      <c r="N72" s="1">
        <v>2973</v>
      </c>
      <c r="O72" s="1">
        <v>1923</v>
      </c>
      <c r="P72" s="1">
        <v>735</v>
      </c>
      <c r="Q72" s="98">
        <f t="shared" si="0"/>
        <v>1.1084770114942528</v>
      </c>
    </row>
    <row r="73" spans="1:17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  <c r="I73" s="1">
        <v>93673</v>
      </c>
      <c r="J73" s="1">
        <v>712</v>
      </c>
      <c r="K73" s="1">
        <v>70497</v>
      </c>
      <c r="L73" s="1">
        <v>71209</v>
      </c>
      <c r="M73" s="1">
        <v>936</v>
      </c>
      <c r="N73" s="1">
        <v>3109</v>
      </c>
      <c r="O73" s="1">
        <v>2036</v>
      </c>
      <c r="P73" s="1">
        <v>798</v>
      </c>
      <c r="Q73" s="98">
        <f t="shared" si="0"/>
        <v>1.082955281918341</v>
      </c>
    </row>
    <row r="74" spans="1:17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  <c r="I74" s="1">
        <v>96893</v>
      </c>
      <c r="J74" s="1">
        <v>737</v>
      </c>
      <c r="K74" s="1">
        <v>72972</v>
      </c>
      <c r="L74" s="1">
        <v>73709</v>
      </c>
      <c r="M74" s="1">
        <v>935</v>
      </c>
      <c r="N74" s="1">
        <v>3225</v>
      </c>
      <c r="O74" s="1">
        <v>2169</v>
      </c>
      <c r="P74" s="1">
        <v>806</v>
      </c>
      <c r="Q74" s="98">
        <f t="shared" si="0"/>
        <v>1.0550568521843207</v>
      </c>
    </row>
    <row r="75" spans="1:17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  <c r="I75" s="1">
        <v>100362</v>
      </c>
      <c r="J75" s="1">
        <v>610</v>
      </c>
      <c r="K75" s="1">
        <v>75647</v>
      </c>
      <c r="L75" s="1">
        <v>76257</v>
      </c>
      <c r="M75" s="1">
        <v>937</v>
      </c>
      <c r="N75" s="1">
        <v>3367</v>
      </c>
      <c r="O75" s="1">
        <v>2272</v>
      </c>
      <c r="P75" s="1">
        <v>903</v>
      </c>
      <c r="Q75" s="98">
        <f t="shared" si="0"/>
        <v>1.0595575723199091</v>
      </c>
    </row>
    <row r="76" spans="1:17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  <c r="I76" s="1">
        <v>103220</v>
      </c>
      <c r="J76" s="1">
        <v>626</v>
      </c>
      <c r="K76" s="1">
        <v>77581</v>
      </c>
      <c r="L76" s="1">
        <v>78207</v>
      </c>
      <c r="M76" s="1">
        <v>987</v>
      </c>
      <c r="N76" s="1">
        <v>3482</v>
      </c>
      <c r="O76" s="1">
        <v>2372</v>
      </c>
      <c r="P76" s="1">
        <v>964</v>
      </c>
      <c r="Q76" s="98">
        <f t="shared" si="0"/>
        <v>1.0867237687366167</v>
      </c>
    </row>
    <row r="77" spans="1:17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  <c r="I77" s="1">
        <v>105829</v>
      </c>
      <c r="J77" s="1">
        <v>640</v>
      </c>
      <c r="K77" s="1">
        <v>79462</v>
      </c>
      <c r="L77" s="1">
        <v>80102</v>
      </c>
      <c r="M77" s="1">
        <v>939</v>
      </c>
      <c r="N77" s="1">
        <v>3561</v>
      </c>
      <c r="O77" s="1">
        <v>2468</v>
      </c>
      <c r="P77" s="1">
        <v>1100</v>
      </c>
      <c r="Q77" s="98">
        <f t="shared" si="0"/>
        <v>1.0024630541871922</v>
      </c>
    </row>
    <row r="78" spans="1:17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">
        <v>108634</v>
      </c>
      <c r="J78" s="1">
        <v>657</v>
      </c>
      <c r="K78" s="1">
        <v>81466</v>
      </c>
      <c r="L78" s="1">
        <v>82123</v>
      </c>
      <c r="M78" s="1">
        <v>939</v>
      </c>
      <c r="N78" s="1">
        <v>3718</v>
      </c>
      <c r="O78" s="1">
        <v>2607</v>
      </c>
      <c r="P78" s="1">
        <v>1107</v>
      </c>
      <c r="Q78" s="98">
        <f t="shared" ref="Q78:Q123" si="1">AVERAGE(B72:B78)/AVERAGE(B71:B77)</f>
        <v>1.028992628992629</v>
      </c>
    </row>
    <row r="79" spans="1:17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  <c r="I79" s="1">
        <v>112370</v>
      </c>
      <c r="J79" s="1">
        <v>681</v>
      </c>
      <c r="K79" s="1">
        <v>84449</v>
      </c>
      <c r="L79" s="1">
        <v>85130</v>
      </c>
      <c r="M79" s="1">
        <v>940</v>
      </c>
      <c r="N79" s="1">
        <v>3879</v>
      </c>
      <c r="O79" s="1">
        <v>2758</v>
      </c>
      <c r="P79" s="1">
        <v>1232</v>
      </c>
      <c r="Q79" s="98">
        <f t="shared" si="1"/>
        <v>1.0730659025787965</v>
      </c>
    </row>
    <row r="80" spans="1:17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  <c r="I80" s="1">
        <v>116689</v>
      </c>
      <c r="J80" s="1">
        <v>705</v>
      </c>
      <c r="K80" s="1">
        <v>87447</v>
      </c>
      <c r="L80" s="1">
        <v>88152</v>
      </c>
      <c r="M80" s="1">
        <v>945</v>
      </c>
      <c r="N80" s="1">
        <v>4068</v>
      </c>
      <c r="O80" s="1">
        <v>2919</v>
      </c>
      <c r="P80" s="1">
        <v>1351</v>
      </c>
      <c r="Q80" s="98">
        <f t="shared" si="1"/>
        <v>1.0703159768580328</v>
      </c>
    </row>
    <row r="81" spans="1:17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  <c r="I81" s="1">
        <v>121278</v>
      </c>
      <c r="J81" s="1">
        <v>731</v>
      </c>
      <c r="K81" s="1">
        <v>90667</v>
      </c>
      <c r="L81" s="1">
        <v>91398</v>
      </c>
      <c r="M81" s="1">
        <v>947</v>
      </c>
      <c r="N81" s="1">
        <v>4334</v>
      </c>
      <c r="O81" s="1">
        <v>3154</v>
      </c>
      <c r="P81" s="1">
        <v>1496</v>
      </c>
      <c r="Q81" s="98">
        <f t="shared" si="1"/>
        <v>1.1634095634095636</v>
      </c>
    </row>
    <row r="82" spans="1:17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  <c r="I82" s="1">
        <v>125893</v>
      </c>
      <c r="J82" s="1">
        <v>754</v>
      </c>
      <c r="K82" s="1">
        <v>93528</v>
      </c>
      <c r="L82" s="1">
        <v>94282</v>
      </c>
      <c r="M82" s="1">
        <v>948</v>
      </c>
      <c r="N82" s="1">
        <v>4648</v>
      </c>
      <c r="O82" s="1">
        <v>3314</v>
      </c>
      <c r="P82" s="1">
        <v>1739</v>
      </c>
      <c r="Q82" s="98">
        <f t="shared" si="1"/>
        <v>1.1333095067905647</v>
      </c>
    </row>
    <row r="83" spans="1:17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  <c r="I83" s="1">
        <v>129418</v>
      </c>
      <c r="J83" s="1">
        <v>773</v>
      </c>
      <c r="K83" s="1">
        <v>95859</v>
      </c>
      <c r="L83" s="1">
        <v>96632</v>
      </c>
      <c r="M83" s="1">
        <v>951</v>
      </c>
      <c r="N83" s="1">
        <v>4955</v>
      </c>
      <c r="O83" s="1">
        <v>3540</v>
      </c>
      <c r="P83" s="1">
        <v>1907</v>
      </c>
      <c r="Q83" s="98">
        <f t="shared" si="1"/>
        <v>1.1188899400819929</v>
      </c>
    </row>
    <row r="84" spans="1:17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  <c r="I84" s="1">
        <v>133468</v>
      </c>
      <c r="J84" s="1">
        <v>793</v>
      </c>
      <c r="K84" s="1">
        <v>98352</v>
      </c>
      <c r="L84" s="1">
        <v>99145</v>
      </c>
      <c r="M84" s="1">
        <v>955</v>
      </c>
      <c r="N84" s="1">
        <v>5302</v>
      </c>
      <c r="O84" s="1">
        <v>3766</v>
      </c>
      <c r="P84" s="1">
        <v>2053</v>
      </c>
      <c r="Q84" s="98">
        <f t="shared" si="1"/>
        <v>1.1296505073280723</v>
      </c>
    </row>
    <row r="85" spans="1:17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">
        <v>136662</v>
      </c>
      <c r="J85" s="1">
        <v>709</v>
      </c>
      <c r="K85" s="1">
        <v>100639</v>
      </c>
      <c r="L85" s="1">
        <v>101348</v>
      </c>
      <c r="M85" s="1">
        <v>956</v>
      </c>
      <c r="N85" s="1">
        <v>5563</v>
      </c>
      <c r="O85" s="1">
        <v>4057</v>
      </c>
      <c r="P85" s="1">
        <v>2039</v>
      </c>
      <c r="Q85" s="98">
        <f t="shared" si="1"/>
        <v>1.062125748502994</v>
      </c>
    </row>
    <row r="86" spans="1:17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  <c r="I86" s="1">
        <v>140218</v>
      </c>
      <c r="J86" s="1">
        <v>727</v>
      </c>
      <c r="K86" s="1">
        <v>103173</v>
      </c>
      <c r="L86" s="1">
        <v>103900</v>
      </c>
      <c r="M86" s="3">
        <v>959</v>
      </c>
      <c r="N86" s="3">
        <v>5813</v>
      </c>
      <c r="O86" s="3">
        <v>4354</v>
      </c>
      <c r="P86" s="3">
        <v>2102</v>
      </c>
      <c r="Q86" s="98">
        <f t="shared" si="1"/>
        <v>1.0380549682875266</v>
      </c>
    </row>
    <row r="87" spans="1:17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  <c r="I87" s="1">
        <v>145081</v>
      </c>
      <c r="J87" s="1">
        <v>642</v>
      </c>
      <c r="K87" s="1">
        <v>106456</v>
      </c>
      <c r="L87" s="1">
        <v>107098</v>
      </c>
      <c r="M87" s="1">
        <v>961</v>
      </c>
      <c r="N87" s="1">
        <v>6091</v>
      </c>
      <c r="O87" s="1">
        <v>4694</v>
      </c>
      <c r="P87" s="1">
        <v>2187</v>
      </c>
      <c r="Q87" s="98">
        <f t="shared" si="1"/>
        <v>1.0525005657388549</v>
      </c>
    </row>
    <row r="88" spans="1:17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  <c r="I88" s="1">
        <v>150486</v>
      </c>
      <c r="J88" s="1">
        <v>664</v>
      </c>
      <c r="K88" s="1">
        <v>110132</v>
      </c>
      <c r="L88" s="4">
        <v>110796</v>
      </c>
      <c r="M88" s="1">
        <v>967</v>
      </c>
      <c r="N88" s="1">
        <v>6450</v>
      </c>
      <c r="O88" s="1">
        <v>5051</v>
      </c>
      <c r="P88" s="1">
        <v>2234</v>
      </c>
      <c r="Q88" s="98">
        <f t="shared" si="1"/>
        <v>1.0260159105568694</v>
      </c>
    </row>
    <row r="89" spans="1:17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  <c r="I89" s="4">
        <v>155400</v>
      </c>
      <c r="J89" s="4">
        <v>798</v>
      </c>
      <c r="K89" s="4">
        <v>113314</v>
      </c>
      <c r="L89" s="4">
        <v>114112</v>
      </c>
      <c r="M89" s="4">
        <v>968</v>
      </c>
      <c r="N89" s="4">
        <v>6727</v>
      </c>
      <c r="O89" s="4">
        <v>5408</v>
      </c>
      <c r="P89" s="4">
        <v>2316</v>
      </c>
      <c r="Q89" s="98">
        <f t="shared" si="1"/>
        <v>0.99979044425817276</v>
      </c>
    </row>
    <row r="90" spans="1:17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  <c r="I90" s="4">
        <v>160070</v>
      </c>
      <c r="J90" s="4">
        <v>819</v>
      </c>
      <c r="K90" s="4">
        <v>116215</v>
      </c>
      <c r="L90" s="4">
        <v>117034</v>
      </c>
      <c r="M90" s="1">
        <v>969</v>
      </c>
      <c r="N90" s="1">
        <v>7030</v>
      </c>
      <c r="O90" s="1">
        <v>5724</v>
      </c>
      <c r="P90" s="4">
        <v>2491</v>
      </c>
      <c r="Q90" s="98">
        <f t="shared" si="1"/>
        <v>1.0190735694822888</v>
      </c>
    </row>
    <row r="91" spans="1:17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4">
        <v>2598</v>
      </c>
      <c r="Q91" s="98">
        <f t="shared" si="1"/>
        <v>0.98231180584121769</v>
      </c>
    </row>
    <row r="92" spans="1:17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4">
        <v>167799</v>
      </c>
      <c r="J92" s="4">
        <v>732</v>
      </c>
      <c r="K92" s="4">
        <v>121411</v>
      </c>
      <c r="L92" s="4">
        <v>122143</v>
      </c>
      <c r="M92" s="1">
        <v>974</v>
      </c>
      <c r="N92" s="1">
        <v>7532</v>
      </c>
      <c r="O92" s="1">
        <v>6263</v>
      </c>
      <c r="P92" s="1">
        <v>2646</v>
      </c>
      <c r="Q92" s="98">
        <f t="shared" si="1"/>
        <v>1.0025125628140703</v>
      </c>
    </row>
    <row r="93" spans="1:17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  <c r="I93" s="4">
        <v>172947</v>
      </c>
      <c r="J93" s="4">
        <v>879</v>
      </c>
      <c r="K93" s="4">
        <v>124692</v>
      </c>
      <c r="L93" s="4">
        <v>125571</v>
      </c>
      <c r="M93" s="1">
        <v>974</v>
      </c>
      <c r="N93" s="4">
        <v>7854</v>
      </c>
      <c r="O93" s="4">
        <v>6596</v>
      </c>
      <c r="P93" s="4">
        <v>2895</v>
      </c>
      <c r="Q93" s="98">
        <f t="shared" si="1"/>
        <v>1.0634920634920635</v>
      </c>
    </row>
    <row r="94" spans="1:17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  <c r="I94" s="4">
        <v>178448</v>
      </c>
      <c r="J94" s="4">
        <v>902</v>
      </c>
      <c r="K94" s="4">
        <v>128031</v>
      </c>
      <c r="L94" s="4">
        <v>128933</v>
      </c>
      <c r="M94" s="1">
        <v>977</v>
      </c>
      <c r="N94" s="1">
        <v>8217</v>
      </c>
      <c r="O94" s="1">
        <v>6941</v>
      </c>
      <c r="P94" s="4">
        <v>3133</v>
      </c>
      <c r="Q94" s="98">
        <f t="shared" si="1"/>
        <v>1.0477219167321288</v>
      </c>
    </row>
    <row r="95" spans="1:17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  <c r="I95" s="4">
        <v>183862</v>
      </c>
      <c r="J95" s="4">
        <v>794</v>
      </c>
      <c r="K95" s="4">
        <v>131608</v>
      </c>
      <c r="L95" s="4">
        <v>132402</v>
      </c>
      <c r="M95" s="1">
        <v>978</v>
      </c>
      <c r="N95" s="4">
        <v>8541</v>
      </c>
      <c r="O95" s="4">
        <v>7349</v>
      </c>
      <c r="P95" s="4">
        <v>3329</v>
      </c>
      <c r="Q95" s="98">
        <f t="shared" si="1"/>
        <v>1.0299906279287723</v>
      </c>
    </row>
    <row r="96" spans="1:17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  <c r="I96" s="4">
        <v>189278</v>
      </c>
      <c r="J96" s="4">
        <v>812</v>
      </c>
      <c r="K96" s="4">
        <v>134642</v>
      </c>
      <c r="L96" s="4">
        <v>135454</v>
      </c>
      <c r="M96" s="9">
        <v>980</v>
      </c>
      <c r="N96" s="9">
        <v>8883</v>
      </c>
      <c r="O96" s="9">
        <v>7770</v>
      </c>
      <c r="P96" s="9">
        <v>3404</v>
      </c>
      <c r="Q96" s="98">
        <f t="shared" si="1"/>
        <v>1.0223839854413104</v>
      </c>
    </row>
    <row r="97" spans="1:17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  <c r="I97" s="4">
        <v>193923</v>
      </c>
      <c r="J97" s="4">
        <v>832</v>
      </c>
      <c r="K97" s="4">
        <v>137840</v>
      </c>
      <c r="L97" s="4">
        <v>138672</v>
      </c>
      <c r="M97" s="4">
        <v>983</v>
      </c>
      <c r="N97" s="4">
        <v>9219</v>
      </c>
      <c r="O97" s="4">
        <v>8141</v>
      </c>
      <c r="P97" s="4">
        <v>3677</v>
      </c>
      <c r="Q97" s="98">
        <f t="shared" si="1"/>
        <v>1.0334638661445354</v>
      </c>
    </row>
    <row r="98" spans="1:17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4">
        <v>3892</v>
      </c>
      <c r="Q98" s="98">
        <f t="shared" si="1"/>
        <v>1.0235962797106442</v>
      </c>
    </row>
    <row r="99" spans="1:17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4">
        <v>203810</v>
      </c>
      <c r="J99" s="4">
        <v>866</v>
      </c>
      <c r="K99" s="4">
        <v>143482</v>
      </c>
      <c r="L99" s="4">
        <v>144348</v>
      </c>
      <c r="M99" s="4">
        <v>986</v>
      </c>
      <c r="N99" s="12">
        <v>9822</v>
      </c>
      <c r="O99" s="12">
        <v>8919</v>
      </c>
      <c r="P99" s="4">
        <v>3893</v>
      </c>
      <c r="Q99" s="98">
        <f t="shared" si="1"/>
        <v>1.044085478714454</v>
      </c>
    </row>
    <row r="100" spans="1:17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  <c r="I100" s="4">
        <v>208519</v>
      </c>
      <c r="J100" s="4">
        <v>739</v>
      </c>
      <c r="K100" s="4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4">
        <v>4103</v>
      </c>
      <c r="Q100" s="98">
        <f t="shared" si="1"/>
        <v>1.0381950040290089</v>
      </c>
    </row>
    <row r="101" spans="1:17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  <c r="I101" s="4">
        <v>214807</v>
      </c>
      <c r="J101" s="4">
        <v>757</v>
      </c>
      <c r="K101" s="4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4">
        <v>4386</v>
      </c>
      <c r="Q101" s="98">
        <f t="shared" si="1"/>
        <v>1.0429990686122321</v>
      </c>
    </row>
    <row r="102" spans="1:17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  <c r="I102" s="4">
        <v>221305</v>
      </c>
      <c r="J102" s="4">
        <v>777</v>
      </c>
      <c r="K102" s="4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4">
        <v>4741</v>
      </c>
      <c r="Q102" s="98">
        <f t="shared" si="1"/>
        <v>1.0680160738205089</v>
      </c>
    </row>
    <row r="103" spans="1:17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  <c r="I103" s="4">
        <v>228324</v>
      </c>
      <c r="J103" s="4">
        <v>797</v>
      </c>
      <c r="K103" s="9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4">
        <v>5069</v>
      </c>
      <c r="Q103" s="98">
        <f t="shared" si="1"/>
        <v>1.0767837235228541</v>
      </c>
    </row>
    <row r="104" spans="1:17" x14ac:dyDescent="0.25">
      <c r="A104" s="2">
        <v>43995</v>
      </c>
      <c r="B104" s="11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  <c r="I104" s="4">
        <v>234370</v>
      </c>
      <c r="J104" s="4">
        <v>815</v>
      </c>
      <c r="K104" s="9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4">
        <v>5627</v>
      </c>
      <c r="Q104" s="98">
        <f t="shared" si="1"/>
        <v>1.0709201501229455</v>
      </c>
    </row>
    <row r="105" spans="1:17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  <c r="I105" s="4">
        <v>239941</v>
      </c>
      <c r="J105" s="4">
        <v>832</v>
      </c>
      <c r="K105" s="4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4">
        <v>6002</v>
      </c>
      <c r="Q105" s="98">
        <f t="shared" si="1"/>
        <v>1.0613897280966769</v>
      </c>
    </row>
    <row r="106" spans="1:17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4">
        <v>245059</v>
      </c>
      <c r="J106" s="4">
        <v>847</v>
      </c>
      <c r="K106" s="4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4">
        <v>6094</v>
      </c>
      <c r="Q106" s="98">
        <f t="shared" si="1"/>
        <v>1.0434931116930433</v>
      </c>
    </row>
    <row r="107" spans="1:17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  <c r="I107" s="12">
        <v>250615</v>
      </c>
      <c r="J107" s="4">
        <v>863</v>
      </c>
      <c r="K107" s="4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4">
        <v>6187</v>
      </c>
      <c r="Q107" s="98">
        <f t="shared" si="1"/>
        <v>1.0254228041462086</v>
      </c>
    </row>
    <row r="108" spans="1:17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  <c r="I108" s="4">
        <v>257092</v>
      </c>
      <c r="J108" s="4">
        <v>882</v>
      </c>
      <c r="K108" s="4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4">
        <v>6278</v>
      </c>
      <c r="Q108" s="98">
        <f t="shared" si="1"/>
        <v>1.0177697382421791</v>
      </c>
    </row>
    <row r="109" spans="1:17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  <c r="I109" s="4">
        <v>264604</v>
      </c>
      <c r="J109" s="4">
        <v>906</v>
      </c>
      <c r="K109" s="4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4">
        <v>6694</v>
      </c>
      <c r="Q109" s="98">
        <f t="shared" si="1"/>
        <v>1.0598013591217983</v>
      </c>
    </row>
    <row r="110" spans="1:17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4">
        <v>7140</v>
      </c>
      <c r="Q110" s="98">
        <f t="shared" si="1"/>
        <v>1.0659958567623558</v>
      </c>
    </row>
    <row r="111" spans="1:17" x14ac:dyDescent="0.25">
      <c r="A111" s="2">
        <v>44002</v>
      </c>
      <c r="B111" s="11">
        <v>1634</v>
      </c>
      <c r="C111" s="51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4">
        <v>7535</v>
      </c>
      <c r="Q111" s="98">
        <f t="shared" si="1"/>
        <v>1.0095317416250231</v>
      </c>
    </row>
    <row r="112" spans="1:17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4">
        <v>7887</v>
      </c>
      <c r="Q112" s="98">
        <f t="shared" si="1"/>
        <v>1.0274085617380144</v>
      </c>
    </row>
    <row r="113" spans="1:17" x14ac:dyDescent="0.25">
      <c r="A113" s="2">
        <v>44004</v>
      </c>
      <c r="B113" s="11">
        <v>2146</v>
      </c>
      <c r="C113" s="51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7">
        <v>292511</v>
      </c>
      <c r="J113" s="22">
        <v>790</v>
      </c>
      <c r="K113" s="22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>44931-O113-N113-M113</f>
        <v>8420</v>
      </c>
      <c r="Q113" s="98">
        <f t="shared" si="1"/>
        <v>1.0836902212705211</v>
      </c>
    </row>
    <row r="114" spans="1:17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  <c r="I114" s="16">
        <v>300343</v>
      </c>
      <c r="J114" s="1">
        <v>812</v>
      </c>
      <c r="K114" s="24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v>8906</v>
      </c>
      <c r="Q114" s="98">
        <f t="shared" si="1"/>
        <v>1.0750041165815907</v>
      </c>
    </row>
    <row r="115" spans="1:17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  <c r="I115" s="4">
        <v>309601</v>
      </c>
      <c r="J115" s="22">
        <v>832.92800000001444</v>
      </c>
      <c r="K115" s="22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">
        <v>9515</v>
      </c>
      <c r="Q115" s="98">
        <f t="shared" si="1"/>
        <v>1.0951213908248449</v>
      </c>
    </row>
    <row r="116" spans="1:17" x14ac:dyDescent="0.25">
      <c r="A116" s="2">
        <v>44007</v>
      </c>
      <c r="B116" s="16">
        <v>2606</v>
      </c>
      <c r="C116" s="51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  <c r="I116" s="4">
        <v>318721</v>
      </c>
      <c r="J116" s="4">
        <v>852</v>
      </c>
      <c r="K116" s="4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4">
        <v>10116</v>
      </c>
      <c r="Q116" s="98">
        <f t="shared" si="1"/>
        <v>1.0453178543954122</v>
      </c>
    </row>
    <row r="117" spans="1:17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  <c r="I117" s="4">
        <v>329036</v>
      </c>
      <c r="J117" s="4">
        <v>874</v>
      </c>
      <c r="K117" s="4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4">
        <v>10723</v>
      </c>
      <c r="Q117" s="98">
        <f t="shared" si="1"/>
        <v>1.055261925469994</v>
      </c>
    </row>
    <row r="118" spans="1:17" x14ac:dyDescent="0.25">
      <c r="A118" s="2">
        <v>44009</v>
      </c>
      <c r="B118" s="51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4">
        <v>11132</v>
      </c>
      <c r="Q118" s="98">
        <f t="shared" si="1"/>
        <v>1.0486274012553096</v>
      </c>
    </row>
    <row r="119" spans="1:17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4">
        <f>59933-O119-N119-M119</f>
        <v>11671</v>
      </c>
      <c r="Q119" s="98">
        <f t="shared" si="1"/>
        <v>1.0367593712212819</v>
      </c>
    </row>
    <row r="120" spans="1:17" x14ac:dyDescent="0.25">
      <c r="A120" s="2">
        <v>44011</v>
      </c>
      <c r="B120" s="51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4">
        <v>350402</v>
      </c>
      <c r="J120" s="4">
        <v>928</v>
      </c>
      <c r="K120" s="4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4">
        <v>11587</v>
      </c>
      <c r="Q120" s="98">
        <f t="shared" si="1"/>
        <v>1.0110216934919525</v>
      </c>
    </row>
    <row r="121" spans="1:17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  <c r="I121" s="4">
        <v>362908</v>
      </c>
      <c r="J121" s="4">
        <v>946</v>
      </c>
      <c r="K121" s="4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>64530-O121-N121-M121</f>
        <v>11168</v>
      </c>
      <c r="Q121" s="98">
        <f t="shared" si="1"/>
        <v>0.9986733575589779</v>
      </c>
    </row>
    <row r="122" spans="1:17" x14ac:dyDescent="0.25">
      <c r="A122" s="2">
        <v>44013</v>
      </c>
      <c r="B122" s="51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  <c r="I122" s="4">
        <v>372108</v>
      </c>
      <c r="J122" s="4">
        <v>966</v>
      </c>
      <c r="K122" s="4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4">
        <f>67197-O122-N122-M122</f>
        <v>11514</v>
      </c>
      <c r="Q122" s="98">
        <f t="shared" si="1"/>
        <v>1.0018482153170845</v>
      </c>
    </row>
    <row r="123" spans="1:17" x14ac:dyDescent="0.25">
      <c r="A123" s="2">
        <v>44014</v>
      </c>
      <c r="B123" s="51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4">
        <f>69941-O123-N123-M123</f>
        <v>11761</v>
      </c>
      <c r="Q123" s="98">
        <f t="shared" si="1"/>
        <v>1.0079557246627464</v>
      </c>
    </row>
    <row r="124" spans="1:17" ht="16.5" customHeight="1" x14ac:dyDescent="0.25">
      <c r="A124" s="2">
        <v>44015</v>
      </c>
      <c r="B124" s="52">
        <v>2845</v>
      </c>
      <c r="C124" s="48">
        <f>C123+B124</f>
        <v>72786</v>
      </c>
      <c r="D124" s="1">
        <v>52</v>
      </c>
      <c r="E124" s="1">
        <f>E123+D124</f>
        <v>1437</v>
      </c>
      <c r="F124" s="48">
        <v>25930</v>
      </c>
      <c r="G124" s="1">
        <v>637</v>
      </c>
      <c r="H124" s="4">
        <v>8951</v>
      </c>
      <c r="I124" s="4">
        <v>390382</v>
      </c>
      <c r="J124" s="4">
        <v>751</v>
      </c>
      <c r="K124" s="4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4">
        <f>72786-O124-N124-M124</f>
        <v>12003</v>
      </c>
      <c r="Q124" s="98">
        <f t="shared" ref="Q124:Q133" si="2">AVERAGE(B118:B124)/AVERAGE(B117:B123)</f>
        <v>0.99765499885609688</v>
      </c>
    </row>
    <row r="125" spans="1:17" x14ac:dyDescent="0.25">
      <c r="A125" s="2">
        <v>44016</v>
      </c>
      <c r="B125" s="52">
        <v>2590</v>
      </c>
      <c r="C125" s="48">
        <f>C124+B125</f>
        <v>75376</v>
      </c>
      <c r="D125" s="1">
        <v>44</v>
      </c>
      <c r="E125" s="1">
        <f>E124+D125</f>
        <v>1481</v>
      </c>
      <c r="F125" s="48">
        <v>27597</v>
      </c>
      <c r="G125" s="1">
        <v>658</v>
      </c>
      <c r="H125" s="4">
        <v>9072</v>
      </c>
      <c r="I125" s="4">
        <v>399454</v>
      </c>
      <c r="J125" s="4">
        <v>765</v>
      </c>
      <c r="K125" s="4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4">
        <f>75376-O125-N125-M125</f>
        <v>12573</v>
      </c>
      <c r="Q125" s="1">
        <f t="shared" si="2"/>
        <v>1.0108352920942498</v>
      </c>
    </row>
    <row r="126" spans="1:17" x14ac:dyDescent="0.25">
      <c r="A126" s="2">
        <v>44017</v>
      </c>
      <c r="B126" s="51">
        <v>2439</v>
      </c>
      <c r="C126" s="4">
        <v>77815</v>
      </c>
      <c r="D126" s="4">
        <v>26</v>
      </c>
      <c r="E126" s="4">
        <f>E125+D126</f>
        <v>1507</v>
      </c>
      <c r="F126" s="48">
        <v>28531</v>
      </c>
      <c r="G126" s="1">
        <v>676</v>
      </c>
      <c r="H126" s="4">
        <v>6756</v>
      </c>
      <c r="I126" s="4">
        <v>406210</v>
      </c>
      <c r="J126" s="4">
        <v>776</v>
      </c>
      <c r="K126" s="4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1">
        <f t="shared" si="2"/>
        <v>1.0141787658802177</v>
      </c>
    </row>
    <row r="127" spans="1:17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8">
        <v>30095</v>
      </c>
      <c r="G127" s="1">
        <v>688</v>
      </c>
      <c r="H127" s="4">
        <v>8487</v>
      </c>
      <c r="I127" s="19">
        <v>414697</v>
      </c>
      <c r="J127" s="4">
        <v>789</v>
      </c>
      <c r="K127" s="4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1">
        <f t="shared" si="2"/>
        <v>1.0166088804384297</v>
      </c>
    </row>
    <row r="128" spans="1:17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8">
        <v>36502</v>
      </c>
      <c r="G128" s="4">
        <v>646</v>
      </c>
      <c r="H128" s="4">
        <v>9805</v>
      </c>
      <c r="I128" s="19">
        <v>423782</v>
      </c>
      <c r="J128" s="4">
        <v>803</v>
      </c>
      <c r="K128" s="4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1">
        <f t="shared" si="2"/>
        <v>1.0394411133725727</v>
      </c>
    </row>
    <row r="129" spans="1:17" x14ac:dyDescent="0.25">
      <c r="A129" s="2">
        <v>44020</v>
      </c>
      <c r="B129" s="4">
        <v>3604</v>
      </c>
      <c r="C129" s="12">
        <v>87030</v>
      </c>
      <c r="D129" s="4">
        <v>51</v>
      </c>
      <c r="E129" s="50">
        <v>1695</v>
      </c>
      <c r="F129" s="48">
        <v>38313</v>
      </c>
      <c r="G129" s="4">
        <v>671</v>
      </c>
      <c r="H129" s="4">
        <v>10910</v>
      </c>
      <c r="I129" s="19">
        <v>434692</v>
      </c>
      <c r="J129" s="4">
        <v>819</v>
      </c>
      <c r="K129" s="4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1">
        <f t="shared" si="2"/>
        <v>1.0495872142252327</v>
      </c>
    </row>
    <row r="130" spans="1:17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8">
        <v>38984</v>
      </c>
      <c r="G130" s="4">
        <v>662</v>
      </c>
      <c r="H130" s="4">
        <v>11041</v>
      </c>
      <c r="I130" s="19">
        <v>445733</v>
      </c>
      <c r="J130" s="4">
        <v>836</v>
      </c>
      <c r="K130" s="4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1">
        <f t="shared" si="2"/>
        <v>1.0463369132254323</v>
      </c>
    </row>
    <row r="131" spans="1:17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8">
        <v>41408</v>
      </c>
      <c r="G131" s="4">
        <v>686</v>
      </c>
      <c r="H131" s="4">
        <v>10309</v>
      </c>
      <c r="I131" s="19">
        <v>456042</v>
      </c>
      <c r="J131" s="4">
        <v>851</v>
      </c>
      <c r="K131" s="4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1">
        <f t="shared" si="2"/>
        <v>1.0251542020046263</v>
      </c>
    </row>
    <row r="132" spans="1:17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8">
        <v>42694</v>
      </c>
      <c r="G132" s="4">
        <v>701</v>
      </c>
      <c r="H132" s="4">
        <v>10266</v>
      </c>
      <c r="I132" s="4">
        <v>466308</v>
      </c>
      <c r="J132" s="4">
        <v>867</v>
      </c>
      <c r="K132" s="4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1">
        <f t="shared" si="2"/>
        <v>1.040377926106985</v>
      </c>
    </row>
    <row r="133" spans="1:17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8">
        <v>44173</v>
      </c>
      <c r="G133" s="4">
        <v>735</v>
      </c>
      <c r="H133" s="4">
        <v>8114</v>
      </c>
      <c r="I133" s="4">
        <v>474422</v>
      </c>
      <c r="J133" s="4">
        <v>879</v>
      </c>
      <c r="K133" s="4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1">
        <f t="shared" si="2"/>
        <v>1.0098495459268966</v>
      </c>
    </row>
    <row r="134" spans="1:17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8">
        <v>45467</v>
      </c>
      <c r="G134" s="4">
        <v>752</v>
      </c>
      <c r="H134" s="4">
        <v>9377</v>
      </c>
      <c r="I134" s="4">
        <v>483799</v>
      </c>
      <c r="J134" s="4">
        <v>894</v>
      </c>
      <c r="K134" s="4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1">
        <f t="shared" ref="Q134:Q143" si="3">AVERAGE(B128:B134)/AVERAGE(B127:B133)</f>
        <v>1.020893919735135</v>
      </c>
    </row>
    <row r="135" spans="1:17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8">
        <v>47298</v>
      </c>
      <c r="G135" s="4">
        <v>772</v>
      </c>
      <c r="H135" s="4">
        <v>11266</v>
      </c>
      <c r="I135" s="4">
        <v>495065</v>
      </c>
      <c r="J135" s="4">
        <v>912</v>
      </c>
      <c r="K135" s="4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1">
        <f t="shared" si="3"/>
        <v>1.0291874835656061</v>
      </c>
    </row>
    <row r="136" spans="1:17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I136" s="4">
        <v>508228</v>
      </c>
      <c r="J136" s="4">
        <v>932</v>
      </c>
      <c r="K136" s="4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1">
        <f t="shared" si="3"/>
        <v>1.0275080906148868</v>
      </c>
    </row>
    <row r="137" spans="1:17" s="53" customFormat="1" x14ac:dyDescent="0.25">
      <c r="A137" s="2">
        <v>44028</v>
      </c>
      <c r="B137" s="7">
        <v>3624</v>
      </c>
      <c r="C137" s="54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1">
        <f t="shared" si="3"/>
        <v>0.99838375466224605</v>
      </c>
    </row>
    <row r="138" spans="1:17" x14ac:dyDescent="0.25">
      <c r="A138" s="2">
        <v>44029</v>
      </c>
      <c r="B138" s="55">
        <v>4518</v>
      </c>
      <c r="C138" s="7">
        <f>C137+B138</f>
        <v>119301</v>
      </c>
      <c r="D138" s="7">
        <v>66</v>
      </c>
      <c r="E138" s="7">
        <v>2178</v>
      </c>
      <c r="F138" s="56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1">
        <f t="shared" si="3"/>
        <v>1.0477771781993277</v>
      </c>
    </row>
    <row r="139" spans="1:17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6">
        <v>52607</v>
      </c>
      <c r="G139" s="7">
        <v>824</v>
      </c>
      <c r="H139" s="57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1">
        <f t="shared" si="3"/>
        <v>0.99429522224863331</v>
      </c>
    </row>
    <row r="140" spans="1:17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6">
        <v>55913</v>
      </c>
      <c r="G140" s="4">
        <v>842</v>
      </c>
      <c r="H140" s="19">
        <v>11068</v>
      </c>
      <c r="I140" s="4">
        <v>552306</v>
      </c>
      <c r="J140" s="4">
        <v>997</v>
      </c>
      <c r="K140" s="4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1">
        <f t="shared" si="3"/>
        <v>1.0627141604908756</v>
      </c>
    </row>
    <row r="141" spans="1:17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 t="shared" ref="E141:E146" si="4">E140+D141</f>
        <v>2373</v>
      </c>
      <c r="F141" s="4">
        <v>58598</v>
      </c>
      <c r="G141" s="4">
        <v>853</v>
      </c>
      <c r="H141" s="4">
        <v>11207</v>
      </c>
      <c r="I141" s="4">
        <v>563513</v>
      </c>
      <c r="J141" s="4">
        <v>1014</v>
      </c>
      <c r="K141" s="4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1">
        <f t="shared" si="3"/>
        <v>1.0314187162567487</v>
      </c>
    </row>
    <row r="142" spans="1:17" x14ac:dyDescent="0.25">
      <c r="A142" s="2">
        <v>44033</v>
      </c>
      <c r="B142" s="16">
        <v>5344</v>
      </c>
      <c r="C142" s="7">
        <f t="shared" ref="C142:C154" si="5">C141+B142</f>
        <v>136118</v>
      </c>
      <c r="D142" s="4">
        <v>117</v>
      </c>
      <c r="E142" s="7">
        <f t="shared" si="4"/>
        <v>2490</v>
      </c>
      <c r="F142" s="4">
        <v>60531</v>
      </c>
      <c r="G142" s="4">
        <v>890</v>
      </c>
      <c r="H142" s="68">
        <v>14689</v>
      </c>
      <c r="I142" s="4">
        <v>578202</v>
      </c>
      <c r="J142" s="4">
        <v>1037</v>
      </c>
      <c r="K142" s="4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1">
        <f t="shared" si="3"/>
        <v>1.0617593602326425</v>
      </c>
    </row>
    <row r="143" spans="1:17" x14ac:dyDescent="0.25">
      <c r="A143" s="2">
        <v>44034</v>
      </c>
      <c r="B143" s="16">
        <v>5782</v>
      </c>
      <c r="C143" s="7">
        <f t="shared" si="5"/>
        <v>141900</v>
      </c>
      <c r="D143" s="4">
        <v>98</v>
      </c>
      <c r="E143" s="7">
        <f t="shared" si="4"/>
        <v>2588</v>
      </c>
      <c r="F143" s="4">
        <v>62815</v>
      </c>
      <c r="G143" s="4">
        <v>902</v>
      </c>
      <c r="H143" s="68">
        <v>14842</v>
      </c>
      <c r="I143" s="4">
        <f>I142+H143</f>
        <v>593044</v>
      </c>
      <c r="J143" s="4">
        <v>1058</v>
      </c>
      <c r="K143" s="4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1">
        <f t="shared" si="3"/>
        <v>1.0524495874559212</v>
      </c>
    </row>
    <row r="144" spans="1:17" x14ac:dyDescent="0.25">
      <c r="A144" s="2">
        <v>44035</v>
      </c>
      <c r="B144" s="70">
        <v>6127</v>
      </c>
      <c r="C144" s="7">
        <f t="shared" si="5"/>
        <v>148027</v>
      </c>
      <c r="D144" s="4">
        <f>29+85</f>
        <v>114</v>
      </c>
      <c r="E144" s="7">
        <f t="shared" si="4"/>
        <v>2702</v>
      </c>
      <c r="F144" s="4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1">
        <f>AVERAGE(B138:B144)/AVERAGE(B137:B143)</f>
        <v>1.0814222048729709</v>
      </c>
    </row>
    <row r="145" spans="1:17" x14ac:dyDescent="0.25">
      <c r="A145" s="2">
        <v>44036</v>
      </c>
      <c r="B145" s="4">
        <v>5493</v>
      </c>
      <c r="C145" s="7">
        <f t="shared" si="5"/>
        <v>153520</v>
      </c>
      <c r="D145" s="4">
        <f>20+85</f>
        <v>105</v>
      </c>
      <c r="E145" s="7">
        <f t="shared" si="4"/>
        <v>2807</v>
      </c>
      <c r="F145" s="4">
        <v>68022</v>
      </c>
      <c r="G145" s="4">
        <v>955</v>
      </c>
      <c r="H145" s="19">
        <v>14631</v>
      </c>
      <c r="I145" s="4">
        <f>I144+H145</f>
        <v>623893</v>
      </c>
      <c r="J145" s="4">
        <v>736</v>
      </c>
      <c r="K145" s="4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19">
        <f>153520-O145-N145-M145</f>
        <v>26463</v>
      </c>
      <c r="Q145" s="1">
        <f t="shared" ref="Q145:Q146" si="6">AVERAGE(B139:B145)/AVERAGE(B138:B144)</f>
        <v>1.0293286006497413</v>
      </c>
    </row>
    <row r="146" spans="1:17" x14ac:dyDescent="0.25">
      <c r="A146" s="2">
        <v>44037</v>
      </c>
      <c r="B146" s="4">
        <v>4814</v>
      </c>
      <c r="C146" s="7">
        <f t="shared" si="5"/>
        <v>158334</v>
      </c>
      <c r="D146" s="4">
        <v>86</v>
      </c>
      <c r="E146" s="7">
        <f t="shared" si="4"/>
        <v>2893</v>
      </c>
      <c r="F146" s="4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1">
        <f t="shared" si="6"/>
        <v>1.0440983079575674</v>
      </c>
    </row>
    <row r="147" spans="1:17" x14ac:dyDescent="0.25">
      <c r="A147" s="2">
        <v>44038</v>
      </c>
      <c r="B147" s="4">
        <v>4192</v>
      </c>
      <c r="C147" s="7">
        <f t="shared" si="5"/>
        <v>162526</v>
      </c>
      <c r="D147" s="4">
        <v>45</v>
      </c>
      <c r="E147" s="7">
        <f>E146+D147</f>
        <v>2938</v>
      </c>
      <c r="F147" s="4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1">
        <f>AVERAGE(B141:B147)/AVERAGE(B140:B146)</f>
        <v>0.99890841916703987</v>
      </c>
    </row>
    <row r="148" spans="1:17" x14ac:dyDescent="0.25">
      <c r="A148" s="2">
        <v>44039</v>
      </c>
      <c r="B148" s="4">
        <v>4890</v>
      </c>
      <c r="C148" s="7">
        <f t="shared" si="5"/>
        <v>167416</v>
      </c>
      <c r="D148" s="7">
        <f>17+104</f>
        <v>121</v>
      </c>
      <c r="E148" s="7">
        <f>E147+D148</f>
        <v>3059</v>
      </c>
      <c r="F148" s="4">
        <v>75083</v>
      </c>
      <c r="G148" s="4">
        <v>1002</v>
      </c>
      <c r="H148" s="4">
        <v>12398</v>
      </c>
      <c r="I148" s="19">
        <f>I147+H148</f>
        <v>660112</v>
      </c>
      <c r="J148" s="4">
        <v>771</v>
      </c>
      <c r="K148" s="4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4"/>
    </row>
    <row r="149" spans="1:17" x14ac:dyDescent="0.25">
      <c r="A149" s="2">
        <v>44040</v>
      </c>
      <c r="B149" s="4">
        <v>5939</v>
      </c>
      <c r="C149" s="7">
        <f t="shared" si="5"/>
        <v>173355</v>
      </c>
      <c r="D149" s="7">
        <f>23+97</f>
        <v>120</v>
      </c>
      <c r="E149" s="7">
        <v>3178</v>
      </c>
      <c r="F149" s="4">
        <v>77855</v>
      </c>
      <c r="G149" s="4">
        <v>1024</v>
      </c>
      <c r="H149" s="4">
        <v>14899</v>
      </c>
      <c r="I149" s="19">
        <v>675011</v>
      </c>
      <c r="J149" s="7">
        <f t="shared" ref="J149:J154" si="7">L149-K149</f>
        <v>785.48800000001211</v>
      </c>
      <c r="K149" s="7">
        <f t="shared" ref="K149:K154" si="8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4"/>
    </row>
    <row r="150" spans="1:17" x14ac:dyDescent="0.25">
      <c r="A150" s="2">
        <v>44041</v>
      </c>
      <c r="B150" s="7">
        <v>5641</v>
      </c>
      <c r="C150" s="7">
        <f t="shared" si="5"/>
        <v>178996</v>
      </c>
      <c r="D150" s="4">
        <v>110</v>
      </c>
      <c r="E150" s="7">
        <f>E149+D150</f>
        <v>3288</v>
      </c>
      <c r="F150" s="4">
        <v>80596</v>
      </c>
      <c r="G150" s="4">
        <v>1057</v>
      </c>
      <c r="H150" s="4">
        <v>15812</v>
      </c>
      <c r="I150" s="19">
        <v>690823</v>
      </c>
      <c r="J150" s="7">
        <f t="shared" si="7"/>
        <v>801.66200000001118</v>
      </c>
      <c r="K150" s="7">
        <f t="shared" si="8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4"/>
    </row>
    <row r="151" spans="1:17" x14ac:dyDescent="0.25">
      <c r="A151" s="2">
        <v>44042</v>
      </c>
      <c r="B151" s="4">
        <v>6377</v>
      </c>
      <c r="C151" s="7">
        <f t="shared" si="5"/>
        <v>185373</v>
      </c>
      <c r="D151" s="4">
        <f>23+131</f>
        <v>154</v>
      </c>
      <c r="E151" s="7">
        <f>E150+D151</f>
        <v>3442</v>
      </c>
      <c r="F151" s="4">
        <v>83780</v>
      </c>
      <c r="G151" s="4">
        <v>1076</v>
      </c>
      <c r="H151" s="4">
        <v>16685</v>
      </c>
      <c r="I151" s="4">
        <v>707508</v>
      </c>
      <c r="J151" s="7">
        <f t="shared" si="7"/>
        <v>818.0800000000163</v>
      </c>
      <c r="K151" s="7">
        <f t="shared" si="8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</row>
    <row r="152" spans="1:17" x14ac:dyDescent="0.25">
      <c r="A152" s="2">
        <v>44043</v>
      </c>
      <c r="B152" s="4">
        <v>5929</v>
      </c>
      <c r="C152" s="7">
        <f t="shared" si="5"/>
        <v>191302</v>
      </c>
      <c r="D152" s="4">
        <f>25+77</f>
        <v>102</v>
      </c>
      <c r="E152" s="7">
        <f>E151+D152</f>
        <v>3544</v>
      </c>
      <c r="F152" s="4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7"/>
        <v>833.97600000002421</v>
      </c>
      <c r="K152" s="7">
        <f t="shared" si="8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</row>
    <row r="153" spans="1:17" x14ac:dyDescent="0.25">
      <c r="A153" s="2">
        <v>44044</v>
      </c>
      <c r="B153" s="7">
        <v>5241</v>
      </c>
      <c r="C153" s="7">
        <f t="shared" si="5"/>
        <v>196543</v>
      </c>
      <c r="D153" s="4">
        <f>15+38</f>
        <v>53</v>
      </c>
      <c r="E153" s="7">
        <v>3596</v>
      </c>
      <c r="F153" s="4">
        <v>89026</v>
      </c>
      <c r="G153" s="4">
        <v>1128</v>
      </c>
      <c r="H153" s="4">
        <v>13057</v>
      </c>
      <c r="I153" s="4">
        <v>736007</v>
      </c>
      <c r="J153" s="7">
        <f t="shared" si="7"/>
        <v>846.24599999998463</v>
      </c>
      <c r="K153" s="7">
        <f t="shared" si="8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</row>
    <row r="154" spans="1:17" x14ac:dyDescent="0.25">
      <c r="A154" s="2">
        <v>44045</v>
      </c>
      <c r="B154" s="4">
        <v>5376</v>
      </c>
      <c r="C154" s="7">
        <f t="shared" si="5"/>
        <v>201919</v>
      </c>
      <c r="D154" s="4">
        <f>15+36</f>
        <v>51</v>
      </c>
      <c r="E154" s="7">
        <f>E153+D154</f>
        <v>3647</v>
      </c>
      <c r="F154" s="4">
        <v>91302</v>
      </c>
      <c r="G154" s="4">
        <v>1112</v>
      </c>
      <c r="H154" s="4">
        <v>11900</v>
      </c>
      <c r="I154" s="4">
        <v>747907</v>
      </c>
      <c r="J154" s="7">
        <f t="shared" si="7"/>
        <v>856.68800000002375</v>
      </c>
      <c r="K154" s="7">
        <f t="shared" si="8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</row>
    <row r="155" spans="1:17" x14ac:dyDescent="0.25">
      <c r="A155" s="2">
        <v>44046</v>
      </c>
      <c r="B155" s="6">
        <v>4824</v>
      </c>
      <c r="C155" s="53">
        <f>C154+B155</f>
        <v>206743</v>
      </c>
      <c r="D155" s="6">
        <f>19+147</f>
        <v>166</v>
      </c>
      <c r="E155" s="53">
        <f>E154+D155</f>
        <v>3813</v>
      </c>
      <c r="F155" s="4">
        <v>91302</v>
      </c>
      <c r="G155" s="6">
        <v>1150</v>
      </c>
      <c r="M155" s="6">
        <v>1123</v>
      </c>
      <c r="N155" s="6">
        <v>58084</v>
      </c>
      <c r="O155" s="6">
        <v>114826</v>
      </c>
      <c r="P155" s="6">
        <f>206743-M155-N155-O155</f>
        <v>32710</v>
      </c>
    </row>
  </sheetData>
  <autoFilter ref="A1:Q86" xr:uid="{00000000-0009-0000-0000-000000000000}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F3643"/>
  <sheetViews>
    <sheetView tabSelected="1" zoomScaleNormal="100" workbookViewId="0">
      <pane ySplit="1" topLeftCell="A3613" activePane="bottomLeft" state="frozen"/>
      <selection activeCell="D2374" sqref="A1:D2374"/>
      <selection pane="bottomLeft" activeCell="E1" sqref="E1:E1048576"/>
    </sheetView>
  </sheetViews>
  <sheetFormatPr baseColWidth="10" defaultRowHeight="15" x14ac:dyDescent="0.25"/>
  <cols>
    <col min="1" max="1" width="19.85546875" style="5" customWidth="1"/>
    <col min="2" max="3" width="11.42578125" style="4"/>
    <col min="4" max="4" width="11.42578125" style="4" customWidth="1"/>
    <col min="5" max="5" width="11.42578125" style="4"/>
  </cols>
  <sheetData>
    <row r="1" spans="1:5" x14ac:dyDescent="0.25">
      <c r="A1" s="5" t="s">
        <v>31</v>
      </c>
      <c r="B1" s="4" t="s">
        <v>32</v>
      </c>
      <c r="C1" s="4" t="s">
        <v>33</v>
      </c>
      <c r="D1" s="4" t="s">
        <v>34</v>
      </c>
      <c r="E1" s="12" t="s">
        <v>135</v>
      </c>
    </row>
    <row r="2" spans="1:5" x14ac:dyDescent="0.25">
      <c r="A2" s="5" t="s">
        <v>22</v>
      </c>
      <c r="B2" s="28">
        <v>43893</v>
      </c>
      <c r="C2" s="4">
        <v>0</v>
      </c>
      <c r="D2" s="4">
        <v>0</v>
      </c>
    </row>
    <row r="3" spans="1:5" x14ac:dyDescent="0.25">
      <c r="A3" s="5" t="s">
        <v>35</v>
      </c>
      <c r="B3" s="28">
        <v>43893</v>
      </c>
      <c r="C3" s="4">
        <v>0</v>
      </c>
      <c r="D3" s="4">
        <v>0</v>
      </c>
    </row>
    <row r="4" spans="1:5" x14ac:dyDescent="0.25">
      <c r="A4" s="5" t="s">
        <v>21</v>
      </c>
      <c r="B4" s="28">
        <v>43893</v>
      </c>
      <c r="C4" s="4">
        <v>0</v>
      </c>
      <c r="D4" s="4">
        <v>0</v>
      </c>
    </row>
    <row r="5" spans="1:5" x14ac:dyDescent="0.25">
      <c r="A5" s="5" t="s">
        <v>36</v>
      </c>
      <c r="B5" s="28">
        <v>43893</v>
      </c>
      <c r="C5" s="4">
        <v>0</v>
      </c>
      <c r="D5" s="4">
        <v>0</v>
      </c>
    </row>
    <row r="6" spans="1:5" x14ac:dyDescent="0.25">
      <c r="A6" s="5" t="s">
        <v>20</v>
      </c>
      <c r="B6" s="28">
        <v>43893</v>
      </c>
      <c r="C6" s="4">
        <v>1</v>
      </c>
      <c r="D6" s="4">
        <v>1</v>
      </c>
    </row>
    <row r="7" spans="1:5" x14ac:dyDescent="0.25">
      <c r="A7" s="5" t="s">
        <v>27</v>
      </c>
      <c r="B7" s="28">
        <v>43893</v>
      </c>
      <c r="C7" s="4">
        <v>0</v>
      </c>
      <c r="D7" s="4">
        <v>0</v>
      </c>
    </row>
    <row r="8" spans="1:5" x14ac:dyDescent="0.25">
      <c r="A8" s="5" t="s">
        <v>37</v>
      </c>
      <c r="B8" s="28">
        <v>43893</v>
      </c>
      <c r="C8" s="4">
        <v>0</v>
      </c>
      <c r="D8" s="4">
        <v>0</v>
      </c>
    </row>
    <row r="9" spans="1:5" x14ac:dyDescent="0.25">
      <c r="A9" s="5" t="s">
        <v>38</v>
      </c>
      <c r="B9" s="28">
        <v>43893</v>
      </c>
      <c r="C9" s="4">
        <v>0</v>
      </c>
      <c r="D9" s="4">
        <v>0</v>
      </c>
    </row>
    <row r="10" spans="1:5" x14ac:dyDescent="0.25">
      <c r="A10" s="5" t="s">
        <v>39</v>
      </c>
      <c r="B10" s="28">
        <v>43893</v>
      </c>
      <c r="C10" s="4">
        <v>0</v>
      </c>
      <c r="D10" s="4">
        <v>0</v>
      </c>
    </row>
    <row r="11" spans="1:5" x14ac:dyDescent="0.25">
      <c r="A11" s="5" t="s">
        <v>40</v>
      </c>
      <c r="B11" s="28">
        <v>43893</v>
      </c>
      <c r="C11" s="4">
        <v>0</v>
      </c>
      <c r="D11" s="4">
        <v>0</v>
      </c>
    </row>
    <row r="12" spans="1:5" x14ac:dyDescent="0.25">
      <c r="A12" s="5" t="s">
        <v>28</v>
      </c>
      <c r="B12" s="28">
        <v>43893</v>
      </c>
      <c r="C12" s="4">
        <v>0</v>
      </c>
      <c r="D12" s="4">
        <v>0</v>
      </c>
    </row>
    <row r="13" spans="1:5" x14ac:dyDescent="0.25">
      <c r="A13" s="5" t="s">
        <v>24</v>
      </c>
      <c r="B13" s="28">
        <v>43893</v>
      </c>
      <c r="C13" s="4">
        <v>0</v>
      </c>
      <c r="D13" s="4">
        <v>0</v>
      </c>
    </row>
    <row r="14" spans="1:5" x14ac:dyDescent="0.25">
      <c r="A14" s="5" t="s">
        <v>30</v>
      </c>
      <c r="B14" s="28">
        <v>43893</v>
      </c>
      <c r="C14" s="4">
        <v>0</v>
      </c>
      <c r="D14" s="4">
        <v>0</v>
      </c>
    </row>
    <row r="15" spans="1:5" x14ac:dyDescent="0.25">
      <c r="A15" s="5" t="s">
        <v>26</v>
      </c>
      <c r="B15" s="28">
        <v>43893</v>
      </c>
      <c r="C15" s="4">
        <v>0</v>
      </c>
      <c r="D15" s="4">
        <v>0</v>
      </c>
    </row>
    <row r="16" spans="1:5" x14ac:dyDescent="0.25">
      <c r="A16" s="5" t="s">
        <v>25</v>
      </c>
      <c r="B16" s="28">
        <v>43893</v>
      </c>
      <c r="C16" s="4">
        <v>0</v>
      </c>
      <c r="D16" s="4">
        <v>0</v>
      </c>
    </row>
    <row r="17" spans="1:4" x14ac:dyDescent="0.25">
      <c r="A17" s="5" t="s">
        <v>41</v>
      </c>
      <c r="B17" s="28">
        <v>43893</v>
      </c>
      <c r="C17" s="4">
        <v>0</v>
      </c>
      <c r="D17" s="4">
        <v>0</v>
      </c>
    </row>
    <row r="18" spans="1:4" x14ac:dyDescent="0.25">
      <c r="A18" s="5" t="s">
        <v>42</v>
      </c>
      <c r="B18" s="28">
        <v>43893</v>
      </c>
      <c r="C18" s="4">
        <v>0</v>
      </c>
      <c r="D18" s="4">
        <v>0</v>
      </c>
    </row>
    <row r="19" spans="1:4" x14ac:dyDescent="0.25">
      <c r="A19" s="5" t="s">
        <v>43</v>
      </c>
      <c r="B19" s="28">
        <v>43893</v>
      </c>
      <c r="C19" s="4">
        <v>0</v>
      </c>
      <c r="D19" s="4">
        <v>0</v>
      </c>
    </row>
    <row r="20" spans="1:4" x14ac:dyDescent="0.25">
      <c r="A20" s="5" t="s">
        <v>44</v>
      </c>
      <c r="B20" s="28">
        <v>43893</v>
      </c>
      <c r="C20" s="4">
        <v>0</v>
      </c>
      <c r="D20" s="4">
        <v>0</v>
      </c>
    </row>
    <row r="21" spans="1:4" x14ac:dyDescent="0.25">
      <c r="A21" s="5" t="s">
        <v>29</v>
      </c>
      <c r="B21" s="28">
        <v>43893</v>
      </c>
      <c r="C21" s="4">
        <v>0</v>
      </c>
      <c r="D21" s="4">
        <v>0</v>
      </c>
    </row>
    <row r="22" spans="1:4" x14ac:dyDescent="0.25">
      <c r="A22" s="5" t="s">
        <v>45</v>
      </c>
      <c r="B22" s="28">
        <v>43893</v>
      </c>
      <c r="C22" s="4">
        <v>0</v>
      </c>
      <c r="D22" s="4">
        <v>0</v>
      </c>
    </row>
    <row r="23" spans="1:4" x14ac:dyDescent="0.25">
      <c r="A23" s="5" t="s">
        <v>46</v>
      </c>
      <c r="B23" s="28">
        <v>43893</v>
      </c>
      <c r="C23" s="4">
        <v>0</v>
      </c>
      <c r="D23" s="4">
        <v>0</v>
      </c>
    </row>
    <row r="24" spans="1:4" x14ac:dyDescent="0.25">
      <c r="A24" s="5" t="s">
        <v>47</v>
      </c>
      <c r="B24" s="28">
        <v>43893</v>
      </c>
      <c r="C24" s="4">
        <v>0</v>
      </c>
      <c r="D24" s="4">
        <v>0</v>
      </c>
    </row>
    <row r="25" spans="1:4" x14ac:dyDescent="0.25">
      <c r="A25" s="5" t="s">
        <v>22</v>
      </c>
      <c r="B25" s="28">
        <v>43894</v>
      </c>
      <c r="C25" s="4">
        <v>0</v>
      </c>
      <c r="D25" s="4">
        <v>0</v>
      </c>
    </row>
    <row r="26" spans="1:4" x14ac:dyDescent="0.25">
      <c r="A26" s="5" t="s">
        <v>35</v>
      </c>
      <c r="B26" s="28">
        <v>43894</v>
      </c>
      <c r="C26" s="4">
        <v>0</v>
      </c>
      <c r="D26" s="4">
        <v>0</v>
      </c>
    </row>
    <row r="27" spans="1:4" x14ac:dyDescent="0.25">
      <c r="A27" s="5" t="s">
        <v>21</v>
      </c>
      <c r="B27" s="28">
        <v>43894</v>
      </c>
      <c r="C27" s="4">
        <v>0</v>
      </c>
      <c r="D27" s="4">
        <v>0</v>
      </c>
    </row>
    <row r="28" spans="1:4" x14ac:dyDescent="0.25">
      <c r="A28" s="5" t="s">
        <v>36</v>
      </c>
      <c r="B28" s="28">
        <v>43894</v>
      </c>
      <c r="C28" s="4">
        <v>0</v>
      </c>
      <c r="D28" s="4">
        <v>0</v>
      </c>
    </row>
    <row r="29" spans="1:4" x14ac:dyDescent="0.25">
      <c r="A29" s="5" t="s">
        <v>20</v>
      </c>
      <c r="B29" s="28">
        <v>43894</v>
      </c>
      <c r="C29" s="4">
        <v>0</v>
      </c>
      <c r="D29" s="4">
        <v>1</v>
      </c>
    </row>
    <row r="30" spans="1:4" x14ac:dyDescent="0.25">
      <c r="A30" s="5" t="s">
        <v>27</v>
      </c>
      <c r="B30" s="28">
        <v>43894</v>
      </c>
      <c r="C30" s="4">
        <v>0</v>
      </c>
      <c r="D30" s="4">
        <v>0</v>
      </c>
    </row>
    <row r="31" spans="1:4" x14ac:dyDescent="0.25">
      <c r="A31" s="5" t="s">
        <v>37</v>
      </c>
      <c r="B31" s="28">
        <v>43894</v>
      </c>
      <c r="C31" s="4">
        <v>0</v>
      </c>
      <c r="D31" s="4">
        <v>0</v>
      </c>
    </row>
    <row r="32" spans="1:4" x14ac:dyDescent="0.25">
      <c r="A32" s="5" t="s">
        <v>38</v>
      </c>
      <c r="B32" s="28">
        <v>43894</v>
      </c>
      <c r="C32" s="4">
        <v>0</v>
      </c>
      <c r="D32" s="4">
        <v>0</v>
      </c>
    </row>
    <row r="33" spans="1:4" x14ac:dyDescent="0.25">
      <c r="A33" s="5" t="s">
        <v>39</v>
      </c>
      <c r="B33" s="28">
        <v>43894</v>
      </c>
      <c r="C33" s="4">
        <v>0</v>
      </c>
      <c r="D33" s="4">
        <v>0</v>
      </c>
    </row>
    <row r="34" spans="1:4" x14ac:dyDescent="0.25">
      <c r="A34" s="5" t="s">
        <v>40</v>
      </c>
      <c r="B34" s="28">
        <v>43894</v>
      </c>
      <c r="C34" s="4">
        <v>0</v>
      </c>
      <c r="D34" s="4">
        <v>0</v>
      </c>
    </row>
    <row r="35" spans="1:4" x14ac:dyDescent="0.25">
      <c r="A35" s="5" t="s">
        <v>28</v>
      </c>
      <c r="B35" s="28">
        <v>43894</v>
      </c>
      <c r="C35" s="4">
        <v>0</v>
      </c>
      <c r="D35" s="4">
        <v>0</v>
      </c>
    </row>
    <row r="36" spans="1:4" x14ac:dyDescent="0.25">
      <c r="A36" s="5" t="s">
        <v>24</v>
      </c>
      <c r="B36" s="28">
        <v>43894</v>
      </c>
      <c r="C36" s="4">
        <v>0</v>
      </c>
      <c r="D36" s="4">
        <v>0</v>
      </c>
    </row>
    <row r="37" spans="1:4" x14ac:dyDescent="0.25">
      <c r="A37" s="5" t="s">
        <v>30</v>
      </c>
      <c r="B37" s="28">
        <v>43894</v>
      </c>
      <c r="C37" s="4">
        <v>0</v>
      </c>
      <c r="D37" s="4">
        <v>0</v>
      </c>
    </row>
    <row r="38" spans="1:4" x14ac:dyDescent="0.25">
      <c r="A38" s="5" t="s">
        <v>26</v>
      </c>
      <c r="B38" s="28">
        <v>43894</v>
      </c>
      <c r="C38" s="4">
        <v>0</v>
      </c>
      <c r="D38" s="4">
        <v>0</v>
      </c>
    </row>
    <row r="39" spans="1:4" x14ac:dyDescent="0.25">
      <c r="A39" s="5" t="s">
        <v>25</v>
      </c>
      <c r="B39" s="28">
        <v>43894</v>
      </c>
      <c r="C39" s="4">
        <v>0</v>
      </c>
      <c r="D39" s="4">
        <v>0</v>
      </c>
    </row>
    <row r="40" spans="1:4" x14ac:dyDescent="0.25">
      <c r="A40" s="5" t="s">
        <v>41</v>
      </c>
      <c r="B40" s="28">
        <v>43894</v>
      </c>
      <c r="C40" s="4">
        <v>0</v>
      </c>
      <c r="D40" s="4">
        <v>0</v>
      </c>
    </row>
    <row r="41" spans="1:4" x14ac:dyDescent="0.25">
      <c r="A41" s="5" t="s">
        <v>42</v>
      </c>
      <c r="B41" s="28">
        <v>43894</v>
      </c>
      <c r="C41" s="4">
        <v>0</v>
      </c>
      <c r="D41" s="4">
        <v>0</v>
      </c>
    </row>
    <row r="42" spans="1:4" x14ac:dyDescent="0.25">
      <c r="A42" s="5" t="s">
        <v>43</v>
      </c>
      <c r="B42" s="28">
        <v>43894</v>
      </c>
      <c r="C42" s="4">
        <v>0</v>
      </c>
      <c r="D42" s="4">
        <v>0</v>
      </c>
    </row>
    <row r="43" spans="1:4" x14ac:dyDescent="0.25">
      <c r="A43" s="5" t="s">
        <v>44</v>
      </c>
      <c r="B43" s="28">
        <v>43894</v>
      </c>
      <c r="C43" s="4">
        <v>0</v>
      </c>
      <c r="D43" s="4">
        <v>0</v>
      </c>
    </row>
    <row r="44" spans="1:4" x14ac:dyDescent="0.25">
      <c r="A44" s="5" t="s">
        <v>29</v>
      </c>
      <c r="B44" s="28">
        <v>43894</v>
      </c>
      <c r="C44" s="4">
        <v>0</v>
      </c>
      <c r="D44" s="4">
        <v>0</v>
      </c>
    </row>
    <row r="45" spans="1:4" x14ac:dyDescent="0.25">
      <c r="A45" s="5" t="s">
        <v>45</v>
      </c>
      <c r="B45" s="28">
        <v>43894</v>
      </c>
      <c r="C45" s="4">
        <v>0</v>
      </c>
      <c r="D45" s="4">
        <v>0</v>
      </c>
    </row>
    <row r="46" spans="1:4" x14ac:dyDescent="0.25">
      <c r="A46" s="5" t="s">
        <v>46</v>
      </c>
      <c r="B46" s="28">
        <v>43894</v>
      </c>
      <c r="C46" s="4">
        <v>0</v>
      </c>
      <c r="D46" s="4">
        <v>0</v>
      </c>
    </row>
    <row r="47" spans="1:4" x14ac:dyDescent="0.25">
      <c r="A47" s="5" t="s">
        <v>47</v>
      </c>
      <c r="B47" s="28">
        <v>43894</v>
      </c>
      <c r="C47" s="4">
        <v>0</v>
      </c>
      <c r="D47" s="4">
        <v>0</v>
      </c>
    </row>
    <row r="48" spans="1:4" x14ac:dyDescent="0.25">
      <c r="A48" s="5" t="s">
        <v>22</v>
      </c>
      <c r="B48" s="28">
        <v>43895</v>
      </c>
      <c r="C48" s="4">
        <v>0</v>
      </c>
      <c r="D48" s="4">
        <v>0</v>
      </c>
    </row>
    <row r="49" spans="1:4" x14ac:dyDescent="0.25">
      <c r="A49" s="5" t="s">
        <v>35</v>
      </c>
      <c r="B49" s="28">
        <v>43895</v>
      </c>
      <c r="C49" s="4">
        <v>0</v>
      </c>
      <c r="D49" s="4">
        <v>0</v>
      </c>
    </row>
    <row r="50" spans="1:4" x14ac:dyDescent="0.25">
      <c r="A50" s="5" t="s">
        <v>21</v>
      </c>
      <c r="B50" s="28">
        <v>43895</v>
      </c>
      <c r="C50" s="4">
        <v>0</v>
      </c>
      <c r="D50" s="4">
        <v>0</v>
      </c>
    </row>
    <row r="51" spans="1:4" x14ac:dyDescent="0.25">
      <c r="A51" s="5" t="s">
        <v>36</v>
      </c>
      <c r="B51" s="28">
        <v>43895</v>
      </c>
      <c r="C51" s="4">
        <v>0</v>
      </c>
      <c r="D51" s="4">
        <v>0</v>
      </c>
    </row>
    <row r="52" spans="1:4" x14ac:dyDescent="0.25">
      <c r="A52" s="5" t="s">
        <v>20</v>
      </c>
      <c r="B52" s="28">
        <v>43895</v>
      </c>
      <c r="C52" s="4">
        <v>1</v>
      </c>
      <c r="D52" s="4">
        <v>2</v>
      </c>
    </row>
    <row r="53" spans="1:4" x14ac:dyDescent="0.25">
      <c r="A53" s="5" t="s">
        <v>27</v>
      </c>
      <c r="B53" s="28">
        <v>43895</v>
      </c>
      <c r="C53" s="4">
        <v>0</v>
      </c>
      <c r="D53" s="4">
        <v>0</v>
      </c>
    </row>
    <row r="54" spans="1:4" x14ac:dyDescent="0.25">
      <c r="A54" s="5" t="s">
        <v>37</v>
      </c>
      <c r="B54" s="28">
        <v>43895</v>
      </c>
      <c r="C54" s="4">
        <v>0</v>
      </c>
      <c r="D54" s="4">
        <v>0</v>
      </c>
    </row>
    <row r="55" spans="1:4" x14ac:dyDescent="0.25">
      <c r="A55" s="5" t="s">
        <v>38</v>
      </c>
      <c r="B55" s="28">
        <v>43895</v>
      </c>
      <c r="C55" s="4">
        <v>0</v>
      </c>
      <c r="D55" s="4">
        <v>0</v>
      </c>
    </row>
    <row r="56" spans="1:4" x14ac:dyDescent="0.25">
      <c r="A56" s="5" t="s">
        <v>39</v>
      </c>
      <c r="B56" s="28">
        <v>43895</v>
      </c>
      <c r="C56" s="4">
        <v>0</v>
      </c>
      <c r="D56" s="4">
        <v>0</v>
      </c>
    </row>
    <row r="57" spans="1:4" x14ac:dyDescent="0.25">
      <c r="A57" s="5" t="s">
        <v>40</v>
      </c>
      <c r="B57" s="28">
        <v>43895</v>
      </c>
      <c r="C57" s="4">
        <v>0</v>
      </c>
      <c r="D57" s="4">
        <v>0</v>
      </c>
    </row>
    <row r="58" spans="1:4" x14ac:dyDescent="0.25">
      <c r="A58" s="5" t="s">
        <v>28</v>
      </c>
      <c r="B58" s="28">
        <v>43895</v>
      </c>
      <c r="C58" s="4">
        <v>0</v>
      </c>
      <c r="D58" s="4">
        <v>0</v>
      </c>
    </row>
    <row r="59" spans="1:4" x14ac:dyDescent="0.25">
      <c r="A59" s="5" t="s">
        <v>24</v>
      </c>
      <c r="B59" s="28">
        <v>43895</v>
      </c>
      <c r="C59" s="4">
        <v>0</v>
      </c>
      <c r="D59" s="4">
        <v>0</v>
      </c>
    </row>
    <row r="60" spans="1:4" x14ac:dyDescent="0.25">
      <c r="A60" s="5" t="s">
        <v>30</v>
      </c>
      <c r="B60" s="28">
        <v>43895</v>
      </c>
      <c r="C60" s="4">
        <v>0</v>
      </c>
      <c r="D60" s="4">
        <v>0</v>
      </c>
    </row>
    <row r="61" spans="1:4" x14ac:dyDescent="0.25">
      <c r="A61" s="5" t="s">
        <v>26</v>
      </c>
      <c r="B61" s="28">
        <v>43895</v>
      </c>
      <c r="C61" s="4">
        <v>0</v>
      </c>
      <c r="D61" s="4">
        <v>0</v>
      </c>
    </row>
    <row r="62" spans="1:4" x14ac:dyDescent="0.25">
      <c r="A62" s="5" t="s">
        <v>25</v>
      </c>
      <c r="B62" s="28">
        <v>43895</v>
      </c>
      <c r="C62" s="4">
        <v>0</v>
      </c>
      <c r="D62" s="4">
        <v>0</v>
      </c>
    </row>
    <row r="63" spans="1:4" x14ac:dyDescent="0.25">
      <c r="A63" s="5" t="s">
        <v>41</v>
      </c>
      <c r="B63" s="28">
        <v>43895</v>
      </c>
      <c r="C63" s="4">
        <v>0</v>
      </c>
      <c r="D63" s="4">
        <v>0</v>
      </c>
    </row>
    <row r="64" spans="1:4" x14ac:dyDescent="0.25">
      <c r="A64" s="5" t="s">
        <v>42</v>
      </c>
      <c r="B64" s="28">
        <v>43895</v>
      </c>
      <c r="C64" s="4">
        <v>0</v>
      </c>
      <c r="D64" s="4">
        <v>0</v>
      </c>
    </row>
    <row r="65" spans="1:4" x14ac:dyDescent="0.25">
      <c r="A65" s="5" t="s">
        <v>43</v>
      </c>
      <c r="B65" s="28">
        <v>43895</v>
      </c>
      <c r="C65" s="4">
        <v>0</v>
      </c>
      <c r="D65" s="4">
        <v>0</v>
      </c>
    </row>
    <row r="66" spans="1:4" x14ac:dyDescent="0.25">
      <c r="A66" s="5" t="s">
        <v>44</v>
      </c>
      <c r="B66" s="28">
        <v>43895</v>
      </c>
      <c r="C66" s="4">
        <v>0</v>
      </c>
      <c r="D66" s="4">
        <v>0</v>
      </c>
    </row>
    <row r="67" spans="1:4" x14ac:dyDescent="0.25">
      <c r="A67" s="5" t="s">
        <v>29</v>
      </c>
      <c r="B67" s="28">
        <v>43895</v>
      </c>
      <c r="C67" s="4">
        <v>0</v>
      </c>
      <c r="D67" s="4">
        <v>0</v>
      </c>
    </row>
    <row r="68" spans="1:4" x14ac:dyDescent="0.25">
      <c r="A68" s="5" t="s">
        <v>45</v>
      </c>
      <c r="B68" s="28">
        <v>43895</v>
      </c>
      <c r="C68" s="4">
        <v>0</v>
      </c>
      <c r="D68" s="4">
        <v>0</v>
      </c>
    </row>
    <row r="69" spans="1:4" x14ac:dyDescent="0.25">
      <c r="A69" s="5" t="s">
        <v>46</v>
      </c>
      <c r="B69" s="28">
        <v>43895</v>
      </c>
      <c r="C69" s="4">
        <v>0</v>
      </c>
      <c r="D69" s="4">
        <v>0</v>
      </c>
    </row>
    <row r="70" spans="1:4" x14ac:dyDescent="0.25">
      <c r="A70" s="5" t="s">
        <v>47</v>
      </c>
      <c r="B70" s="28">
        <v>43895</v>
      </c>
      <c r="C70" s="4">
        <v>0</v>
      </c>
      <c r="D70" s="4">
        <v>0</v>
      </c>
    </row>
    <row r="71" spans="1:4" x14ac:dyDescent="0.25">
      <c r="A71" s="5" t="s">
        <v>22</v>
      </c>
      <c r="B71" s="28">
        <v>43896</v>
      </c>
      <c r="C71" s="4">
        <v>1</v>
      </c>
      <c r="D71" s="4">
        <v>1</v>
      </c>
    </row>
    <row r="72" spans="1:4" x14ac:dyDescent="0.25">
      <c r="A72" s="5" t="s">
        <v>35</v>
      </c>
      <c r="B72" s="28">
        <v>43896</v>
      </c>
      <c r="C72" s="4">
        <v>0</v>
      </c>
      <c r="D72" s="4">
        <v>0</v>
      </c>
    </row>
    <row r="73" spans="1:4" x14ac:dyDescent="0.25">
      <c r="A73" s="5" t="s">
        <v>21</v>
      </c>
      <c r="B73" s="28">
        <v>43896</v>
      </c>
      <c r="C73" s="4">
        <v>0</v>
      </c>
      <c r="D73" s="4">
        <v>0</v>
      </c>
    </row>
    <row r="74" spans="1:4" x14ac:dyDescent="0.25">
      <c r="A74" s="5" t="s">
        <v>36</v>
      </c>
      <c r="B74" s="28">
        <v>43896</v>
      </c>
      <c r="C74" s="4">
        <v>0</v>
      </c>
      <c r="D74" s="4">
        <v>0</v>
      </c>
    </row>
    <row r="75" spans="1:4" x14ac:dyDescent="0.25">
      <c r="A75" s="5" t="s">
        <v>20</v>
      </c>
      <c r="B75" s="28">
        <v>43896</v>
      </c>
      <c r="C75" s="4">
        <v>4</v>
      </c>
      <c r="D75" s="4">
        <v>6</v>
      </c>
    </row>
    <row r="76" spans="1:4" x14ac:dyDescent="0.25">
      <c r="A76" s="5" t="s">
        <v>27</v>
      </c>
      <c r="B76" s="28">
        <v>43896</v>
      </c>
      <c r="C76" s="4">
        <v>1</v>
      </c>
      <c r="D76" s="4">
        <v>1</v>
      </c>
    </row>
    <row r="77" spans="1:4" x14ac:dyDescent="0.25">
      <c r="A77" s="5" t="s">
        <v>37</v>
      </c>
      <c r="B77" s="28">
        <v>43896</v>
      </c>
      <c r="C77" s="4">
        <v>0</v>
      </c>
      <c r="D77" s="4">
        <v>0</v>
      </c>
    </row>
    <row r="78" spans="1:4" x14ac:dyDescent="0.25">
      <c r="A78" s="5" t="s">
        <v>38</v>
      </c>
      <c r="B78" s="28">
        <v>43896</v>
      </c>
      <c r="C78" s="4">
        <v>0</v>
      </c>
      <c r="D78" s="4">
        <v>0</v>
      </c>
    </row>
    <row r="79" spans="1:4" x14ac:dyDescent="0.25">
      <c r="A79" s="5" t="s">
        <v>39</v>
      </c>
      <c r="B79" s="28">
        <v>43896</v>
      </c>
      <c r="C79" s="4">
        <v>0</v>
      </c>
      <c r="D79" s="4">
        <v>0</v>
      </c>
    </row>
    <row r="80" spans="1:4" x14ac:dyDescent="0.25">
      <c r="A80" s="5" t="s">
        <v>40</v>
      </c>
      <c r="B80" s="28">
        <v>43896</v>
      </c>
      <c r="C80" s="4">
        <v>0</v>
      </c>
      <c r="D80" s="4">
        <v>0</v>
      </c>
    </row>
    <row r="81" spans="1:4" x14ac:dyDescent="0.25">
      <c r="A81" s="5" t="s">
        <v>28</v>
      </c>
      <c r="B81" s="28">
        <v>43896</v>
      </c>
      <c r="C81" s="4">
        <v>0</v>
      </c>
      <c r="D81" s="4">
        <v>0</v>
      </c>
    </row>
    <row r="82" spans="1:4" x14ac:dyDescent="0.25">
      <c r="A82" s="5" t="s">
        <v>24</v>
      </c>
      <c r="B82" s="28">
        <v>43896</v>
      </c>
      <c r="C82" s="4">
        <v>0</v>
      </c>
      <c r="D82" s="4">
        <v>0</v>
      </c>
    </row>
    <row r="83" spans="1:4" x14ac:dyDescent="0.25">
      <c r="A83" s="5" t="s">
        <v>30</v>
      </c>
      <c r="B83" s="28">
        <v>43896</v>
      </c>
      <c r="C83" s="4">
        <v>0</v>
      </c>
      <c r="D83" s="4">
        <v>0</v>
      </c>
    </row>
    <row r="84" spans="1:4" x14ac:dyDescent="0.25">
      <c r="A84" s="5" t="s">
        <v>26</v>
      </c>
      <c r="B84" s="28">
        <v>43896</v>
      </c>
      <c r="C84" s="4">
        <v>0</v>
      </c>
      <c r="D84" s="4">
        <v>0</v>
      </c>
    </row>
    <row r="85" spans="1:4" x14ac:dyDescent="0.25">
      <c r="A85" s="5" t="s">
        <v>25</v>
      </c>
      <c r="B85" s="28">
        <v>43896</v>
      </c>
      <c r="C85" s="4">
        <v>0</v>
      </c>
      <c r="D85" s="4">
        <v>0</v>
      </c>
    </row>
    <row r="86" spans="1:4" x14ac:dyDescent="0.25">
      <c r="A86" s="5" t="s">
        <v>41</v>
      </c>
      <c r="B86" s="28">
        <v>43896</v>
      </c>
      <c r="C86" s="4">
        <v>0</v>
      </c>
      <c r="D86" s="4">
        <v>0</v>
      </c>
    </row>
    <row r="87" spans="1:4" x14ac:dyDescent="0.25">
      <c r="A87" s="5" t="s">
        <v>42</v>
      </c>
      <c r="B87" s="28">
        <v>43896</v>
      </c>
      <c r="C87" s="4">
        <v>0</v>
      </c>
      <c r="D87" s="4">
        <v>0</v>
      </c>
    </row>
    <row r="88" spans="1:4" x14ac:dyDescent="0.25">
      <c r="A88" s="5" t="s">
        <v>43</v>
      </c>
      <c r="B88" s="28">
        <v>43896</v>
      </c>
      <c r="C88" s="4">
        <v>0</v>
      </c>
      <c r="D88" s="4">
        <v>0</v>
      </c>
    </row>
    <row r="89" spans="1:4" x14ac:dyDescent="0.25">
      <c r="A89" s="5" t="s">
        <v>44</v>
      </c>
      <c r="B89" s="28">
        <v>43896</v>
      </c>
      <c r="C89" s="4">
        <v>0</v>
      </c>
      <c r="D89" s="4">
        <v>0</v>
      </c>
    </row>
    <row r="90" spans="1:4" x14ac:dyDescent="0.25">
      <c r="A90" s="5" t="s">
        <v>29</v>
      </c>
      <c r="B90" s="28">
        <v>43896</v>
      </c>
      <c r="C90" s="4">
        <v>0</v>
      </c>
      <c r="D90" s="4">
        <v>0</v>
      </c>
    </row>
    <row r="91" spans="1:4" x14ac:dyDescent="0.25">
      <c r="A91" s="5" t="s">
        <v>45</v>
      </c>
      <c r="B91" s="28">
        <v>43896</v>
      </c>
      <c r="C91" s="4">
        <v>0</v>
      </c>
      <c r="D91" s="4">
        <v>0</v>
      </c>
    </row>
    <row r="92" spans="1:4" x14ac:dyDescent="0.25">
      <c r="A92" s="5" t="s">
        <v>46</v>
      </c>
      <c r="B92" s="28">
        <v>43896</v>
      </c>
      <c r="C92" s="4">
        <v>0</v>
      </c>
      <c r="D92" s="4">
        <v>0</v>
      </c>
    </row>
    <row r="93" spans="1:4" x14ac:dyDescent="0.25">
      <c r="A93" s="5" t="s">
        <v>47</v>
      </c>
      <c r="B93" s="28">
        <v>43896</v>
      </c>
      <c r="C93" s="4">
        <v>0</v>
      </c>
      <c r="D93" s="4">
        <v>0</v>
      </c>
    </row>
    <row r="94" spans="1:4" x14ac:dyDescent="0.25">
      <c r="A94" s="5" t="s">
        <v>22</v>
      </c>
      <c r="B94" s="28">
        <v>43897</v>
      </c>
      <c r="C94" s="4">
        <v>0</v>
      </c>
      <c r="D94" s="4">
        <v>1</v>
      </c>
    </row>
    <row r="95" spans="1:4" x14ac:dyDescent="0.25">
      <c r="A95" s="5" t="s">
        <v>35</v>
      </c>
      <c r="B95" s="28">
        <v>43897</v>
      </c>
      <c r="C95" s="4">
        <v>0</v>
      </c>
      <c r="D95" s="4">
        <v>0</v>
      </c>
    </row>
    <row r="96" spans="1:4" x14ac:dyDescent="0.25">
      <c r="A96" s="5" t="s">
        <v>21</v>
      </c>
      <c r="B96" s="28">
        <v>43897</v>
      </c>
      <c r="C96" s="4">
        <v>0</v>
      </c>
      <c r="D96" s="4">
        <v>0</v>
      </c>
    </row>
    <row r="97" spans="1:5" x14ac:dyDescent="0.25">
      <c r="A97" s="5" t="s">
        <v>36</v>
      </c>
      <c r="B97" s="28">
        <v>43897</v>
      </c>
      <c r="C97" s="4">
        <v>0</v>
      </c>
      <c r="D97" s="4">
        <v>0</v>
      </c>
    </row>
    <row r="98" spans="1:5" x14ac:dyDescent="0.25">
      <c r="A98" s="5" t="s">
        <v>20</v>
      </c>
      <c r="B98" s="28">
        <v>43897</v>
      </c>
      <c r="C98" s="4">
        <v>1</v>
      </c>
      <c r="D98" s="4">
        <v>7</v>
      </c>
      <c r="E98" s="4">
        <v>1</v>
      </c>
    </row>
    <row r="99" spans="1:5" x14ac:dyDescent="0.25">
      <c r="A99" s="5" t="s">
        <v>27</v>
      </c>
      <c r="B99" s="28">
        <v>43897</v>
      </c>
      <c r="C99" s="4">
        <v>0</v>
      </c>
      <c r="D99" s="4">
        <v>1</v>
      </c>
    </row>
    <row r="100" spans="1:5" x14ac:dyDescent="0.25">
      <c r="A100" s="5" t="s">
        <v>37</v>
      </c>
      <c r="B100" s="28">
        <v>43897</v>
      </c>
      <c r="C100" s="4">
        <v>0</v>
      </c>
      <c r="D100" s="4">
        <v>0</v>
      </c>
    </row>
    <row r="101" spans="1:5" x14ac:dyDescent="0.25">
      <c r="A101" s="5" t="s">
        <v>38</v>
      </c>
      <c r="B101" s="28">
        <v>43897</v>
      </c>
      <c r="C101" s="4">
        <v>0</v>
      </c>
      <c r="D101" s="4">
        <v>0</v>
      </c>
    </row>
    <row r="102" spans="1:5" x14ac:dyDescent="0.25">
      <c r="A102" s="5" t="s">
        <v>39</v>
      </c>
      <c r="B102" s="28">
        <v>43897</v>
      </c>
      <c r="C102" s="4">
        <v>0</v>
      </c>
      <c r="D102" s="4">
        <v>0</v>
      </c>
    </row>
    <row r="103" spans="1:5" x14ac:dyDescent="0.25">
      <c r="A103" s="5" t="s">
        <v>40</v>
      </c>
      <c r="B103" s="28">
        <v>43897</v>
      </c>
      <c r="C103" s="4">
        <v>0</v>
      </c>
      <c r="D103" s="4">
        <v>0</v>
      </c>
    </row>
    <row r="104" spans="1:5" x14ac:dyDescent="0.25">
      <c r="A104" s="5" t="s">
        <v>28</v>
      </c>
      <c r="B104" s="28">
        <v>43897</v>
      </c>
      <c r="C104" s="4">
        <v>0</v>
      </c>
      <c r="D104" s="4">
        <v>0</v>
      </c>
    </row>
    <row r="105" spans="1:5" x14ac:dyDescent="0.25">
      <c r="A105" s="5" t="s">
        <v>24</v>
      </c>
      <c r="B105" s="28">
        <v>43897</v>
      </c>
      <c r="C105" s="4">
        <v>0</v>
      </c>
      <c r="D105" s="4">
        <v>0</v>
      </c>
    </row>
    <row r="106" spans="1:5" x14ac:dyDescent="0.25">
      <c r="A106" s="5" t="s">
        <v>30</v>
      </c>
      <c r="B106" s="28">
        <v>43897</v>
      </c>
      <c r="C106" s="4">
        <v>0</v>
      </c>
      <c r="D106" s="4">
        <v>0</v>
      </c>
    </row>
    <row r="107" spans="1:5" x14ac:dyDescent="0.25">
      <c r="A107" s="5" t="s">
        <v>26</v>
      </c>
      <c r="B107" s="28">
        <v>43897</v>
      </c>
      <c r="C107" s="4">
        <v>0</v>
      </c>
      <c r="D107" s="4">
        <v>0</v>
      </c>
    </row>
    <row r="108" spans="1:5" x14ac:dyDescent="0.25">
      <c r="A108" s="5" t="s">
        <v>25</v>
      </c>
      <c r="B108" s="28">
        <v>43897</v>
      </c>
      <c r="C108" s="4">
        <v>0</v>
      </c>
      <c r="D108" s="4">
        <v>0</v>
      </c>
    </row>
    <row r="109" spans="1:5" x14ac:dyDescent="0.25">
      <c r="A109" s="5" t="s">
        <v>41</v>
      </c>
      <c r="B109" s="28">
        <v>43897</v>
      </c>
      <c r="C109" s="4">
        <v>0</v>
      </c>
      <c r="D109" s="4">
        <v>0</v>
      </c>
    </row>
    <row r="110" spans="1:5" x14ac:dyDescent="0.25">
      <c r="A110" s="5" t="s">
        <v>42</v>
      </c>
      <c r="B110" s="28">
        <v>43897</v>
      </c>
      <c r="C110" s="4">
        <v>0</v>
      </c>
      <c r="D110" s="4">
        <v>0</v>
      </c>
    </row>
    <row r="111" spans="1:5" x14ac:dyDescent="0.25">
      <c r="A111" s="5" t="s">
        <v>43</v>
      </c>
      <c r="B111" s="28">
        <v>43897</v>
      </c>
      <c r="C111" s="4">
        <v>0</v>
      </c>
      <c r="D111" s="4">
        <v>0</v>
      </c>
    </row>
    <row r="112" spans="1:5" x14ac:dyDescent="0.25">
      <c r="A112" s="5" t="s">
        <v>44</v>
      </c>
      <c r="B112" s="28">
        <v>43897</v>
      </c>
      <c r="C112" s="4">
        <v>0</v>
      </c>
      <c r="D112" s="4">
        <v>0</v>
      </c>
    </row>
    <row r="113" spans="1:4" x14ac:dyDescent="0.25">
      <c r="A113" s="5" t="s">
        <v>29</v>
      </c>
      <c r="B113" s="28">
        <v>43897</v>
      </c>
      <c r="C113" s="4">
        <v>0</v>
      </c>
      <c r="D113" s="4">
        <v>0</v>
      </c>
    </row>
    <row r="114" spans="1:4" x14ac:dyDescent="0.25">
      <c r="A114" s="5" t="s">
        <v>45</v>
      </c>
      <c r="B114" s="28">
        <v>43897</v>
      </c>
      <c r="C114" s="4">
        <v>0</v>
      </c>
      <c r="D114" s="4">
        <v>0</v>
      </c>
    </row>
    <row r="115" spans="1:4" x14ac:dyDescent="0.25">
      <c r="A115" s="5" t="s">
        <v>46</v>
      </c>
      <c r="B115" s="28">
        <v>43897</v>
      </c>
      <c r="C115" s="4">
        <v>0</v>
      </c>
      <c r="D115" s="4">
        <v>0</v>
      </c>
    </row>
    <row r="116" spans="1:4" x14ac:dyDescent="0.25">
      <c r="A116" s="5" t="s">
        <v>47</v>
      </c>
      <c r="B116" s="28">
        <v>43897</v>
      </c>
      <c r="C116" s="4">
        <v>0</v>
      </c>
      <c r="D116" s="4">
        <v>0</v>
      </c>
    </row>
    <row r="117" spans="1:4" x14ac:dyDescent="0.25">
      <c r="A117" s="5" t="s">
        <v>22</v>
      </c>
      <c r="B117" s="28">
        <v>43898</v>
      </c>
      <c r="C117" s="4">
        <v>1</v>
      </c>
      <c r="D117" s="4">
        <v>2</v>
      </c>
    </row>
    <row r="118" spans="1:4" x14ac:dyDescent="0.25">
      <c r="A118" s="5" t="s">
        <v>35</v>
      </c>
      <c r="B118" s="28">
        <v>43898</v>
      </c>
      <c r="C118" s="4">
        <v>0</v>
      </c>
      <c r="D118" s="4">
        <v>0</v>
      </c>
    </row>
    <row r="119" spans="1:4" x14ac:dyDescent="0.25">
      <c r="A119" s="5" t="s">
        <v>21</v>
      </c>
      <c r="B119" s="28">
        <v>43898</v>
      </c>
      <c r="C119" s="4">
        <v>0</v>
      </c>
      <c r="D119" s="4">
        <v>0</v>
      </c>
    </row>
    <row r="120" spans="1:4" x14ac:dyDescent="0.25">
      <c r="A120" s="5" t="s">
        <v>36</v>
      </c>
      <c r="B120" s="28">
        <v>43898</v>
      </c>
      <c r="C120" s="4">
        <v>0</v>
      </c>
      <c r="D120" s="4">
        <v>0</v>
      </c>
    </row>
    <row r="121" spans="1:4" x14ac:dyDescent="0.25">
      <c r="A121" s="5" t="s">
        <v>20</v>
      </c>
      <c r="B121" s="28">
        <v>43898</v>
      </c>
      <c r="C121" s="4">
        <v>2</v>
      </c>
      <c r="D121" s="4">
        <v>9</v>
      </c>
    </row>
    <row r="122" spans="1:4" x14ac:dyDescent="0.25">
      <c r="A122" s="5" t="s">
        <v>27</v>
      </c>
      <c r="B122" s="28">
        <v>43898</v>
      </c>
      <c r="C122" s="4">
        <v>0</v>
      </c>
      <c r="D122" s="4">
        <v>1</v>
      </c>
    </row>
    <row r="123" spans="1:4" x14ac:dyDescent="0.25">
      <c r="A123" s="5" t="s">
        <v>37</v>
      </c>
      <c r="B123" s="28">
        <v>43898</v>
      </c>
      <c r="C123" s="4">
        <v>0</v>
      </c>
      <c r="D123" s="4">
        <v>0</v>
      </c>
    </row>
    <row r="124" spans="1:4" x14ac:dyDescent="0.25">
      <c r="A124" s="5" t="s">
        <v>38</v>
      </c>
      <c r="B124" s="28">
        <v>43898</v>
      </c>
      <c r="C124" s="4">
        <v>0</v>
      </c>
      <c r="D124" s="4">
        <v>0</v>
      </c>
    </row>
    <row r="125" spans="1:4" x14ac:dyDescent="0.25">
      <c r="A125" s="5" t="s">
        <v>39</v>
      </c>
      <c r="B125" s="28">
        <v>43898</v>
      </c>
      <c r="C125" s="4">
        <v>0</v>
      </c>
      <c r="D125" s="4">
        <v>0</v>
      </c>
    </row>
    <row r="126" spans="1:4" x14ac:dyDescent="0.25">
      <c r="A126" s="5" t="s">
        <v>40</v>
      </c>
      <c r="B126" s="28">
        <v>43898</v>
      </c>
      <c r="C126" s="4">
        <v>0</v>
      </c>
      <c r="D126" s="4">
        <v>0</v>
      </c>
    </row>
    <row r="127" spans="1:4" x14ac:dyDescent="0.25">
      <c r="A127" s="5" t="s">
        <v>28</v>
      </c>
      <c r="B127" s="28">
        <v>43898</v>
      </c>
      <c r="C127" s="4">
        <v>0</v>
      </c>
      <c r="D127" s="4">
        <v>0</v>
      </c>
    </row>
    <row r="128" spans="1:4" x14ac:dyDescent="0.25">
      <c r="A128" s="5" t="s">
        <v>24</v>
      </c>
      <c r="B128" s="28">
        <v>43898</v>
      </c>
      <c r="C128" s="4">
        <v>0</v>
      </c>
      <c r="D128" s="4">
        <v>0</v>
      </c>
    </row>
    <row r="129" spans="1:4" x14ac:dyDescent="0.25">
      <c r="A129" s="5" t="s">
        <v>30</v>
      </c>
      <c r="B129" s="28">
        <v>43898</v>
      </c>
      <c r="C129" s="4">
        <v>0</v>
      </c>
      <c r="D129" s="4">
        <v>0</v>
      </c>
    </row>
    <row r="130" spans="1:4" x14ac:dyDescent="0.25">
      <c r="A130" s="5" t="s">
        <v>26</v>
      </c>
      <c r="B130" s="28">
        <v>43898</v>
      </c>
      <c r="C130" s="4">
        <v>0</v>
      </c>
      <c r="D130" s="4">
        <v>0</v>
      </c>
    </row>
    <row r="131" spans="1:4" x14ac:dyDescent="0.25">
      <c r="A131" s="5" t="s">
        <v>25</v>
      </c>
      <c r="B131" s="28">
        <v>43898</v>
      </c>
      <c r="C131" s="4">
        <v>0</v>
      </c>
      <c r="D131" s="4">
        <v>0</v>
      </c>
    </row>
    <row r="132" spans="1:4" x14ac:dyDescent="0.25">
      <c r="A132" s="5" t="s">
        <v>41</v>
      </c>
      <c r="B132" s="28">
        <v>43898</v>
      </c>
      <c r="C132" s="4">
        <v>0</v>
      </c>
      <c r="D132" s="4">
        <v>0</v>
      </c>
    </row>
    <row r="133" spans="1:4" x14ac:dyDescent="0.25">
      <c r="A133" s="5" t="s">
        <v>42</v>
      </c>
      <c r="B133" s="28">
        <v>43898</v>
      </c>
      <c r="C133" s="4">
        <v>0</v>
      </c>
      <c r="D133" s="4">
        <v>0</v>
      </c>
    </row>
    <row r="134" spans="1:4" x14ac:dyDescent="0.25">
      <c r="A134" s="5" t="s">
        <v>43</v>
      </c>
      <c r="B134" s="28">
        <v>43898</v>
      </c>
      <c r="C134" s="4">
        <v>0</v>
      </c>
      <c r="D134" s="4">
        <v>0</v>
      </c>
    </row>
    <row r="135" spans="1:4" x14ac:dyDescent="0.25">
      <c r="A135" s="5" t="s">
        <v>44</v>
      </c>
      <c r="B135" s="28">
        <v>43898</v>
      </c>
      <c r="C135" s="4">
        <v>0</v>
      </c>
      <c r="D135" s="4">
        <v>0</v>
      </c>
    </row>
    <row r="136" spans="1:4" x14ac:dyDescent="0.25">
      <c r="A136" s="5" t="s">
        <v>29</v>
      </c>
      <c r="B136" s="28">
        <v>43898</v>
      </c>
      <c r="C136" s="4">
        <v>0</v>
      </c>
      <c r="D136" s="4">
        <v>0</v>
      </c>
    </row>
    <row r="137" spans="1:4" x14ac:dyDescent="0.25">
      <c r="A137" s="5" t="s">
        <v>45</v>
      </c>
      <c r="B137" s="28">
        <v>43898</v>
      </c>
      <c r="C137" s="4">
        <v>0</v>
      </c>
      <c r="D137" s="4">
        <v>0</v>
      </c>
    </row>
    <row r="138" spans="1:4" x14ac:dyDescent="0.25">
      <c r="A138" s="5" t="s">
        <v>46</v>
      </c>
      <c r="B138" s="28">
        <v>43898</v>
      </c>
      <c r="C138" s="4">
        <v>0</v>
      </c>
      <c r="D138" s="4">
        <v>0</v>
      </c>
    </row>
    <row r="139" spans="1:4" x14ac:dyDescent="0.25">
      <c r="A139" s="5" t="s">
        <v>47</v>
      </c>
      <c r="B139" s="28">
        <v>43898</v>
      </c>
      <c r="C139" s="4">
        <v>0</v>
      </c>
      <c r="D139" s="4">
        <v>0</v>
      </c>
    </row>
    <row r="140" spans="1:4" x14ac:dyDescent="0.25">
      <c r="A140" s="5" t="s">
        <v>22</v>
      </c>
      <c r="B140" s="28">
        <v>43899</v>
      </c>
      <c r="C140" s="4">
        <v>0</v>
      </c>
      <c r="D140" s="4">
        <v>2</v>
      </c>
    </row>
    <row r="141" spans="1:4" x14ac:dyDescent="0.25">
      <c r="A141" s="5" t="s">
        <v>35</v>
      </c>
      <c r="B141" s="28">
        <v>43899</v>
      </c>
      <c r="C141" s="4">
        <v>0</v>
      </c>
      <c r="D141" s="4">
        <v>0</v>
      </c>
    </row>
    <row r="142" spans="1:4" x14ac:dyDescent="0.25">
      <c r="A142" s="5" t="s">
        <v>21</v>
      </c>
      <c r="B142" s="28">
        <v>43899</v>
      </c>
      <c r="C142" s="4">
        <v>2</v>
      </c>
      <c r="D142" s="4">
        <v>2</v>
      </c>
    </row>
    <row r="143" spans="1:4" x14ac:dyDescent="0.25">
      <c r="A143" s="5" t="s">
        <v>36</v>
      </c>
      <c r="B143" s="28">
        <v>43899</v>
      </c>
      <c r="C143" s="4">
        <v>0</v>
      </c>
      <c r="D143" s="4">
        <v>0</v>
      </c>
    </row>
    <row r="144" spans="1:4" x14ac:dyDescent="0.25">
      <c r="A144" s="5" t="s">
        <v>20</v>
      </c>
      <c r="B144" s="28">
        <v>43899</v>
      </c>
      <c r="C144" s="4">
        <v>1</v>
      </c>
      <c r="D144" s="4">
        <v>10</v>
      </c>
    </row>
    <row r="145" spans="1:4" x14ac:dyDescent="0.25">
      <c r="A145" s="5" t="s">
        <v>27</v>
      </c>
      <c r="B145" s="28">
        <v>43899</v>
      </c>
      <c r="C145" s="4">
        <v>0</v>
      </c>
      <c r="D145" s="4">
        <v>1</v>
      </c>
    </row>
    <row r="146" spans="1:4" x14ac:dyDescent="0.25">
      <c r="A146" s="5" t="s">
        <v>37</v>
      </c>
      <c r="B146" s="28">
        <v>43899</v>
      </c>
      <c r="C146" s="4">
        <v>0</v>
      </c>
      <c r="D146" s="4">
        <v>0</v>
      </c>
    </row>
    <row r="147" spans="1:4" x14ac:dyDescent="0.25">
      <c r="A147" s="5" t="s">
        <v>38</v>
      </c>
      <c r="B147" s="28">
        <v>43899</v>
      </c>
      <c r="C147" s="4">
        <v>0</v>
      </c>
      <c r="D147" s="4">
        <v>0</v>
      </c>
    </row>
    <row r="148" spans="1:4" x14ac:dyDescent="0.25">
      <c r="A148" s="5" t="s">
        <v>39</v>
      </c>
      <c r="B148" s="28">
        <v>43899</v>
      </c>
      <c r="C148" s="4">
        <v>0</v>
      </c>
      <c r="D148" s="4">
        <v>0</v>
      </c>
    </row>
    <row r="149" spans="1:4" x14ac:dyDescent="0.25">
      <c r="A149" s="5" t="s">
        <v>40</v>
      </c>
      <c r="B149" s="28">
        <v>43899</v>
      </c>
      <c r="C149" s="4">
        <v>0</v>
      </c>
      <c r="D149" s="4">
        <v>0</v>
      </c>
    </row>
    <row r="150" spans="1:4" x14ac:dyDescent="0.25">
      <c r="A150" s="5" t="s">
        <v>28</v>
      </c>
      <c r="B150" s="28">
        <v>43899</v>
      </c>
      <c r="C150" s="4">
        <v>0</v>
      </c>
      <c r="D150" s="4">
        <v>0</v>
      </c>
    </row>
    <row r="151" spans="1:4" x14ac:dyDescent="0.25">
      <c r="A151" s="5" t="s">
        <v>24</v>
      </c>
      <c r="B151" s="28">
        <v>43899</v>
      </c>
      <c r="C151" s="4">
        <v>0</v>
      </c>
      <c r="D151" s="4">
        <v>0</v>
      </c>
    </row>
    <row r="152" spans="1:4" x14ac:dyDescent="0.25">
      <c r="A152" s="5" t="s">
        <v>30</v>
      </c>
      <c r="B152" s="28">
        <v>43899</v>
      </c>
      <c r="C152" s="4">
        <v>0</v>
      </c>
      <c r="D152" s="4">
        <v>0</v>
      </c>
    </row>
    <row r="153" spans="1:4" x14ac:dyDescent="0.25">
      <c r="A153" s="5" t="s">
        <v>26</v>
      </c>
      <c r="B153" s="28">
        <v>43899</v>
      </c>
      <c r="C153" s="4">
        <v>0</v>
      </c>
      <c r="D153" s="4">
        <v>0</v>
      </c>
    </row>
    <row r="154" spans="1:4" x14ac:dyDescent="0.25">
      <c r="A154" s="5" t="s">
        <v>25</v>
      </c>
      <c r="B154" s="28">
        <v>43899</v>
      </c>
      <c r="C154" s="4">
        <v>1</v>
      </c>
      <c r="D154" s="4">
        <v>1</v>
      </c>
    </row>
    <row r="155" spans="1:4" x14ac:dyDescent="0.25">
      <c r="A155" s="5" t="s">
        <v>41</v>
      </c>
      <c r="B155" s="28">
        <v>43899</v>
      </c>
      <c r="C155" s="4">
        <v>0</v>
      </c>
      <c r="D155" s="4">
        <v>0</v>
      </c>
    </row>
    <row r="156" spans="1:4" x14ac:dyDescent="0.25">
      <c r="A156" s="5" t="s">
        <v>42</v>
      </c>
      <c r="B156" s="28">
        <v>43899</v>
      </c>
      <c r="C156" s="4">
        <v>0</v>
      </c>
      <c r="D156" s="4">
        <v>0</v>
      </c>
    </row>
    <row r="157" spans="1:4" x14ac:dyDescent="0.25">
      <c r="A157" s="5" t="s">
        <v>43</v>
      </c>
      <c r="B157" s="28">
        <v>43899</v>
      </c>
      <c r="C157" s="4">
        <v>1</v>
      </c>
      <c r="D157" s="4">
        <v>1</v>
      </c>
    </row>
    <row r="158" spans="1:4" x14ac:dyDescent="0.25">
      <c r="A158" s="5" t="s">
        <v>44</v>
      </c>
      <c r="B158" s="28">
        <v>43899</v>
      </c>
      <c r="C158" s="4">
        <v>0</v>
      </c>
      <c r="D158" s="4">
        <v>0</v>
      </c>
    </row>
    <row r="159" spans="1:4" x14ac:dyDescent="0.25">
      <c r="A159" s="5" t="s">
        <v>29</v>
      </c>
      <c r="B159" s="28">
        <v>43899</v>
      </c>
      <c r="C159" s="4">
        <v>0</v>
      </c>
      <c r="D159" s="4">
        <v>0</v>
      </c>
    </row>
    <row r="160" spans="1:4" x14ac:dyDescent="0.25">
      <c r="A160" s="5" t="s">
        <v>45</v>
      </c>
      <c r="B160" s="28">
        <v>43899</v>
      </c>
      <c r="C160" s="4">
        <v>0</v>
      </c>
      <c r="D160" s="4">
        <v>0</v>
      </c>
    </row>
    <row r="161" spans="1:4" x14ac:dyDescent="0.25">
      <c r="A161" s="5" t="s">
        <v>46</v>
      </c>
      <c r="B161" s="28">
        <v>43899</v>
      </c>
      <c r="C161" s="4">
        <v>0</v>
      </c>
      <c r="D161" s="4">
        <v>0</v>
      </c>
    </row>
    <row r="162" spans="1:4" x14ac:dyDescent="0.25">
      <c r="A162" s="5" t="s">
        <v>47</v>
      </c>
      <c r="B162" s="28">
        <v>43899</v>
      </c>
      <c r="C162" s="4">
        <v>0</v>
      </c>
      <c r="D162" s="4">
        <v>0</v>
      </c>
    </row>
    <row r="163" spans="1:4" x14ac:dyDescent="0.25">
      <c r="A163" s="5" t="s">
        <v>22</v>
      </c>
      <c r="B163" s="28">
        <v>43900</v>
      </c>
      <c r="C163" s="4">
        <v>1</v>
      </c>
      <c r="D163" s="4">
        <v>3</v>
      </c>
    </row>
    <row r="164" spans="1:4" x14ac:dyDescent="0.25">
      <c r="A164" s="5" t="s">
        <v>35</v>
      </c>
      <c r="B164" s="28">
        <v>43900</v>
      </c>
      <c r="C164" s="4">
        <v>0</v>
      </c>
      <c r="D164" s="4">
        <v>0</v>
      </c>
    </row>
    <row r="165" spans="1:4" x14ac:dyDescent="0.25">
      <c r="A165" s="5" t="s">
        <v>21</v>
      </c>
      <c r="B165" s="28">
        <v>43900</v>
      </c>
      <c r="C165" s="4">
        <v>0</v>
      </c>
      <c r="D165" s="4">
        <v>2</v>
      </c>
    </row>
    <row r="166" spans="1:4" x14ac:dyDescent="0.25">
      <c r="A166" s="5" t="s">
        <v>36</v>
      </c>
      <c r="B166" s="28">
        <v>43900</v>
      </c>
      <c r="C166" s="4">
        <v>0</v>
      </c>
      <c r="D166" s="4">
        <v>0</v>
      </c>
    </row>
    <row r="167" spans="1:4" x14ac:dyDescent="0.25">
      <c r="A167" s="5" t="s">
        <v>20</v>
      </c>
      <c r="B167" s="28">
        <v>43900</v>
      </c>
      <c r="C167" s="4">
        <v>1</v>
      </c>
      <c r="D167" s="4">
        <v>11</v>
      </c>
    </row>
    <row r="168" spans="1:4" x14ac:dyDescent="0.25">
      <c r="A168" s="5" t="s">
        <v>27</v>
      </c>
      <c r="B168" s="28">
        <v>43900</v>
      </c>
      <c r="C168" s="4">
        <v>0</v>
      </c>
      <c r="D168" s="4">
        <v>1</v>
      </c>
    </row>
    <row r="169" spans="1:4" x14ac:dyDescent="0.25">
      <c r="A169" s="5" t="s">
        <v>37</v>
      </c>
      <c r="B169" s="28">
        <v>43900</v>
      </c>
      <c r="C169" s="4">
        <v>0</v>
      </c>
      <c r="D169" s="4">
        <v>0</v>
      </c>
    </row>
    <row r="170" spans="1:4" x14ac:dyDescent="0.25">
      <c r="A170" s="5" t="s">
        <v>38</v>
      </c>
      <c r="B170" s="28">
        <v>43900</v>
      </c>
      <c r="C170" s="4">
        <v>0</v>
      </c>
      <c r="D170" s="4">
        <v>0</v>
      </c>
    </row>
    <row r="171" spans="1:4" x14ac:dyDescent="0.25">
      <c r="A171" s="5" t="s">
        <v>39</v>
      </c>
      <c r="B171" s="28">
        <v>43900</v>
      </c>
      <c r="C171" s="4">
        <v>0</v>
      </c>
      <c r="D171" s="4">
        <v>0</v>
      </c>
    </row>
    <row r="172" spans="1:4" x14ac:dyDescent="0.25">
      <c r="A172" s="5" t="s">
        <v>40</v>
      </c>
      <c r="B172" s="28">
        <v>43900</v>
      </c>
      <c r="C172" s="4">
        <v>0</v>
      </c>
      <c r="D172" s="4">
        <v>0</v>
      </c>
    </row>
    <row r="173" spans="1:4" x14ac:dyDescent="0.25">
      <c r="A173" s="5" t="s">
        <v>28</v>
      </c>
      <c r="B173" s="28">
        <v>43900</v>
      </c>
      <c r="C173" s="4">
        <v>0</v>
      </c>
      <c r="D173" s="4">
        <v>0</v>
      </c>
    </row>
    <row r="174" spans="1:4" x14ac:dyDescent="0.25">
      <c r="A174" s="5" t="s">
        <v>24</v>
      </c>
      <c r="B174" s="28">
        <v>43900</v>
      </c>
      <c r="C174" s="4">
        <v>0</v>
      </c>
      <c r="D174" s="4">
        <v>0</v>
      </c>
    </row>
    <row r="175" spans="1:4" x14ac:dyDescent="0.25">
      <c r="A175" s="5" t="s">
        <v>30</v>
      </c>
      <c r="B175" s="28">
        <v>43900</v>
      </c>
      <c r="C175" s="4">
        <v>0</v>
      </c>
      <c r="D175" s="4">
        <v>0</v>
      </c>
    </row>
    <row r="176" spans="1:4" x14ac:dyDescent="0.25">
      <c r="A176" s="5" t="s">
        <v>26</v>
      </c>
      <c r="B176" s="28">
        <v>43900</v>
      </c>
      <c r="C176" s="4">
        <v>0</v>
      </c>
      <c r="D176" s="4">
        <v>0</v>
      </c>
    </row>
    <row r="177" spans="1:4" x14ac:dyDescent="0.25">
      <c r="A177" s="5" t="s">
        <v>25</v>
      </c>
      <c r="B177" s="28">
        <v>43900</v>
      </c>
      <c r="C177" s="4">
        <v>0</v>
      </c>
      <c r="D177" s="4">
        <v>1</v>
      </c>
    </row>
    <row r="178" spans="1:4" x14ac:dyDescent="0.25">
      <c r="A178" s="5" t="s">
        <v>41</v>
      </c>
      <c r="B178" s="28">
        <v>43900</v>
      </c>
      <c r="C178" s="4">
        <v>0</v>
      </c>
      <c r="D178" s="4">
        <v>0</v>
      </c>
    </row>
    <row r="179" spans="1:4" x14ac:dyDescent="0.25">
      <c r="A179" s="5" t="s">
        <v>42</v>
      </c>
      <c r="B179" s="28">
        <v>43900</v>
      </c>
      <c r="C179" s="4">
        <v>0</v>
      </c>
      <c r="D179" s="4">
        <v>0</v>
      </c>
    </row>
    <row r="180" spans="1:4" x14ac:dyDescent="0.25">
      <c r="A180" s="5" t="s">
        <v>43</v>
      </c>
      <c r="B180" s="28">
        <v>43900</v>
      </c>
      <c r="C180" s="4">
        <v>0</v>
      </c>
      <c r="D180" s="4">
        <v>1</v>
      </c>
    </row>
    <row r="181" spans="1:4" x14ac:dyDescent="0.25">
      <c r="A181" s="5" t="s">
        <v>44</v>
      </c>
      <c r="B181" s="28">
        <v>43900</v>
      </c>
      <c r="C181" s="4">
        <v>0</v>
      </c>
      <c r="D181" s="4">
        <v>0</v>
      </c>
    </row>
    <row r="182" spans="1:4" x14ac:dyDescent="0.25">
      <c r="A182" s="5" t="s">
        <v>29</v>
      </c>
      <c r="B182" s="28">
        <v>43900</v>
      </c>
      <c r="C182" s="4">
        <v>0</v>
      </c>
      <c r="D182" s="4">
        <v>0</v>
      </c>
    </row>
    <row r="183" spans="1:4" x14ac:dyDescent="0.25">
      <c r="A183" s="5" t="s">
        <v>45</v>
      </c>
      <c r="B183" s="28">
        <v>43900</v>
      </c>
      <c r="C183" s="4">
        <v>0</v>
      </c>
      <c r="D183" s="4">
        <v>0</v>
      </c>
    </row>
    <row r="184" spans="1:4" x14ac:dyDescent="0.25">
      <c r="A184" s="5" t="s">
        <v>46</v>
      </c>
      <c r="B184" s="28">
        <v>43900</v>
      </c>
      <c r="C184" s="4">
        <v>0</v>
      </c>
      <c r="D184" s="4">
        <v>0</v>
      </c>
    </row>
    <row r="185" spans="1:4" x14ac:dyDescent="0.25">
      <c r="A185" s="5" t="s">
        <v>47</v>
      </c>
      <c r="B185" s="28">
        <v>43900</v>
      </c>
      <c r="C185" s="4">
        <v>0</v>
      </c>
      <c r="D185" s="4">
        <v>0</v>
      </c>
    </row>
    <row r="186" spans="1:4" x14ac:dyDescent="0.25">
      <c r="A186" s="5" t="s">
        <v>22</v>
      </c>
      <c r="B186" s="28">
        <v>43901</v>
      </c>
      <c r="C186" s="4">
        <v>1</v>
      </c>
      <c r="D186" s="4">
        <v>4</v>
      </c>
    </row>
    <row r="187" spans="1:4" x14ac:dyDescent="0.25">
      <c r="A187" s="5" t="s">
        <v>35</v>
      </c>
      <c r="B187" s="28">
        <v>43901</v>
      </c>
      <c r="C187" s="4">
        <v>0</v>
      </c>
      <c r="D187" s="4">
        <v>0</v>
      </c>
    </row>
    <row r="188" spans="1:4" x14ac:dyDescent="0.25">
      <c r="A188" s="5" t="s">
        <v>21</v>
      </c>
      <c r="B188" s="28">
        <v>43901</v>
      </c>
      <c r="C188" s="4">
        <v>0</v>
      </c>
      <c r="D188" s="4">
        <v>2</v>
      </c>
    </row>
    <row r="189" spans="1:4" x14ac:dyDescent="0.25">
      <c r="A189" s="5" t="s">
        <v>36</v>
      </c>
      <c r="B189" s="28">
        <v>43901</v>
      </c>
      <c r="C189" s="4">
        <v>0</v>
      </c>
      <c r="D189" s="4">
        <v>0</v>
      </c>
    </row>
    <row r="190" spans="1:4" x14ac:dyDescent="0.25">
      <c r="A190" s="5" t="s">
        <v>20</v>
      </c>
      <c r="B190" s="28">
        <v>43901</v>
      </c>
      <c r="C190" s="4">
        <v>1</v>
      </c>
      <c r="D190" s="4">
        <v>12</v>
      </c>
    </row>
    <row r="191" spans="1:4" x14ac:dyDescent="0.25">
      <c r="A191" s="5" t="s">
        <v>27</v>
      </c>
      <c r="B191" s="28">
        <v>43901</v>
      </c>
      <c r="C191" s="4">
        <v>0</v>
      </c>
      <c r="D191" s="4">
        <v>1</v>
      </c>
    </row>
    <row r="192" spans="1:4" x14ac:dyDescent="0.25">
      <c r="A192" s="5" t="s">
        <v>37</v>
      </c>
      <c r="B192" s="28">
        <v>43901</v>
      </c>
      <c r="C192" s="4">
        <v>0</v>
      </c>
      <c r="D192" s="4">
        <v>0</v>
      </c>
    </row>
    <row r="193" spans="1:4" x14ac:dyDescent="0.25">
      <c r="A193" s="5" t="s">
        <v>38</v>
      </c>
      <c r="B193" s="28">
        <v>43901</v>
      </c>
      <c r="C193" s="4">
        <v>0</v>
      </c>
      <c r="D193" s="4">
        <v>0</v>
      </c>
    </row>
    <row r="194" spans="1:4" x14ac:dyDescent="0.25">
      <c r="A194" s="5" t="s">
        <v>39</v>
      </c>
      <c r="B194" s="28">
        <v>43901</v>
      </c>
      <c r="C194" s="4">
        <v>0</v>
      </c>
      <c r="D194" s="4">
        <v>0</v>
      </c>
    </row>
    <row r="195" spans="1:4" x14ac:dyDescent="0.25">
      <c r="A195" s="5" t="s">
        <v>40</v>
      </c>
      <c r="B195" s="28">
        <v>43901</v>
      </c>
      <c r="C195" s="4">
        <v>0</v>
      </c>
      <c r="D195" s="4">
        <v>0</v>
      </c>
    </row>
    <row r="196" spans="1:4" x14ac:dyDescent="0.25">
      <c r="A196" s="5" t="s">
        <v>28</v>
      </c>
      <c r="B196" s="28">
        <v>43901</v>
      </c>
      <c r="C196" s="4">
        <v>0</v>
      </c>
      <c r="D196" s="4">
        <v>0</v>
      </c>
    </row>
    <row r="197" spans="1:4" x14ac:dyDescent="0.25">
      <c r="A197" s="5" t="s">
        <v>24</v>
      </c>
      <c r="B197" s="28">
        <v>43901</v>
      </c>
      <c r="C197" s="4">
        <v>0</v>
      </c>
      <c r="D197" s="4">
        <v>0</v>
      </c>
    </row>
    <row r="198" spans="1:4" x14ac:dyDescent="0.25">
      <c r="A198" s="5" t="s">
        <v>30</v>
      </c>
      <c r="B198" s="28">
        <v>43901</v>
      </c>
      <c r="C198" s="4">
        <v>0</v>
      </c>
      <c r="D198" s="4">
        <v>0</v>
      </c>
    </row>
    <row r="199" spans="1:4" x14ac:dyDescent="0.25">
      <c r="A199" s="5" t="s">
        <v>26</v>
      </c>
      <c r="B199" s="28">
        <v>43901</v>
      </c>
      <c r="C199" s="4">
        <v>0</v>
      </c>
      <c r="D199" s="4">
        <v>0</v>
      </c>
    </row>
    <row r="200" spans="1:4" x14ac:dyDescent="0.25">
      <c r="A200" s="5" t="s">
        <v>25</v>
      </c>
      <c r="B200" s="28">
        <v>43901</v>
      </c>
      <c r="C200" s="4">
        <v>0</v>
      </c>
      <c r="D200" s="4">
        <v>1</v>
      </c>
    </row>
    <row r="201" spans="1:4" x14ac:dyDescent="0.25">
      <c r="A201" s="5" t="s">
        <v>41</v>
      </c>
      <c r="B201" s="28">
        <v>43901</v>
      </c>
      <c r="C201" s="4">
        <v>0</v>
      </c>
      <c r="D201" s="4">
        <v>0</v>
      </c>
    </row>
    <row r="202" spans="1:4" x14ac:dyDescent="0.25">
      <c r="A202" s="5" t="s">
        <v>42</v>
      </c>
      <c r="B202" s="28">
        <v>43901</v>
      </c>
      <c r="C202" s="4">
        <v>0</v>
      </c>
      <c r="D202" s="4">
        <v>0</v>
      </c>
    </row>
    <row r="203" spans="1:4" x14ac:dyDescent="0.25">
      <c r="A203" s="5" t="s">
        <v>43</v>
      </c>
      <c r="B203" s="28">
        <v>43901</v>
      </c>
      <c r="C203" s="4">
        <v>0</v>
      </c>
      <c r="D203" s="4">
        <v>1</v>
      </c>
    </row>
    <row r="204" spans="1:4" x14ac:dyDescent="0.25">
      <c r="A204" s="5" t="s">
        <v>44</v>
      </c>
      <c r="B204" s="28">
        <v>43901</v>
      </c>
      <c r="C204" s="4">
        <v>0</v>
      </c>
      <c r="D204" s="4">
        <v>0</v>
      </c>
    </row>
    <row r="205" spans="1:4" x14ac:dyDescent="0.25">
      <c r="A205" s="5" t="s">
        <v>29</v>
      </c>
      <c r="B205" s="28">
        <v>43901</v>
      </c>
      <c r="C205" s="4">
        <v>0</v>
      </c>
      <c r="D205" s="4">
        <v>0</v>
      </c>
    </row>
    <row r="206" spans="1:4" x14ac:dyDescent="0.25">
      <c r="A206" s="5" t="s">
        <v>45</v>
      </c>
      <c r="B206" s="28">
        <v>43901</v>
      </c>
      <c r="C206" s="4">
        <v>0</v>
      </c>
      <c r="D206" s="4">
        <v>0</v>
      </c>
    </row>
    <row r="207" spans="1:4" x14ac:dyDescent="0.25">
      <c r="A207" s="5" t="s">
        <v>46</v>
      </c>
      <c r="B207" s="28">
        <v>43901</v>
      </c>
      <c r="C207" s="4">
        <v>0</v>
      </c>
      <c r="D207" s="4">
        <v>0</v>
      </c>
    </row>
    <row r="208" spans="1:4" x14ac:dyDescent="0.25">
      <c r="A208" s="5" t="s">
        <v>47</v>
      </c>
      <c r="B208" s="28">
        <v>43901</v>
      </c>
      <c r="C208" s="4">
        <v>0</v>
      </c>
      <c r="D208" s="4">
        <v>0</v>
      </c>
    </row>
    <row r="209" spans="1:4" x14ac:dyDescent="0.25">
      <c r="A209" s="5" t="s">
        <v>22</v>
      </c>
      <c r="B209" s="28">
        <v>43902</v>
      </c>
      <c r="C209" s="4">
        <v>4</v>
      </c>
      <c r="D209" s="4">
        <v>8</v>
      </c>
    </row>
    <row r="210" spans="1:4" x14ac:dyDescent="0.25">
      <c r="A210" s="5" t="s">
        <v>35</v>
      </c>
      <c r="B210" s="28">
        <v>43902</v>
      </c>
      <c r="C210" s="4">
        <v>0</v>
      </c>
      <c r="D210" s="4">
        <v>0</v>
      </c>
    </row>
    <row r="211" spans="1:4" x14ac:dyDescent="0.25">
      <c r="A211" s="5" t="s">
        <v>21</v>
      </c>
      <c r="B211" s="28">
        <v>43902</v>
      </c>
      <c r="C211" s="4">
        <v>2</v>
      </c>
      <c r="D211" s="4">
        <v>4</v>
      </c>
    </row>
    <row r="212" spans="1:4" x14ac:dyDescent="0.25">
      <c r="A212" s="5" t="s">
        <v>36</v>
      </c>
      <c r="B212" s="28">
        <v>43902</v>
      </c>
      <c r="C212" s="4">
        <v>0</v>
      </c>
      <c r="D212" s="4">
        <v>0</v>
      </c>
    </row>
    <row r="213" spans="1:4" x14ac:dyDescent="0.25">
      <c r="A213" s="5" t="s">
        <v>20</v>
      </c>
      <c r="B213" s="28">
        <v>43902</v>
      </c>
      <c r="C213" s="4">
        <v>2</v>
      </c>
      <c r="D213" s="4">
        <v>14</v>
      </c>
    </row>
    <row r="214" spans="1:4" x14ac:dyDescent="0.25">
      <c r="A214" s="5" t="s">
        <v>27</v>
      </c>
      <c r="B214" s="28">
        <v>43902</v>
      </c>
      <c r="C214" s="4">
        <v>1</v>
      </c>
      <c r="D214" s="4">
        <v>2</v>
      </c>
    </row>
    <row r="215" spans="1:4" x14ac:dyDescent="0.25">
      <c r="A215" s="5" t="s">
        <v>37</v>
      </c>
      <c r="B215" s="28">
        <v>43902</v>
      </c>
      <c r="C215" s="4">
        <v>0</v>
      </c>
      <c r="D215" s="4">
        <v>0</v>
      </c>
    </row>
    <row r="216" spans="1:4" x14ac:dyDescent="0.25">
      <c r="A216" s="5" t="s">
        <v>38</v>
      </c>
      <c r="B216" s="28">
        <v>43902</v>
      </c>
      <c r="C216" s="4">
        <v>1</v>
      </c>
      <c r="D216" s="4">
        <v>1</v>
      </c>
    </row>
    <row r="217" spans="1:4" x14ac:dyDescent="0.25">
      <c r="A217" s="5" t="s">
        <v>39</v>
      </c>
      <c r="B217" s="28">
        <v>43902</v>
      </c>
      <c r="C217" s="4">
        <v>0</v>
      </c>
      <c r="D217" s="4">
        <v>0</v>
      </c>
    </row>
    <row r="218" spans="1:4" x14ac:dyDescent="0.25">
      <c r="A218" s="5" t="s">
        <v>40</v>
      </c>
      <c r="B218" s="28">
        <v>43902</v>
      </c>
      <c r="C218" s="4">
        <v>0</v>
      </c>
      <c r="D218" s="4">
        <v>0</v>
      </c>
    </row>
    <row r="219" spans="1:4" x14ac:dyDescent="0.25">
      <c r="A219" s="5" t="s">
        <v>28</v>
      </c>
      <c r="B219" s="28">
        <v>43902</v>
      </c>
      <c r="C219" s="4">
        <v>0</v>
      </c>
      <c r="D219" s="4">
        <v>0</v>
      </c>
    </row>
    <row r="220" spans="1:4" x14ac:dyDescent="0.25">
      <c r="A220" s="5" t="s">
        <v>24</v>
      </c>
      <c r="B220" s="28">
        <v>43902</v>
      </c>
      <c r="C220" s="4">
        <v>0</v>
      </c>
      <c r="D220" s="4">
        <v>0</v>
      </c>
    </row>
    <row r="221" spans="1:4" x14ac:dyDescent="0.25">
      <c r="A221" s="5" t="s">
        <v>30</v>
      </c>
      <c r="B221" s="28">
        <v>43902</v>
      </c>
      <c r="C221" s="4">
        <v>0</v>
      </c>
      <c r="D221" s="4">
        <v>0</v>
      </c>
    </row>
    <row r="222" spans="1:4" x14ac:dyDescent="0.25">
      <c r="A222" s="5" t="s">
        <v>26</v>
      </c>
      <c r="B222" s="28">
        <v>43902</v>
      </c>
      <c r="C222" s="4">
        <v>0</v>
      </c>
      <c r="D222" s="4">
        <v>0</v>
      </c>
    </row>
    <row r="223" spans="1:4" x14ac:dyDescent="0.25">
      <c r="A223" s="5" t="s">
        <v>25</v>
      </c>
      <c r="B223" s="28">
        <v>43902</v>
      </c>
      <c r="C223" s="4">
        <v>0</v>
      </c>
      <c r="D223" s="4">
        <v>1</v>
      </c>
    </row>
    <row r="224" spans="1:4" x14ac:dyDescent="0.25">
      <c r="A224" s="5" t="s">
        <v>41</v>
      </c>
      <c r="B224" s="28">
        <v>43902</v>
      </c>
      <c r="C224" s="4">
        <v>0</v>
      </c>
      <c r="D224" s="4">
        <v>0</v>
      </c>
    </row>
    <row r="225" spans="1:5" x14ac:dyDescent="0.25">
      <c r="A225" s="5" t="s">
        <v>42</v>
      </c>
      <c r="B225" s="28">
        <v>43902</v>
      </c>
      <c r="C225" s="4">
        <v>0</v>
      </c>
      <c r="D225" s="4">
        <v>0</v>
      </c>
    </row>
    <row r="226" spans="1:5" x14ac:dyDescent="0.25">
      <c r="A226" s="5" t="s">
        <v>43</v>
      </c>
      <c r="B226" s="28">
        <v>43902</v>
      </c>
      <c r="C226" s="4">
        <v>0</v>
      </c>
      <c r="D226" s="4">
        <v>1</v>
      </c>
    </row>
    <row r="227" spans="1:5" x14ac:dyDescent="0.25">
      <c r="A227" s="5" t="s">
        <v>44</v>
      </c>
      <c r="B227" s="28">
        <v>43902</v>
      </c>
      <c r="C227" s="4">
        <v>0</v>
      </c>
      <c r="D227" s="4">
        <v>0</v>
      </c>
    </row>
    <row r="228" spans="1:5" x14ac:dyDescent="0.25">
      <c r="A228" s="5" t="s">
        <v>29</v>
      </c>
      <c r="B228" s="28">
        <v>43902</v>
      </c>
      <c r="C228" s="4">
        <v>0</v>
      </c>
      <c r="D228" s="4">
        <v>0</v>
      </c>
    </row>
    <row r="229" spans="1:5" x14ac:dyDescent="0.25">
      <c r="A229" s="5" t="s">
        <v>45</v>
      </c>
      <c r="B229" s="28">
        <v>43902</v>
      </c>
      <c r="C229" s="4">
        <v>0</v>
      </c>
      <c r="D229" s="4">
        <v>0</v>
      </c>
    </row>
    <row r="230" spans="1:5" x14ac:dyDescent="0.25">
      <c r="A230" s="5" t="s">
        <v>46</v>
      </c>
      <c r="B230" s="28">
        <v>43902</v>
      </c>
      <c r="C230" s="4">
        <v>0</v>
      </c>
      <c r="D230" s="4">
        <v>0</v>
      </c>
    </row>
    <row r="231" spans="1:5" x14ac:dyDescent="0.25">
      <c r="A231" s="5" t="s">
        <v>47</v>
      </c>
      <c r="B231" s="28">
        <v>43902</v>
      </c>
      <c r="C231" s="4">
        <v>0</v>
      </c>
      <c r="D231" s="4">
        <v>0</v>
      </c>
    </row>
    <row r="232" spans="1:5" x14ac:dyDescent="0.25">
      <c r="A232" s="5" t="s">
        <v>22</v>
      </c>
      <c r="B232" s="28">
        <v>43903</v>
      </c>
      <c r="C232" s="4">
        <v>1</v>
      </c>
      <c r="D232" s="4">
        <v>9</v>
      </c>
    </row>
    <row r="233" spans="1:5" x14ac:dyDescent="0.25">
      <c r="A233" s="5" t="s">
        <v>35</v>
      </c>
      <c r="B233" s="28">
        <v>43903</v>
      </c>
      <c r="C233" s="4">
        <v>0</v>
      </c>
      <c r="D233" s="4">
        <v>0</v>
      </c>
    </row>
    <row r="234" spans="1:5" x14ac:dyDescent="0.25">
      <c r="A234" s="5" t="s">
        <v>21</v>
      </c>
      <c r="B234" s="28">
        <v>43903</v>
      </c>
      <c r="C234" s="4">
        <v>0</v>
      </c>
      <c r="D234" s="4">
        <v>4</v>
      </c>
      <c r="E234" s="4">
        <v>1</v>
      </c>
    </row>
    <row r="235" spans="1:5" x14ac:dyDescent="0.25">
      <c r="A235" s="5" t="s">
        <v>36</v>
      </c>
      <c r="B235" s="28">
        <v>43903</v>
      </c>
      <c r="C235" s="4">
        <v>0</v>
      </c>
      <c r="D235" s="4">
        <v>0</v>
      </c>
    </row>
    <row r="236" spans="1:5" x14ac:dyDescent="0.25">
      <c r="A236" s="5" t="s">
        <v>20</v>
      </c>
      <c r="B236" s="28">
        <v>43903</v>
      </c>
      <c r="C236" s="4">
        <v>2</v>
      </c>
      <c r="D236" s="4">
        <v>16</v>
      </c>
    </row>
    <row r="237" spans="1:5" x14ac:dyDescent="0.25">
      <c r="A237" s="5" t="s">
        <v>27</v>
      </c>
      <c r="B237" s="28">
        <v>43903</v>
      </c>
      <c r="C237" s="4">
        <v>0</v>
      </c>
      <c r="D237" s="4">
        <v>2</v>
      </c>
    </row>
    <row r="238" spans="1:5" x14ac:dyDescent="0.25">
      <c r="A238" s="5" t="s">
        <v>37</v>
      </c>
      <c r="B238" s="28">
        <v>43903</v>
      </c>
      <c r="C238" s="4">
        <v>0</v>
      </c>
      <c r="D238" s="4">
        <v>0</v>
      </c>
    </row>
    <row r="239" spans="1:5" x14ac:dyDescent="0.25">
      <c r="A239" s="5" t="s">
        <v>38</v>
      </c>
      <c r="B239" s="28">
        <v>43903</v>
      </c>
      <c r="C239" s="4">
        <v>0</v>
      </c>
      <c r="D239" s="4">
        <v>1</v>
      </c>
    </row>
    <row r="240" spans="1:5" x14ac:dyDescent="0.25">
      <c r="A240" s="5" t="s">
        <v>39</v>
      </c>
      <c r="B240" s="28">
        <v>43903</v>
      </c>
      <c r="C240" s="4">
        <v>0</v>
      </c>
      <c r="D240" s="4">
        <v>0</v>
      </c>
    </row>
    <row r="241" spans="1:4" x14ac:dyDescent="0.25">
      <c r="A241" s="5" t="s">
        <v>40</v>
      </c>
      <c r="B241" s="28">
        <v>43903</v>
      </c>
      <c r="C241" s="4">
        <v>0</v>
      </c>
      <c r="D241" s="4">
        <v>0</v>
      </c>
    </row>
    <row r="242" spans="1:4" x14ac:dyDescent="0.25">
      <c r="A242" s="5" t="s">
        <v>28</v>
      </c>
      <c r="B242" s="28">
        <v>43903</v>
      </c>
      <c r="C242" s="4">
        <v>0</v>
      </c>
      <c r="D242" s="4">
        <v>0</v>
      </c>
    </row>
    <row r="243" spans="1:4" x14ac:dyDescent="0.25">
      <c r="A243" s="5" t="s">
        <v>24</v>
      </c>
      <c r="B243" s="28">
        <v>43903</v>
      </c>
      <c r="C243" s="4">
        <v>0</v>
      </c>
      <c r="D243" s="4">
        <v>0</v>
      </c>
    </row>
    <row r="244" spans="1:4" x14ac:dyDescent="0.25">
      <c r="A244" s="5" t="s">
        <v>30</v>
      </c>
      <c r="B244" s="28">
        <v>43903</v>
      </c>
      <c r="C244" s="4">
        <v>0</v>
      </c>
      <c r="D244" s="4">
        <v>0</v>
      </c>
    </row>
    <row r="245" spans="1:4" x14ac:dyDescent="0.25">
      <c r="A245" s="5" t="s">
        <v>26</v>
      </c>
      <c r="B245" s="28">
        <v>43903</v>
      </c>
      <c r="C245" s="4">
        <v>0</v>
      </c>
      <c r="D245" s="4">
        <v>0</v>
      </c>
    </row>
    <row r="246" spans="1:4" x14ac:dyDescent="0.25">
      <c r="A246" s="5" t="s">
        <v>25</v>
      </c>
      <c r="B246" s="28">
        <v>43903</v>
      </c>
      <c r="C246" s="4">
        <v>0</v>
      </c>
      <c r="D246" s="4">
        <v>1</v>
      </c>
    </row>
    <row r="247" spans="1:4" x14ac:dyDescent="0.25">
      <c r="A247" s="5" t="s">
        <v>41</v>
      </c>
      <c r="B247" s="28">
        <v>43903</v>
      </c>
      <c r="C247" s="4">
        <v>0</v>
      </c>
      <c r="D247" s="4">
        <v>0</v>
      </c>
    </row>
    <row r="248" spans="1:4" x14ac:dyDescent="0.25">
      <c r="A248" s="5" t="s">
        <v>42</v>
      </c>
      <c r="B248" s="28">
        <v>43903</v>
      </c>
      <c r="C248" s="4">
        <v>0</v>
      </c>
      <c r="D248" s="4">
        <v>0</v>
      </c>
    </row>
    <row r="249" spans="1:4" x14ac:dyDescent="0.25">
      <c r="A249" s="5" t="s">
        <v>43</v>
      </c>
      <c r="B249" s="28">
        <v>43903</v>
      </c>
      <c r="C249" s="4">
        <v>0</v>
      </c>
      <c r="D249" s="4">
        <v>1</v>
      </c>
    </row>
    <row r="250" spans="1:4" x14ac:dyDescent="0.25">
      <c r="A250" s="5" t="s">
        <v>44</v>
      </c>
      <c r="B250" s="28">
        <v>43903</v>
      </c>
      <c r="C250" s="4">
        <v>0</v>
      </c>
      <c r="D250" s="4">
        <v>0</v>
      </c>
    </row>
    <row r="251" spans="1:4" x14ac:dyDescent="0.25">
      <c r="A251" s="5" t="s">
        <v>29</v>
      </c>
      <c r="B251" s="28">
        <v>43903</v>
      </c>
      <c r="C251" s="4">
        <v>0</v>
      </c>
      <c r="D251" s="4">
        <v>0</v>
      </c>
    </row>
    <row r="252" spans="1:4" x14ac:dyDescent="0.25">
      <c r="A252" s="5" t="s">
        <v>45</v>
      </c>
      <c r="B252" s="28">
        <v>43903</v>
      </c>
      <c r="C252" s="4">
        <v>0</v>
      </c>
      <c r="D252" s="4">
        <v>0</v>
      </c>
    </row>
    <row r="253" spans="1:4" x14ac:dyDescent="0.25">
      <c r="A253" s="5" t="s">
        <v>46</v>
      </c>
      <c r="B253" s="28">
        <v>43903</v>
      </c>
      <c r="C253" s="4">
        <v>0</v>
      </c>
      <c r="D253" s="4">
        <v>0</v>
      </c>
    </row>
    <row r="254" spans="1:4" x14ac:dyDescent="0.25">
      <c r="A254" s="5" t="s">
        <v>47</v>
      </c>
      <c r="B254" s="28">
        <v>43903</v>
      </c>
      <c r="C254" s="4">
        <v>0</v>
      </c>
      <c r="D254" s="4">
        <v>0</v>
      </c>
    </row>
    <row r="255" spans="1:4" x14ac:dyDescent="0.25">
      <c r="A255" s="5" t="s">
        <v>22</v>
      </c>
      <c r="B255" s="28">
        <v>43904</v>
      </c>
      <c r="C255" s="4">
        <v>1</v>
      </c>
      <c r="D255" s="4">
        <v>10</v>
      </c>
    </row>
    <row r="256" spans="1:4" x14ac:dyDescent="0.25">
      <c r="A256" s="5" t="s">
        <v>35</v>
      </c>
      <c r="B256" s="28">
        <v>43904</v>
      </c>
      <c r="C256" s="4">
        <v>0</v>
      </c>
      <c r="D256" s="4">
        <v>0</v>
      </c>
    </row>
    <row r="257" spans="1:4" x14ac:dyDescent="0.25">
      <c r="A257" s="5" t="s">
        <v>21</v>
      </c>
      <c r="B257" s="28">
        <v>43904</v>
      </c>
      <c r="C257" s="4">
        <v>1</v>
      </c>
      <c r="D257" s="4">
        <v>5</v>
      </c>
    </row>
    <row r="258" spans="1:4" x14ac:dyDescent="0.25">
      <c r="A258" s="5" t="s">
        <v>36</v>
      </c>
      <c r="B258" s="28">
        <v>43904</v>
      </c>
      <c r="C258" s="4">
        <v>0</v>
      </c>
      <c r="D258" s="4">
        <v>0</v>
      </c>
    </row>
    <row r="259" spans="1:4" x14ac:dyDescent="0.25">
      <c r="A259" s="5" t="s">
        <v>20</v>
      </c>
      <c r="B259" s="28">
        <v>43904</v>
      </c>
      <c r="C259" s="4">
        <v>6</v>
      </c>
      <c r="D259" s="4">
        <v>22</v>
      </c>
    </row>
    <row r="260" spans="1:4" x14ac:dyDescent="0.25">
      <c r="A260" s="5" t="s">
        <v>27</v>
      </c>
      <c r="B260" s="28">
        <v>43904</v>
      </c>
      <c r="C260" s="4">
        <v>0</v>
      </c>
      <c r="D260" s="4">
        <v>2</v>
      </c>
    </row>
    <row r="261" spans="1:4" x14ac:dyDescent="0.25">
      <c r="A261" s="5" t="s">
        <v>37</v>
      </c>
      <c r="B261" s="28">
        <v>43904</v>
      </c>
      <c r="C261" s="4">
        <v>0</v>
      </c>
      <c r="D261" s="4">
        <v>0</v>
      </c>
    </row>
    <row r="262" spans="1:4" x14ac:dyDescent="0.25">
      <c r="A262" s="5" t="s">
        <v>38</v>
      </c>
      <c r="B262" s="28">
        <v>43904</v>
      </c>
      <c r="C262" s="4">
        <v>0</v>
      </c>
      <c r="D262" s="4">
        <v>1</v>
      </c>
    </row>
    <row r="263" spans="1:4" x14ac:dyDescent="0.25">
      <c r="A263" s="5" t="s">
        <v>39</v>
      </c>
      <c r="B263" s="28">
        <v>43904</v>
      </c>
      <c r="C263" s="4">
        <v>0</v>
      </c>
      <c r="D263" s="4">
        <v>0</v>
      </c>
    </row>
    <row r="264" spans="1:4" x14ac:dyDescent="0.25">
      <c r="A264" s="5" t="s">
        <v>40</v>
      </c>
      <c r="B264" s="28">
        <v>43904</v>
      </c>
      <c r="C264" s="4">
        <v>0</v>
      </c>
      <c r="D264" s="4">
        <v>0</v>
      </c>
    </row>
    <row r="265" spans="1:4" x14ac:dyDescent="0.25">
      <c r="A265" s="5" t="s">
        <v>28</v>
      </c>
      <c r="B265" s="28">
        <v>43904</v>
      </c>
      <c r="C265" s="4">
        <v>0</v>
      </c>
      <c r="D265" s="4">
        <v>0</v>
      </c>
    </row>
    <row r="266" spans="1:4" x14ac:dyDescent="0.25">
      <c r="A266" s="5" t="s">
        <v>24</v>
      </c>
      <c r="B266" s="28">
        <v>43904</v>
      </c>
      <c r="C266" s="4">
        <v>0</v>
      </c>
      <c r="D266" s="4">
        <v>0</v>
      </c>
    </row>
    <row r="267" spans="1:4" x14ac:dyDescent="0.25">
      <c r="A267" s="5" t="s">
        <v>30</v>
      </c>
      <c r="B267" s="28">
        <v>43904</v>
      </c>
      <c r="C267" s="4">
        <v>0</v>
      </c>
      <c r="D267" s="4">
        <v>0</v>
      </c>
    </row>
    <row r="268" spans="1:4" x14ac:dyDescent="0.25">
      <c r="A268" s="5" t="s">
        <v>26</v>
      </c>
      <c r="B268" s="28">
        <v>43904</v>
      </c>
      <c r="C268" s="4">
        <v>0</v>
      </c>
      <c r="D268" s="4">
        <v>0</v>
      </c>
    </row>
    <row r="269" spans="1:4" x14ac:dyDescent="0.25">
      <c r="A269" s="5" t="s">
        <v>25</v>
      </c>
      <c r="B269" s="28">
        <v>43904</v>
      </c>
      <c r="C269" s="4">
        <v>0</v>
      </c>
      <c r="D269" s="4">
        <v>1</v>
      </c>
    </row>
    <row r="270" spans="1:4" x14ac:dyDescent="0.25">
      <c r="A270" s="5" t="s">
        <v>41</v>
      </c>
      <c r="B270" s="28">
        <v>43904</v>
      </c>
      <c r="C270" s="4">
        <v>0</v>
      </c>
      <c r="D270" s="4">
        <v>0</v>
      </c>
    </row>
    <row r="271" spans="1:4" x14ac:dyDescent="0.25">
      <c r="A271" s="5" t="s">
        <v>42</v>
      </c>
      <c r="B271" s="28">
        <v>43904</v>
      </c>
      <c r="C271" s="4">
        <v>0</v>
      </c>
      <c r="D271" s="4">
        <v>0</v>
      </c>
    </row>
    <row r="272" spans="1:4" x14ac:dyDescent="0.25">
      <c r="A272" s="5" t="s">
        <v>43</v>
      </c>
      <c r="B272" s="28">
        <v>43904</v>
      </c>
      <c r="C272" s="4">
        <v>2</v>
      </c>
      <c r="D272" s="4">
        <v>3</v>
      </c>
    </row>
    <row r="273" spans="1:4" x14ac:dyDescent="0.25">
      <c r="A273" s="5" t="s">
        <v>44</v>
      </c>
      <c r="B273" s="28">
        <v>43904</v>
      </c>
      <c r="C273" s="4">
        <v>0</v>
      </c>
      <c r="D273" s="4">
        <v>0</v>
      </c>
    </row>
    <row r="274" spans="1:4" x14ac:dyDescent="0.25">
      <c r="A274" s="5" t="s">
        <v>29</v>
      </c>
      <c r="B274" s="28">
        <v>43904</v>
      </c>
      <c r="C274" s="4">
        <v>1</v>
      </c>
      <c r="D274" s="4">
        <v>1</v>
      </c>
    </row>
    <row r="275" spans="1:4" x14ac:dyDescent="0.25">
      <c r="A275" s="5" t="s">
        <v>45</v>
      </c>
      <c r="B275" s="28">
        <v>43904</v>
      </c>
      <c r="C275" s="4">
        <v>0</v>
      </c>
      <c r="D275" s="4">
        <v>0</v>
      </c>
    </row>
    <row r="276" spans="1:4" x14ac:dyDescent="0.25">
      <c r="A276" s="5" t="s">
        <v>46</v>
      </c>
      <c r="B276" s="28">
        <v>43904</v>
      </c>
      <c r="C276" s="4">
        <v>0</v>
      </c>
      <c r="D276" s="4">
        <v>0</v>
      </c>
    </row>
    <row r="277" spans="1:4" x14ac:dyDescent="0.25">
      <c r="A277" s="5" t="s">
        <v>47</v>
      </c>
      <c r="B277" s="28">
        <v>43904</v>
      </c>
      <c r="C277" s="4">
        <v>0</v>
      </c>
      <c r="D277" s="4">
        <v>0</v>
      </c>
    </row>
    <row r="278" spans="1:4" x14ac:dyDescent="0.25">
      <c r="A278" s="5" t="s">
        <v>22</v>
      </c>
      <c r="B278" s="28">
        <v>43905</v>
      </c>
      <c r="C278" s="4">
        <v>1</v>
      </c>
      <c r="D278" s="4">
        <v>11</v>
      </c>
    </row>
    <row r="279" spans="1:4" x14ac:dyDescent="0.25">
      <c r="A279" s="5" t="s">
        <v>35</v>
      </c>
      <c r="B279" s="28">
        <v>43905</v>
      </c>
      <c r="C279" s="4">
        <v>0</v>
      </c>
      <c r="D279" s="4">
        <v>0</v>
      </c>
    </row>
    <row r="280" spans="1:4" x14ac:dyDescent="0.25">
      <c r="A280" s="5" t="s">
        <v>21</v>
      </c>
      <c r="B280" s="28">
        <v>43905</v>
      </c>
      <c r="C280" s="4">
        <v>2</v>
      </c>
      <c r="D280" s="4">
        <v>7</v>
      </c>
    </row>
    <row r="281" spans="1:4" x14ac:dyDescent="0.25">
      <c r="A281" s="5" t="s">
        <v>36</v>
      </c>
      <c r="B281" s="28">
        <v>43905</v>
      </c>
      <c r="C281" s="4">
        <v>0</v>
      </c>
      <c r="D281" s="4">
        <v>0</v>
      </c>
    </row>
    <row r="282" spans="1:4" x14ac:dyDescent="0.25">
      <c r="A282" s="5" t="s">
        <v>20</v>
      </c>
      <c r="B282" s="28">
        <v>43905</v>
      </c>
      <c r="C282" s="4">
        <v>6</v>
      </c>
      <c r="D282" s="4">
        <v>28</v>
      </c>
    </row>
    <row r="283" spans="1:4" x14ac:dyDescent="0.25">
      <c r="A283" s="5" t="s">
        <v>27</v>
      </c>
      <c r="B283" s="28">
        <v>43905</v>
      </c>
      <c r="C283" s="4">
        <v>0</v>
      </c>
      <c r="D283" s="4">
        <v>2</v>
      </c>
    </row>
    <row r="284" spans="1:4" x14ac:dyDescent="0.25">
      <c r="A284" s="5" t="s">
        <v>37</v>
      </c>
      <c r="B284" s="28">
        <v>43905</v>
      </c>
      <c r="C284" s="4">
        <v>0</v>
      </c>
      <c r="D284" s="4">
        <v>0</v>
      </c>
    </row>
    <row r="285" spans="1:4" x14ac:dyDescent="0.25">
      <c r="A285" s="5" t="s">
        <v>38</v>
      </c>
      <c r="B285" s="28">
        <v>43905</v>
      </c>
      <c r="C285" s="4">
        <v>0</v>
      </c>
      <c r="D285" s="4">
        <v>1</v>
      </c>
    </row>
    <row r="286" spans="1:4" x14ac:dyDescent="0.25">
      <c r="A286" s="5" t="s">
        <v>39</v>
      </c>
      <c r="B286" s="28">
        <v>43905</v>
      </c>
      <c r="C286" s="4">
        <v>0</v>
      </c>
      <c r="D286" s="4">
        <v>0</v>
      </c>
    </row>
    <row r="287" spans="1:4" x14ac:dyDescent="0.25">
      <c r="A287" s="5" t="s">
        <v>40</v>
      </c>
      <c r="B287" s="28">
        <v>43905</v>
      </c>
      <c r="C287" s="4">
        <v>0</v>
      </c>
      <c r="D287" s="4">
        <v>0</v>
      </c>
    </row>
    <row r="288" spans="1:4" x14ac:dyDescent="0.25">
      <c r="A288" s="5" t="s">
        <v>28</v>
      </c>
      <c r="B288" s="28">
        <v>43905</v>
      </c>
      <c r="C288" s="4">
        <v>0</v>
      </c>
      <c r="D288" s="4">
        <v>0</v>
      </c>
    </row>
    <row r="289" spans="1:4" x14ac:dyDescent="0.25">
      <c r="A289" s="5" t="s">
        <v>24</v>
      </c>
      <c r="B289" s="28">
        <v>43905</v>
      </c>
      <c r="C289" s="4">
        <v>0</v>
      </c>
      <c r="D289" s="4">
        <v>0</v>
      </c>
    </row>
    <row r="290" spans="1:4" x14ac:dyDescent="0.25">
      <c r="A290" s="5" t="s">
        <v>30</v>
      </c>
      <c r="B290" s="28">
        <v>43905</v>
      </c>
      <c r="C290" s="4">
        <v>0</v>
      </c>
      <c r="D290" s="4">
        <v>0</v>
      </c>
    </row>
    <row r="291" spans="1:4" x14ac:dyDescent="0.25">
      <c r="A291" s="5" t="s">
        <v>26</v>
      </c>
      <c r="B291" s="28">
        <v>43905</v>
      </c>
      <c r="C291" s="4">
        <v>0</v>
      </c>
      <c r="D291" s="4">
        <v>0</v>
      </c>
    </row>
    <row r="292" spans="1:4" x14ac:dyDescent="0.25">
      <c r="A292" s="5" t="s">
        <v>25</v>
      </c>
      <c r="B292" s="28">
        <v>43905</v>
      </c>
      <c r="C292" s="4">
        <v>0</v>
      </c>
      <c r="D292" s="4">
        <v>1</v>
      </c>
    </row>
    <row r="293" spans="1:4" x14ac:dyDescent="0.25">
      <c r="A293" s="5" t="s">
        <v>41</v>
      </c>
      <c r="B293" s="28">
        <v>43905</v>
      </c>
      <c r="C293" s="4">
        <v>0</v>
      </c>
      <c r="D293" s="4">
        <v>0</v>
      </c>
    </row>
    <row r="294" spans="1:4" x14ac:dyDescent="0.25">
      <c r="A294" s="5" t="s">
        <v>42</v>
      </c>
      <c r="B294" s="28">
        <v>43905</v>
      </c>
      <c r="C294" s="4">
        <v>0</v>
      </c>
      <c r="D294" s="4">
        <v>0</v>
      </c>
    </row>
    <row r="295" spans="1:4" x14ac:dyDescent="0.25">
      <c r="A295" s="5" t="s">
        <v>43</v>
      </c>
      <c r="B295" s="28">
        <v>43905</v>
      </c>
      <c r="C295" s="4">
        <v>0</v>
      </c>
      <c r="D295" s="4">
        <v>3</v>
      </c>
    </row>
    <row r="296" spans="1:4" x14ac:dyDescent="0.25">
      <c r="A296" s="5" t="s">
        <v>44</v>
      </c>
      <c r="B296" s="28">
        <v>43905</v>
      </c>
      <c r="C296" s="4">
        <v>0</v>
      </c>
      <c r="D296" s="4">
        <v>0</v>
      </c>
    </row>
    <row r="297" spans="1:4" x14ac:dyDescent="0.25">
      <c r="A297" s="5" t="s">
        <v>29</v>
      </c>
      <c r="B297" s="28">
        <v>43905</v>
      </c>
      <c r="C297" s="4">
        <v>0</v>
      </c>
      <c r="D297" s="4">
        <v>1</v>
      </c>
    </row>
    <row r="298" spans="1:4" x14ac:dyDescent="0.25">
      <c r="A298" s="5" t="s">
        <v>45</v>
      </c>
      <c r="B298" s="28">
        <v>43905</v>
      </c>
      <c r="C298" s="4">
        <v>0</v>
      </c>
      <c r="D298" s="4">
        <v>0</v>
      </c>
    </row>
    <row r="299" spans="1:4" x14ac:dyDescent="0.25">
      <c r="A299" s="5" t="s">
        <v>46</v>
      </c>
      <c r="B299" s="28">
        <v>43905</v>
      </c>
      <c r="C299" s="4">
        <v>2</v>
      </c>
      <c r="D299" s="4">
        <v>2</v>
      </c>
    </row>
    <row r="300" spans="1:4" x14ac:dyDescent="0.25">
      <c r="A300" s="5" t="s">
        <v>47</v>
      </c>
      <c r="B300" s="28">
        <v>43905</v>
      </c>
      <c r="C300" s="4">
        <v>0</v>
      </c>
      <c r="D300" s="4">
        <v>0</v>
      </c>
    </row>
    <row r="301" spans="1:4" x14ac:dyDescent="0.25">
      <c r="A301" s="5" t="s">
        <v>22</v>
      </c>
      <c r="B301" s="28">
        <v>43906</v>
      </c>
      <c r="C301" s="4">
        <v>1</v>
      </c>
      <c r="D301" s="4">
        <v>12</v>
      </c>
    </row>
    <row r="302" spans="1:4" x14ac:dyDescent="0.25">
      <c r="A302" s="5" t="s">
        <v>35</v>
      </c>
      <c r="B302" s="28">
        <v>43906</v>
      </c>
      <c r="C302" s="4">
        <v>0</v>
      </c>
      <c r="D302" s="4">
        <v>0</v>
      </c>
    </row>
    <row r="303" spans="1:4" x14ac:dyDescent="0.25">
      <c r="A303" s="5" t="s">
        <v>21</v>
      </c>
      <c r="B303" s="28">
        <v>43906</v>
      </c>
      <c r="C303" s="4">
        <v>3</v>
      </c>
      <c r="D303" s="4">
        <v>10</v>
      </c>
    </row>
    <row r="304" spans="1:4" x14ac:dyDescent="0.25">
      <c r="A304" s="5" t="s">
        <v>36</v>
      </c>
      <c r="B304" s="28">
        <v>43906</v>
      </c>
      <c r="C304" s="4">
        <v>0</v>
      </c>
      <c r="D304" s="4">
        <v>0</v>
      </c>
    </row>
    <row r="305" spans="1:4" x14ac:dyDescent="0.25">
      <c r="A305" s="5" t="s">
        <v>20</v>
      </c>
      <c r="B305" s="28">
        <v>43906</v>
      </c>
      <c r="C305" s="4">
        <v>5</v>
      </c>
      <c r="D305" s="4">
        <v>33</v>
      </c>
    </row>
    <row r="306" spans="1:4" x14ac:dyDescent="0.25">
      <c r="A306" s="5" t="s">
        <v>27</v>
      </c>
      <c r="B306" s="28">
        <v>43906</v>
      </c>
      <c r="C306" s="4">
        <v>0</v>
      </c>
      <c r="D306" s="4">
        <v>2</v>
      </c>
    </row>
    <row r="307" spans="1:4" x14ac:dyDescent="0.25">
      <c r="A307" s="5" t="s">
        <v>37</v>
      </c>
      <c r="B307" s="28">
        <v>43906</v>
      </c>
      <c r="C307" s="4">
        <v>0</v>
      </c>
      <c r="D307" s="4">
        <v>0</v>
      </c>
    </row>
    <row r="308" spans="1:4" x14ac:dyDescent="0.25">
      <c r="A308" s="5" t="s">
        <v>38</v>
      </c>
      <c r="B308" s="28">
        <v>43906</v>
      </c>
      <c r="C308" s="4">
        <v>0</v>
      </c>
      <c r="D308" s="4">
        <v>1</v>
      </c>
    </row>
    <row r="309" spans="1:4" x14ac:dyDescent="0.25">
      <c r="A309" s="5" t="s">
        <v>39</v>
      </c>
      <c r="B309" s="28">
        <v>43906</v>
      </c>
      <c r="C309" s="4">
        <v>0</v>
      </c>
      <c r="D309" s="4">
        <v>0</v>
      </c>
    </row>
    <row r="310" spans="1:4" x14ac:dyDescent="0.25">
      <c r="A310" s="5" t="s">
        <v>40</v>
      </c>
      <c r="B310" s="28">
        <v>43906</v>
      </c>
      <c r="C310" s="4">
        <v>0</v>
      </c>
      <c r="D310" s="4">
        <v>0</v>
      </c>
    </row>
    <row r="311" spans="1:4" x14ac:dyDescent="0.25">
      <c r="A311" s="5" t="s">
        <v>28</v>
      </c>
      <c r="B311" s="28">
        <v>43906</v>
      </c>
      <c r="C311" s="4">
        <v>0</v>
      </c>
      <c r="D311" s="4">
        <v>0</v>
      </c>
    </row>
    <row r="312" spans="1:4" x14ac:dyDescent="0.25">
      <c r="A312" s="5" t="s">
        <v>24</v>
      </c>
      <c r="B312" s="28">
        <v>43906</v>
      </c>
      <c r="C312" s="4">
        <v>0</v>
      </c>
      <c r="D312" s="4">
        <v>0</v>
      </c>
    </row>
    <row r="313" spans="1:4" x14ac:dyDescent="0.25">
      <c r="A313" s="5" t="s">
        <v>30</v>
      </c>
      <c r="B313" s="28">
        <v>43906</v>
      </c>
      <c r="C313" s="4">
        <v>0</v>
      </c>
      <c r="D313" s="4">
        <v>0</v>
      </c>
    </row>
    <row r="314" spans="1:4" x14ac:dyDescent="0.25">
      <c r="A314" s="5" t="s">
        <v>26</v>
      </c>
      <c r="B314" s="28">
        <v>43906</v>
      </c>
      <c r="C314" s="4">
        <v>0</v>
      </c>
      <c r="D314" s="4">
        <v>0</v>
      </c>
    </row>
    <row r="315" spans="1:4" x14ac:dyDescent="0.25">
      <c r="A315" s="5" t="s">
        <v>25</v>
      </c>
      <c r="B315" s="28">
        <v>43906</v>
      </c>
      <c r="C315" s="4">
        <v>0</v>
      </c>
      <c r="D315" s="4">
        <v>1</v>
      </c>
    </row>
    <row r="316" spans="1:4" x14ac:dyDescent="0.25">
      <c r="A316" s="5" t="s">
        <v>41</v>
      </c>
      <c r="B316" s="28">
        <v>43906</v>
      </c>
      <c r="C316" s="4">
        <v>0</v>
      </c>
      <c r="D316" s="4">
        <v>0</v>
      </c>
    </row>
    <row r="317" spans="1:4" x14ac:dyDescent="0.25">
      <c r="A317" s="5" t="s">
        <v>42</v>
      </c>
      <c r="B317" s="28">
        <v>43906</v>
      </c>
      <c r="C317" s="4">
        <v>0</v>
      </c>
      <c r="D317" s="4">
        <v>0</v>
      </c>
    </row>
    <row r="318" spans="1:4" x14ac:dyDescent="0.25">
      <c r="A318" s="5" t="s">
        <v>43</v>
      </c>
      <c r="B318" s="28">
        <v>43906</v>
      </c>
      <c r="C318" s="4">
        <v>0</v>
      </c>
      <c r="D318" s="4">
        <v>3</v>
      </c>
    </row>
    <row r="319" spans="1:4" x14ac:dyDescent="0.25">
      <c r="A319" s="5" t="s">
        <v>44</v>
      </c>
      <c r="B319" s="28">
        <v>43906</v>
      </c>
      <c r="C319" s="4">
        <v>0</v>
      </c>
      <c r="D319" s="4">
        <v>0</v>
      </c>
    </row>
    <row r="320" spans="1:4" x14ac:dyDescent="0.25">
      <c r="A320" s="5" t="s">
        <v>29</v>
      </c>
      <c r="B320" s="28">
        <v>43906</v>
      </c>
      <c r="C320" s="4">
        <v>0</v>
      </c>
      <c r="D320" s="4">
        <v>1</v>
      </c>
    </row>
    <row r="321" spans="1:4" x14ac:dyDescent="0.25">
      <c r="A321" s="5" t="s">
        <v>45</v>
      </c>
      <c r="B321" s="28">
        <v>43906</v>
      </c>
      <c r="C321" s="4">
        <v>0</v>
      </c>
      <c r="D321" s="4">
        <v>0</v>
      </c>
    </row>
    <row r="322" spans="1:4" x14ac:dyDescent="0.25">
      <c r="A322" s="5" t="s">
        <v>46</v>
      </c>
      <c r="B322" s="28">
        <v>43906</v>
      </c>
      <c r="C322" s="4">
        <v>0</v>
      </c>
      <c r="D322" s="4">
        <v>2</v>
      </c>
    </row>
    <row r="323" spans="1:4" x14ac:dyDescent="0.25">
      <c r="A323" s="5" t="s">
        <v>47</v>
      </c>
      <c r="B323" s="28">
        <v>43906</v>
      </c>
      <c r="C323" s="4">
        <v>0</v>
      </c>
      <c r="D323" s="4">
        <v>0</v>
      </c>
    </row>
    <row r="324" spans="1:4" x14ac:dyDescent="0.25">
      <c r="A324" s="5" t="s">
        <v>22</v>
      </c>
      <c r="B324" s="28">
        <v>43907</v>
      </c>
      <c r="C324" s="4">
        <v>1</v>
      </c>
      <c r="D324" s="4">
        <v>13</v>
      </c>
    </row>
    <row r="325" spans="1:4" x14ac:dyDescent="0.25">
      <c r="A325" s="5" t="s">
        <v>35</v>
      </c>
      <c r="B325" s="28">
        <v>43907</v>
      </c>
      <c r="C325" s="4">
        <v>0</v>
      </c>
      <c r="D325" s="4">
        <v>0</v>
      </c>
    </row>
    <row r="326" spans="1:4" x14ac:dyDescent="0.25">
      <c r="A326" s="5" t="s">
        <v>21</v>
      </c>
      <c r="B326" s="28">
        <v>43907</v>
      </c>
      <c r="C326" s="4">
        <v>1</v>
      </c>
      <c r="D326" s="4">
        <v>11</v>
      </c>
    </row>
    <row r="327" spans="1:4" x14ac:dyDescent="0.25">
      <c r="A327" s="5" t="s">
        <v>36</v>
      </c>
      <c r="B327" s="28">
        <v>43907</v>
      </c>
      <c r="C327" s="4">
        <v>0</v>
      </c>
      <c r="D327" s="4">
        <v>0</v>
      </c>
    </row>
    <row r="328" spans="1:4" x14ac:dyDescent="0.25">
      <c r="A328" s="5" t="s">
        <v>20</v>
      </c>
      <c r="B328" s="28">
        <v>43907</v>
      </c>
      <c r="C328" s="4">
        <v>4</v>
      </c>
      <c r="D328" s="4">
        <v>37</v>
      </c>
    </row>
    <row r="329" spans="1:4" x14ac:dyDescent="0.25">
      <c r="A329" s="5" t="s">
        <v>27</v>
      </c>
      <c r="B329" s="28">
        <v>43907</v>
      </c>
      <c r="C329" s="4">
        <v>2</v>
      </c>
      <c r="D329" s="4">
        <v>4</v>
      </c>
    </row>
    <row r="330" spans="1:4" x14ac:dyDescent="0.25">
      <c r="A330" s="5" t="s">
        <v>37</v>
      </c>
      <c r="B330" s="28">
        <v>43907</v>
      </c>
      <c r="C330" s="4">
        <v>0</v>
      </c>
      <c r="D330" s="4">
        <v>0</v>
      </c>
    </row>
    <row r="331" spans="1:4" x14ac:dyDescent="0.25">
      <c r="A331" s="5" t="s">
        <v>38</v>
      </c>
      <c r="B331" s="28">
        <v>43907</v>
      </c>
      <c r="C331" s="4">
        <v>1</v>
      </c>
      <c r="D331" s="4">
        <v>2</v>
      </c>
    </row>
    <row r="332" spans="1:4" x14ac:dyDescent="0.25">
      <c r="A332" s="5" t="s">
        <v>39</v>
      </c>
      <c r="B332" s="28">
        <v>43907</v>
      </c>
      <c r="C332" s="4">
        <v>1</v>
      </c>
      <c r="D332" s="4">
        <v>1</v>
      </c>
    </row>
    <row r="333" spans="1:4" x14ac:dyDescent="0.25">
      <c r="A333" s="5" t="s">
        <v>40</v>
      </c>
      <c r="B333" s="28">
        <v>43907</v>
      </c>
      <c r="C333" s="4">
        <v>0</v>
      </c>
      <c r="D333" s="4">
        <v>0</v>
      </c>
    </row>
    <row r="334" spans="1:4" x14ac:dyDescent="0.25">
      <c r="A334" s="5" t="s">
        <v>28</v>
      </c>
      <c r="B334" s="28">
        <v>43907</v>
      </c>
      <c r="C334" s="4">
        <v>0</v>
      </c>
      <c r="D334" s="4">
        <v>0</v>
      </c>
    </row>
    <row r="335" spans="1:4" x14ac:dyDescent="0.25">
      <c r="A335" s="5" t="s">
        <v>24</v>
      </c>
      <c r="B335" s="28">
        <v>43907</v>
      </c>
      <c r="C335" s="4">
        <v>0</v>
      </c>
      <c r="D335" s="4">
        <v>0</v>
      </c>
    </row>
    <row r="336" spans="1:4" x14ac:dyDescent="0.25">
      <c r="A336" s="5" t="s">
        <v>30</v>
      </c>
      <c r="B336" s="28">
        <v>43907</v>
      </c>
      <c r="C336" s="4">
        <v>0</v>
      </c>
      <c r="D336" s="4">
        <v>0</v>
      </c>
    </row>
    <row r="337" spans="1:5" x14ac:dyDescent="0.25">
      <c r="A337" s="5" t="s">
        <v>26</v>
      </c>
      <c r="B337" s="28">
        <v>43907</v>
      </c>
      <c r="C337" s="4">
        <v>0</v>
      </c>
      <c r="D337" s="4">
        <v>0</v>
      </c>
    </row>
    <row r="338" spans="1:5" x14ac:dyDescent="0.25">
      <c r="A338" s="5" t="s">
        <v>25</v>
      </c>
      <c r="B338" s="28">
        <v>43907</v>
      </c>
      <c r="C338" s="4">
        <v>1</v>
      </c>
      <c r="D338" s="4">
        <v>2</v>
      </c>
    </row>
    <row r="339" spans="1:5" x14ac:dyDescent="0.25">
      <c r="A339" s="5" t="s">
        <v>41</v>
      </c>
      <c r="B339" s="28">
        <v>43907</v>
      </c>
      <c r="C339" s="4">
        <v>1</v>
      </c>
      <c r="D339" s="4">
        <v>1</v>
      </c>
    </row>
    <row r="340" spans="1:5" x14ac:dyDescent="0.25">
      <c r="A340" s="5" t="s">
        <v>42</v>
      </c>
      <c r="B340" s="28">
        <v>43907</v>
      </c>
      <c r="C340" s="4">
        <v>0</v>
      </c>
      <c r="D340" s="4">
        <v>0</v>
      </c>
    </row>
    <row r="341" spans="1:5" x14ac:dyDescent="0.25">
      <c r="A341" s="5" t="s">
        <v>43</v>
      </c>
      <c r="B341" s="28">
        <v>43907</v>
      </c>
      <c r="C341" s="4">
        <v>0</v>
      </c>
      <c r="D341" s="4">
        <v>3</v>
      </c>
    </row>
    <row r="342" spans="1:5" x14ac:dyDescent="0.25">
      <c r="A342" s="5" t="s">
        <v>44</v>
      </c>
      <c r="B342" s="28">
        <v>43907</v>
      </c>
      <c r="C342" s="4">
        <v>1</v>
      </c>
      <c r="D342" s="4">
        <v>1</v>
      </c>
    </row>
    <row r="343" spans="1:5" x14ac:dyDescent="0.25">
      <c r="A343" s="5" t="s">
        <v>29</v>
      </c>
      <c r="B343" s="28">
        <v>43907</v>
      </c>
      <c r="C343" s="4">
        <v>0</v>
      </c>
      <c r="D343" s="4">
        <v>1</v>
      </c>
    </row>
    <row r="344" spans="1:5" x14ac:dyDescent="0.25">
      <c r="A344" s="5" t="s">
        <v>45</v>
      </c>
      <c r="B344" s="28">
        <v>43907</v>
      </c>
      <c r="C344" s="4">
        <v>0</v>
      </c>
      <c r="D344" s="4">
        <v>0</v>
      </c>
    </row>
    <row r="345" spans="1:5" x14ac:dyDescent="0.25">
      <c r="A345" s="5" t="s">
        <v>46</v>
      </c>
      <c r="B345" s="28">
        <v>43907</v>
      </c>
      <c r="C345" s="4">
        <v>0</v>
      </c>
      <c r="D345" s="4">
        <v>2</v>
      </c>
    </row>
    <row r="346" spans="1:5" x14ac:dyDescent="0.25">
      <c r="A346" s="5" t="s">
        <v>47</v>
      </c>
      <c r="B346" s="28">
        <v>43907</v>
      </c>
      <c r="C346" s="4">
        <v>0</v>
      </c>
      <c r="D346" s="4">
        <v>0</v>
      </c>
    </row>
    <row r="347" spans="1:5" x14ac:dyDescent="0.25">
      <c r="A347" s="5" t="s">
        <v>22</v>
      </c>
      <c r="B347" s="28">
        <v>43908</v>
      </c>
      <c r="C347" s="4">
        <v>6</v>
      </c>
      <c r="D347" s="4">
        <v>19</v>
      </c>
      <c r="E347" s="4">
        <v>1</v>
      </c>
    </row>
    <row r="348" spans="1:5" x14ac:dyDescent="0.25">
      <c r="A348" s="5" t="s">
        <v>35</v>
      </c>
      <c r="B348" s="28">
        <v>43908</v>
      </c>
      <c r="C348" s="4">
        <v>0</v>
      </c>
      <c r="D348" s="4">
        <v>0</v>
      </c>
    </row>
    <row r="349" spans="1:5" x14ac:dyDescent="0.25">
      <c r="A349" s="5" t="s">
        <v>21</v>
      </c>
      <c r="B349" s="28">
        <v>43908</v>
      </c>
      <c r="C349" s="4">
        <v>1</v>
      </c>
      <c r="D349" s="4">
        <v>12</v>
      </c>
    </row>
    <row r="350" spans="1:5" x14ac:dyDescent="0.25">
      <c r="A350" s="5" t="s">
        <v>36</v>
      </c>
      <c r="B350" s="28">
        <v>43908</v>
      </c>
      <c r="C350" s="4">
        <v>0</v>
      </c>
      <c r="D350" s="4">
        <v>0</v>
      </c>
    </row>
    <row r="351" spans="1:5" x14ac:dyDescent="0.25">
      <c r="A351" s="5" t="s">
        <v>20</v>
      </c>
      <c r="B351" s="28">
        <v>43908</v>
      </c>
      <c r="C351" s="4">
        <v>10</v>
      </c>
      <c r="D351" s="4">
        <v>47</v>
      </c>
    </row>
    <row r="352" spans="1:5" x14ac:dyDescent="0.25">
      <c r="A352" s="5" t="s">
        <v>27</v>
      </c>
      <c r="B352" s="28">
        <v>43908</v>
      </c>
      <c r="C352" s="4">
        <v>1</v>
      </c>
      <c r="D352" s="4">
        <v>5</v>
      </c>
    </row>
    <row r="353" spans="1:4" x14ac:dyDescent="0.25">
      <c r="A353" s="5" t="s">
        <v>37</v>
      </c>
      <c r="B353" s="28">
        <v>43908</v>
      </c>
      <c r="C353" s="4">
        <v>0</v>
      </c>
      <c r="D353" s="4">
        <v>0</v>
      </c>
    </row>
    <row r="354" spans="1:4" x14ac:dyDescent="0.25">
      <c r="A354" s="5" t="s">
        <v>38</v>
      </c>
      <c r="B354" s="28">
        <v>43908</v>
      </c>
      <c r="C354" s="4">
        <v>1</v>
      </c>
      <c r="D354" s="4">
        <v>3</v>
      </c>
    </row>
    <row r="355" spans="1:4" x14ac:dyDescent="0.25">
      <c r="A355" s="5" t="s">
        <v>39</v>
      </c>
      <c r="B355" s="28">
        <v>43908</v>
      </c>
      <c r="C355" s="4">
        <v>0</v>
      </c>
      <c r="D355" s="4">
        <v>1</v>
      </c>
    </row>
    <row r="356" spans="1:4" x14ac:dyDescent="0.25">
      <c r="A356" s="5" t="s">
        <v>40</v>
      </c>
      <c r="B356" s="28">
        <v>43908</v>
      </c>
      <c r="C356" s="4">
        <v>0</v>
      </c>
      <c r="D356" s="4">
        <v>0</v>
      </c>
    </row>
    <row r="357" spans="1:4" x14ac:dyDescent="0.25">
      <c r="A357" s="5" t="s">
        <v>28</v>
      </c>
      <c r="B357" s="28">
        <v>43908</v>
      </c>
      <c r="C357" s="4">
        <v>0</v>
      </c>
      <c r="D357" s="4">
        <v>0</v>
      </c>
    </row>
    <row r="358" spans="1:4" x14ac:dyDescent="0.25">
      <c r="A358" s="5" t="s">
        <v>24</v>
      </c>
      <c r="B358" s="28">
        <v>43908</v>
      </c>
      <c r="C358" s="4">
        <v>0</v>
      </c>
      <c r="D358" s="4">
        <v>0</v>
      </c>
    </row>
    <row r="359" spans="1:4" x14ac:dyDescent="0.25">
      <c r="A359" s="5" t="s">
        <v>30</v>
      </c>
      <c r="B359" s="28">
        <v>43908</v>
      </c>
      <c r="C359" s="4">
        <v>0</v>
      </c>
      <c r="D359" s="4">
        <v>0</v>
      </c>
    </row>
    <row r="360" spans="1:4" x14ac:dyDescent="0.25">
      <c r="A360" s="5" t="s">
        <v>26</v>
      </c>
      <c r="B360" s="28">
        <v>43908</v>
      </c>
      <c r="C360" s="4">
        <v>0</v>
      </c>
      <c r="D360" s="4">
        <v>0</v>
      </c>
    </row>
    <row r="361" spans="1:4" x14ac:dyDescent="0.25">
      <c r="A361" s="5" t="s">
        <v>25</v>
      </c>
      <c r="B361" s="28">
        <v>43908</v>
      </c>
      <c r="C361" s="4">
        <v>0</v>
      </c>
      <c r="D361" s="4">
        <v>2</v>
      </c>
    </row>
    <row r="362" spans="1:4" x14ac:dyDescent="0.25">
      <c r="A362" s="5" t="s">
        <v>41</v>
      </c>
      <c r="B362" s="28">
        <v>43908</v>
      </c>
      <c r="C362" s="4">
        <v>0</v>
      </c>
      <c r="D362" s="4">
        <v>1</v>
      </c>
    </row>
    <row r="363" spans="1:4" x14ac:dyDescent="0.25">
      <c r="A363" s="5" t="s">
        <v>42</v>
      </c>
      <c r="B363" s="28">
        <v>43908</v>
      </c>
      <c r="C363" s="4">
        <v>0</v>
      </c>
      <c r="D363" s="4">
        <v>0</v>
      </c>
    </row>
    <row r="364" spans="1:4" x14ac:dyDescent="0.25">
      <c r="A364" s="5" t="s">
        <v>43</v>
      </c>
      <c r="B364" s="28">
        <v>43908</v>
      </c>
      <c r="C364" s="4">
        <v>0</v>
      </c>
      <c r="D364" s="4">
        <v>3</v>
      </c>
    </row>
    <row r="365" spans="1:4" x14ac:dyDescent="0.25">
      <c r="A365" s="5" t="s">
        <v>44</v>
      </c>
      <c r="B365" s="28">
        <v>43908</v>
      </c>
      <c r="C365" s="4">
        <v>0</v>
      </c>
      <c r="D365" s="4">
        <v>1</v>
      </c>
    </row>
    <row r="366" spans="1:4" x14ac:dyDescent="0.25">
      <c r="A366" s="5" t="s">
        <v>29</v>
      </c>
      <c r="B366" s="28">
        <v>43908</v>
      </c>
      <c r="C366" s="4">
        <v>0</v>
      </c>
      <c r="D366" s="4">
        <v>1</v>
      </c>
    </row>
    <row r="367" spans="1:4" x14ac:dyDescent="0.25">
      <c r="A367" s="5" t="s">
        <v>45</v>
      </c>
      <c r="B367" s="28">
        <v>43908</v>
      </c>
      <c r="C367" s="4">
        <v>0</v>
      </c>
      <c r="D367" s="4">
        <v>0</v>
      </c>
    </row>
    <row r="368" spans="1:4" x14ac:dyDescent="0.25">
      <c r="A368" s="5" t="s">
        <v>46</v>
      </c>
      <c r="B368" s="28">
        <v>43908</v>
      </c>
      <c r="C368" s="4">
        <v>0</v>
      </c>
      <c r="D368" s="4">
        <v>2</v>
      </c>
    </row>
    <row r="369" spans="1:4" x14ac:dyDescent="0.25">
      <c r="A369" s="5" t="s">
        <v>47</v>
      </c>
      <c r="B369" s="28">
        <v>43908</v>
      </c>
      <c r="C369" s="4">
        <v>0</v>
      </c>
      <c r="D369" s="4">
        <v>0</v>
      </c>
    </row>
    <row r="370" spans="1:4" x14ac:dyDescent="0.25">
      <c r="A370" s="5" t="s">
        <v>22</v>
      </c>
      <c r="B370" s="28">
        <v>43909</v>
      </c>
      <c r="C370" s="4">
        <v>14</v>
      </c>
      <c r="D370" s="4">
        <v>33</v>
      </c>
    </row>
    <row r="371" spans="1:4" x14ac:dyDescent="0.25">
      <c r="A371" s="5" t="s">
        <v>35</v>
      </c>
      <c r="B371" s="28">
        <v>43909</v>
      </c>
      <c r="C371" s="4">
        <v>0</v>
      </c>
      <c r="D371" s="4">
        <v>0</v>
      </c>
    </row>
    <row r="372" spans="1:4" x14ac:dyDescent="0.25">
      <c r="A372" s="5" t="s">
        <v>21</v>
      </c>
      <c r="B372" s="28">
        <v>43909</v>
      </c>
      <c r="C372" s="4">
        <v>2</v>
      </c>
      <c r="D372" s="4">
        <v>14</v>
      </c>
    </row>
    <row r="373" spans="1:4" x14ac:dyDescent="0.25">
      <c r="A373" s="5" t="s">
        <v>36</v>
      </c>
      <c r="B373" s="28">
        <v>43909</v>
      </c>
      <c r="C373" s="4">
        <v>0</v>
      </c>
      <c r="D373" s="4">
        <v>0</v>
      </c>
    </row>
    <row r="374" spans="1:4" x14ac:dyDescent="0.25">
      <c r="A374" s="5" t="s">
        <v>20</v>
      </c>
      <c r="B374" s="28">
        <v>43909</v>
      </c>
      <c r="C374" s="4">
        <v>8</v>
      </c>
      <c r="D374" s="4">
        <v>55</v>
      </c>
    </row>
    <row r="375" spans="1:4" x14ac:dyDescent="0.25">
      <c r="A375" s="5" t="s">
        <v>27</v>
      </c>
      <c r="B375" s="28">
        <v>43909</v>
      </c>
      <c r="C375" s="4">
        <v>3</v>
      </c>
      <c r="D375" s="4">
        <v>8</v>
      </c>
    </row>
    <row r="376" spans="1:4" x14ac:dyDescent="0.25">
      <c r="A376" s="5" t="s">
        <v>37</v>
      </c>
      <c r="B376" s="28">
        <v>43909</v>
      </c>
      <c r="C376" s="4">
        <v>0</v>
      </c>
      <c r="D376" s="4">
        <v>0</v>
      </c>
    </row>
    <row r="377" spans="1:4" x14ac:dyDescent="0.25">
      <c r="A377" s="5" t="s">
        <v>38</v>
      </c>
      <c r="B377" s="28">
        <v>43909</v>
      </c>
      <c r="C377" s="4">
        <v>0</v>
      </c>
      <c r="D377" s="4">
        <v>3</v>
      </c>
    </row>
    <row r="378" spans="1:4" x14ac:dyDescent="0.25">
      <c r="A378" s="5" t="s">
        <v>39</v>
      </c>
      <c r="B378" s="28">
        <v>43909</v>
      </c>
      <c r="C378" s="4">
        <v>0</v>
      </c>
      <c r="D378" s="4">
        <v>1</v>
      </c>
    </row>
    <row r="379" spans="1:4" x14ac:dyDescent="0.25">
      <c r="A379" s="5" t="s">
        <v>40</v>
      </c>
      <c r="B379" s="28">
        <v>43909</v>
      </c>
      <c r="C379" s="4">
        <v>0</v>
      </c>
      <c r="D379" s="4">
        <v>0</v>
      </c>
    </row>
    <row r="380" spans="1:4" x14ac:dyDescent="0.25">
      <c r="A380" s="5" t="s">
        <v>28</v>
      </c>
      <c r="B380" s="28">
        <v>43909</v>
      </c>
      <c r="C380" s="4">
        <v>0</v>
      </c>
      <c r="D380" s="4">
        <v>0</v>
      </c>
    </row>
    <row r="381" spans="1:4" x14ac:dyDescent="0.25">
      <c r="A381" s="5" t="s">
        <v>24</v>
      </c>
      <c r="B381" s="28">
        <v>43909</v>
      </c>
      <c r="C381" s="4">
        <v>0</v>
      </c>
      <c r="D381" s="4">
        <v>0</v>
      </c>
    </row>
    <row r="382" spans="1:4" x14ac:dyDescent="0.25">
      <c r="A382" s="5" t="s">
        <v>30</v>
      </c>
      <c r="B382" s="28">
        <v>43909</v>
      </c>
      <c r="C382" s="4">
        <v>0</v>
      </c>
      <c r="D382" s="4">
        <v>0</v>
      </c>
    </row>
    <row r="383" spans="1:4" x14ac:dyDescent="0.25">
      <c r="A383" s="5" t="s">
        <v>26</v>
      </c>
      <c r="B383" s="28">
        <v>43909</v>
      </c>
      <c r="C383" s="4">
        <v>0</v>
      </c>
      <c r="D383" s="4">
        <v>0</v>
      </c>
    </row>
    <row r="384" spans="1:4" x14ac:dyDescent="0.25">
      <c r="A384" s="5" t="s">
        <v>25</v>
      </c>
      <c r="B384" s="28">
        <v>43909</v>
      </c>
      <c r="C384" s="4">
        <v>1</v>
      </c>
      <c r="D384" s="4">
        <v>3</v>
      </c>
    </row>
    <row r="385" spans="1:4" x14ac:dyDescent="0.25">
      <c r="A385" s="5" t="s">
        <v>41</v>
      </c>
      <c r="B385" s="28">
        <v>43909</v>
      </c>
      <c r="C385" s="4">
        <v>0</v>
      </c>
      <c r="D385" s="4">
        <v>1</v>
      </c>
    </row>
    <row r="386" spans="1:4" x14ac:dyDescent="0.25">
      <c r="A386" s="5" t="s">
        <v>42</v>
      </c>
      <c r="B386" s="28">
        <v>43909</v>
      </c>
      <c r="C386" s="4">
        <v>0</v>
      </c>
      <c r="D386" s="4">
        <v>0</v>
      </c>
    </row>
    <row r="387" spans="1:4" x14ac:dyDescent="0.25">
      <c r="A387" s="5" t="s">
        <v>43</v>
      </c>
      <c r="B387" s="28">
        <v>43909</v>
      </c>
      <c r="C387" s="4">
        <v>0</v>
      </c>
      <c r="D387" s="4">
        <v>3</v>
      </c>
    </row>
    <row r="388" spans="1:4" x14ac:dyDescent="0.25">
      <c r="A388" s="5" t="s">
        <v>44</v>
      </c>
      <c r="B388" s="28">
        <v>43909</v>
      </c>
      <c r="C388" s="4">
        <v>0</v>
      </c>
      <c r="D388" s="4">
        <v>1</v>
      </c>
    </row>
    <row r="389" spans="1:4" x14ac:dyDescent="0.25">
      <c r="A389" s="5" t="s">
        <v>29</v>
      </c>
      <c r="B389" s="28">
        <v>43909</v>
      </c>
      <c r="C389" s="4">
        <v>1</v>
      </c>
      <c r="D389" s="4">
        <v>2</v>
      </c>
    </row>
    <row r="390" spans="1:4" x14ac:dyDescent="0.25">
      <c r="A390" s="5" t="s">
        <v>45</v>
      </c>
      <c r="B390" s="28">
        <v>43909</v>
      </c>
      <c r="C390" s="4">
        <v>0</v>
      </c>
      <c r="D390" s="4">
        <v>0</v>
      </c>
    </row>
    <row r="391" spans="1:4" x14ac:dyDescent="0.25">
      <c r="A391" s="5" t="s">
        <v>46</v>
      </c>
      <c r="B391" s="28">
        <v>43909</v>
      </c>
      <c r="C391" s="4">
        <v>0</v>
      </c>
      <c r="D391" s="4">
        <v>2</v>
      </c>
    </row>
    <row r="392" spans="1:4" x14ac:dyDescent="0.25">
      <c r="A392" s="5" t="s">
        <v>47</v>
      </c>
      <c r="B392" s="28">
        <v>43909</v>
      </c>
      <c r="C392" s="4">
        <v>1</v>
      </c>
      <c r="D392" s="4">
        <v>1</v>
      </c>
    </row>
    <row r="393" spans="1:4" x14ac:dyDescent="0.25">
      <c r="A393" s="5" t="s">
        <v>22</v>
      </c>
      <c r="B393" s="28">
        <v>43910</v>
      </c>
      <c r="C393" s="4">
        <v>9</v>
      </c>
      <c r="D393" s="4">
        <v>42</v>
      </c>
    </row>
    <row r="394" spans="1:4" x14ac:dyDescent="0.25">
      <c r="A394" s="5" t="s">
        <v>35</v>
      </c>
      <c r="B394" s="28">
        <v>43910</v>
      </c>
      <c r="C394" s="4">
        <v>0</v>
      </c>
      <c r="D394" s="4">
        <v>0</v>
      </c>
    </row>
    <row r="395" spans="1:4" x14ac:dyDescent="0.25">
      <c r="A395" s="5" t="s">
        <v>21</v>
      </c>
      <c r="B395" s="28">
        <v>43910</v>
      </c>
      <c r="C395" s="4">
        <v>1</v>
      </c>
      <c r="D395" s="4">
        <v>15</v>
      </c>
    </row>
    <row r="396" spans="1:4" x14ac:dyDescent="0.25">
      <c r="A396" s="5" t="s">
        <v>36</v>
      </c>
      <c r="B396" s="28">
        <v>43910</v>
      </c>
      <c r="C396" s="4">
        <v>0</v>
      </c>
      <c r="D396" s="4">
        <v>0</v>
      </c>
    </row>
    <row r="397" spans="1:4" x14ac:dyDescent="0.25">
      <c r="A397" s="5" t="s">
        <v>20</v>
      </c>
      <c r="B397" s="28">
        <v>43910</v>
      </c>
      <c r="C397" s="4">
        <v>9</v>
      </c>
      <c r="D397" s="4">
        <v>64</v>
      </c>
    </row>
    <row r="398" spans="1:4" x14ac:dyDescent="0.25">
      <c r="A398" s="5" t="s">
        <v>27</v>
      </c>
      <c r="B398" s="28">
        <v>43910</v>
      </c>
      <c r="C398" s="4">
        <v>5</v>
      </c>
      <c r="D398" s="4">
        <v>13</v>
      </c>
    </row>
    <row r="399" spans="1:4" x14ac:dyDescent="0.25">
      <c r="A399" s="5" t="s">
        <v>37</v>
      </c>
      <c r="B399" s="28">
        <v>43910</v>
      </c>
      <c r="C399" s="4">
        <v>1</v>
      </c>
      <c r="D399" s="4">
        <v>1</v>
      </c>
    </row>
    <row r="400" spans="1:4" x14ac:dyDescent="0.25">
      <c r="A400" s="5" t="s">
        <v>38</v>
      </c>
      <c r="B400" s="28">
        <v>43910</v>
      </c>
      <c r="C400" s="4">
        <v>1</v>
      </c>
      <c r="D400" s="4">
        <v>4</v>
      </c>
    </row>
    <row r="401" spans="1:5" x14ac:dyDescent="0.25">
      <c r="A401" s="5" t="s">
        <v>39</v>
      </c>
      <c r="B401" s="28">
        <v>43910</v>
      </c>
      <c r="C401" s="4">
        <v>0</v>
      </c>
      <c r="D401" s="4">
        <v>1</v>
      </c>
    </row>
    <row r="402" spans="1:5" x14ac:dyDescent="0.25">
      <c r="A402" s="5" t="s">
        <v>40</v>
      </c>
      <c r="B402" s="28">
        <v>43910</v>
      </c>
      <c r="C402" s="4">
        <v>0</v>
      </c>
      <c r="D402" s="4">
        <v>0</v>
      </c>
    </row>
    <row r="403" spans="1:5" x14ac:dyDescent="0.25">
      <c r="A403" s="5" t="s">
        <v>28</v>
      </c>
      <c r="B403" s="28">
        <v>43910</v>
      </c>
      <c r="C403" s="4">
        <v>0</v>
      </c>
      <c r="D403" s="4">
        <v>0</v>
      </c>
    </row>
    <row r="404" spans="1:5" x14ac:dyDescent="0.25">
      <c r="A404" s="5" t="s">
        <v>24</v>
      </c>
      <c r="B404" s="28">
        <v>43910</v>
      </c>
      <c r="C404" s="4">
        <v>0</v>
      </c>
      <c r="D404" s="4">
        <v>0</v>
      </c>
    </row>
    <row r="405" spans="1:5" x14ac:dyDescent="0.25">
      <c r="A405" s="5" t="s">
        <v>30</v>
      </c>
      <c r="B405" s="28">
        <v>43910</v>
      </c>
      <c r="C405" s="4">
        <v>0</v>
      </c>
      <c r="D405" s="4">
        <v>0</v>
      </c>
    </row>
    <row r="406" spans="1:5" x14ac:dyDescent="0.25">
      <c r="A406" s="5" t="s">
        <v>26</v>
      </c>
      <c r="B406" s="28">
        <v>43910</v>
      </c>
      <c r="C406" s="4">
        <v>2</v>
      </c>
      <c r="D406" s="4">
        <v>2</v>
      </c>
    </row>
    <row r="407" spans="1:5" x14ac:dyDescent="0.25">
      <c r="A407" s="5" t="s">
        <v>25</v>
      </c>
      <c r="B407" s="28">
        <v>43910</v>
      </c>
      <c r="C407" s="4">
        <v>0</v>
      </c>
      <c r="D407" s="4">
        <v>3</v>
      </c>
    </row>
    <row r="408" spans="1:5" x14ac:dyDescent="0.25">
      <c r="A408" s="5" t="s">
        <v>41</v>
      </c>
      <c r="B408" s="28">
        <v>43910</v>
      </c>
      <c r="C408" s="4">
        <v>0</v>
      </c>
      <c r="D408" s="4">
        <v>1</v>
      </c>
    </row>
    <row r="409" spans="1:5" x14ac:dyDescent="0.25">
      <c r="A409" s="5" t="s">
        <v>42</v>
      </c>
      <c r="B409" s="28">
        <v>43910</v>
      </c>
      <c r="C409" s="4">
        <v>0</v>
      </c>
      <c r="D409" s="4">
        <v>0</v>
      </c>
    </row>
    <row r="410" spans="1:5" x14ac:dyDescent="0.25">
      <c r="A410" s="5" t="s">
        <v>43</v>
      </c>
      <c r="B410" s="28">
        <v>43910</v>
      </c>
      <c r="C410" s="4">
        <v>0</v>
      </c>
      <c r="D410" s="4">
        <v>3</v>
      </c>
    </row>
    <row r="411" spans="1:5" x14ac:dyDescent="0.25">
      <c r="A411" s="5" t="s">
        <v>44</v>
      </c>
      <c r="B411" s="28">
        <v>43910</v>
      </c>
      <c r="C411" s="4">
        <v>0</v>
      </c>
      <c r="D411" s="4">
        <v>1</v>
      </c>
    </row>
    <row r="412" spans="1:5" x14ac:dyDescent="0.25">
      <c r="A412" s="5" t="s">
        <v>29</v>
      </c>
      <c r="B412" s="28">
        <v>43910</v>
      </c>
      <c r="C412" s="4">
        <v>0</v>
      </c>
      <c r="D412" s="4">
        <v>2</v>
      </c>
    </row>
    <row r="413" spans="1:5" x14ac:dyDescent="0.25">
      <c r="A413" s="5" t="s">
        <v>45</v>
      </c>
      <c r="B413" s="28">
        <v>43910</v>
      </c>
      <c r="C413" s="4">
        <v>1</v>
      </c>
      <c r="D413" s="4">
        <v>1</v>
      </c>
    </row>
    <row r="414" spans="1:5" x14ac:dyDescent="0.25">
      <c r="A414" s="5" t="s">
        <v>46</v>
      </c>
      <c r="B414" s="28">
        <v>43910</v>
      </c>
      <c r="C414" s="4">
        <v>1</v>
      </c>
      <c r="D414" s="4">
        <v>3</v>
      </c>
    </row>
    <row r="415" spans="1:5" x14ac:dyDescent="0.25">
      <c r="A415" s="5" t="s">
        <v>47</v>
      </c>
      <c r="B415" s="28">
        <v>43910</v>
      </c>
      <c r="C415" s="4">
        <v>0</v>
      </c>
      <c r="D415" s="4">
        <v>1</v>
      </c>
    </row>
    <row r="416" spans="1:5" x14ac:dyDescent="0.25">
      <c r="A416" s="5" t="s">
        <v>22</v>
      </c>
      <c r="B416" s="28">
        <v>43911</v>
      </c>
      <c r="C416" s="4">
        <v>15</v>
      </c>
      <c r="D416" s="4">
        <v>57</v>
      </c>
      <c r="E416" s="4">
        <v>1</v>
      </c>
    </row>
    <row r="417" spans="1:4" x14ac:dyDescent="0.25">
      <c r="A417" s="5" t="s">
        <v>35</v>
      </c>
      <c r="B417" s="28">
        <v>43911</v>
      </c>
      <c r="C417" s="4">
        <v>0</v>
      </c>
      <c r="D417" s="4">
        <v>0</v>
      </c>
    </row>
    <row r="418" spans="1:4" x14ac:dyDescent="0.25">
      <c r="A418" s="5" t="s">
        <v>21</v>
      </c>
      <c r="B418" s="28">
        <v>43911</v>
      </c>
      <c r="C418" s="4">
        <v>5</v>
      </c>
      <c r="D418" s="4">
        <v>20</v>
      </c>
    </row>
    <row r="419" spans="1:4" x14ac:dyDescent="0.25">
      <c r="A419" s="5" t="s">
        <v>36</v>
      </c>
      <c r="B419" s="28">
        <v>43911</v>
      </c>
      <c r="C419" s="4">
        <v>0</v>
      </c>
      <c r="D419" s="4">
        <v>0</v>
      </c>
    </row>
    <row r="420" spans="1:4" x14ac:dyDescent="0.25">
      <c r="A420" s="5" t="s">
        <v>20</v>
      </c>
      <c r="B420" s="28">
        <v>43911</v>
      </c>
      <c r="C420" s="4">
        <v>29</v>
      </c>
      <c r="D420" s="4">
        <v>93</v>
      </c>
    </row>
    <row r="421" spans="1:4" x14ac:dyDescent="0.25">
      <c r="A421" s="5" t="s">
        <v>27</v>
      </c>
      <c r="B421" s="28">
        <v>43911</v>
      </c>
      <c r="C421" s="4">
        <v>4</v>
      </c>
      <c r="D421" s="4">
        <v>17</v>
      </c>
    </row>
    <row r="422" spans="1:4" x14ac:dyDescent="0.25">
      <c r="A422" s="5" t="s">
        <v>37</v>
      </c>
      <c r="B422" s="28">
        <v>43911</v>
      </c>
      <c r="C422" s="4">
        <v>2</v>
      </c>
      <c r="D422" s="4">
        <v>3</v>
      </c>
    </row>
    <row r="423" spans="1:4" x14ac:dyDescent="0.25">
      <c r="A423" s="5" t="s">
        <v>38</v>
      </c>
      <c r="B423" s="28">
        <v>43911</v>
      </c>
      <c r="C423" s="4">
        <v>0</v>
      </c>
      <c r="D423" s="4">
        <v>4</v>
      </c>
    </row>
    <row r="424" spans="1:4" x14ac:dyDescent="0.25">
      <c r="A424" s="5" t="s">
        <v>39</v>
      </c>
      <c r="B424" s="28">
        <v>43911</v>
      </c>
      <c r="C424" s="4">
        <v>0</v>
      </c>
      <c r="D424" s="4">
        <v>1</v>
      </c>
    </row>
    <row r="425" spans="1:4" x14ac:dyDescent="0.25">
      <c r="A425" s="5" t="s">
        <v>40</v>
      </c>
      <c r="B425" s="28">
        <v>43911</v>
      </c>
      <c r="C425" s="4">
        <v>0</v>
      </c>
      <c r="D425" s="4">
        <v>0</v>
      </c>
    </row>
    <row r="426" spans="1:4" x14ac:dyDescent="0.25">
      <c r="A426" s="5" t="s">
        <v>28</v>
      </c>
      <c r="B426" s="28">
        <v>43911</v>
      </c>
      <c r="C426" s="4">
        <v>0</v>
      </c>
      <c r="D426" s="4">
        <v>0</v>
      </c>
    </row>
    <row r="427" spans="1:4" x14ac:dyDescent="0.25">
      <c r="A427" s="5" t="s">
        <v>24</v>
      </c>
      <c r="B427" s="28">
        <v>43911</v>
      </c>
      <c r="C427" s="4">
        <v>5</v>
      </c>
      <c r="D427" s="4">
        <v>5</v>
      </c>
    </row>
    <row r="428" spans="1:4" x14ac:dyDescent="0.25">
      <c r="A428" s="5" t="s">
        <v>30</v>
      </c>
      <c r="B428" s="28">
        <v>43911</v>
      </c>
      <c r="C428" s="4">
        <v>0</v>
      </c>
      <c r="D428" s="4">
        <v>0</v>
      </c>
    </row>
    <row r="429" spans="1:4" x14ac:dyDescent="0.25">
      <c r="A429" s="5" t="s">
        <v>26</v>
      </c>
      <c r="B429" s="28">
        <v>43911</v>
      </c>
      <c r="C429" s="4">
        <v>0</v>
      </c>
      <c r="D429" s="4">
        <v>2</v>
      </c>
    </row>
    <row r="430" spans="1:4" x14ac:dyDescent="0.25">
      <c r="A430" s="5" t="s">
        <v>25</v>
      </c>
      <c r="B430" s="28">
        <v>43911</v>
      </c>
      <c r="C430" s="4">
        <v>1</v>
      </c>
      <c r="D430" s="4">
        <v>4</v>
      </c>
    </row>
    <row r="431" spans="1:4" x14ac:dyDescent="0.25">
      <c r="A431" s="5" t="s">
        <v>41</v>
      </c>
      <c r="B431" s="28">
        <v>43911</v>
      </c>
      <c r="C431" s="4">
        <v>0</v>
      </c>
      <c r="D431" s="4">
        <v>1</v>
      </c>
    </row>
    <row r="432" spans="1:4" x14ac:dyDescent="0.25">
      <c r="A432" s="5" t="s">
        <v>42</v>
      </c>
      <c r="B432" s="28">
        <v>43911</v>
      </c>
      <c r="C432" s="4">
        <v>0</v>
      </c>
      <c r="D432" s="4">
        <v>0</v>
      </c>
    </row>
    <row r="433" spans="1:4" x14ac:dyDescent="0.25">
      <c r="A433" s="5" t="s">
        <v>43</v>
      </c>
      <c r="B433" s="28">
        <v>43911</v>
      </c>
      <c r="C433" s="4">
        <v>0</v>
      </c>
      <c r="D433" s="4">
        <v>3</v>
      </c>
    </row>
    <row r="434" spans="1:4" x14ac:dyDescent="0.25">
      <c r="A434" s="5" t="s">
        <v>44</v>
      </c>
      <c r="B434" s="28">
        <v>43911</v>
      </c>
      <c r="C434" s="4">
        <v>0</v>
      </c>
      <c r="D434" s="4">
        <v>1</v>
      </c>
    </row>
    <row r="435" spans="1:4" x14ac:dyDescent="0.25">
      <c r="A435" s="5" t="s">
        <v>29</v>
      </c>
      <c r="B435" s="28">
        <v>43911</v>
      </c>
      <c r="C435" s="4">
        <v>2</v>
      </c>
      <c r="D435" s="4">
        <v>4</v>
      </c>
    </row>
    <row r="436" spans="1:4" x14ac:dyDescent="0.25">
      <c r="A436" s="5" t="s">
        <v>45</v>
      </c>
      <c r="B436" s="28">
        <v>43911</v>
      </c>
      <c r="C436" s="4">
        <v>0</v>
      </c>
      <c r="D436" s="4">
        <v>1</v>
      </c>
    </row>
    <row r="437" spans="1:4" x14ac:dyDescent="0.25">
      <c r="A437" s="5" t="s">
        <v>46</v>
      </c>
      <c r="B437" s="28">
        <v>43911</v>
      </c>
      <c r="C437" s="4">
        <v>3</v>
      </c>
      <c r="D437" s="4">
        <v>6</v>
      </c>
    </row>
    <row r="438" spans="1:4" x14ac:dyDescent="0.25">
      <c r="A438" s="5" t="s">
        <v>47</v>
      </c>
      <c r="B438" s="28">
        <v>43911</v>
      </c>
      <c r="C438" s="4">
        <v>1</v>
      </c>
      <c r="D438" s="4">
        <v>2</v>
      </c>
    </row>
    <row r="439" spans="1:4" x14ac:dyDescent="0.25">
      <c r="A439" s="5" t="s">
        <v>22</v>
      </c>
      <c r="B439" s="28">
        <v>43912</v>
      </c>
      <c r="C439" s="4">
        <v>8</v>
      </c>
      <c r="D439" s="4">
        <v>65</v>
      </c>
    </row>
    <row r="440" spans="1:4" x14ac:dyDescent="0.25">
      <c r="A440" s="5" t="s">
        <v>35</v>
      </c>
      <c r="B440" s="28">
        <v>43912</v>
      </c>
      <c r="C440" s="4">
        <v>0</v>
      </c>
      <c r="D440" s="4">
        <v>0</v>
      </c>
    </row>
    <row r="441" spans="1:4" x14ac:dyDescent="0.25">
      <c r="A441" s="5" t="s">
        <v>21</v>
      </c>
      <c r="B441" s="28">
        <v>43912</v>
      </c>
      <c r="C441" s="4">
        <v>7</v>
      </c>
      <c r="D441" s="4">
        <v>27</v>
      </c>
    </row>
    <row r="442" spans="1:4" x14ac:dyDescent="0.25">
      <c r="A442" s="5" t="s">
        <v>36</v>
      </c>
      <c r="B442" s="28">
        <v>43912</v>
      </c>
      <c r="C442" s="4">
        <v>0</v>
      </c>
      <c r="D442" s="4">
        <v>0</v>
      </c>
    </row>
    <row r="443" spans="1:4" x14ac:dyDescent="0.25">
      <c r="A443" s="5" t="s">
        <v>20</v>
      </c>
      <c r="B443" s="28">
        <v>43912</v>
      </c>
      <c r="C443" s="4">
        <v>11</v>
      </c>
      <c r="D443" s="4">
        <v>104</v>
      </c>
    </row>
    <row r="444" spans="1:4" x14ac:dyDescent="0.25">
      <c r="A444" s="5" t="s">
        <v>27</v>
      </c>
      <c r="B444" s="28">
        <v>43912</v>
      </c>
      <c r="C444" s="4">
        <v>8</v>
      </c>
      <c r="D444" s="4">
        <v>25</v>
      </c>
    </row>
    <row r="445" spans="1:4" x14ac:dyDescent="0.25">
      <c r="A445" s="5" t="s">
        <v>37</v>
      </c>
      <c r="B445" s="28">
        <v>43912</v>
      </c>
      <c r="C445" s="4">
        <v>0</v>
      </c>
      <c r="D445" s="4">
        <v>3</v>
      </c>
    </row>
    <row r="446" spans="1:4" x14ac:dyDescent="0.25">
      <c r="A446" s="5" t="s">
        <v>38</v>
      </c>
      <c r="B446" s="28">
        <v>43912</v>
      </c>
      <c r="C446" s="4">
        <v>0</v>
      </c>
      <c r="D446" s="4">
        <v>4</v>
      </c>
    </row>
    <row r="447" spans="1:4" x14ac:dyDescent="0.25">
      <c r="A447" s="5" t="s">
        <v>39</v>
      </c>
      <c r="B447" s="28">
        <v>43912</v>
      </c>
      <c r="C447" s="4">
        <v>0</v>
      </c>
      <c r="D447" s="4">
        <v>1</v>
      </c>
    </row>
    <row r="448" spans="1:4" x14ac:dyDescent="0.25">
      <c r="A448" s="5" t="s">
        <v>40</v>
      </c>
      <c r="B448" s="28">
        <v>43912</v>
      </c>
      <c r="C448" s="4">
        <v>0</v>
      </c>
      <c r="D448" s="4">
        <v>0</v>
      </c>
    </row>
    <row r="449" spans="1:4" x14ac:dyDescent="0.25">
      <c r="A449" s="5" t="s">
        <v>28</v>
      </c>
      <c r="B449" s="28">
        <v>43912</v>
      </c>
      <c r="C449" s="4">
        <v>0</v>
      </c>
      <c r="D449" s="4">
        <v>0</v>
      </c>
    </row>
    <row r="450" spans="1:4" x14ac:dyDescent="0.25">
      <c r="A450" s="5" t="s">
        <v>24</v>
      </c>
      <c r="B450" s="28">
        <v>43912</v>
      </c>
      <c r="C450" s="4">
        <v>0</v>
      </c>
      <c r="D450" s="4">
        <v>5</v>
      </c>
    </row>
    <row r="451" spans="1:4" x14ac:dyDescent="0.25">
      <c r="A451" s="5" t="s">
        <v>30</v>
      </c>
      <c r="B451" s="28">
        <v>43912</v>
      </c>
      <c r="C451" s="4">
        <v>1</v>
      </c>
      <c r="D451" s="4">
        <v>1</v>
      </c>
    </row>
    <row r="452" spans="1:4" x14ac:dyDescent="0.25">
      <c r="A452" s="5" t="s">
        <v>26</v>
      </c>
      <c r="B452" s="28">
        <v>43912</v>
      </c>
      <c r="C452" s="4">
        <v>0</v>
      </c>
      <c r="D452" s="4">
        <v>2</v>
      </c>
    </row>
    <row r="453" spans="1:4" x14ac:dyDescent="0.25">
      <c r="A453" s="5" t="s">
        <v>25</v>
      </c>
      <c r="B453" s="28">
        <v>43912</v>
      </c>
      <c r="C453" s="4">
        <v>0</v>
      </c>
      <c r="D453" s="4">
        <v>4</v>
      </c>
    </row>
    <row r="454" spans="1:4" x14ac:dyDescent="0.25">
      <c r="A454" s="5" t="s">
        <v>41</v>
      </c>
      <c r="B454" s="28">
        <v>43912</v>
      </c>
      <c r="C454" s="4">
        <v>0</v>
      </c>
      <c r="D454" s="4">
        <v>1</v>
      </c>
    </row>
    <row r="455" spans="1:4" x14ac:dyDescent="0.25">
      <c r="A455" s="5" t="s">
        <v>42</v>
      </c>
      <c r="B455" s="28">
        <v>43912</v>
      </c>
      <c r="C455" s="4">
        <v>0</v>
      </c>
      <c r="D455" s="4">
        <v>0</v>
      </c>
    </row>
    <row r="456" spans="1:4" x14ac:dyDescent="0.25">
      <c r="A456" s="5" t="s">
        <v>43</v>
      </c>
      <c r="B456" s="28">
        <v>43912</v>
      </c>
      <c r="C456" s="4">
        <v>0</v>
      </c>
      <c r="D456" s="4">
        <v>3</v>
      </c>
    </row>
    <row r="457" spans="1:4" x14ac:dyDescent="0.25">
      <c r="A457" s="5" t="s">
        <v>44</v>
      </c>
      <c r="B457" s="28">
        <v>43912</v>
      </c>
      <c r="C457" s="4">
        <v>0</v>
      </c>
      <c r="D457" s="4">
        <v>1</v>
      </c>
    </row>
    <row r="458" spans="1:4" x14ac:dyDescent="0.25">
      <c r="A458" s="5" t="s">
        <v>29</v>
      </c>
      <c r="B458" s="28">
        <v>43912</v>
      </c>
      <c r="C458" s="4">
        <v>0</v>
      </c>
      <c r="D458" s="4">
        <v>4</v>
      </c>
    </row>
    <row r="459" spans="1:4" x14ac:dyDescent="0.25">
      <c r="A459" s="5" t="s">
        <v>45</v>
      </c>
      <c r="B459" s="28">
        <v>43912</v>
      </c>
      <c r="C459" s="4">
        <v>0</v>
      </c>
      <c r="D459" s="4">
        <v>1</v>
      </c>
    </row>
    <row r="460" spans="1:4" x14ac:dyDescent="0.25">
      <c r="A460" s="5" t="s">
        <v>46</v>
      </c>
      <c r="B460" s="28">
        <v>43912</v>
      </c>
      <c r="C460" s="4">
        <v>0</v>
      </c>
      <c r="D460" s="4">
        <v>6</v>
      </c>
    </row>
    <row r="461" spans="1:4" x14ac:dyDescent="0.25">
      <c r="A461" s="5" t="s">
        <v>47</v>
      </c>
      <c r="B461" s="28">
        <v>43912</v>
      </c>
      <c r="C461" s="4">
        <v>5</v>
      </c>
      <c r="D461" s="4">
        <v>7</v>
      </c>
    </row>
    <row r="462" spans="1:4" x14ac:dyDescent="0.25">
      <c r="A462" s="5" t="s">
        <v>22</v>
      </c>
      <c r="B462" s="28">
        <v>43913</v>
      </c>
      <c r="C462" s="4">
        <v>5</v>
      </c>
      <c r="D462" s="4">
        <v>70</v>
      </c>
    </row>
    <row r="463" spans="1:4" x14ac:dyDescent="0.25">
      <c r="A463" s="5" t="s">
        <v>35</v>
      </c>
      <c r="B463" s="28">
        <v>43913</v>
      </c>
      <c r="C463" s="4">
        <v>0</v>
      </c>
      <c r="D463" s="4">
        <v>0</v>
      </c>
    </row>
    <row r="464" spans="1:4" x14ac:dyDescent="0.25">
      <c r="A464" s="5" t="s">
        <v>21</v>
      </c>
      <c r="B464" s="28">
        <v>43913</v>
      </c>
      <c r="C464" s="4">
        <v>4</v>
      </c>
      <c r="D464" s="4">
        <v>31</v>
      </c>
    </row>
    <row r="465" spans="1:4" x14ac:dyDescent="0.25">
      <c r="A465" s="5" t="s">
        <v>36</v>
      </c>
      <c r="B465" s="28">
        <v>43913</v>
      </c>
      <c r="C465" s="4">
        <v>0</v>
      </c>
      <c r="D465" s="4">
        <v>0</v>
      </c>
    </row>
    <row r="466" spans="1:4" x14ac:dyDescent="0.25">
      <c r="A466" s="5" t="s">
        <v>20</v>
      </c>
      <c r="B466" s="28">
        <v>43913</v>
      </c>
      <c r="C466" s="4">
        <v>11</v>
      </c>
      <c r="D466" s="4">
        <v>115</v>
      </c>
    </row>
    <row r="467" spans="1:4" x14ac:dyDescent="0.25">
      <c r="A467" s="5" t="s">
        <v>27</v>
      </c>
      <c r="B467" s="28">
        <v>43913</v>
      </c>
      <c r="C467" s="4">
        <v>3</v>
      </c>
      <c r="D467" s="4">
        <v>28</v>
      </c>
    </row>
    <row r="468" spans="1:4" x14ac:dyDescent="0.25">
      <c r="A468" s="5" t="s">
        <v>37</v>
      </c>
      <c r="B468" s="28">
        <v>43913</v>
      </c>
      <c r="C468" s="4">
        <v>0</v>
      </c>
      <c r="D468" s="4">
        <v>3</v>
      </c>
    </row>
    <row r="469" spans="1:4" x14ac:dyDescent="0.25">
      <c r="A469" s="5" t="s">
        <v>38</v>
      </c>
      <c r="B469" s="28">
        <v>43913</v>
      </c>
      <c r="C469" s="4">
        <v>0</v>
      </c>
      <c r="D469" s="4">
        <v>4</v>
      </c>
    </row>
    <row r="470" spans="1:4" x14ac:dyDescent="0.25">
      <c r="A470" s="5" t="s">
        <v>39</v>
      </c>
      <c r="B470" s="28">
        <v>43913</v>
      </c>
      <c r="C470" s="4">
        <v>0</v>
      </c>
      <c r="D470" s="4">
        <v>1</v>
      </c>
    </row>
    <row r="471" spans="1:4" x14ac:dyDescent="0.25">
      <c r="A471" s="5" t="s">
        <v>40</v>
      </c>
      <c r="B471" s="28">
        <v>43913</v>
      </c>
      <c r="C471" s="4">
        <v>0</v>
      </c>
      <c r="D471" s="4">
        <v>0</v>
      </c>
    </row>
    <row r="472" spans="1:4" x14ac:dyDescent="0.25">
      <c r="A472" s="5" t="s">
        <v>28</v>
      </c>
      <c r="B472" s="28">
        <v>43913</v>
      </c>
      <c r="C472" s="4">
        <v>0</v>
      </c>
      <c r="D472" s="4">
        <v>0</v>
      </c>
    </row>
    <row r="473" spans="1:4" x14ac:dyDescent="0.25">
      <c r="A473" s="5" t="s">
        <v>24</v>
      </c>
      <c r="B473" s="28">
        <v>43913</v>
      </c>
      <c r="C473" s="4">
        <v>0</v>
      </c>
      <c r="D473" s="4">
        <v>5</v>
      </c>
    </row>
    <row r="474" spans="1:4" x14ac:dyDescent="0.25">
      <c r="A474" s="5" t="s">
        <v>30</v>
      </c>
      <c r="B474" s="28">
        <v>43913</v>
      </c>
      <c r="C474" s="4">
        <v>0</v>
      </c>
      <c r="D474" s="4">
        <v>1</v>
      </c>
    </row>
    <row r="475" spans="1:4" x14ac:dyDescent="0.25">
      <c r="A475" s="5" t="s">
        <v>26</v>
      </c>
      <c r="B475" s="28">
        <v>43913</v>
      </c>
      <c r="C475" s="4">
        <v>0</v>
      </c>
      <c r="D475" s="4">
        <v>2</v>
      </c>
    </row>
    <row r="476" spans="1:4" x14ac:dyDescent="0.25">
      <c r="A476" s="5" t="s">
        <v>25</v>
      </c>
      <c r="B476" s="28">
        <v>43913</v>
      </c>
      <c r="C476" s="4">
        <v>0</v>
      </c>
      <c r="D476" s="4">
        <v>4</v>
      </c>
    </row>
    <row r="477" spans="1:4" x14ac:dyDescent="0.25">
      <c r="A477" s="5" t="s">
        <v>41</v>
      </c>
      <c r="B477" s="28">
        <v>43913</v>
      </c>
      <c r="C477" s="4">
        <v>0</v>
      </c>
      <c r="D477" s="4">
        <v>1</v>
      </c>
    </row>
    <row r="478" spans="1:4" x14ac:dyDescent="0.25">
      <c r="A478" s="5" t="s">
        <v>42</v>
      </c>
      <c r="B478" s="28">
        <v>43913</v>
      </c>
      <c r="C478" s="4">
        <v>0</v>
      </c>
      <c r="D478" s="4">
        <v>0</v>
      </c>
    </row>
    <row r="479" spans="1:4" x14ac:dyDescent="0.25">
      <c r="A479" s="5" t="s">
        <v>43</v>
      </c>
      <c r="B479" s="28">
        <v>43913</v>
      </c>
      <c r="C479" s="4">
        <v>0</v>
      </c>
      <c r="D479" s="4">
        <v>3</v>
      </c>
    </row>
    <row r="480" spans="1:4" x14ac:dyDescent="0.25">
      <c r="A480" s="5" t="s">
        <v>44</v>
      </c>
      <c r="B480" s="28">
        <v>43913</v>
      </c>
      <c r="C480" s="4">
        <v>0</v>
      </c>
      <c r="D480" s="4">
        <v>1</v>
      </c>
    </row>
    <row r="481" spans="1:5" x14ac:dyDescent="0.25">
      <c r="A481" s="5" t="s">
        <v>29</v>
      </c>
      <c r="B481" s="28">
        <v>43913</v>
      </c>
      <c r="C481" s="4">
        <v>13</v>
      </c>
      <c r="D481" s="4">
        <v>17</v>
      </c>
    </row>
    <row r="482" spans="1:5" x14ac:dyDescent="0.25">
      <c r="A482" s="5" t="s">
        <v>45</v>
      </c>
      <c r="B482" s="28">
        <v>43913</v>
      </c>
      <c r="C482" s="4">
        <v>0</v>
      </c>
      <c r="D482" s="4">
        <v>1</v>
      </c>
    </row>
    <row r="483" spans="1:5" x14ac:dyDescent="0.25">
      <c r="A483" s="5" t="s">
        <v>46</v>
      </c>
      <c r="B483" s="28">
        <v>43913</v>
      </c>
      <c r="C483" s="4">
        <v>0</v>
      </c>
      <c r="D483" s="4">
        <v>6</v>
      </c>
    </row>
    <row r="484" spans="1:5" x14ac:dyDescent="0.25">
      <c r="A484" s="5" t="s">
        <v>47</v>
      </c>
      <c r="B484" s="28">
        <v>43913</v>
      </c>
      <c r="C484" s="4">
        <v>0</v>
      </c>
      <c r="D484" s="4">
        <v>7</v>
      </c>
    </row>
    <row r="485" spans="1:5" x14ac:dyDescent="0.25">
      <c r="A485" s="5" t="s">
        <v>22</v>
      </c>
      <c r="B485" s="28">
        <v>43914</v>
      </c>
      <c r="C485" s="4">
        <v>28</v>
      </c>
      <c r="D485" s="4">
        <v>98</v>
      </c>
      <c r="E485" s="4">
        <v>1</v>
      </c>
    </row>
    <row r="486" spans="1:5" x14ac:dyDescent="0.25">
      <c r="A486" s="5" t="s">
        <v>35</v>
      </c>
      <c r="B486" s="28">
        <v>43914</v>
      </c>
      <c r="C486" s="4">
        <v>0</v>
      </c>
      <c r="D486" s="4">
        <v>0</v>
      </c>
    </row>
    <row r="487" spans="1:5" x14ac:dyDescent="0.25">
      <c r="A487" s="5" t="s">
        <v>21</v>
      </c>
      <c r="B487" s="28">
        <v>43914</v>
      </c>
      <c r="C487" s="4">
        <v>9</v>
      </c>
      <c r="D487" s="4">
        <v>40</v>
      </c>
      <c r="E487" s="4">
        <v>1</v>
      </c>
    </row>
    <row r="488" spans="1:5" x14ac:dyDescent="0.25">
      <c r="A488" s="5" t="s">
        <v>36</v>
      </c>
      <c r="B488" s="28">
        <v>43914</v>
      </c>
      <c r="C488" s="4">
        <v>0</v>
      </c>
      <c r="D488" s="4">
        <v>0</v>
      </c>
    </row>
    <row r="489" spans="1:5" x14ac:dyDescent="0.25">
      <c r="A489" s="5" t="s">
        <v>20</v>
      </c>
      <c r="B489" s="28">
        <v>43914</v>
      </c>
      <c r="C489" s="4">
        <v>30</v>
      </c>
      <c r="D489" s="4">
        <v>145</v>
      </c>
    </row>
    <row r="490" spans="1:5" x14ac:dyDescent="0.25">
      <c r="A490" s="5" t="s">
        <v>27</v>
      </c>
      <c r="B490" s="28">
        <v>43914</v>
      </c>
      <c r="C490" s="4">
        <v>7</v>
      </c>
      <c r="D490" s="4">
        <v>35</v>
      </c>
    </row>
    <row r="491" spans="1:5" x14ac:dyDescent="0.25">
      <c r="A491" s="5" t="s">
        <v>37</v>
      </c>
      <c r="B491" s="28">
        <v>43914</v>
      </c>
      <c r="C491" s="4">
        <v>0</v>
      </c>
      <c r="D491" s="4">
        <v>3</v>
      </c>
    </row>
    <row r="492" spans="1:5" x14ac:dyDescent="0.25">
      <c r="A492" s="5" t="s">
        <v>38</v>
      </c>
      <c r="B492" s="28">
        <v>43914</v>
      </c>
      <c r="C492" s="4">
        <v>0</v>
      </c>
      <c r="D492" s="4">
        <v>4</v>
      </c>
    </row>
    <row r="493" spans="1:5" x14ac:dyDescent="0.25">
      <c r="A493" s="5" t="s">
        <v>39</v>
      </c>
      <c r="B493" s="28">
        <v>43914</v>
      </c>
      <c r="C493" s="4">
        <v>0</v>
      </c>
      <c r="D493" s="4">
        <v>1</v>
      </c>
    </row>
    <row r="494" spans="1:5" x14ac:dyDescent="0.25">
      <c r="A494" s="5" t="s">
        <v>40</v>
      </c>
      <c r="B494" s="28">
        <v>43914</v>
      </c>
      <c r="C494" s="4">
        <v>1</v>
      </c>
      <c r="D494" s="4">
        <v>1</v>
      </c>
    </row>
    <row r="495" spans="1:5" x14ac:dyDescent="0.25">
      <c r="A495" s="5" t="s">
        <v>28</v>
      </c>
      <c r="B495" s="28">
        <v>43914</v>
      </c>
      <c r="C495" s="4">
        <v>0</v>
      </c>
      <c r="D495" s="4">
        <v>0</v>
      </c>
    </row>
    <row r="496" spans="1:5" x14ac:dyDescent="0.25">
      <c r="A496" s="5" t="s">
        <v>24</v>
      </c>
      <c r="B496" s="28">
        <v>43914</v>
      </c>
      <c r="C496" s="4">
        <v>0</v>
      </c>
      <c r="D496" s="4">
        <v>5</v>
      </c>
    </row>
    <row r="497" spans="1:5" x14ac:dyDescent="0.25">
      <c r="A497" s="5" t="s">
        <v>30</v>
      </c>
      <c r="B497" s="28">
        <v>43914</v>
      </c>
      <c r="C497" s="4">
        <v>0</v>
      </c>
      <c r="D497" s="4">
        <v>1</v>
      </c>
    </row>
    <row r="498" spans="1:5" x14ac:dyDescent="0.25">
      <c r="A498" s="5" t="s">
        <v>26</v>
      </c>
      <c r="B498" s="28">
        <v>43914</v>
      </c>
      <c r="C498" s="4">
        <v>1</v>
      </c>
      <c r="D498" s="4">
        <v>3</v>
      </c>
    </row>
    <row r="499" spans="1:5" x14ac:dyDescent="0.25">
      <c r="A499" s="5" t="s">
        <v>25</v>
      </c>
      <c r="B499" s="28">
        <v>43914</v>
      </c>
      <c r="C499" s="4">
        <v>0</v>
      </c>
      <c r="D499" s="4">
        <v>4</v>
      </c>
    </row>
    <row r="500" spans="1:5" x14ac:dyDescent="0.25">
      <c r="A500" s="5" t="s">
        <v>41</v>
      </c>
      <c r="B500" s="28">
        <v>43914</v>
      </c>
      <c r="C500" s="4">
        <v>0</v>
      </c>
      <c r="D500" s="4">
        <v>1</v>
      </c>
    </row>
    <row r="501" spans="1:5" x14ac:dyDescent="0.25">
      <c r="A501" s="5" t="s">
        <v>42</v>
      </c>
      <c r="B501" s="28">
        <v>43914</v>
      </c>
      <c r="C501" s="4">
        <v>0</v>
      </c>
      <c r="D501" s="4">
        <v>0</v>
      </c>
    </row>
    <row r="502" spans="1:5" x14ac:dyDescent="0.25">
      <c r="A502" s="5" t="s">
        <v>43</v>
      </c>
      <c r="B502" s="28">
        <v>43914</v>
      </c>
      <c r="C502" s="4">
        <v>0</v>
      </c>
      <c r="D502" s="4">
        <v>3</v>
      </c>
    </row>
    <row r="503" spans="1:5" x14ac:dyDescent="0.25">
      <c r="A503" s="5" t="s">
        <v>44</v>
      </c>
      <c r="B503" s="28">
        <v>43914</v>
      </c>
      <c r="C503" s="4">
        <v>1</v>
      </c>
      <c r="D503" s="4">
        <v>2</v>
      </c>
    </row>
    <row r="504" spans="1:5" x14ac:dyDescent="0.25">
      <c r="A504" s="5" t="s">
        <v>29</v>
      </c>
      <c r="B504" s="28">
        <v>43914</v>
      </c>
      <c r="C504" s="4">
        <v>3</v>
      </c>
      <c r="D504" s="4">
        <v>20</v>
      </c>
    </row>
    <row r="505" spans="1:5" x14ac:dyDescent="0.25">
      <c r="A505" s="5" t="s">
        <v>45</v>
      </c>
      <c r="B505" s="28">
        <v>43914</v>
      </c>
      <c r="C505" s="4">
        <v>0</v>
      </c>
      <c r="D505" s="4">
        <v>1</v>
      </c>
    </row>
    <row r="506" spans="1:5" x14ac:dyDescent="0.25">
      <c r="A506" s="5" t="s">
        <v>46</v>
      </c>
      <c r="B506" s="28">
        <v>43914</v>
      </c>
      <c r="C506" s="4">
        <v>4</v>
      </c>
      <c r="D506" s="4">
        <v>10</v>
      </c>
    </row>
    <row r="507" spans="1:5" x14ac:dyDescent="0.25">
      <c r="A507" s="5" t="s">
        <v>47</v>
      </c>
      <c r="B507" s="28">
        <v>43914</v>
      </c>
      <c r="C507" s="4">
        <v>0</v>
      </c>
      <c r="D507" s="4">
        <v>7</v>
      </c>
    </row>
    <row r="508" spans="1:5" x14ac:dyDescent="0.25">
      <c r="A508" s="5" t="s">
        <v>22</v>
      </c>
      <c r="B508" s="28">
        <v>43915</v>
      </c>
      <c r="C508" s="4">
        <v>30</v>
      </c>
      <c r="D508" s="4">
        <v>128</v>
      </c>
    </row>
    <row r="509" spans="1:5" x14ac:dyDescent="0.25">
      <c r="A509" s="5" t="s">
        <v>35</v>
      </c>
      <c r="B509" s="28">
        <v>43915</v>
      </c>
      <c r="C509" s="4">
        <v>0</v>
      </c>
      <c r="D509" s="4">
        <v>0</v>
      </c>
    </row>
    <row r="510" spans="1:5" x14ac:dyDescent="0.25">
      <c r="A510" s="5" t="s">
        <v>21</v>
      </c>
      <c r="B510" s="28">
        <v>43915</v>
      </c>
      <c r="C510" s="4">
        <v>12</v>
      </c>
      <c r="D510" s="4">
        <v>52</v>
      </c>
      <c r="E510" s="4">
        <v>1</v>
      </c>
    </row>
    <row r="511" spans="1:5" x14ac:dyDescent="0.25">
      <c r="A511" s="5" t="s">
        <v>36</v>
      </c>
      <c r="B511" s="28">
        <v>43915</v>
      </c>
      <c r="C511" s="4">
        <v>0</v>
      </c>
      <c r="D511" s="4">
        <v>0</v>
      </c>
    </row>
    <row r="512" spans="1:5" x14ac:dyDescent="0.25">
      <c r="A512" s="5" t="s">
        <v>20</v>
      </c>
      <c r="B512" s="28">
        <v>43915</v>
      </c>
      <c r="C512" s="4">
        <v>21</v>
      </c>
      <c r="D512" s="4">
        <v>166</v>
      </c>
      <c r="E512" s="4">
        <v>1</v>
      </c>
    </row>
    <row r="513" spans="1:4" x14ac:dyDescent="0.25">
      <c r="A513" s="5" t="s">
        <v>27</v>
      </c>
      <c r="B513" s="28">
        <v>43915</v>
      </c>
      <c r="C513" s="4">
        <v>15</v>
      </c>
      <c r="D513" s="4">
        <v>50</v>
      </c>
    </row>
    <row r="514" spans="1:4" x14ac:dyDescent="0.25">
      <c r="A514" s="5" t="s">
        <v>37</v>
      </c>
      <c r="B514" s="28">
        <v>43915</v>
      </c>
      <c r="C514" s="4">
        <v>0</v>
      </c>
      <c r="D514" s="4">
        <v>3</v>
      </c>
    </row>
    <row r="515" spans="1:4" x14ac:dyDescent="0.25">
      <c r="A515" s="5" t="s">
        <v>38</v>
      </c>
      <c r="B515" s="28">
        <v>43915</v>
      </c>
      <c r="C515" s="4">
        <v>3</v>
      </c>
      <c r="D515" s="4">
        <v>7</v>
      </c>
    </row>
    <row r="516" spans="1:4" x14ac:dyDescent="0.25">
      <c r="A516" s="5" t="s">
        <v>39</v>
      </c>
      <c r="B516" s="28">
        <v>43915</v>
      </c>
      <c r="C516" s="4">
        <v>0</v>
      </c>
      <c r="D516" s="4">
        <v>1</v>
      </c>
    </row>
    <row r="517" spans="1:4" x14ac:dyDescent="0.25">
      <c r="A517" s="5" t="s">
        <v>40</v>
      </c>
      <c r="B517" s="28">
        <v>43915</v>
      </c>
      <c r="C517" s="4">
        <v>0</v>
      </c>
      <c r="D517" s="4">
        <v>1</v>
      </c>
    </row>
    <row r="518" spans="1:4" x14ac:dyDescent="0.25">
      <c r="A518" s="5" t="s">
        <v>28</v>
      </c>
      <c r="B518" s="28">
        <v>43915</v>
      </c>
      <c r="C518" s="4">
        <v>0</v>
      </c>
      <c r="D518" s="4">
        <v>0</v>
      </c>
    </row>
    <row r="519" spans="1:4" x14ac:dyDescent="0.25">
      <c r="A519" s="5" t="s">
        <v>24</v>
      </c>
      <c r="B519" s="28">
        <v>43915</v>
      </c>
      <c r="C519" s="4">
        <v>1</v>
      </c>
      <c r="D519" s="4">
        <v>6</v>
      </c>
    </row>
    <row r="520" spans="1:4" x14ac:dyDescent="0.25">
      <c r="A520" s="5" t="s">
        <v>30</v>
      </c>
      <c r="B520" s="28">
        <v>43915</v>
      </c>
      <c r="C520" s="4">
        <v>0</v>
      </c>
      <c r="D520" s="4">
        <v>1</v>
      </c>
    </row>
    <row r="521" spans="1:4" x14ac:dyDescent="0.25">
      <c r="A521" s="5" t="s">
        <v>26</v>
      </c>
      <c r="B521" s="28">
        <v>43915</v>
      </c>
      <c r="C521" s="4">
        <v>1</v>
      </c>
      <c r="D521" s="4">
        <v>4</v>
      </c>
    </row>
    <row r="522" spans="1:4" x14ac:dyDescent="0.25">
      <c r="A522" s="5" t="s">
        <v>25</v>
      </c>
      <c r="B522" s="28">
        <v>43915</v>
      </c>
      <c r="C522" s="4">
        <v>0</v>
      </c>
      <c r="D522" s="4">
        <v>4</v>
      </c>
    </row>
    <row r="523" spans="1:4" x14ac:dyDescent="0.25">
      <c r="A523" s="5" t="s">
        <v>41</v>
      </c>
      <c r="B523" s="28">
        <v>43915</v>
      </c>
      <c r="C523" s="4">
        <v>0</v>
      </c>
      <c r="D523" s="4">
        <v>1</v>
      </c>
    </row>
    <row r="524" spans="1:4" x14ac:dyDescent="0.25">
      <c r="A524" s="5" t="s">
        <v>42</v>
      </c>
      <c r="B524" s="28">
        <v>43915</v>
      </c>
      <c r="C524" s="4">
        <v>0</v>
      </c>
      <c r="D524" s="4">
        <v>0</v>
      </c>
    </row>
    <row r="525" spans="1:4" x14ac:dyDescent="0.25">
      <c r="A525" s="5" t="s">
        <v>43</v>
      </c>
      <c r="B525" s="28">
        <v>43915</v>
      </c>
      <c r="C525" s="4">
        <v>3</v>
      </c>
      <c r="D525" s="4">
        <v>6</v>
      </c>
    </row>
    <row r="526" spans="1:4" x14ac:dyDescent="0.25">
      <c r="A526" s="5" t="s">
        <v>44</v>
      </c>
      <c r="B526" s="28">
        <v>43915</v>
      </c>
      <c r="C526" s="4">
        <v>5</v>
      </c>
      <c r="D526" s="4">
        <v>7</v>
      </c>
    </row>
    <row r="527" spans="1:4" x14ac:dyDescent="0.25">
      <c r="A527" s="5" t="s">
        <v>29</v>
      </c>
      <c r="B527" s="28">
        <v>43915</v>
      </c>
      <c r="C527" s="4">
        <v>22</v>
      </c>
      <c r="D527" s="4">
        <v>42</v>
      </c>
    </row>
    <row r="528" spans="1:4" x14ac:dyDescent="0.25">
      <c r="A528" s="5" t="s">
        <v>45</v>
      </c>
      <c r="B528" s="28">
        <v>43915</v>
      </c>
      <c r="C528" s="4">
        <v>0</v>
      </c>
      <c r="D528" s="4">
        <v>1</v>
      </c>
    </row>
    <row r="529" spans="1:5" x14ac:dyDescent="0.25">
      <c r="A529" s="5" t="s">
        <v>46</v>
      </c>
      <c r="B529" s="28">
        <v>43915</v>
      </c>
      <c r="C529" s="4">
        <v>1</v>
      </c>
      <c r="D529" s="4">
        <v>11</v>
      </c>
    </row>
    <row r="530" spans="1:5" x14ac:dyDescent="0.25">
      <c r="A530" s="5" t="s">
        <v>47</v>
      </c>
      <c r="B530" s="28">
        <v>43915</v>
      </c>
      <c r="C530" s="4">
        <v>2</v>
      </c>
      <c r="D530" s="4">
        <v>9</v>
      </c>
    </row>
    <row r="531" spans="1:5" x14ac:dyDescent="0.25">
      <c r="A531" s="5" t="s">
        <v>22</v>
      </c>
      <c r="B531" s="28">
        <v>43916</v>
      </c>
      <c r="C531" s="4">
        <v>27</v>
      </c>
      <c r="D531" s="4">
        <v>155</v>
      </c>
      <c r="E531" s="4">
        <v>2</v>
      </c>
    </row>
    <row r="532" spans="1:5" x14ac:dyDescent="0.25">
      <c r="A532" s="5" t="s">
        <v>35</v>
      </c>
      <c r="B532" s="28">
        <v>43916</v>
      </c>
      <c r="C532" s="4">
        <v>0</v>
      </c>
      <c r="D532" s="4">
        <v>0</v>
      </c>
    </row>
    <row r="533" spans="1:5" x14ac:dyDescent="0.25">
      <c r="A533" s="5" t="s">
        <v>21</v>
      </c>
      <c r="B533" s="28">
        <v>43916</v>
      </c>
      <c r="C533" s="4">
        <v>3</v>
      </c>
      <c r="D533" s="4">
        <v>55</v>
      </c>
    </row>
    <row r="534" spans="1:5" x14ac:dyDescent="0.25">
      <c r="A534" s="5" t="s">
        <v>36</v>
      </c>
      <c r="B534" s="28">
        <v>43916</v>
      </c>
      <c r="C534" s="4">
        <v>0</v>
      </c>
      <c r="D534" s="4">
        <v>0</v>
      </c>
      <c r="E534" s="4">
        <v>1</v>
      </c>
    </row>
    <row r="535" spans="1:5" x14ac:dyDescent="0.25">
      <c r="A535" s="5" t="s">
        <v>20</v>
      </c>
      <c r="B535" s="28">
        <v>43916</v>
      </c>
      <c r="C535" s="4">
        <v>30</v>
      </c>
      <c r="D535" s="4">
        <v>196</v>
      </c>
      <c r="E535" s="4">
        <v>1</v>
      </c>
    </row>
    <row r="536" spans="1:5" x14ac:dyDescent="0.25">
      <c r="A536" s="5" t="s">
        <v>27</v>
      </c>
      <c r="B536" s="28">
        <v>43916</v>
      </c>
      <c r="C536" s="4">
        <v>4</v>
      </c>
      <c r="D536" s="4">
        <v>54</v>
      </c>
    </row>
    <row r="537" spans="1:5" x14ac:dyDescent="0.25">
      <c r="A537" s="5" t="s">
        <v>37</v>
      </c>
      <c r="B537" s="28">
        <v>43916</v>
      </c>
      <c r="C537" s="4">
        <v>0</v>
      </c>
      <c r="D537" s="4">
        <v>3</v>
      </c>
    </row>
    <row r="538" spans="1:5" x14ac:dyDescent="0.25">
      <c r="A538" s="5" t="s">
        <v>38</v>
      </c>
      <c r="B538" s="28">
        <v>43916</v>
      </c>
      <c r="C538" s="4">
        <v>0</v>
      </c>
      <c r="D538" s="4">
        <v>7</v>
      </c>
    </row>
    <row r="539" spans="1:5" x14ac:dyDescent="0.25">
      <c r="A539" s="5" t="s">
        <v>39</v>
      </c>
      <c r="B539" s="28">
        <v>43916</v>
      </c>
      <c r="C539" s="4">
        <v>2</v>
      </c>
      <c r="D539" s="4">
        <v>3</v>
      </c>
    </row>
    <row r="540" spans="1:5" x14ac:dyDescent="0.25">
      <c r="A540" s="5" t="s">
        <v>40</v>
      </c>
      <c r="B540" s="28">
        <v>43916</v>
      </c>
      <c r="C540" s="4">
        <v>0</v>
      </c>
      <c r="D540" s="4">
        <v>1</v>
      </c>
    </row>
    <row r="541" spans="1:5" x14ac:dyDescent="0.25">
      <c r="A541" s="5" t="s">
        <v>28</v>
      </c>
      <c r="B541" s="28">
        <v>43916</v>
      </c>
      <c r="C541" s="4">
        <v>0</v>
      </c>
      <c r="D541" s="4">
        <v>0</v>
      </c>
    </row>
    <row r="542" spans="1:5" x14ac:dyDescent="0.25">
      <c r="A542" s="5" t="s">
        <v>24</v>
      </c>
      <c r="B542" s="28">
        <v>43916</v>
      </c>
      <c r="C542" s="4">
        <v>1</v>
      </c>
      <c r="D542" s="4">
        <v>7</v>
      </c>
    </row>
    <row r="543" spans="1:5" x14ac:dyDescent="0.25">
      <c r="A543" s="5" t="s">
        <v>30</v>
      </c>
      <c r="B543" s="28">
        <v>43916</v>
      </c>
      <c r="C543" s="4">
        <v>0</v>
      </c>
      <c r="D543" s="4">
        <v>1</v>
      </c>
    </row>
    <row r="544" spans="1:5" x14ac:dyDescent="0.25">
      <c r="A544" s="5" t="s">
        <v>26</v>
      </c>
      <c r="B544" s="28">
        <v>43916</v>
      </c>
      <c r="C544" s="4">
        <v>3</v>
      </c>
      <c r="D544" s="4">
        <v>7</v>
      </c>
    </row>
    <row r="545" spans="1:5" x14ac:dyDescent="0.25">
      <c r="A545" s="5" t="s">
        <v>25</v>
      </c>
      <c r="B545" s="28">
        <v>43916</v>
      </c>
      <c r="C545" s="4">
        <v>0</v>
      </c>
      <c r="D545" s="4">
        <v>4</v>
      </c>
    </row>
    <row r="546" spans="1:5" x14ac:dyDescent="0.25">
      <c r="A546" s="5" t="s">
        <v>41</v>
      </c>
      <c r="B546" s="28">
        <v>43916</v>
      </c>
      <c r="C546" s="4">
        <v>0</v>
      </c>
      <c r="D546" s="4">
        <v>1</v>
      </c>
    </row>
    <row r="547" spans="1:5" x14ac:dyDescent="0.25">
      <c r="A547" s="5" t="s">
        <v>42</v>
      </c>
      <c r="B547" s="28">
        <v>43916</v>
      </c>
      <c r="C547" s="4">
        <v>0</v>
      </c>
      <c r="D547" s="4">
        <v>0</v>
      </c>
    </row>
    <row r="548" spans="1:5" x14ac:dyDescent="0.25">
      <c r="A548" s="5" t="s">
        <v>43</v>
      </c>
      <c r="B548" s="28">
        <v>43916</v>
      </c>
      <c r="C548" s="4">
        <v>0</v>
      </c>
      <c r="D548" s="4">
        <v>6</v>
      </c>
    </row>
    <row r="549" spans="1:5" x14ac:dyDescent="0.25">
      <c r="A549" s="5" t="s">
        <v>44</v>
      </c>
      <c r="B549" s="28">
        <v>43916</v>
      </c>
      <c r="C549" s="4">
        <v>2</v>
      </c>
      <c r="D549" s="4">
        <v>9</v>
      </c>
    </row>
    <row r="550" spans="1:5" x14ac:dyDescent="0.25">
      <c r="A550" s="5" t="s">
        <v>29</v>
      </c>
      <c r="B550" s="28">
        <v>43916</v>
      </c>
      <c r="C550" s="4">
        <v>12</v>
      </c>
      <c r="D550" s="4">
        <v>54</v>
      </c>
    </row>
    <row r="551" spans="1:5" x14ac:dyDescent="0.25">
      <c r="A551" s="5" t="s">
        <v>45</v>
      </c>
      <c r="B551" s="28">
        <v>43916</v>
      </c>
      <c r="C551" s="4">
        <v>0</v>
      </c>
      <c r="D551" s="4">
        <v>1</v>
      </c>
    </row>
    <row r="552" spans="1:5" x14ac:dyDescent="0.25">
      <c r="A552" s="5" t="s">
        <v>46</v>
      </c>
      <c r="B552" s="28">
        <v>43916</v>
      </c>
      <c r="C552" s="4">
        <v>3</v>
      </c>
      <c r="D552" s="4">
        <v>14</v>
      </c>
    </row>
    <row r="553" spans="1:5" x14ac:dyDescent="0.25">
      <c r="A553" s="5" t="s">
        <v>47</v>
      </c>
      <c r="B553" s="28">
        <v>43916</v>
      </c>
      <c r="C553" s="4">
        <v>0</v>
      </c>
      <c r="D553" s="4">
        <v>9</v>
      </c>
    </row>
    <row r="554" spans="1:5" x14ac:dyDescent="0.25">
      <c r="A554" s="5" t="s">
        <v>22</v>
      </c>
      <c r="B554" s="28">
        <v>43917</v>
      </c>
      <c r="C554" s="4">
        <v>36</v>
      </c>
      <c r="D554" s="4">
        <v>191</v>
      </c>
    </row>
    <row r="555" spans="1:5" x14ac:dyDescent="0.25">
      <c r="A555" s="5" t="s">
        <v>35</v>
      </c>
      <c r="B555" s="28">
        <v>43917</v>
      </c>
      <c r="C555" s="4">
        <v>0</v>
      </c>
      <c r="D555" s="4">
        <v>0</v>
      </c>
    </row>
    <row r="556" spans="1:5" x14ac:dyDescent="0.25">
      <c r="A556" s="5" t="s">
        <v>21</v>
      </c>
      <c r="B556" s="28">
        <v>43917</v>
      </c>
      <c r="C556" s="4">
        <v>3</v>
      </c>
      <c r="D556" s="4">
        <v>58</v>
      </c>
    </row>
    <row r="557" spans="1:5" x14ac:dyDescent="0.25">
      <c r="A557" s="5" t="s">
        <v>36</v>
      </c>
      <c r="B557" s="28">
        <v>43917</v>
      </c>
      <c r="C557" s="4">
        <v>0</v>
      </c>
      <c r="D557" s="4">
        <v>0</v>
      </c>
    </row>
    <row r="558" spans="1:5" x14ac:dyDescent="0.25">
      <c r="A558" s="5" t="s">
        <v>20</v>
      </c>
      <c r="B558" s="28">
        <v>43917</v>
      </c>
      <c r="C558" s="4">
        <v>43</v>
      </c>
      <c r="D558" s="4">
        <v>239</v>
      </c>
      <c r="E558" s="4">
        <v>3</v>
      </c>
    </row>
    <row r="559" spans="1:5" x14ac:dyDescent="0.25">
      <c r="A559" s="5" t="s">
        <v>27</v>
      </c>
      <c r="B559" s="28">
        <v>43917</v>
      </c>
      <c r="C559" s="4">
        <v>5</v>
      </c>
      <c r="D559" s="4">
        <v>59</v>
      </c>
    </row>
    <row r="560" spans="1:5" x14ac:dyDescent="0.25">
      <c r="A560" s="5" t="s">
        <v>37</v>
      </c>
      <c r="B560" s="28">
        <v>43917</v>
      </c>
      <c r="C560" s="4">
        <v>2</v>
      </c>
      <c r="D560" s="4">
        <v>5</v>
      </c>
    </row>
    <row r="561" spans="1:5" x14ac:dyDescent="0.25">
      <c r="A561" s="5" t="s">
        <v>38</v>
      </c>
      <c r="B561" s="28">
        <v>43917</v>
      </c>
      <c r="C561" s="4">
        <v>3</v>
      </c>
      <c r="D561" s="4">
        <v>10</v>
      </c>
    </row>
    <row r="562" spans="1:5" x14ac:dyDescent="0.25">
      <c r="A562" s="5" t="s">
        <v>39</v>
      </c>
      <c r="B562" s="28">
        <v>43917</v>
      </c>
      <c r="C562" s="4">
        <v>0</v>
      </c>
      <c r="D562" s="4">
        <v>3</v>
      </c>
    </row>
    <row r="563" spans="1:5" x14ac:dyDescent="0.25">
      <c r="A563" s="5" t="s">
        <v>40</v>
      </c>
      <c r="B563" s="28">
        <v>43917</v>
      </c>
      <c r="C563" s="4">
        <v>0</v>
      </c>
      <c r="D563" s="4">
        <v>1</v>
      </c>
    </row>
    <row r="564" spans="1:5" x14ac:dyDescent="0.25">
      <c r="A564" s="5" t="s">
        <v>28</v>
      </c>
      <c r="B564" s="28">
        <v>43917</v>
      </c>
      <c r="C564" s="4">
        <v>0</v>
      </c>
      <c r="D564" s="4">
        <v>0</v>
      </c>
    </row>
    <row r="565" spans="1:5" x14ac:dyDescent="0.25">
      <c r="A565" s="5" t="s">
        <v>24</v>
      </c>
      <c r="B565" s="28">
        <v>43917</v>
      </c>
      <c r="C565" s="4">
        <v>1</v>
      </c>
      <c r="D565" s="4">
        <v>8</v>
      </c>
      <c r="E565" s="4">
        <v>1</v>
      </c>
    </row>
    <row r="566" spans="1:5" x14ac:dyDescent="0.25">
      <c r="A566" s="5" t="s">
        <v>30</v>
      </c>
      <c r="B566" s="28">
        <v>43917</v>
      </c>
      <c r="C566" s="4">
        <v>0</v>
      </c>
      <c r="D566" s="4">
        <v>1</v>
      </c>
    </row>
    <row r="567" spans="1:5" x14ac:dyDescent="0.25">
      <c r="A567" s="5" t="s">
        <v>26</v>
      </c>
      <c r="B567" s="28">
        <v>43917</v>
      </c>
      <c r="C567" s="4">
        <v>3</v>
      </c>
      <c r="D567" s="4">
        <v>10</v>
      </c>
    </row>
    <row r="568" spans="1:5" x14ac:dyDescent="0.25">
      <c r="A568" s="5" t="s">
        <v>25</v>
      </c>
      <c r="B568" s="28">
        <v>43917</v>
      </c>
      <c r="C568" s="4">
        <v>3</v>
      </c>
      <c r="D568" s="4">
        <v>7</v>
      </c>
      <c r="E568" s="4">
        <v>1</v>
      </c>
    </row>
    <row r="569" spans="1:5" x14ac:dyDescent="0.25">
      <c r="A569" s="5" t="s">
        <v>41</v>
      </c>
      <c r="B569" s="28">
        <v>43917</v>
      </c>
      <c r="C569" s="4">
        <v>0</v>
      </c>
      <c r="D569" s="4">
        <v>1</v>
      </c>
    </row>
    <row r="570" spans="1:5" x14ac:dyDescent="0.25">
      <c r="A570" s="5" t="s">
        <v>42</v>
      </c>
      <c r="B570" s="28">
        <v>43917</v>
      </c>
      <c r="C570" s="4">
        <v>0</v>
      </c>
      <c r="D570" s="4">
        <v>0</v>
      </c>
    </row>
    <row r="571" spans="1:5" x14ac:dyDescent="0.25">
      <c r="A571" s="5" t="s">
        <v>43</v>
      </c>
      <c r="B571" s="28">
        <v>43917</v>
      </c>
      <c r="C571" s="4">
        <v>0</v>
      </c>
      <c r="D571" s="4">
        <v>6</v>
      </c>
    </row>
    <row r="572" spans="1:5" x14ac:dyDescent="0.25">
      <c r="A572" s="5" t="s">
        <v>44</v>
      </c>
      <c r="B572" s="28">
        <v>43917</v>
      </c>
      <c r="C572" s="4">
        <v>0</v>
      </c>
      <c r="D572" s="4">
        <v>9</v>
      </c>
    </row>
    <row r="573" spans="1:5" x14ac:dyDescent="0.25">
      <c r="A573" s="5" t="s">
        <v>29</v>
      </c>
      <c r="B573" s="28">
        <v>43917</v>
      </c>
      <c r="C573" s="4">
        <v>9</v>
      </c>
      <c r="D573" s="4">
        <v>63</v>
      </c>
    </row>
    <row r="574" spans="1:5" x14ac:dyDescent="0.25">
      <c r="A574" s="5" t="s">
        <v>45</v>
      </c>
      <c r="B574" s="28">
        <v>43917</v>
      </c>
      <c r="C574" s="4">
        <v>1</v>
      </c>
      <c r="D574" s="4">
        <v>2</v>
      </c>
    </row>
    <row r="575" spans="1:5" x14ac:dyDescent="0.25">
      <c r="A575" s="5" t="s">
        <v>46</v>
      </c>
      <c r="B575" s="28">
        <v>43917</v>
      </c>
      <c r="C575" s="4">
        <v>0</v>
      </c>
      <c r="D575" s="4">
        <v>14</v>
      </c>
    </row>
    <row r="576" spans="1:5" x14ac:dyDescent="0.25">
      <c r="A576" s="5" t="s">
        <v>47</v>
      </c>
      <c r="B576" s="28">
        <v>43917</v>
      </c>
      <c r="C576" s="4">
        <v>6</v>
      </c>
      <c r="D576" s="4">
        <v>15</v>
      </c>
    </row>
    <row r="577" spans="1:5" x14ac:dyDescent="0.25">
      <c r="A577" s="5" t="s">
        <v>22</v>
      </c>
      <c r="B577" s="28">
        <v>43918</v>
      </c>
      <c r="C577" s="4">
        <v>8</v>
      </c>
      <c r="D577" s="4">
        <v>199</v>
      </c>
      <c r="E577" s="4">
        <v>1</v>
      </c>
    </row>
    <row r="578" spans="1:5" x14ac:dyDescent="0.25">
      <c r="A578" s="5" t="s">
        <v>35</v>
      </c>
      <c r="B578" s="28">
        <v>43918</v>
      </c>
      <c r="C578" s="4">
        <v>0</v>
      </c>
      <c r="D578" s="4">
        <v>0</v>
      </c>
    </row>
    <row r="579" spans="1:5" x14ac:dyDescent="0.25">
      <c r="A579" s="5" t="s">
        <v>21</v>
      </c>
      <c r="B579" s="28">
        <v>43918</v>
      </c>
      <c r="C579" s="4">
        <v>5</v>
      </c>
      <c r="D579" s="4">
        <v>63</v>
      </c>
    </row>
    <row r="580" spans="1:5" x14ac:dyDescent="0.25">
      <c r="A580" s="5" t="s">
        <v>36</v>
      </c>
      <c r="B580" s="28">
        <v>43918</v>
      </c>
      <c r="C580" s="4">
        <v>0</v>
      </c>
      <c r="D580" s="4">
        <v>0</v>
      </c>
    </row>
    <row r="581" spans="1:5" x14ac:dyDescent="0.25">
      <c r="A581" s="5" t="s">
        <v>20</v>
      </c>
      <c r="B581" s="28">
        <v>43918</v>
      </c>
      <c r="C581" s="4">
        <v>18</v>
      </c>
      <c r="D581" s="4">
        <v>257</v>
      </c>
      <c r="E581" s="4">
        <v>1</v>
      </c>
    </row>
    <row r="582" spans="1:5" x14ac:dyDescent="0.25">
      <c r="A582" s="5" t="s">
        <v>27</v>
      </c>
      <c r="B582" s="28">
        <v>43918</v>
      </c>
      <c r="C582" s="4">
        <v>1</v>
      </c>
      <c r="D582" s="4">
        <v>60</v>
      </c>
    </row>
    <row r="583" spans="1:5" x14ac:dyDescent="0.25">
      <c r="A583" s="5" t="s">
        <v>37</v>
      </c>
      <c r="B583" s="28">
        <v>43918</v>
      </c>
      <c r="C583" s="4">
        <v>3</v>
      </c>
      <c r="D583" s="4">
        <v>8</v>
      </c>
    </row>
    <row r="584" spans="1:5" x14ac:dyDescent="0.25">
      <c r="A584" s="5" t="s">
        <v>38</v>
      </c>
      <c r="B584" s="28">
        <v>43918</v>
      </c>
      <c r="C584" s="4">
        <v>0</v>
      </c>
      <c r="D584" s="4">
        <v>10</v>
      </c>
    </row>
    <row r="585" spans="1:5" x14ac:dyDescent="0.25">
      <c r="A585" s="5" t="s">
        <v>39</v>
      </c>
      <c r="B585" s="28">
        <v>43918</v>
      </c>
      <c r="C585" s="4">
        <v>0</v>
      </c>
      <c r="D585" s="4">
        <v>3</v>
      </c>
    </row>
    <row r="586" spans="1:5" x14ac:dyDescent="0.25">
      <c r="A586" s="5" t="s">
        <v>40</v>
      </c>
      <c r="B586" s="28">
        <v>43918</v>
      </c>
      <c r="C586" s="4">
        <v>0</v>
      </c>
      <c r="D586" s="4">
        <v>1</v>
      </c>
    </row>
    <row r="587" spans="1:5" x14ac:dyDescent="0.25">
      <c r="A587" s="5" t="s">
        <v>28</v>
      </c>
      <c r="B587" s="28">
        <v>43918</v>
      </c>
      <c r="C587" s="4">
        <v>0</v>
      </c>
      <c r="D587" s="4">
        <v>0</v>
      </c>
    </row>
    <row r="588" spans="1:5" x14ac:dyDescent="0.25">
      <c r="A588" s="5" t="s">
        <v>24</v>
      </c>
      <c r="B588" s="28">
        <v>43918</v>
      </c>
      <c r="C588" s="4">
        <v>1</v>
      </c>
      <c r="D588" s="4">
        <v>9</v>
      </c>
    </row>
    <row r="589" spans="1:5" x14ac:dyDescent="0.25">
      <c r="A589" s="5" t="s">
        <v>30</v>
      </c>
      <c r="B589" s="28">
        <v>43918</v>
      </c>
      <c r="C589" s="4">
        <v>0</v>
      </c>
      <c r="D589" s="4">
        <v>1</v>
      </c>
    </row>
    <row r="590" spans="1:5" x14ac:dyDescent="0.25">
      <c r="A590" s="5" t="s">
        <v>26</v>
      </c>
      <c r="B590" s="28">
        <v>43918</v>
      </c>
      <c r="C590" s="4">
        <v>2</v>
      </c>
      <c r="D590" s="4">
        <v>12</v>
      </c>
    </row>
    <row r="591" spans="1:5" x14ac:dyDescent="0.25">
      <c r="A591" s="5" t="s">
        <v>25</v>
      </c>
      <c r="B591" s="28">
        <v>43918</v>
      </c>
      <c r="C591" s="4">
        <v>0</v>
      </c>
      <c r="D591" s="4">
        <v>7</v>
      </c>
    </row>
    <row r="592" spans="1:5" x14ac:dyDescent="0.25">
      <c r="A592" s="5" t="s">
        <v>41</v>
      </c>
      <c r="B592" s="28">
        <v>43918</v>
      </c>
      <c r="C592" s="4">
        <v>0</v>
      </c>
      <c r="D592" s="4">
        <v>1</v>
      </c>
    </row>
    <row r="593" spans="1:5" x14ac:dyDescent="0.25">
      <c r="A593" s="5" t="s">
        <v>42</v>
      </c>
      <c r="B593" s="28">
        <v>43918</v>
      </c>
      <c r="C593" s="4">
        <v>0</v>
      </c>
      <c r="D593" s="4">
        <v>0</v>
      </c>
    </row>
    <row r="594" spans="1:5" x14ac:dyDescent="0.25">
      <c r="A594" s="5" t="s">
        <v>43</v>
      </c>
      <c r="B594" s="28">
        <v>43918</v>
      </c>
      <c r="C594" s="4">
        <v>0</v>
      </c>
      <c r="D594" s="4">
        <v>6</v>
      </c>
    </row>
    <row r="595" spans="1:5" x14ac:dyDescent="0.25">
      <c r="A595" s="5" t="s">
        <v>44</v>
      </c>
      <c r="B595" s="28">
        <v>43918</v>
      </c>
      <c r="C595" s="4">
        <v>0</v>
      </c>
      <c r="D595" s="4">
        <v>9</v>
      </c>
    </row>
    <row r="596" spans="1:5" x14ac:dyDescent="0.25">
      <c r="A596" s="5" t="s">
        <v>29</v>
      </c>
      <c r="B596" s="28">
        <v>43918</v>
      </c>
      <c r="C596" s="4">
        <v>13</v>
      </c>
      <c r="D596" s="4">
        <v>76</v>
      </c>
    </row>
    <row r="597" spans="1:5" x14ac:dyDescent="0.25">
      <c r="A597" s="5" t="s">
        <v>45</v>
      </c>
      <c r="B597" s="28">
        <v>43918</v>
      </c>
      <c r="C597" s="4">
        <v>0</v>
      </c>
      <c r="D597" s="4">
        <v>2</v>
      </c>
    </row>
    <row r="598" spans="1:5" x14ac:dyDescent="0.25">
      <c r="A598" s="5" t="s">
        <v>46</v>
      </c>
      <c r="B598" s="28">
        <v>43918</v>
      </c>
      <c r="C598" s="4">
        <v>4</v>
      </c>
      <c r="D598" s="4">
        <v>18</v>
      </c>
    </row>
    <row r="599" spans="1:5" x14ac:dyDescent="0.25">
      <c r="A599" s="5" t="s">
        <v>47</v>
      </c>
      <c r="B599" s="28">
        <v>43918</v>
      </c>
      <c r="C599" s="4">
        <v>0</v>
      </c>
      <c r="D599" s="4">
        <v>15</v>
      </c>
    </row>
    <row r="600" spans="1:5" x14ac:dyDescent="0.25">
      <c r="A600" s="5" t="s">
        <v>22</v>
      </c>
      <c r="B600" s="28">
        <v>43919</v>
      </c>
      <c r="C600" s="4">
        <v>18</v>
      </c>
      <c r="D600" s="4">
        <v>217</v>
      </c>
      <c r="E600" s="4">
        <v>1</v>
      </c>
    </row>
    <row r="601" spans="1:5" x14ac:dyDescent="0.25">
      <c r="A601" s="5" t="s">
        <v>35</v>
      </c>
      <c r="B601" s="28">
        <v>43919</v>
      </c>
      <c r="C601" s="4">
        <v>0</v>
      </c>
      <c r="D601" s="4">
        <v>0</v>
      </c>
    </row>
    <row r="602" spans="1:5" x14ac:dyDescent="0.25">
      <c r="A602" s="5" t="s">
        <v>21</v>
      </c>
      <c r="B602" s="28">
        <v>43919</v>
      </c>
      <c r="C602" s="4">
        <v>6</v>
      </c>
      <c r="D602" s="4">
        <v>69</v>
      </c>
    </row>
    <row r="603" spans="1:5" x14ac:dyDescent="0.25">
      <c r="A603" s="5" t="s">
        <v>36</v>
      </c>
      <c r="B603" s="28">
        <v>43919</v>
      </c>
      <c r="C603" s="4">
        <v>0</v>
      </c>
      <c r="D603" s="4">
        <v>0</v>
      </c>
    </row>
    <row r="604" spans="1:5" x14ac:dyDescent="0.25">
      <c r="A604" s="5" t="s">
        <v>20</v>
      </c>
      <c r="B604" s="28">
        <v>43919</v>
      </c>
      <c r="C604" s="4">
        <v>1</v>
      </c>
      <c r="D604" s="4">
        <v>258</v>
      </c>
    </row>
    <row r="605" spans="1:5" x14ac:dyDescent="0.25">
      <c r="A605" s="5" t="s">
        <v>27</v>
      </c>
      <c r="B605" s="28">
        <v>43919</v>
      </c>
      <c r="C605" s="4">
        <v>13</v>
      </c>
      <c r="D605" s="4">
        <v>73</v>
      </c>
    </row>
    <row r="606" spans="1:5" x14ac:dyDescent="0.25">
      <c r="A606" s="5" t="s">
        <v>37</v>
      </c>
      <c r="B606" s="28">
        <v>43919</v>
      </c>
      <c r="C606" s="4">
        <v>1</v>
      </c>
      <c r="D606" s="4">
        <v>9</v>
      </c>
    </row>
    <row r="607" spans="1:5" x14ac:dyDescent="0.25">
      <c r="A607" s="5" t="s">
        <v>38</v>
      </c>
      <c r="B607" s="28">
        <v>43919</v>
      </c>
      <c r="C607" s="4">
        <v>0</v>
      </c>
      <c r="D607" s="4">
        <v>10</v>
      </c>
    </row>
    <row r="608" spans="1:5" x14ac:dyDescent="0.25">
      <c r="A608" s="5" t="s">
        <v>39</v>
      </c>
      <c r="B608" s="28">
        <v>43919</v>
      </c>
      <c r="C608" s="4">
        <v>0</v>
      </c>
      <c r="D608" s="4">
        <v>3</v>
      </c>
    </row>
    <row r="609" spans="1:5" x14ac:dyDescent="0.25">
      <c r="A609" s="5" t="s">
        <v>40</v>
      </c>
      <c r="B609" s="28">
        <v>43919</v>
      </c>
      <c r="C609" s="4">
        <v>2</v>
      </c>
      <c r="D609" s="4">
        <v>3</v>
      </c>
    </row>
    <row r="610" spans="1:5" x14ac:dyDescent="0.25">
      <c r="A610" s="5" t="s">
        <v>28</v>
      </c>
      <c r="B610" s="28">
        <v>43919</v>
      </c>
      <c r="C610" s="4">
        <v>1</v>
      </c>
      <c r="D610" s="4">
        <v>1</v>
      </c>
    </row>
    <row r="611" spans="1:5" x14ac:dyDescent="0.25">
      <c r="A611" s="5" t="s">
        <v>24</v>
      </c>
      <c r="B611" s="28">
        <v>43919</v>
      </c>
      <c r="C611" s="4">
        <v>1</v>
      </c>
      <c r="D611" s="4">
        <v>10</v>
      </c>
    </row>
    <row r="612" spans="1:5" x14ac:dyDescent="0.25">
      <c r="A612" s="5" t="s">
        <v>30</v>
      </c>
      <c r="B612" s="28">
        <v>43919</v>
      </c>
      <c r="C612" s="4">
        <v>1</v>
      </c>
      <c r="D612" s="4">
        <v>2</v>
      </c>
    </row>
    <row r="613" spans="1:5" x14ac:dyDescent="0.25">
      <c r="A613" s="5" t="s">
        <v>26</v>
      </c>
      <c r="B613" s="28">
        <v>43919</v>
      </c>
      <c r="C613" s="4">
        <v>0</v>
      </c>
      <c r="D613" s="4">
        <v>12</v>
      </c>
    </row>
    <row r="614" spans="1:5" x14ac:dyDescent="0.25">
      <c r="A614" s="5" t="s">
        <v>25</v>
      </c>
      <c r="B614" s="28">
        <v>43919</v>
      </c>
      <c r="C614" s="4">
        <v>1</v>
      </c>
      <c r="D614" s="4">
        <v>8</v>
      </c>
    </row>
    <row r="615" spans="1:5" x14ac:dyDescent="0.25">
      <c r="A615" s="5" t="s">
        <v>41</v>
      </c>
      <c r="B615" s="28">
        <v>43919</v>
      </c>
      <c r="C615" s="4">
        <v>0</v>
      </c>
      <c r="D615" s="4">
        <v>1</v>
      </c>
    </row>
    <row r="616" spans="1:5" x14ac:dyDescent="0.25">
      <c r="A616" s="5" t="s">
        <v>42</v>
      </c>
      <c r="B616" s="28">
        <v>43919</v>
      </c>
      <c r="C616" s="4">
        <v>1</v>
      </c>
      <c r="D616" s="4">
        <v>1</v>
      </c>
    </row>
    <row r="617" spans="1:5" x14ac:dyDescent="0.25">
      <c r="A617" s="5" t="s">
        <v>43</v>
      </c>
      <c r="B617" s="28">
        <v>43919</v>
      </c>
      <c r="C617" s="4">
        <v>0</v>
      </c>
      <c r="D617" s="4">
        <v>6</v>
      </c>
    </row>
    <row r="618" spans="1:5" x14ac:dyDescent="0.25">
      <c r="A618" s="5" t="s">
        <v>44</v>
      </c>
      <c r="B618" s="28">
        <v>43919</v>
      </c>
      <c r="C618" s="4">
        <v>0</v>
      </c>
      <c r="D618" s="4">
        <v>9</v>
      </c>
    </row>
    <row r="619" spans="1:5" x14ac:dyDescent="0.25">
      <c r="A619" s="5" t="s">
        <v>29</v>
      </c>
      <c r="B619" s="28">
        <v>43919</v>
      </c>
      <c r="C619" s="4">
        <v>14</v>
      </c>
      <c r="D619" s="4">
        <v>90</v>
      </c>
    </row>
    <row r="620" spans="1:5" x14ac:dyDescent="0.25">
      <c r="A620" s="5" t="s">
        <v>45</v>
      </c>
      <c r="B620" s="28">
        <v>43919</v>
      </c>
      <c r="C620" s="4">
        <v>0</v>
      </c>
      <c r="D620" s="4">
        <v>2</v>
      </c>
    </row>
    <row r="621" spans="1:5" x14ac:dyDescent="0.25">
      <c r="A621" s="5" t="s">
        <v>46</v>
      </c>
      <c r="B621" s="28">
        <v>43919</v>
      </c>
      <c r="C621" s="4">
        <v>3</v>
      </c>
      <c r="D621" s="4">
        <v>21</v>
      </c>
    </row>
    <row r="622" spans="1:5" x14ac:dyDescent="0.25">
      <c r="A622" s="5" t="s">
        <v>47</v>
      </c>
      <c r="B622" s="28">
        <v>43919</v>
      </c>
      <c r="C622" s="4">
        <v>0</v>
      </c>
      <c r="D622" s="4">
        <v>15</v>
      </c>
    </row>
    <row r="623" spans="1:5" x14ac:dyDescent="0.25">
      <c r="A623" s="5" t="s">
        <v>22</v>
      </c>
      <c r="B623" s="28">
        <v>43920</v>
      </c>
      <c r="C623" s="4">
        <v>36</v>
      </c>
      <c r="D623" s="4">
        <v>253</v>
      </c>
      <c r="E623" s="4">
        <v>2</v>
      </c>
    </row>
    <row r="624" spans="1:5" x14ac:dyDescent="0.25">
      <c r="A624" s="5" t="s">
        <v>35</v>
      </c>
      <c r="B624" s="28">
        <v>43920</v>
      </c>
      <c r="C624" s="4">
        <v>0</v>
      </c>
      <c r="D624" s="4">
        <v>0</v>
      </c>
    </row>
    <row r="625" spans="1:5" x14ac:dyDescent="0.25">
      <c r="A625" s="5" t="s">
        <v>21</v>
      </c>
      <c r="B625" s="28">
        <v>43920</v>
      </c>
      <c r="C625" s="4">
        <v>12</v>
      </c>
      <c r="D625" s="4">
        <v>81</v>
      </c>
    </row>
    <row r="626" spans="1:5" x14ac:dyDescent="0.25">
      <c r="A626" s="5" t="s">
        <v>36</v>
      </c>
      <c r="B626" s="28">
        <v>43920</v>
      </c>
      <c r="C626" s="4">
        <v>0</v>
      </c>
      <c r="D626" s="4">
        <v>0</v>
      </c>
    </row>
    <row r="627" spans="1:5" x14ac:dyDescent="0.25">
      <c r="A627" s="5" t="s">
        <v>20</v>
      </c>
      <c r="B627" s="28">
        <v>43920</v>
      </c>
      <c r="C627" s="4">
        <v>34</v>
      </c>
      <c r="D627" s="4">
        <v>292</v>
      </c>
    </row>
    <row r="628" spans="1:5" x14ac:dyDescent="0.25">
      <c r="A628" s="5" t="s">
        <v>27</v>
      </c>
      <c r="B628" s="28">
        <v>43920</v>
      </c>
      <c r="C628" s="4">
        <v>8</v>
      </c>
      <c r="D628" s="4">
        <v>81</v>
      </c>
    </row>
    <row r="629" spans="1:5" x14ac:dyDescent="0.25">
      <c r="A629" s="5" t="s">
        <v>37</v>
      </c>
      <c r="B629" s="28">
        <v>43920</v>
      </c>
      <c r="C629" s="4">
        <v>10</v>
      </c>
      <c r="D629" s="4">
        <v>19</v>
      </c>
    </row>
    <row r="630" spans="1:5" x14ac:dyDescent="0.25">
      <c r="A630" s="5" t="s">
        <v>38</v>
      </c>
      <c r="B630" s="28">
        <v>43920</v>
      </c>
      <c r="C630" s="4">
        <v>3</v>
      </c>
      <c r="D630" s="4">
        <v>13</v>
      </c>
    </row>
    <row r="631" spans="1:5" x14ac:dyDescent="0.25">
      <c r="A631" s="5" t="s">
        <v>39</v>
      </c>
      <c r="B631" s="28">
        <v>43920</v>
      </c>
      <c r="C631" s="4">
        <v>0</v>
      </c>
      <c r="D631" s="4">
        <v>3</v>
      </c>
    </row>
    <row r="632" spans="1:5" x14ac:dyDescent="0.25">
      <c r="A632" s="5" t="s">
        <v>40</v>
      </c>
      <c r="B632" s="28">
        <v>43920</v>
      </c>
      <c r="C632" s="4">
        <v>0</v>
      </c>
      <c r="D632" s="4">
        <v>3</v>
      </c>
    </row>
    <row r="633" spans="1:5" x14ac:dyDescent="0.25">
      <c r="A633" s="5" t="s">
        <v>28</v>
      </c>
      <c r="B633" s="28">
        <v>43920</v>
      </c>
      <c r="C633" s="4">
        <v>0</v>
      </c>
      <c r="D633" s="4">
        <v>1</v>
      </c>
    </row>
    <row r="634" spans="1:5" x14ac:dyDescent="0.25">
      <c r="A634" s="5" t="s">
        <v>24</v>
      </c>
      <c r="B634" s="28">
        <v>43920</v>
      </c>
      <c r="C634" s="4">
        <v>3</v>
      </c>
      <c r="D634" s="4">
        <v>13</v>
      </c>
    </row>
    <row r="635" spans="1:5" x14ac:dyDescent="0.25">
      <c r="A635" s="5" t="s">
        <v>30</v>
      </c>
      <c r="B635" s="28">
        <v>43920</v>
      </c>
      <c r="C635" s="4">
        <v>0</v>
      </c>
      <c r="D635" s="4">
        <v>2</v>
      </c>
    </row>
    <row r="636" spans="1:5" x14ac:dyDescent="0.25">
      <c r="A636" s="5" t="s">
        <v>26</v>
      </c>
      <c r="B636" s="28">
        <v>43920</v>
      </c>
      <c r="C636" s="4">
        <v>8</v>
      </c>
      <c r="D636" s="4">
        <v>20</v>
      </c>
      <c r="E636" s="4">
        <v>1</v>
      </c>
    </row>
    <row r="637" spans="1:5" x14ac:dyDescent="0.25">
      <c r="A637" s="5" t="s">
        <v>25</v>
      </c>
      <c r="B637" s="28">
        <v>43920</v>
      </c>
      <c r="C637" s="4">
        <v>0</v>
      </c>
      <c r="D637" s="4">
        <v>8</v>
      </c>
    </row>
    <row r="638" spans="1:5" x14ac:dyDescent="0.25">
      <c r="A638" s="5" t="s">
        <v>41</v>
      </c>
      <c r="B638" s="28">
        <v>43920</v>
      </c>
      <c r="C638" s="4">
        <v>0</v>
      </c>
      <c r="D638" s="4">
        <v>1</v>
      </c>
    </row>
    <row r="639" spans="1:5" x14ac:dyDescent="0.25">
      <c r="A639" s="5" t="s">
        <v>42</v>
      </c>
      <c r="B639" s="28">
        <v>43920</v>
      </c>
      <c r="C639" s="4">
        <v>0</v>
      </c>
      <c r="D639" s="4">
        <v>1</v>
      </c>
    </row>
    <row r="640" spans="1:5" x14ac:dyDescent="0.25">
      <c r="A640" s="5" t="s">
        <v>43</v>
      </c>
      <c r="B640" s="28">
        <v>43920</v>
      </c>
      <c r="C640" s="4">
        <v>0</v>
      </c>
      <c r="D640" s="4">
        <v>6</v>
      </c>
    </row>
    <row r="641" spans="1:5" x14ac:dyDescent="0.25">
      <c r="A641" s="5" t="s">
        <v>44</v>
      </c>
      <c r="B641" s="28">
        <v>43920</v>
      </c>
      <c r="C641" s="4">
        <v>0</v>
      </c>
      <c r="D641" s="4">
        <v>9</v>
      </c>
    </row>
    <row r="642" spans="1:5" x14ac:dyDescent="0.25">
      <c r="A642" s="5" t="s">
        <v>29</v>
      </c>
      <c r="B642" s="28">
        <v>43920</v>
      </c>
      <c r="C642" s="4">
        <v>21</v>
      </c>
      <c r="D642" s="4">
        <v>111</v>
      </c>
    </row>
    <row r="643" spans="1:5" x14ac:dyDescent="0.25">
      <c r="A643" s="5" t="s">
        <v>45</v>
      </c>
      <c r="B643" s="28">
        <v>43920</v>
      </c>
      <c r="C643" s="4">
        <v>0</v>
      </c>
      <c r="D643" s="4">
        <v>2</v>
      </c>
    </row>
    <row r="644" spans="1:5" x14ac:dyDescent="0.25">
      <c r="A644" s="5" t="s">
        <v>46</v>
      </c>
      <c r="B644" s="28">
        <v>43920</v>
      </c>
      <c r="C644" s="4">
        <v>11</v>
      </c>
      <c r="D644" s="4">
        <v>32</v>
      </c>
    </row>
    <row r="645" spans="1:5" x14ac:dyDescent="0.25">
      <c r="A645" s="5" t="s">
        <v>47</v>
      </c>
      <c r="B645" s="28">
        <v>43920</v>
      </c>
      <c r="C645" s="4">
        <v>0</v>
      </c>
      <c r="D645" s="4">
        <v>15</v>
      </c>
      <c r="E645" s="4">
        <v>1</v>
      </c>
    </row>
    <row r="646" spans="1:5" x14ac:dyDescent="0.25">
      <c r="A646" s="5" t="s">
        <v>22</v>
      </c>
      <c r="B646" s="28">
        <v>43921</v>
      </c>
      <c r="C646" s="4">
        <v>17</v>
      </c>
      <c r="D646" s="4">
        <v>270</v>
      </c>
    </row>
    <row r="647" spans="1:5" x14ac:dyDescent="0.25">
      <c r="A647" s="5" t="s">
        <v>35</v>
      </c>
      <c r="B647" s="28">
        <v>43921</v>
      </c>
      <c r="C647" s="4">
        <v>0</v>
      </c>
      <c r="D647" s="4">
        <v>0</v>
      </c>
    </row>
    <row r="648" spans="1:5" x14ac:dyDescent="0.25">
      <c r="A648" s="5" t="s">
        <v>21</v>
      </c>
      <c r="B648" s="28">
        <v>43921</v>
      </c>
      <c r="C648" s="4">
        <v>3</v>
      </c>
      <c r="D648" s="4">
        <v>84</v>
      </c>
      <c r="E648" s="4">
        <v>1</v>
      </c>
    </row>
    <row r="649" spans="1:5" x14ac:dyDescent="0.25">
      <c r="A649" s="5" t="s">
        <v>36</v>
      </c>
      <c r="B649" s="28">
        <v>43921</v>
      </c>
      <c r="C649" s="4">
        <v>0</v>
      </c>
      <c r="D649" s="4">
        <v>0</v>
      </c>
    </row>
    <row r="650" spans="1:5" x14ac:dyDescent="0.25">
      <c r="A650" s="5" t="s">
        <v>20</v>
      </c>
      <c r="B650" s="28">
        <v>43921</v>
      </c>
      <c r="C650" s="4">
        <v>19</v>
      </c>
      <c r="D650" s="4">
        <v>311</v>
      </c>
    </row>
    <row r="651" spans="1:5" x14ac:dyDescent="0.25">
      <c r="A651" s="5" t="s">
        <v>27</v>
      </c>
      <c r="B651" s="28">
        <v>43921</v>
      </c>
      <c r="C651" s="4">
        <v>14</v>
      </c>
      <c r="D651" s="4">
        <v>95</v>
      </c>
      <c r="E651" s="4">
        <v>1</v>
      </c>
    </row>
    <row r="652" spans="1:5" x14ac:dyDescent="0.25">
      <c r="A652" s="5" t="s">
        <v>37</v>
      </c>
      <c r="B652" s="28">
        <v>43921</v>
      </c>
      <c r="C652" s="4">
        <v>1</v>
      </c>
      <c r="D652" s="4">
        <v>20</v>
      </c>
    </row>
    <row r="653" spans="1:5" x14ac:dyDescent="0.25">
      <c r="A653" s="5" t="s">
        <v>38</v>
      </c>
      <c r="B653" s="28">
        <v>43921</v>
      </c>
      <c r="C653" s="4">
        <v>0</v>
      </c>
      <c r="D653" s="4">
        <v>13</v>
      </c>
    </row>
    <row r="654" spans="1:5" x14ac:dyDescent="0.25">
      <c r="A654" s="5" t="s">
        <v>39</v>
      </c>
      <c r="B654" s="28">
        <v>43921</v>
      </c>
      <c r="C654" s="4">
        <v>0</v>
      </c>
      <c r="D654" s="4">
        <v>3</v>
      </c>
    </row>
    <row r="655" spans="1:5" x14ac:dyDescent="0.25">
      <c r="A655" s="5" t="s">
        <v>40</v>
      </c>
      <c r="B655" s="28">
        <v>43921</v>
      </c>
      <c r="C655" s="4">
        <v>0</v>
      </c>
      <c r="D655" s="4">
        <v>3</v>
      </c>
    </row>
    <row r="656" spans="1:5" x14ac:dyDescent="0.25">
      <c r="A656" s="5" t="s">
        <v>28</v>
      </c>
      <c r="B656" s="28">
        <v>43921</v>
      </c>
      <c r="C656" s="4">
        <v>0</v>
      </c>
      <c r="D656" s="4">
        <v>1</v>
      </c>
      <c r="E656" s="4">
        <v>1</v>
      </c>
    </row>
    <row r="657" spans="1:5" x14ac:dyDescent="0.25">
      <c r="A657" s="5" t="s">
        <v>24</v>
      </c>
      <c r="B657" s="28">
        <v>43921</v>
      </c>
      <c r="C657" s="4">
        <v>2</v>
      </c>
      <c r="D657" s="4">
        <v>15</v>
      </c>
    </row>
    <row r="658" spans="1:5" x14ac:dyDescent="0.25">
      <c r="A658" s="5" t="s">
        <v>30</v>
      </c>
      <c r="B658" s="28">
        <v>43921</v>
      </c>
      <c r="C658" s="4">
        <v>1</v>
      </c>
      <c r="D658" s="4">
        <v>3</v>
      </c>
    </row>
    <row r="659" spans="1:5" x14ac:dyDescent="0.25">
      <c r="A659" s="5" t="s">
        <v>26</v>
      </c>
      <c r="B659" s="28">
        <v>43921</v>
      </c>
      <c r="C659" s="4">
        <v>0</v>
      </c>
      <c r="D659" s="4">
        <v>20</v>
      </c>
    </row>
    <row r="660" spans="1:5" x14ac:dyDescent="0.25">
      <c r="A660" s="5" t="s">
        <v>25</v>
      </c>
      <c r="B660" s="28">
        <v>43921</v>
      </c>
      <c r="C660" s="4">
        <v>1</v>
      </c>
      <c r="D660" s="4">
        <v>9</v>
      </c>
    </row>
    <row r="661" spans="1:5" x14ac:dyDescent="0.25">
      <c r="A661" s="5" t="s">
        <v>41</v>
      </c>
      <c r="B661" s="28">
        <v>43921</v>
      </c>
      <c r="C661" s="4">
        <v>0</v>
      </c>
      <c r="D661" s="4">
        <v>1</v>
      </c>
    </row>
    <row r="662" spans="1:5" x14ac:dyDescent="0.25">
      <c r="A662" s="5" t="s">
        <v>42</v>
      </c>
      <c r="B662" s="28">
        <v>43921</v>
      </c>
      <c r="C662" s="4">
        <v>0</v>
      </c>
      <c r="D662" s="4">
        <v>1</v>
      </c>
    </row>
    <row r="663" spans="1:5" x14ac:dyDescent="0.25">
      <c r="A663" s="5" t="s">
        <v>43</v>
      </c>
      <c r="B663" s="28">
        <v>43921</v>
      </c>
      <c r="C663" s="4">
        <v>0</v>
      </c>
      <c r="D663" s="4">
        <v>6</v>
      </c>
    </row>
    <row r="664" spans="1:5" x14ac:dyDescent="0.25">
      <c r="A664" s="5" t="s">
        <v>44</v>
      </c>
      <c r="B664" s="28">
        <v>43921</v>
      </c>
      <c r="C664" s="4">
        <v>0</v>
      </c>
      <c r="D664" s="4">
        <v>9</v>
      </c>
    </row>
    <row r="665" spans="1:5" x14ac:dyDescent="0.25">
      <c r="A665" s="5" t="s">
        <v>29</v>
      </c>
      <c r="B665" s="28">
        <v>43921</v>
      </c>
      <c r="C665" s="4">
        <v>22</v>
      </c>
      <c r="D665" s="4">
        <v>133</v>
      </c>
    </row>
    <row r="666" spans="1:5" x14ac:dyDescent="0.25">
      <c r="A666" s="5" t="s">
        <v>45</v>
      </c>
      <c r="B666" s="28">
        <v>43921</v>
      </c>
      <c r="C666" s="4">
        <v>0</v>
      </c>
      <c r="D666" s="4">
        <v>2</v>
      </c>
    </row>
    <row r="667" spans="1:5" x14ac:dyDescent="0.25">
      <c r="A667" s="5" t="s">
        <v>46</v>
      </c>
      <c r="B667" s="28">
        <v>43921</v>
      </c>
      <c r="C667" s="4">
        <v>7</v>
      </c>
      <c r="D667" s="4">
        <v>39</v>
      </c>
    </row>
    <row r="668" spans="1:5" x14ac:dyDescent="0.25">
      <c r="A668" s="5" t="s">
        <v>47</v>
      </c>
      <c r="B668" s="28">
        <v>43921</v>
      </c>
      <c r="C668" s="4">
        <v>1</v>
      </c>
      <c r="D668" s="4">
        <v>16</v>
      </c>
    </row>
    <row r="669" spans="1:5" x14ac:dyDescent="0.25">
      <c r="A669" s="5" t="s">
        <v>22</v>
      </c>
      <c r="B669" s="28">
        <v>43922</v>
      </c>
      <c r="C669" s="4">
        <v>10</v>
      </c>
      <c r="D669" s="4">
        <v>280</v>
      </c>
      <c r="E669" s="4">
        <v>2</v>
      </c>
    </row>
    <row r="670" spans="1:5" x14ac:dyDescent="0.25">
      <c r="A670" s="5" t="s">
        <v>35</v>
      </c>
      <c r="B670" s="28">
        <v>43922</v>
      </c>
      <c r="C670" s="4">
        <v>0</v>
      </c>
      <c r="D670" s="4">
        <v>0</v>
      </c>
    </row>
    <row r="671" spans="1:5" x14ac:dyDescent="0.25">
      <c r="A671" s="5" t="s">
        <v>21</v>
      </c>
      <c r="B671" s="28">
        <v>43922</v>
      </c>
      <c r="C671" s="4">
        <v>12</v>
      </c>
      <c r="D671" s="4">
        <v>96</v>
      </c>
    </row>
    <row r="672" spans="1:5" x14ac:dyDescent="0.25">
      <c r="A672" s="5" t="s">
        <v>36</v>
      </c>
      <c r="B672" s="28">
        <v>43922</v>
      </c>
      <c r="C672" s="4">
        <v>0</v>
      </c>
      <c r="D672" s="4">
        <v>0</v>
      </c>
    </row>
    <row r="673" spans="1:5" x14ac:dyDescent="0.25">
      <c r="A673" s="5" t="s">
        <v>20</v>
      </c>
      <c r="B673" s="28">
        <v>43922</v>
      </c>
      <c r="C673" s="4">
        <v>10</v>
      </c>
      <c r="D673" s="4">
        <v>321</v>
      </c>
      <c r="E673" s="4">
        <v>1</v>
      </c>
    </row>
    <row r="674" spans="1:5" x14ac:dyDescent="0.25">
      <c r="A674" s="5" t="s">
        <v>27</v>
      </c>
      <c r="B674" s="28">
        <v>43922</v>
      </c>
      <c r="C674" s="4">
        <v>6</v>
      </c>
      <c r="D674" s="4">
        <v>101</v>
      </c>
    </row>
    <row r="675" spans="1:5" x14ac:dyDescent="0.25">
      <c r="A675" s="5" t="s">
        <v>37</v>
      </c>
      <c r="B675" s="28">
        <v>43922</v>
      </c>
      <c r="C675" s="4">
        <v>1</v>
      </c>
      <c r="D675" s="4">
        <v>21</v>
      </c>
    </row>
    <row r="676" spans="1:5" x14ac:dyDescent="0.25">
      <c r="A676" s="5" t="s">
        <v>38</v>
      </c>
      <c r="B676" s="28">
        <v>43922</v>
      </c>
      <c r="C676" s="4">
        <v>1</v>
      </c>
      <c r="D676" s="4">
        <v>14</v>
      </c>
    </row>
    <row r="677" spans="1:5" x14ac:dyDescent="0.25">
      <c r="A677" s="5" t="s">
        <v>39</v>
      </c>
      <c r="B677" s="28">
        <v>43922</v>
      </c>
      <c r="C677" s="4">
        <v>0</v>
      </c>
      <c r="D677" s="4">
        <v>3</v>
      </c>
    </row>
    <row r="678" spans="1:5" x14ac:dyDescent="0.25">
      <c r="A678" s="5" t="s">
        <v>40</v>
      </c>
      <c r="B678" s="28">
        <v>43922</v>
      </c>
      <c r="C678" s="4">
        <v>0</v>
      </c>
      <c r="D678" s="4">
        <v>3</v>
      </c>
    </row>
    <row r="679" spans="1:5" x14ac:dyDescent="0.25">
      <c r="A679" s="5" t="s">
        <v>28</v>
      </c>
      <c r="B679" s="28">
        <v>43922</v>
      </c>
      <c r="C679" s="4">
        <v>0</v>
      </c>
      <c r="D679" s="4">
        <v>1</v>
      </c>
    </row>
    <row r="680" spans="1:5" x14ac:dyDescent="0.25">
      <c r="A680" s="5" t="s">
        <v>24</v>
      </c>
      <c r="B680" s="28">
        <v>43922</v>
      </c>
      <c r="C680" s="4">
        <v>10</v>
      </c>
      <c r="D680" s="4">
        <v>25</v>
      </c>
    </row>
    <row r="681" spans="1:5" x14ac:dyDescent="0.25">
      <c r="A681" s="5" t="s">
        <v>30</v>
      </c>
      <c r="B681" s="28">
        <v>43922</v>
      </c>
      <c r="C681" s="4">
        <v>0</v>
      </c>
      <c r="D681" s="4">
        <v>3</v>
      </c>
    </row>
    <row r="682" spans="1:5" x14ac:dyDescent="0.25">
      <c r="A682" s="5" t="s">
        <v>26</v>
      </c>
      <c r="B682" s="28">
        <v>43922</v>
      </c>
      <c r="C682" s="4">
        <v>4</v>
      </c>
      <c r="D682" s="4">
        <v>24</v>
      </c>
    </row>
    <row r="683" spans="1:5" x14ac:dyDescent="0.25">
      <c r="A683" s="5" t="s">
        <v>25</v>
      </c>
      <c r="B683" s="28">
        <v>43922</v>
      </c>
      <c r="C683" s="4">
        <v>0</v>
      </c>
      <c r="D683" s="4">
        <v>9</v>
      </c>
      <c r="E683" s="4">
        <v>1</v>
      </c>
    </row>
    <row r="684" spans="1:5" x14ac:dyDescent="0.25">
      <c r="A684" s="5" t="s">
        <v>41</v>
      </c>
      <c r="B684" s="28">
        <v>43922</v>
      </c>
      <c r="C684" s="4">
        <v>2</v>
      </c>
      <c r="D684" s="4">
        <v>3</v>
      </c>
    </row>
    <row r="685" spans="1:5" x14ac:dyDescent="0.25">
      <c r="A685" s="5" t="s">
        <v>42</v>
      </c>
      <c r="B685" s="28">
        <v>43922</v>
      </c>
      <c r="C685" s="4">
        <v>0</v>
      </c>
      <c r="D685" s="4">
        <v>1</v>
      </c>
    </row>
    <row r="686" spans="1:5" x14ac:dyDescent="0.25">
      <c r="A686" s="5" t="s">
        <v>43</v>
      </c>
      <c r="B686" s="28">
        <v>43922</v>
      </c>
      <c r="C686" s="4">
        <v>1</v>
      </c>
      <c r="D686" s="4">
        <v>7</v>
      </c>
    </row>
    <row r="687" spans="1:5" x14ac:dyDescent="0.25">
      <c r="A687" s="5" t="s">
        <v>44</v>
      </c>
      <c r="B687" s="28">
        <v>43922</v>
      </c>
      <c r="C687" s="4">
        <v>10</v>
      </c>
      <c r="D687" s="4">
        <v>19</v>
      </c>
    </row>
    <row r="688" spans="1:5" x14ac:dyDescent="0.25">
      <c r="A688" s="5" t="s">
        <v>29</v>
      </c>
      <c r="B688" s="28">
        <v>43922</v>
      </c>
      <c r="C688" s="4">
        <v>11</v>
      </c>
      <c r="D688" s="4">
        <v>144</v>
      </c>
      <c r="E688" s="4">
        <v>1</v>
      </c>
    </row>
    <row r="689" spans="1:5" x14ac:dyDescent="0.25">
      <c r="A689" s="5" t="s">
        <v>45</v>
      </c>
      <c r="B689" s="28">
        <v>43922</v>
      </c>
      <c r="C689" s="4">
        <v>0</v>
      </c>
      <c r="D689" s="4">
        <v>2</v>
      </c>
    </row>
    <row r="690" spans="1:5" x14ac:dyDescent="0.25">
      <c r="A690" s="5" t="s">
        <v>46</v>
      </c>
      <c r="B690" s="28">
        <v>43922</v>
      </c>
      <c r="C690" s="4">
        <v>0</v>
      </c>
      <c r="D690" s="4">
        <v>39</v>
      </c>
    </row>
    <row r="691" spans="1:5" x14ac:dyDescent="0.25">
      <c r="A691" s="5" t="s">
        <v>47</v>
      </c>
      <c r="B691" s="28">
        <v>43922</v>
      </c>
      <c r="C691" s="4">
        <v>1</v>
      </c>
      <c r="D691" s="4">
        <v>17</v>
      </c>
    </row>
    <row r="692" spans="1:5" x14ac:dyDescent="0.25">
      <c r="A692" s="5" t="s">
        <v>22</v>
      </c>
      <c r="B692" s="28">
        <v>43923</v>
      </c>
      <c r="C692" s="4">
        <v>36</v>
      </c>
      <c r="D692" s="4">
        <v>316</v>
      </c>
      <c r="E692" s="4">
        <v>2</v>
      </c>
    </row>
    <row r="693" spans="1:5" x14ac:dyDescent="0.25">
      <c r="A693" s="5" t="s">
        <v>35</v>
      </c>
      <c r="B693" s="28">
        <v>43923</v>
      </c>
      <c r="C693" s="4">
        <v>0</v>
      </c>
      <c r="D693" s="4">
        <v>0</v>
      </c>
    </row>
    <row r="694" spans="1:5" x14ac:dyDescent="0.25">
      <c r="A694" s="5" t="s">
        <v>21</v>
      </c>
      <c r="B694" s="28">
        <v>43923</v>
      </c>
      <c r="C694" s="4">
        <v>3</v>
      </c>
      <c r="D694" s="4">
        <v>99</v>
      </c>
      <c r="E694" s="4">
        <v>1</v>
      </c>
    </row>
    <row r="695" spans="1:5" x14ac:dyDescent="0.25">
      <c r="A695" s="5" t="s">
        <v>36</v>
      </c>
      <c r="B695" s="28">
        <v>43923</v>
      </c>
      <c r="C695" s="4">
        <v>0</v>
      </c>
      <c r="D695" s="4">
        <v>0</v>
      </c>
    </row>
    <row r="696" spans="1:5" x14ac:dyDescent="0.25">
      <c r="A696" s="5" t="s">
        <v>20</v>
      </c>
      <c r="B696" s="28">
        <v>43923</v>
      </c>
      <c r="C696" s="4">
        <v>24</v>
      </c>
      <c r="D696" s="4">
        <v>345</v>
      </c>
    </row>
    <row r="697" spans="1:5" x14ac:dyDescent="0.25">
      <c r="A697" s="5" t="s">
        <v>27</v>
      </c>
      <c r="B697" s="28">
        <v>43923</v>
      </c>
      <c r="C697" s="4">
        <v>16</v>
      </c>
      <c r="D697" s="4">
        <v>117</v>
      </c>
    </row>
    <row r="698" spans="1:5" x14ac:dyDescent="0.25">
      <c r="A698" s="5" t="s">
        <v>37</v>
      </c>
      <c r="B698" s="28">
        <v>43923</v>
      </c>
      <c r="C698" s="4">
        <v>1</v>
      </c>
      <c r="D698" s="4">
        <v>22</v>
      </c>
    </row>
    <row r="699" spans="1:5" x14ac:dyDescent="0.25">
      <c r="A699" s="5" t="s">
        <v>38</v>
      </c>
      <c r="B699" s="28">
        <v>43923</v>
      </c>
      <c r="C699" s="4">
        <v>2</v>
      </c>
      <c r="D699" s="4">
        <v>16</v>
      </c>
    </row>
    <row r="700" spans="1:5" x14ac:dyDescent="0.25">
      <c r="A700" s="5" t="s">
        <v>39</v>
      </c>
      <c r="B700" s="28">
        <v>43923</v>
      </c>
      <c r="C700" s="4">
        <v>2</v>
      </c>
      <c r="D700" s="4">
        <v>5</v>
      </c>
    </row>
    <row r="701" spans="1:5" x14ac:dyDescent="0.25">
      <c r="A701" s="5" t="s">
        <v>40</v>
      </c>
      <c r="B701" s="28">
        <v>43923</v>
      </c>
      <c r="C701" s="4">
        <v>0</v>
      </c>
      <c r="D701" s="4">
        <v>3</v>
      </c>
    </row>
    <row r="702" spans="1:5" x14ac:dyDescent="0.25">
      <c r="A702" s="5" t="s">
        <v>28</v>
      </c>
      <c r="B702" s="28">
        <v>43923</v>
      </c>
      <c r="C702" s="4">
        <v>3</v>
      </c>
      <c r="D702" s="4">
        <v>4</v>
      </c>
    </row>
    <row r="703" spans="1:5" x14ac:dyDescent="0.25">
      <c r="A703" s="5" t="s">
        <v>24</v>
      </c>
      <c r="B703" s="28">
        <v>43923</v>
      </c>
      <c r="C703" s="4">
        <v>0</v>
      </c>
      <c r="D703" s="4">
        <v>25</v>
      </c>
      <c r="E703" s="4">
        <v>1</v>
      </c>
    </row>
    <row r="704" spans="1:5" x14ac:dyDescent="0.25">
      <c r="A704" s="5" t="s">
        <v>30</v>
      </c>
      <c r="B704" s="28">
        <v>43923</v>
      </c>
      <c r="C704" s="4">
        <v>0</v>
      </c>
      <c r="D704" s="4">
        <v>3</v>
      </c>
    </row>
    <row r="705" spans="1:5" x14ac:dyDescent="0.25">
      <c r="A705" s="5" t="s">
        <v>26</v>
      </c>
      <c r="B705" s="28">
        <v>43923</v>
      </c>
      <c r="C705" s="4">
        <v>4</v>
      </c>
      <c r="D705" s="4">
        <v>28</v>
      </c>
    </row>
    <row r="706" spans="1:5" x14ac:dyDescent="0.25">
      <c r="A706" s="5" t="s">
        <v>25</v>
      </c>
      <c r="B706" s="28">
        <v>43923</v>
      </c>
      <c r="C706" s="4">
        <v>0</v>
      </c>
      <c r="D706" s="4">
        <v>9</v>
      </c>
    </row>
    <row r="707" spans="1:5" x14ac:dyDescent="0.25">
      <c r="A707" s="5" t="s">
        <v>41</v>
      </c>
      <c r="B707" s="28">
        <v>43923</v>
      </c>
      <c r="C707" s="4">
        <v>0</v>
      </c>
      <c r="D707" s="4">
        <v>3</v>
      </c>
    </row>
    <row r="708" spans="1:5" x14ac:dyDescent="0.25">
      <c r="A708" s="5" t="s">
        <v>42</v>
      </c>
      <c r="B708" s="28">
        <v>43923</v>
      </c>
      <c r="C708" s="4">
        <v>0</v>
      </c>
      <c r="D708" s="4">
        <v>1</v>
      </c>
    </row>
    <row r="709" spans="1:5" x14ac:dyDescent="0.25">
      <c r="A709" s="5" t="s">
        <v>43</v>
      </c>
      <c r="B709" s="28">
        <v>43923</v>
      </c>
      <c r="C709" s="4">
        <v>2</v>
      </c>
      <c r="D709" s="4">
        <v>9</v>
      </c>
    </row>
    <row r="710" spans="1:5" x14ac:dyDescent="0.25">
      <c r="A710" s="5" t="s">
        <v>44</v>
      </c>
      <c r="B710" s="28">
        <v>43923</v>
      </c>
      <c r="C710" s="4">
        <v>2</v>
      </c>
      <c r="D710" s="4">
        <v>21</v>
      </c>
    </row>
    <row r="711" spans="1:5" x14ac:dyDescent="0.25">
      <c r="A711" s="5" t="s">
        <v>29</v>
      </c>
      <c r="B711" s="28">
        <v>43923</v>
      </c>
      <c r="C711" s="4">
        <v>8</v>
      </c>
      <c r="D711" s="4">
        <v>152</v>
      </c>
    </row>
    <row r="712" spans="1:5" x14ac:dyDescent="0.25">
      <c r="A712" s="5" t="s">
        <v>45</v>
      </c>
      <c r="B712" s="28">
        <v>43923</v>
      </c>
      <c r="C712" s="4">
        <v>1</v>
      </c>
      <c r="D712" s="4">
        <v>3</v>
      </c>
    </row>
    <row r="713" spans="1:5" x14ac:dyDescent="0.25">
      <c r="A713" s="5" t="s">
        <v>46</v>
      </c>
      <c r="B713" s="28">
        <v>43923</v>
      </c>
      <c r="C713" s="4">
        <v>24</v>
      </c>
      <c r="D713" s="4">
        <v>63</v>
      </c>
    </row>
    <row r="714" spans="1:5" x14ac:dyDescent="0.25">
      <c r="A714" s="5" t="s">
        <v>47</v>
      </c>
      <c r="B714" s="28">
        <v>43923</v>
      </c>
      <c r="C714" s="4">
        <v>4</v>
      </c>
      <c r="D714" s="4">
        <v>21</v>
      </c>
    </row>
    <row r="715" spans="1:5" x14ac:dyDescent="0.25">
      <c r="A715" s="5" t="s">
        <v>22</v>
      </c>
      <c r="B715" s="28">
        <v>43924</v>
      </c>
      <c r="C715" s="4">
        <v>22</v>
      </c>
      <c r="D715" s="4">
        <v>338</v>
      </c>
      <c r="E715" s="4">
        <v>3</v>
      </c>
    </row>
    <row r="716" spans="1:5" x14ac:dyDescent="0.25">
      <c r="A716" s="5" t="s">
        <v>35</v>
      </c>
      <c r="B716" s="28">
        <v>43924</v>
      </c>
      <c r="C716" s="4">
        <v>0</v>
      </c>
      <c r="D716" s="4">
        <v>0</v>
      </c>
    </row>
    <row r="717" spans="1:5" x14ac:dyDescent="0.25">
      <c r="A717" s="5" t="s">
        <v>21</v>
      </c>
      <c r="B717" s="28">
        <v>43924</v>
      </c>
      <c r="C717" s="4">
        <v>8</v>
      </c>
      <c r="D717" s="4">
        <v>107</v>
      </c>
      <c r="E717" s="4">
        <v>1</v>
      </c>
    </row>
    <row r="718" spans="1:5" x14ac:dyDescent="0.25">
      <c r="A718" s="5" t="s">
        <v>36</v>
      </c>
      <c r="B718" s="28">
        <v>43924</v>
      </c>
      <c r="C718" s="4">
        <v>0</v>
      </c>
      <c r="D718" s="4">
        <v>0</v>
      </c>
    </row>
    <row r="719" spans="1:5" x14ac:dyDescent="0.25">
      <c r="A719" s="5" t="s">
        <v>20</v>
      </c>
      <c r="B719" s="28">
        <v>43924</v>
      </c>
      <c r="C719" s="4">
        <v>28</v>
      </c>
      <c r="D719" s="4">
        <v>373</v>
      </c>
    </row>
    <row r="720" spans="1:5" x14ac:dyDescent="0.25">
      <c r="A720" s="5" t="s">
        <v>27</v>
      </c>
      <c r="B720" s="28">
        <v>43924</v>
      </c>
      <c r="C720" s="4">
        <v>14</v>
      </c>
      <c r="D720" s="4">
        <v>131</v>
      </c>
    </row>
    <row r="721" spans="1:5" x14ac:dyDescent="0.25">
      <c r="A721" s="5" t="s">
        <v>37</v>
      </c>
      <c r="B721" s="28">
        <v>43924</v>
      </c>
      <c r="C721" s="4">
        <v>0</v>
      </c>
      <c r="D721" s="4">
        <v>22</v>
      </c>
    </row>
    <row r="722" spans="1:5" x14ac:dyDescent="0.25">
      <c r="A722" s="5" t="s">
        <v>38</v>
      </c>
      <c r="B722" s="28">
        <v>43924</v>
      </c>
      <c r="C722" s="4">
        <v>2</v>
      </c>
      <c r="D722" s="4">
        <v>18</v>
      </c>
    </row>
    <row r="723" spans="1:5" x14ac:dyDescent="0.25">
      <c r="A723" s="5" t="s">
        <v>39</v>
      </c>
      <c r="B723" s="28">
        <v>43924</v>
      </c>
      <c r="C723" s="4">
        <v>0</v>
      </c>
      <c r="D723" s="4">
        <v>5</v>
      </c>
    </row>
    <row r="724" spans="1:5" x14ac:dyDescent="0.25">
      <c r="A724" s="5" t="s">
        <v>40</v>
      </c>
      <c r="B724" s="28">
        <v>43924</v>
      </c>
      <c r="C724" s="4">
        <v>0</v>
      </c>
      <c r="D724" s="4">
        <v>3</v>
      </c>
    </row>
    <row r="725" spans="1:5" x14ac:dyDescent="0.25">
      <c r="A725" s="5" t="s">
        <v>28</v>
      </c>
      <c r="B725" s="28">
        <v>43924</v>
      </c>
      <c r="C725" s="4">
        <v>0</v>
      </c>
      <c r="D725" s="4">
        <v>4</v>
      </c>
    </row>
    <row r="726" spans="1:5" x14ac:dyDescent="0.25">
      <c r="A726" s="5" t="s">
        <v>24</v>
      </c>
      <c r="B726" s="28">
        <v>43924</v>
      </c>
      <c r="C726" s="4">
        <v>2</v>
      </c>
      <c r="D726" s="4">
        <v>27</v>
      </c>
      <c r="E726" s="4">
        <v>1</v>
      </c>
    </row>
    <row r="727" spans="1:5" x14ac:dyDescent="0.25">
      <c r="A727" s="5" t="s">
        <v>30</v>
      </c>
      <c r="B727" s="28">
        <v>43924</v>
      </c>
      <c r="C727" s="4">
        <v>0</v>
      </c>
      <c r="D727" s="4">
        <v>3</v>
      </c>
    </row>
    <row r="728" spans="1:5" x14ac:dyDescent="0.25">
      <c r="A728" s="5" t="s">
        <v>26</v>
      </c>
      <c r="B728" s="28">
        <v>43924</v>
      </c>
      <c r="C728" s="4">
        <v>1</v>
      </c>
      <c r="D728" s="4">
        <v>29</v>
      </c>
    </row>
    <row r="729" spans="1:5" x14ac:dyDescent="0.25">
      <c r="A729" s="5" t="s">
        <v>25</v>
      </c>
      <c r="B729" s="28">
        <v>43924</v>
      </c>
      <c r="C729" s="4">
        <v>1</v>
      </c>
      <c r="D729" s="4">
        <v>10</v>
      </c>
    </row>
    <row r="730" spans="1:5" x14ac:dyDescent="0.25">
      <c r="A730" s="5" t="s">
        <v>41</v>
      </c>
      <c r="B730" s="28">
        <v>43924</v>
      </c>
      <c r="C730" s="4">
        <v>0</v>
      </c>
      <c r="D730" s="4">
        <v>3</v>
      </c>
    </row>
    <row r="731" spans="1:5" x14ac:dyDescent="0.25">
      <c r="A731" s="5" t="s">
        <v>42</v>
      </c>
      <c r="B731" s="28">
        <v>43924</v>
      </c>
      <c r="C731" s="4">
        <v>0</v>
      </c>
      <c r="D731" s="4">
        <v>1</v>
      </c>
    </row>
    <row r="732" spans="1:5" x14ac:dyDescent="0.25">
      <c r="A732" s="5" t="s">
        <v>43</v>
      </c>
      <c r="B732" s="28">
        <v>43924</v>
      </c>
      <c r="C732" s="4">
        <v>1</v>
      </c>
      <c r="D732" s="4">
        <v>10</v>
      </c>
    </row>
    <row r="733" spans="1:5" x14ac:dyDescent="0.25">
      <c r="A733" s="5" t="s">
        <v>44</v>
      </c>
      <c r="B733" s="28">
        <v>43924</v>
      </c>
      <c r="C733" s="4">
        <v>0</v>
      </c>
      <c r="D733" s="4">
        <v>21</v>
      </c>
    </row>
    <row r="734" spans="1:5" x14ac:dyDescent="0.25">
      <c r="A734" s="5" t="s">
        <v>29</v>
      </c>
      <c r="B734" s="28">
        <v>43924</v>
      </c>
      <c r="C734" s="4">
        <v>8</v>
      </c>
      <c r="D734" s="4">
        <v>160</v>
      </c>
    </row>
    <row r="735" spans="1:5" x14ac:dyDescent="0.25">
      <c r="A735" s="5" t="s">
        <v>45</v>
      </c>
      <c r="B735" s="28">
        <v>43924</v>
      </c>
      <c r="C735" s="4">
        <v>0</v>
      </c>
      <c r="D735" s="4">
        <v>3</v>
      </c>
    </row>
    <row r="736" spans="1:5" x14ac:dyDescent="0.25">
      <c r="A736" s="5" t="s">
        <v>46</v>
      </c>
      <c r="B736" s="28">
        <v>43924</v>
      </c>
      <c r="C736" s="4">
        <v>1</v>
      </c>
      <c r="D736" s="4">
        <v>64</v>
      </c>
    </row>
    <row r="737" spans="1:5" x14ac:dyDescent="0.25">
      <c r="A737" s="5" t="s">
        <v>47</v>
      </c>
      <c r="B737" s="28">
        <v>43924</v>
      </c>
      <c r="C737" s="4">
        <v>0</v>
      </c>
      <c r="D737" s="4">
        <v>21</v>
      </c>
    </row>
    <row r="738" spans="1:5" x14ac:dyDescent="0.25">
      <c r="A738" s="5" t="s">
        <v>22</v>
      </c>
      <c r="B738" s="28">
        <v>43925</v>
      </c>
      <c r="C738" s="4">
        <v>26</v>
      </c>
      <c r="D738" s="4">
        <v>364</v>
      </c>
      <c r="E738" s="4">
        <v>1</v>
      </c>
    </row>
    <row r="739" spans="1:5" x14ac:dyDescent="0.25">
      <c r="A739" s="5" t="s">
        <v>35</v>
      </c>
      <c r="B739" s="28">
        <v>43925</v>
      </c>
      <c r="C739" s="4">
        <v>0</v>
      </c>
      <c r="D739" s="4">
        <v>0</v>
      </c>
    </row>
    <row r="740" spans="1:5" x14ac:dyDescent="0.25">
      <c r="A740" s="5" t="s">
        <v>21</v>
      </c>
      <c r="B740" s="28">
        <v>43925</v>
      </c>
      <c r="C740" s="4">
        <v>8</v>
      </c>
      <c r="D740" s="4">
        <v>115</v>
      </c>
    </row>
    <row r="741" spans="1:5" x14ac:dyDescent="0.25">
      <c r="A741" s="5" t="s">
        <v>36</v>
      </c>
      <c r="B741" s="28">
        <v>43925</v>
      </c>
      <c r="C741" s="4">
        <v>0</v>
      </c>
      <c r="D741" s="4">
        <v>0</v>
      </c>
    </row>
    <row r="742" spans="1:5" x14ac:dyDescent="0.25">
      <c r="A742" s="5" t="s">
        <v>20</v>
      </c>
      <c r="B742" s="28">
        <v>43925</v>
      </c>
      <c r="C742" s="4">
        <v>34</v>
      </c>
      <c r="D742" s="4">
        <v>407</v>
      </c>
    </row>
    <row r="743" spans="1:5" x14ac:dyDescent="0.25">
      <c r="A743" s="5" t="s">
        <v>27</v>
      </c>
      <c r="B743" s="28">
        <v>43925</v>
      </c>
      <c r="C743" s="4">
        <v>3</v>
      </c>
      <c r="D743" s="4">
        <v>134</v>
      </c>
    </row>
    <row r="744" spans="1:5" x14ac:dyDescent="0.25">
      <c r="A744" s="5" t="s">
        <v>37</v>
      </c>
      <c r="B744" s="28">
        <v>43925</v>
      </c>
      <c r="C744" s="4">
        <v>0</v>
      </c>
      <c r="D744" s="4">
        <v>22</v>
      </c>
    </row>
    <row r="745" spans="1:5" x14ac:dyDescent="0.25">
      <c r="A745" s="5" t="s">
        <v>38</v>
      </c>
      <c r="B745" s="28">
        <v>43925</v>
      </c>
      <c r="C745" s="4">
        <v>0</v>
      </c>
      <c r="D745" s="4">
        <v>18</v>
      </c>
    </row>
    <row r="746" spans="1:5" x14ac:dyDescent="0.25">
      <c r="A746" s="5" t="s">
        <v>39</v>
      </c>
      <c r="B746" s="28">
        <v>43925</v>
      </c>
      <c r="C746" s="4">
        <v>0</v>
      </c>
      <c r="D746" s="4">
        <v>5</v>
      </c>
    </row>
    <row r="747" spans="1:5" x14ac:dyDescent="0.25">
      <c r="A747" s="5" t="s">
        <v>40</v>
      </c>
      <c r="B747" s="28">
        <v>43925</v>
      </c>
      <c r="C747" s="4">
        <v>0</v>
      </c>
      <c r="D747" s="4">
        <v>3</v>
      </c>
    </row>
    <row r="748" spans="1:5" x14ac:dyDescent="0.25">
      <c r="A748" s="5" t="s">
        <v>28</v>
      </c>
      <c r="B748" s="28">
        <v>43925</v>
      </c>
      <c r="C748" s="4">
        <v>2</v>
      </c>
      <c r="D748" s="4">
        <v>6</v>
      </c>
    </row>
    <row r="749" spans="1:5" x14ac:dyDescent="0.25">
      <c r="A749" s="5" t="s">
        <v>24</v>
      </c>
      <c r="B749" s="28">
        <v>43925</v>
      </c>
      <c r="C749" s="4">
        <v>0</v>
      </c>
      <c r="D749" s="4">
        <v>27</v>
      </c>
    </row>
    <row r="750" spans="1:5" x14ac:dyDescent="0.25">
      <c r="A750" s="5" t="s">
        <v>30</v>
      </c>
      <c r="B750" s="28">
        <v>43925</v>
      </c>
      <c r="C750" s="4">
        <v>0</v>
      </c>
      <c r="D750" s="4">
        <v>3</v>
      </c>
    </row>
    <row r="751" spans="1:5" x14ac:dyDescent="0.25">
      <c r="A751" s="5" t="s">
        <v>26</v>
      </c>
      <c r="B751" s="28">
        <v>43925</v>
      </c>
      <c r="C751" s="4">
        <v>4</v>
      </c>
      <c r="D751" s="4">
        <v>33</v>
      </c>
    </row>
    <row r="752" spans="1:5" x14ac:dyDescent="0.25">
      <c r="A752" s="5" t="s">
        <v>25</v>
      </c>
      <c r="B752" s="28">
        <v>43925</v>
      </c>
      <c r="C752" s="4">
        <v>5</v>
      </c>
      <c r="D752" s="4">
        <v>15</v>
      </c>
    </row>
    <row r="753" spans="1:5" x14ac:dyDescent="0.25">
      <c r="A753" s="5" t="s">
        <v>41</v>
      </c>
      <c r="B753" s="28">
        <v>43925</v>
      </c>
      <c r="C753" s="4">
        <v>0</v>
      </c>
      <c r="D753" s="4">
        <v>3</v>
      </c>
    </row>
    <row r="754" spans="1:5" x14ac:dyDescent="0.25">
      <c r="A754" s="5" t="s">
        <v>42</v>
      </c>
      <c r="B754" s="28">
        <v>43925</v>
      </c>
      <c r="C754" s="4">
        <v>0</v>
      </c>
      <c r="D754" s="4">
        <v>1</v>
      </c>
    </row>
    <row r="755" spans="1:5" x14ac:dyDescent="0.25">
      <c r="A755" s="5" t="s">
        <v>43</v>
      </c>
      <c r="B755" s="28">
        <v>43925</v>
      </c>
      <c r="C755" s="4">
        <v>0</v>
      </c>
      <c r="D755" s="4">
        <v>10</v>
      </c>
    </row>
    <row r="756" spans="1:5" x14ac:dyDescent="0.25">
      <c r="A756" s="5" t="s">
        <v>44</v>
      </c>
      <c r="B756" s="28">
        <v>43925</v>
      </c>
      <c r="C756" s="4">
        <v>1</v>
      </c>
      <c r="D756" s="4">
        <v>22</v>
      </c>
    </row>
    <row r="757" spans="1:5" x14ac:dyDescent="0.25">
      <c r="A757" s="5" t="s">
        <v>29</v>
      </c>
      <c r="B757" s="28">
        <v>43925</v>
      </c>
      <c r="C757" s="4">
        <v>5</v>
      </c>
      <c r="D757" s="4">
        <v>165</v>
      </c>
    </row>
    <row r="758" spans="1:5" x14ac:dyDescent="0.25">
      <c r="A758" s="5" t="s">
        <v>45</v>
      </c>
      <c r="B758" s="28">
        <v>43925</v>
      </c>
      <c r="C758" s="4">
        <v>1</v>
      </c>
      <c r="D758" s="4">
        <v>4</v>
      </c>
    </row>
    <row r="759" spans="1:5" x14ac:dyDescent="0.25">
      <c r="A759" s="5" t="s">
        <v>46</v>
      </c>
      <c r="B759" s="28">
        <v>43925</v>
      </c>
      <c r="C759" s="4">
        <v>8</v>
      </c>
      <c r="D759" s="4">
        <v>72</v>
      </c>
    </row>
    <row r="760" spans="1:5" x14ac:dyDescent="0.25">
      <c r="A760" s="5" t="s">
        <v>47</v>
      </c>
      <c r="B760" s="28">
        <v>43925</v>
      </c>
      <c r="C760" s="4">
        <v>1</v>
      </c>
      <c r="D760" s="4">
        <v>22</v>
      </c>
    </row>
    <row r="761" spans="1:5" x14ac:dyDescent="0.25">
      <c r="A761" s="5" t="s">
        <v>22</v>
      </c>
      <c r="B761" s="28">
        <v>43926</v>
      </c>
      <c r="C761" s="4">
        <v>33</v>
      </c>
      <c r="D761" s="4">
        <v>397</v>
      </c>
      <c r="E761" s="4">
        <v>1</v>
      </c>
    </row>
    <row r="762" spans="1:5" x14ac:dyDescent="0.25">
      <c r="A762" s="5" t="s">
        <v>35</v>
      </c>
      <c r="B762" s="28">
        <v>43926</v>
      </c>
      <c r="C762" s="4">
        <v>0</v>
      </c>
      <c r="D762" s="4">
        <v>0</v>
      </c>
    </row>
    <row r="763" spans="1:5" x14ac:dyDescent="0.25">
      <c r="A763" s="5" t="s">
        <v>21</v>
      </c>
      <c r="B763" s="28">
        <v>43926</v>
      </c>
      <c r="C763" s="4">
        <v>0</v>
      </c>
      <c r="D763" s="4">
        <v>115</v>
      </c>
    </row>
    <row r="764" spans="1:5" x14ac:dyDescent="0.25">
      <c r="A764" s="5" t="s">
        <v>36</v>
      </c>
      <c r="B764" s="28">
        <v>43926</v>
      </c>
      <c r="C764" s="4">
        <v>0</v>
      </c>
      <c r="D764" s="4">
        <v>0</v>
      </c>
    </row>
    <row r="765" spans="1:5" x14ac:dyDescent="0.25">
      <c r="A765" s="5" t="s">
        <v>20</v>
      </c>
      <c r="B765" s="28">
        <v>43926</v>
      </c>
      <c r="C765" s="4">
        <v>32</v>
      </c>
      <c r="D765" s="4">
        <v>439</v>
      </c>
      <c r="E765" s="4">
        <v>1</v>
      </c>
    </row>
    <row r="766" spans="1:5" x14ac:dyDescent="0.25">
      <c r="A766" s="5" t="s">
        <v>27</v>
      </c>
      <c r="B766" s="28">
        <v>43926</v>
      </c>
      <c r="C766" s="4">
        <v>5</v>
      </c>
      <c r="D766" s="4">
        <v>139</v>
      </c>
      <c r="E766" s="4">
        <v>1</v>
      </c>
    </row>
    <row r="767" spans="1:5" x14ac:dyDescent="0.25">
      <c r="A767" s="5" t="s">
        <v>37</v>
      </c>
      <c r="B767" s="28">
        <v>43926</v>
      </c>
      <c r="C767" s="4">
        <v>0</v>
      </c>
      <c r="D767" s="4">
        <v>22</v>
      </c>
    </row>
    <row r="768" spans="1:5" x14ac:dyDescent="0.25">
      <c r="A768" s="5" t="s">
        <v>38</v>
      </c>
      <c r="B768" s="28">
        <v>43926</v>
      </c>
      <c r="C768" s="4">
        <v>1</v>
      </c>
      <c r="D768" s="4">
        <v>19</v>
      </c>
    </row>
    <row r="769" spans="1:5" x14ac:dyDescent="0.25">
      <c r="A769" s="5" t="s">
        <v>39</v>
      </c>
      <c r="B769" s="28">
        <v>43926</v>
      </c>
      <c r="C769" s="4">
        <v>0</v>
      </c>
      <c r="D769" s="4">
        <v>5</v>
      </c>
    </row>
    <row r="770" spans="1:5" x14ac:dyDescent="0.25">
      <c r="A770" s="5" t="s">
        <v>40</v>
      </c>
      <c r="B770" s="28">
        <v>43926</v>
      </c>
      <c r="C770" s="4">
        <v>0</v>
      </c>
      <c r="D770" s="4">
        <v>3</v>
      </c>
    </row>
    <row r="771" spans="1:5" x14ac:dyDescent="0.25">
      <c r="A771" s="5" t="s">
        <v>28</v>
      </c>
      <c r="B771" s="28">
        <v>43926</v>
      </c>
      <c r="C771" s="4">
        <v>2</v>
      </c>
      <c r="D771" s="4">
        <v>8</v>
      </c>
    </row>
    <row r="772" spans="1:5" x14ac:dyDescent="0.25">
      <c r="A772" s="5" t="s">
        <v>24</v>
      </c>
      <c r="B772" s="28">
        <v>43926</v>
      </c>
      <c r="C772" s="4">
        <v>2</v>
      </c>
      <c r="D772" s="4">
        <v>29</v>
      </c>
    </row>
    <row r="773" spans="1:5" x14ac:dyDescent="0.25">
      <c r="A773" s="5" t="s">
        <v>30</v>
      </c>
      <c r="B773" s="28">
        <v>43926</v>
      </c>
      <c r="C773" s="4">
        <v>0</v>
      </c>
      <c r="D773" s="4">
        <v>3</v>
      </c>
    </row>
    <row r="774" spans="1:5" x14ac:dyDescent="0.25">
      <c r="A774" s="5" t="s">
        <v>26</v>
      </c>
      <c r="B774" s="28">
        <v>43926</v>
      </c>
      <c r="C774" s="4">
        <v>11</v>
      </c>
      <c r="D774" s="4">
        <v>44</v>
      </c>
    </row>
    <row r="775" spans="1:5" x14ac:dyDescent="0.25">
      <c r="A775" s="5" t="s">
        <v>25</v>
      </c>
      <c r="B775" s="28">
        <v>43926</v>
      </c>
      <c r="C775" s="4">
        <v>2</v>
      </c>
      <c r="D775" s="4">
        <v>17</v>
      </c>
    </row>
    <row r="776" spans="1:5" x14ac:dyDescent="0.25">
      <c r="A776" s="5" t="s">
        <v>41</v>
      </c>
      <c r="B776" s="28">
        <v>43926</v>
      </c>
      <c r="C776" s="4">
        <v>0</v>
      </c>
      <c r="D776" s="4">
        <v>3</v>
      </c>
    </row>
    <row r="777" spans="1:5" x14ac:dyDescent="0.25">
      <c r="A777" s="5" t="s">
        <v>42</v>
      </c>
      <c r="B777" s="28">
        <v>43926</v>
      </c>
      <c r="C777" s="4">
        <v>0</v>
      </c>
      <c r="D777" s="4">
        <v>1</v>
      </c>
    </row>
    <row r="778" spans="1:5" x14ac:dyDescent="0.25">
      <c r="A778" s="5" t="s">
        <v>43</v>
      </c>
      <c r="B778" s="28">
        <v>43926</v>
      </c>
      <c r="C778" s="4">
        <v>0</v>
      </c>
      <c r="D778" s="4">
        <v>10</v>
      </c>
    </row>
    <row r="779" spans="1:5" x14ac:dyDescent="0.25">
      <c r="A779" s="5" t="s">
        <v>44</v>
      </c>
      <c r="B779" s="28">
        <v>43926</v>
      </c>
      <c r="C779" s="4">
        <v>1</v>
      </c>
      <c r="D779" s="4">
        <v>23</v>
      </c>
    </row>
    <row r="780" spans="1:5" x14ac:dyDescent="0.25">
      <c r="A780" s="5" t="s">
        <v>29</v>
      </c>
      <c r="B780" s="28">
        <v>43926</v>
      </c>
      <c r="C780" s="4">
        <v>11</v>
      </c>
      <c r="D780" s="4">
        <v>176</v>
      </c>
    </row>
    <row r="781" spans="1:5" x14ac:dyDescent="0.25">
      <c r="A781" s="5" t="s">
        <v>45</v>
      </c>
      <c r="B781" s="28">
        <v>43926</v>
      </c>
      <c r="C781" s="4">
        <v>0</v>
      </c>
      <c r="D781" s="4">
        <v>4</v>
      </c>
    </row>
    <row r="782" spans="1:5" x14ac:dyDescent="0.25">
      <c r="A782" s="5" t="s">
        <v>46</v>
      </c>
      <c r="B782" s="28">
        <v>43926</v>
      </c>
      <c r="C782" s="4">
        <v>3</v>
      </c>
      <c r="D782" s="4">
        <v>75</v>
      </c>
    </row>
    <row r="783" spans="1:5" x14ac:dyDescent="0.25">
      <c r="A783" s="5" t="s">
        <v>47</v>
      </c>
      <c r="B783" s="28">
        <v>43926</v>
      </c>
      <c r="C783" s="4">
        <v>0</v>
      </c>
      <c r="D783" s="4">
        <v>22</v>
      </c>
    </row>
    <row r="784" spans="1:5" x14ac:dyDescent="0.25">
      <c r="A784" s="5" t="s">
        <v>22</v>
      </c>
      <c r="B784" s="28">
        <v>43927</v>
      </c>
      <c r="C784" s="4">
        <v>12</v>
      </c>
      <c r="D784" s="4">
        <v>409</v>
      </c>
      <c r="E784" s="4">
        <v>5</v>
      </c>
    </row>
    <row r="785" spans="1:5" x14ac:dyDescent="0.25">
      <c r="A785" s="5" t="s">
        <v>35</v>
      </c>
      <c r="B785" s="28">
        <v>43927</v>
      </c>
      <c r="C785" s="4">
        <v>0</v>
      </c>
      <c r="D785" s="4">
        <v>0</v>
      </c>
    </row>
    <row r="786" spans="1:5" x14ac:dyDescent="0.25">
      <c r="A786" s="5" t="s">
        <v>21</v>
      </c>
      <c r="B786" s="28">
        <v>43927</v>
      </c>
      <c r="C786" s="4">
        <v>4</v>
      </c>
      <c r="D786" s="4">
        <v>119</v>
      </c>
    </row>
    <row r="787" spans="1:5" x14ac:dyDescent="0.25">
      <c r="A787" s="5" t="s">
        <v>36</v>
      </c>
      <c r="B787" s="28">
        <v>43927</v>
      </c>
      <c r="C787" s="4">
        <v>0</v>
      </c>
      <c r="D787" s="4">
        <v>0</v>
      </c>
    </row>
    <row r="788" spans="1:5" x14ac:dyDescent="0.25">
      <c r="A788" s="5" t="s">
        <v>20</v>
      </c>
      <c r="B788" s="28">
        <v>43927</v>
      </c>
      <c r="C788" s="4">
        <v>17</v>
      </c>
      <c r="D788" s="4">
        <v>456</v>
      </c>
      <c r="E788" s="4">
        <v>1</v>
      </c>
    </row>
    <row r="789" spans="1:5" x14ac:dyDescent="0.25">
      <c r="A789" s="5" t="s">
        <v>27</v>
      </c>
      <c r="B789" s="28">
        <v>43927</v>
      </c>
      <c r="C789" s="4">
        <v>7</v>
      </c>
      <c r="D789" s="4">
        <v>146</v>
      </c>
    </row>
    <row r="790" spans="1:5" x14ac:dyDescent="0.25">
      <c r="A790" s="5" t="s">
        <v>37</v>
      </c>
      <c r="B790" s="28">
        <v>43927</v>
      </c>
      <c r="C790" s="4">
        <v>2</v>
      </c>
      <c r="D790" s="4">
        <v>24</v>
      </c>
    </row>
    <row r="791" spans="1:5" x14ac:dyDescent="0.25">
      <c r="A791" s="5" t="s">
        <v>38</v>
      </c>
      <c r="B791" s="28">
        <v>43927</v>
      </c>
      <c r="C791" s="4">
        <v>0</v>
      </c>
      <c r="D791" s="4">
        <v>19</v>
      </c>
    </row>
    <row r="792" spans="1:5" x14ac:dyDescent="0.25">
      <c r="A792" s="5" t="s">
        <v>39</v>
      </c>
      <c r="B792" s="28">
        <v>43927</v>
      </c>
      <c r="C792" s="4">
        <v>0</v>
      </c>
      <c r="D792" s="4">
        <v>5</v>
      </c>
    </row>
    <row r="793" spans="1:5" x14ac:dyDescent="0.25">
      <c r="A793" s="5" t="s">
        <v>40</v>
      </c>
      <c r="B793" s="28">
        <v>43927</v>
      </c>
      <c r="C793" s="4">
        <v>0</v>
      </c>
      <c r="D793" s="4">
        <v>3</v>
      </c>
    </row>
    <row r="794" spans="1:5" x14ac:dyDescent="0.25">
      <c r="A794" s="5" t="s">
        <v>28</v>
      </c>
      <c r="B794" s="28">
        <v>43927</v>
      </c>
      <c r="C794" s="4">
        <v>1</v>
      </c>
      <c r="D794" s="4">
        <v>9</v>
      </c>
    </row>
    <row r="795" spans="1:5" x14ac:dyDescent="0.25">
      <c r="A795" s="5" t="s">
        <v>24</v>
      </c>
      <c r="B795" s="28">
        <v>43927</v>
      </c>
      <c r="C795" s="4">
        <v>1</v>
      </c>
      <c r="D795" s="4">
        <v>30</v>
      </c>
    </row>
    <row r="796" spans="1:5" x14ac:dyDescent="0.25">
      <c r="A796" s="5" t="s">
        <v>30</v>
      </c>
      <c r="B796" s="28">
        <v>43927</v>
      </c>
      <c r="C796" s="4">
        <v>0</v>
      </c>
      <c r="D796" s="4">
        <v>3</v>
      </c>
    </row>
    <row r="797" spans="1:5" x14ac:dyDescent="0.25">
      <c r="A797" s="5" t="s">
        <v>26</v>
      </c>
      <c r="B797" s="28">
        <v>43927</v>
      </c>
      <c r="C797" s="4">
        <v>6</v>
      </c>
      <c r="D797" s="4">
        <v>50</v>
      </c>
      <c r="E797" s="4">
        <v>1</v>
      </c>
    </row>
    <row r="798" spans="1:5" x14ac:dyDescent="0.25">
      <c r="A798" s="5" t="s">
        <v>25</v>
      </c>
      <c r="B798" s="28">
        <v>43927</v>
      </c>
      <c r="C798" s="4">
        <v>2</v>
      </c>
      <c r="D798" s="4">
        <v>19</v>
      </c>
    </row>
    <row r="799" spans="1:5" x14ac:dyDescent="0.25">
      <c r="A799" s="5" t="s">
        <v>41</v>
      </c>
      <c r="B799" s="28">
        <v>43927</v>
      </c>
      <c r="C799" s="4">
        <v>0</v>
      </c>
      <c r="D799" s="4">
        <v>3</v>
      </c>
    </row>
    <row r="800" spans="1:5" x14ac:dyDescent="0.25">
      <c r="A800" s="5" t="s">
        <v>42</v>
      </c>
      <c r="B800" s="28">
        <v>43927</v>
      </c>
      <c r="C800" s="4">
        <v>0</v>
      </c>
      <c r="D800" s="4">
        <v>1</v>
      </c>
    </row>
    <row r="801" spans="1:5" x14ac:dyDescent="0.25">
      <c r="A801" s="5" t="s">
        <v>43</v>
      </c>
      <c r="B801" s="28">
        <v>43927</v>
      </c>
      <c r="C801" s="4">
        <v>1</v>
      </c>
      <c r="D801" s="4">
        <v>11</v>
      </c>
    </row>
    <row r="802" spans="1:5" x14ac:dyDescent="0.25">
      <c r="A802" s="5" t="s">
        <v>44</v>
      </c>
      <c r="B802" s="28">
        <v>43927</v>
      </c>
      <c r="C802" s="4">
        <v>0</v>
      </c>
      <c r="D802" s="4">
        <v>23</v>
      </c>
    </row>
    <row r="803" spans="1:5" x14ac:dyDescent="0.25">
      <c r="A803" s="5" t="s">
        <v>29</v>
      </c>
      <c r="B803" s="28">
        <v>43927</v>
      </c>
      <c r="C803" s="4">
        <v>8</v>
      </c>
      <c r="D803" s="4">
        <v>184</v>
      </c>
    </row>
    <row r="804" spans="1:5" x14ac:dyDescent="0.25">
      <c r="A804" s="5" t="s">
        <v>45</v>
      </c>
      <c r="B804" s="28">
        <v>43927</v>
      </c>
      <c r="C804" s="4">
        <v>6</v>
      </c>
      <c r="D804" s="4">
        <v>10</v>
      </c>
    </row>
    <row r="805" spans="1:5" x14ac:dyDescent="0.25">
      <c r="A805" s="5" t="s">
        <v>46</v>
      </c>
      <c r="B805" s="28">
        <v>43927</v>
      </c>
      <c r="C805" s="4">
        <v>2</v>
      </c>
      <c r="D805" s="4">
        <v>77</v>
      </c>
    </row>
    <row r="806" spans="1:5" x14ac:dyDescent="0.25">
      <c r="A806" s="5" t="s">
        <v>47</v>
      </c>
      <c r="B806" s="28">
        <v>43927</v>
      </c>
      <c r="C806" s="4">
        <v>5</v>
      </c>
      <c r="D806" s="4">
        <v>27</v>
      </c>
    </row>
    <row r="807" spans="1:5" x14ac:dyDescent="0.25">
      <c r="A807" s="5" t="s">
        <v>22</v>
      </c>
      <c r="B807" s="28">
        <v>43928</v>
      </c>
      <c r="C807" s="4">
        <v>34</v>
      </c>
      <c r="D807" s="4">
        <v>443</v>
      </c>
      <c r="E807" s="4">
        <v>4</v>
      </c>
    </row>
    <row r="808" spans="1:5" x14ac:dyDescent="0.25">
      <c r="A808" s="5" t="s">
        <v>35</v>
      </c>
      <c r="B808" s="28">
        <v>43928</v>
      </c>
      <c r="C808" s="4">
        <v>0</v>
      </c>
      <c r="D808" s="4">
        <v>0</v>
      </c>
    </row>
    <row r="809" spans="1:5" x14ac:dyDescent="0.25">
      <c r="A809" s="5" t="s">
        <v>21</v>
      </c>
      <c r="B809" s="28">
        <v>43928</v>
      </c>
      <c r="C809" s="4">
        <v>4</v>
      </c>
      <c r="D809" s="4">
        <v>123</v>
      </c>
    </row>
    <row r="810" spans="1:5" x14ac:dyDescent="0.25">
      <c r="A810" s="5" t="s">
        <v>36</v>
      </c>
      <c r="B810" s="28">
        <v>43928</v>
      </c>
      <c r="C810" s="4">
        <v>0</v>
      </c>
      <c r="D810" s="4">
        <v>0</v>
      </c>
    </row>
    <row r="811" spans="1:5" x14ac:dyDescent="0.25">
      <c r="A811" s="5" t="s">
        <v>20</v>
      </c>
      <c r="B811" s="28">
        <v>43928</v>
      </c>
      <c r="C811" s="4">
        <v>24</v>
      </c>
      <c r="D811" s="4">
        <v>480</v>
      </c>
      <c r="E811" s="4">
        <v>2</v>
      </c>
    </row>
    <row r="812" spans="1:5" x14ac:dyDescent="0.25">
      <c r="A812" s="5" t="s">
        <v>27</v>
      </c>
      <c r="B812" s="28">
        <v>43928</v>
      </c>
      <c r="C812" s="4">
        <v>4</v>
      </c>
      <c r="D812" s="4">
        <v>150</v>
      </c>
    </row>
    <row r="813" spans="1:5" x14ac:dyDescent="0.25">
      <c r="A813" s="5" t="s">
        <v>37</v>
      </c>
      <c r="B813" s="28">
        <v>43928</v>
      </c>
      <c r="C813" s="4">
        <v>0</v>
      </c>
      <c r="D813" s="4">
        <v>24</v>
      </c>
    </row>
    <row r="814" spans="1:5" x14ac:dyDescent="0.25">
      <c r="A814" s="5" t="s">
        <v>38</v>
      </c>
      <c r="B814" s="28">
        <v>43928</v>
      </c>
      <c r="C814" s="4">
        <v>1</v>
      </c>
      <c r="D814" s="4">
        <v>20</v>
      </c>
    </row>
    <row r="815" spans="1:5" x14ac:dyDescent="0.25">
      <c r="A815" s="5" t="s">
        <v>39</v>
      </c>
      <c r="B815" s="28">
        <v>43928</v>
      </c>
      <c r="C815" s="4">
        <v>0</v>
      </c>
      <c r="D815" s="4">
        <v>5</v>
      </c>
    </row>
    <row r="816" spans="1:5" x14ac:dyDescent="0.25">
      <c r="A816" s="5" t="s">
        <v>40</v>
      </c>
      <c r="B816" s="28">
        <v>43928</v>
      </c>
      <c r="C816" s="4">
        <v>0</v>
      </c>
      <c r="D816" s="4">
        <v>3</v>
      </c>
    </row>
    <row r="817" spans="1:5" x14ac:dyDescent="0.25">
      <c r="A817" s="5" t="s">
        <v>28</v>
      </c>
      <c r="B817" s="28">
        <v>43928</v>
      </c>
      <c r="C817" s="4">
        <v>0</v>
      </c>
      <c r="D817" s="4">
        <v>9</v>
      </c>
    </row>
    <row r="818" spans="1:5" x14ac:dyDescent="0.25">
      <c r="A818" s="5" t="s">
        <v>24</v>
      </c>
      <c r="B818" s="28">
        <v>43928</v>
      </c>
      <c r="C818" s="4">
        <v>2</v>
      </c>
      <c r="D818" s="4">
        <v>32</v>
      </c>
      <c r="E818" s="4">
        <v>1</v>
      </c>
    </row>
    <row r="819" spans="1:5" x14ac:dyDescent="0.25">
      <c r="A819" s="5" t="s">
        <v>30</v>
      </c>
      <c r="B819" s="28">
        <v>43928</v>
      </c>
      <c r="C819" s="4">
        <v>0</v>
      </c>
      <c r="D819" s="4">
        <v>3</v>
      </c>
    </row>
    <row r="820" spans="1:5" x14ac:dyDescent="0.25">
      <c r="A820" s="5" t="s">
        <v>26</v>
      </c>
      <c r="B820" s="28">
        <v>43928</v>
      </c>
      <c r="C820" s="4">
        <v>3</v>
      </c>
      <c r="D820" s="4">
        <v>53</v>
      </c>
    </row>
    <row r="821" spans="1:5" x14ac:dyDescent="0.25">
      <c r="A821" s="5" t="s">
        <v>25</v>
      </c>
      <c r="B821" s="28">
        <v>43928</v>
      </c>
      <c r="C821" s="4">
        <v>2</v>
      </c>
      <c r="D821" s="4">
        <v>21</v>
      </c>
    </row>
    <row r="822" spans="1:5" x14ac:dyDescent="0.25">
      <c r="A822" s="5" t="s">
        <v>41</v>
      </c>
      <c r="B822" s="28">
        <v>43928</v>
      </c>
      <c r="C822" s="4">
        <v>0</v>
      </c>
      <c r="D822" s="4">
        <v>3</v>
      </c>
    </row>
    <row r="823" spans="1:5" x14ac:dyDescent="0.25">
      <c r="A823" s="5" t="s">
        <v>42</v>
      </c>
      <c r="B823" s="28">
        <v>43928</v>
      </c>
      <c r="C823" s="4">
        <v>0</v>
      </c>
      <c r="D823" s="4">
        <v>1</v>
      </c>
    </row>
    <row r="824" spans="1:5" x14ac:dyDescent="0.25">
      <c r="A824" s="5" t="s">
        <v>43</v>
      </c>
      <c r="B824" s="28">
        <v>43928</v>
      </c>
      <c r="C824" s="4">
        <v>0</v>
      </c>
      <c r="D824" s="4">
        <v>11</v>
      </c>
    </row>
    <row r="825" spans="1:5" x14ac:dyDescent="0.25">
      <c r="A825" s="5" t="s">
        <v>44</v>
      </c>
      <c r="B825" s="28">
        <v>43928</v>
      </c>
      <c r="C825" s="4">
        <v>8</v>
      </c>
      <c r="D825" s="4">
        <v>31</v>
      </c>
    </row>
    <row r="826" spans="1:5" x14ac:dyDescent="0.25">
      <c r="A826" s="5" t="s">
        <v>29</v>
      </c>
      <c r="B826" s="28">
        <v>43928</v>
      </c>
      <c r="C826" s="4">
        <v>3</v>
      </c>
      <c r="D826" s="4">
        <v>187</v>
      </c>
    </row>
    <row r="827" spans="1:5" x14ac:dyDescent="0.25">
      <c r="A827" s="5" t="s">
        <v>45</v>
      </c>
      <c r="B827" s="28">
        <v>43928</v>
      </c>
      <c r="C827" s="4">
        <v>-1</v>
      </c>
      <c r="D827" s="4">
        <v>9</v>
      </c>
    </row>
    <row r="828" spans="1:5" x14ac:dyDescent="0.25">
      <c r="A828" s="5" t="s">
        <v>46</v>
      </c>
      <c r="B828" s="28">
        <v>43928</v>
      </c>
      <c r="C828" s="4">
        <v>2</v>
      </c>
      <c r="D828" s="4">
        <v>79</v>
      </c>
    </row>
    <row r="829" spans="1:5" x14ac:dyDescent="0.25">
      <c r="A829" s="5" t="s">
        <v>47</v>
      </c>
      <c r="B829" s="28">
        <v>43928</v>
      </c>
      <c r="C829" s="4">
        <v>1</v>
      </c>
      <c r="D829" s="4">
        <v>28</v>
      </c>
    </row>
    <row r="830" spans="1:5" x14ac:dyDescent="0.25">
      <c r="A830" s="5" t="s">
        <v>22</v>
      </c>
      <c r="B830" s="28">
        <v>43929</v>
      </c>
      <c r="C830" s="4">
        <v>17</v>
      </c>
      <c r="D830" s="4">
        <v>460</v>
      </c>
      <c r="E830" s="4">
        <v>1</v>
      </c>
    </row>
    <row r="831" spans="1:5" x14ac:dyDescent="0.25">
      <c r="A831" s="5" t="s">
        <v>35</v>
      </c>
      <c r="B831" s="28">
        <v>43929</v>
      </c>
      <c r="C831" s="4">
        <v>0</v>
      </c>
      <c r="D831" s="4">
        <v>0</v>
      </c>
    </row>
    <row r="832" spans="1:5" x14ac:dyDescent="0.25">
      <c r="A832" s="5" t="s">
        <v>21</v>
      </c>
      <c r="B832" s="28">
        <v>43929</v>
      </c>
      <c r="C832" s="4">
        <v>15</v>
      </c>
      <c r="D832" s="4">
        <v>138</v>
      </c>
    </row>
    <row r="833" spans="1:5" x14ac:dyDescent="0.25">
      <c r="A833" s="5" t="s">
        <v>36</v>
      </c>
      <c r="B833" s="28">
        <v>43929</v>
      </c>
      <c r="C833" s="4">
        <v>0</v>
      </c>
      <c r="D833" s="4">
        <v>0</v>
      </c>
    </row>
    <row r="834" spans="1:5" x14ac:dyDescent="0.25">
      <c r="A834" s="5" t="s">
        <v>20</v>
      </c>
      <c r="B834" s="28">
        <v>43929</v>
      </c>
      <c r="C834" s="4">
        <v>18</v>
      </c>
      <c r="D834" s="4">
        <v>498</v>
      </c>
      <c r="E834" s="4">
        <v>2</v>
      </c>
    </row>
    <row r="835" spans="1:5" x14ac:dyDescent="0.25">
      <c r="A835" s="5" t="s">
        <v>27</v>
      </c>
      <c r="B835" s="28">
        <v>43929</v>
      </c>
      <c r="C835" s="4">
        <v>1</v>
      </c>
      <c r="D835" s="4">
        <v>151</v>
      </c>
    </row>
    <row r="836" spans="1:5" x14ac:dyDescent="0.25">
      <c r="A836" s="5" t="s">
        <v>37</v>
      </c>
      <c r="B836" s="28">
        <v>43929</v>
      </c>
      <c r="C836" s="4">
        <v>0</v>
      </c>
      <c r="D836" s="4">
        <v>24</v>
      </c>
    </row>
    <row r="837" spans="1:5" x14ac:dyDescent="0.25">
      <c r="A837" s="5" t="s">
        <v>38</v>
      </c>
      <c r="B837" s="28">
        <v>43929</v>
      </c>
      <c r="C837" s="4">
        <v>0</v>
      </c>
      <c r="D837" s="4">
        <v>20</v>
      </c>
    </row>
    <row r="838" spans="1:5" x14ac:dyDescent="0.25">
      <c r="A838" s="5" t="s">
        <v>39</v>
      </c>
      <c r="B838" s="28">
        <v>43929</v>
      </c>
      <c r="C838" s="4">
        <v>0</v>
      </c>
      <c r="D838" s="4">
        <v>5</v>
      </c>
    </row>
    <row r="839" spans="1:5" x14ac:dyDescent="0.25">
      <c r="A839" s="5" t="s">
        <v>40</v>
      </c>
      <c r="B839" s="28">
        <v>43929</v>
      </c>
      <c r="C839" s="4">
        <v>1</v>
      </c>
      <c r="D839" s="4">
        <v>4</v>
      </c>
    </row>
    <row r="840" spans="1:5" x14ac:dyDescent="0.25">
      <c r="A840" s="5" t="s">
        <v>28</v>
      </c>
      <c r="B840" s="28">
        <v>43929</v>
      </c>
      <c r="C840" s="4">
        <v>0</v>
      </c>
      <c r="D840" s="4">
        <v>9</v>
      </c>
    </row>
    <row r="841" spans="1:5" x14ac:dyDescent="0.25">
      <c r="A841" s="5" t="s">
        <v>24</v>
      </c>
      <c r="B841" s="28">
        <v>43929</v>
      </c>
      <c r="C841" s="4">
        <v>6</v>
      </c>
      <c r="D841" s="4">
        <v>38</v>
      </c>
    </row>
    <row r="842" spans="1:5" x14ac:dyDescent="0.25">
      <c r="A842" s="5" t="s">
        <v>30</v>
      </c>
      <c r="B842" s="28">
        <v>43929</v>
      </c>
      <c r="C842" s="4">
        <v>0</v>
      </c>
      <c r="D842" s="4">
        <v>3</v>
      </c>
    </row>
    <row r="843" spans="1:5" x14ac:dyDescent="0.25">
      <c r="A843" s="5" t="s">
        <v>26</v>
      </c>
      <c r="B843" s="28">
        <v>43929</v>
      </c>
      <c r="C843" s="4">
        <v>17</v>
      </c>
      <c r="D843" s="4">
        <v>70</v>
      </c>
      <c r="E843" s="4">
        <v>1</v>
      </c>
    </row>
    <row r="844" spans="1:5" x14ac:dyDescent="0.25">
      <c r="A844" s="5" t="s">
        <v>25</v>
      </c>
      <c r="B844" s="28">
        <v>43929</v>
      </c>
      <c r="C844" s="4">
        <v>1</v>
      </c>
      <c r="D844" s="4">
        <v>22</v>
      </c>
    </row>
    <row r="845" spans="1:5" x14ac:dyDescent="0.25">
      <c r="A845" s="5" t="s">
        <v>41</v>
      </c>
      <c r="B845" s="28">
        <v>43929</v>
      </c>
      <c r="C845" s="4">
        <v>0</v>
      </c>
      <c r="D845" s="4">
        <v>3</v>
      </c>
    </row>
    <row r="846" spans="1:5" x14ac:dyDescent="0.25">
      <c r="A846" s="5" t="s">
        <v>42</v>
      </c>
      <c r="B846" s="28">
        <v>43929</v>
      </c>
      <c r="C846" s="4">
        <v>0</v>
      </c>
      <c r="D846" s="4">
        <v>1</v>
      </c>
    </row>
    <row r="847" spans="1:5" x14ac:dyDescent="0.25">
      <c r="A847" s="5" t="s">
        <v>43</v>
      </c>
      <c r="B847" s="28">
        <v>43929</v>
      </c>
      <c r="C847" s="4">
        <v>0</v>
      </c>
      <c r="D847" s="4">
        <v>11</v>
      </c>
    </row>
    <row r="848" spans="1:5" x14ac:dyDescent="0.25">
      <c r="A848" s="5" t="s">
        <v>44</v>
      </c>
      <c r="B848" s="28">
        <v>43929</v>
      </c>
      <c r="C848" s="4">
        <v>0</v>
      </c>
      <c r="D848" s="4">
        <v>31</v>
      </c>
    </row>
    <row r="849" spans="1:5" x14ac:dyDescent="0.25">
      <c r="A849" s="5" t="s">
        <v>29</v>
      </c>
      <c r="B849" s="28">
        <v>43929</v>
      </c>
      <c r="C849" s="4">
        <v>2</v>
      </c>
      <c r="D849" s="4">
        <v>189</v>
      </c>
    </row>
    <row r="850" spans="1:5" x14ac:dyDescent="0.25">
      <c r="A850" s="5" t="s">
        <v>45</v>
      </c>
      <c r="B850" s="28">
        <v>43929</v>
      </c>
      <c r="C850" s="4">
        <v>0</v>
      </c>
      <c r="D850" s="4">
        <v>9</v>
      </c>
    </row>
    <row r="851" spans="1:5" x14ac:dyDescent="0.25">
      <c r="A851" s="5" t="s">
        <v>46</v>
      </c>
      <c r="B851" s="28">
        <v>43929</v>
      </c>
      <c r="C851" s="4">
        <v>2</v>
      </c>
      <c r="D851" s="4">
        <v>81</v>
      </c>
    </row>
    <row r="852" spans="1:5" x14ac:dyDescent="0.25">
      <c r="A852" s="5" t="s">
        <v>47</v>
      </c>
      <c r="B852" s="28">
        <v>43929</v>
      </c>
      <c r="C852" s="4">
        <v>0</v>
      </c>
      <c r="D852" s="4">
        <v>28</v>
      </c>
      <c r="E852" s="4">
        <v>1</v>
      </c>
    </row>
    <row r="853" spans="1:5" x14ac:dyDescent="0.25">
      <c r="A853" s="5" t="s">
        <v>22</v>
      </c>
      <c r="B853" s="28">
        <v>43930</v>
      </c>
      <c r="C853" s="4">
        <v>28</v>
      </c>
      <c r="D853" s="4">
        <v>488</v>
      </c>
      <c r="E853" s="4">
        <v>7</v>
      </c>
    </row>
    <row r="854" spans="1:5" x14ac:dyDescent="0.25">
      <c r="A854" s="5" t="s">
        <v>35</v>
      </c>
      <c r="B854" s="28">
        <v>43930</v>
      </c>
      <c r="C854" s="4">
        <v>0</v>
      </c>
      <c r="D854" s="4">
        <v>0</v>
      </c>
    </row>
    <row r="855" spans="1:5" x14ac:dyDescent="0.25">
      <c r="A855" s="5" t="s">
        <v>21</v>
      </c>
      <c r="B855" s="28">
        <v>43930</v>
      </c>
      <c r="C855" s="4">
        <v>6</v>
      </c>
      <c r="D855" s="4">
        <v>144</v>
      </c>
      <c r="E855" s="4">
        <v>1</v>
      </c>
    </row>
    <row r="856" spans="1:5" x14ac:dyDescent="0.25">
      <c r="A856" s="5" t="s">
        <v>36</v>
      </c>
      <c r="B856" s="28">
        <v>43930</v>
      </c>
      <c r="C856" s="4">
        <v>0</v>
      </c>
      <c r="D856" s="4">
        <v>0</v>
      </c>
    </row>
    <row r="857" spans="1:5" x14ac:dyDescent="0.25">
      <c r="A857" s="5" t="s">
        <v>20</v>
      </c>
      <c r="B857" s="28">
        <v>43930</v>
      </c>
      <c r="C857" s="4">
        <v>23</v>
      </c>
      <c r="D857" s="4">
        <v>521</v>
      </c>
      <c r="E857" s="4">
        <v>5</v>
      </c>
    </row>
    <row r="858" spans="1:5" x14ac:dyDescent="0.25">
      <c r="A858" s="5" t="s">
        <v>27</v>
      </c>
      <c r="B858" s="28">
        <v>43930</v>
      </c>
      <c r="C858" s="4">
        <v>5</v>
      </c>
      <c r="D858" s="4">
        <v>156</v>
      </c>
    </row>
    <row r="859" spans="1:5" x14ac:dyDescent="0.25">
      <c r="A859" s="5" t="s">
        <v>37</v>
      </c>
      <c r="B859" s="28">
        <v>43930</v>
      </c>
      <c r="C859" s="4">
        <v>0</v>
      </c>
      <c r="D859" s="4">
        <v>24</v>
      </c>
    </row>
    <row r="860" spans="1:5" x14ac:dyDescent="0.25">
      <c r="A860" s="5" t="s">
        <v>38</v>
      </c>
      <c r="B860" s="28">
        <v>43930</v>
      </c>
      <c r="C860" s="4">
        <v>2</v>
      </c>
      <c r="D860" s="4">
        <v>22</v>
      </c>
    </row>
    <row r="861" spans="1:5" x14ac:dyDescent="0.25">
      <c r="A861" s="5" t="s">
        <v>39</v>
      </c>
      <c r="B861" s="28">
        <v>43930</v>
      </c>
      <c r="C861" s="4">
        <v>0</v>
      </c>
      <c r="D861" s="4">
        <v>5</v>
      </c>
    </row>
    <row r="862" spans="1:5" x14ac:dyDescent="0.25">
      <c r="A862" s="5" t="s">
        <v>40</v>
      </c>
      <c r="B862" s="28">
        <v>43930</v>
      </c>
      <c r="C862" s="4">
        <v>0</v>
      </c>
      <c r="D862" s="4">
        <v>4</v>
      </c>
    </row>
    <row r="863" spans="1:5" x14ac:dyDescent="0.25">
      <c r="A863" s="5" t="s">
        <v>28</v>
      </c>
      <c r="B863" s="28">
        <v>43930</v>
      </c>
      <c r="C863" s="4">
        <v>5</v>
      </c>
      <c r="D863" s="4">
        <v>14</v>
      </c>
    </row>
    <row r="864" spans="1:5" x14ac:dyDescent="0.25">
      <c r="A864" s="5" t="s">
        <v>24</v>
      </c>
      <c r="B864" s="28">
        <v>43930</v>
      </c>
      <c r="C864" s="4">
        <v>2</v>
      </c>
      <c r="D864" s="4">
        <v>40</v>
      </c>
    </row>
    <row r="865" spans="1:5" x14ac:dyDescent="0.25">
      <c r="A865" s="5" t="s">
        <v>30</v>
      </c>
      <c r="B865" s="28">
        <v>43930</v>
      </c>
      <c r="C865" s="4">
        <v>0</v>
      </c>
      <c r="D865" s="4">
        <v>3</v>
      </c>
    </row>
    <row r="866" spans="1:5" x14ac:dyDescent="0.25">
      <c r="A866" s="5" t="s">
        <v>26</v>
      </c>
      <c r="B866" s="28">
        <v>43930</v>
      </c>
      <c r="C866" s="4">
        <v>7</v>
      </c>
      <c r="D866" s="4">
        <v>77</v>
      </c>
    </row>
    <row r="867" spans="1:5" x14ac:dyDescent="0.25">
      <c r="A867" s="5" t="s">
        <v>25</v>
      </c>
      <c r="B867" s="28">
        <v>43930</v>
      </c>
      <c r="C867" s="4">
        <v>13</v>
      </c>
      <c r="D867" s="4">
        <v>35</v>
      </c>
    </row>
    <row r="868" spans="1:5" x14ac:dyDescent="0.25">
      <c r="A868" s="5" t="s">
        <v>41</v>
      </c>
      <c r="B868" s="28">
        <v>43930</v>
      </c>
      <c r="C868" s="4">
        <v>0</v>
      </c>
      <c r="D868" s="4">
        <v>3</v>
      </c>
    </row>
    <row r="869" spans="1:5" x14ac:dyDescent="0.25">
      <c r="A869" s="5" t="s">
        <v>42</v>
      </c>
      <c r="B869" s="28">
        <v>43930</v>
      </c>
      <c r="C869" s="4">
        <v>0</v>
      </c>
      <c r="D869" s="4">
        <v>1</v>
      </c>
    </row>
    <row r="870" spans="1:5" x14ac:dyDescent="0.25">
      <c r="A870" s="5" t="s">
        <v>43</v>
      </c>
      <c r="B870" s="28">
        <v>43930</v>
      </c>
      <c r="C870" s="4">
        <v>0</v>
      </c>
      <c r="D870" s="4">
        <v>11</v>
      </c>
    </row>
    <row r="871" spans="1:5" x14ac:dyDescent="0.25">
      <c r="A871" s="5" t="s">
        <v>44</v>
      </c>
      <c r="B871" s="28">
        <v>43930</v>
      </c>
      <c r="C871" s="4">
        <v>0</v>
      </c>
      <c r="D871" s="4">
        <v>31</v>
      </c>
    </row>
    <row r="872" spans="1:5" x14ac:dyDescent="0.25">
      <c r="A872" s="5" t="s">
        <v>29</v>
      </c>
      <c r="B872" s="28">
        <v>43930</v>
      </c>
      <c r="C872" s="4">
        <v>7</v>
      </c>
      <c r="D872" s="4">
        <v>196</v>
      </c>
      <c r="E872" s="4">
        <v>1</v>
      </c>
    </row>
    <row r="873" spans="1:5" x14ac:dyDescent="0.25">
      <c r="A873" s="5" t="s">
        <v>45</v>
      </c>
      <c r="B873" s="28">
        <v>43930</v>
      </c>
      <c r="C873" s="4">
        <v>0</v>
      </c>
      <c r="D873" s="4">
        <v>9</v>
      </c>
    </row>
    <row r="874" spans="1:5" x14ac:dyDescent="0.25">
      <c r="A874" s="5" t="s">
        <v>46</v>
      </c>
      <c r="B874" s="28">
        <v>43930</v>
      </c>
      <c r="C874" s="4">
        <v>0</v>
      </c>
      <c r="D874" s="4">
        <v>81</v>
      </c>
    </row>
    <row r="875" spans="1:5" x14ac:dyDescent="0.25">
      <c r="A875" s="5" t="s">
        <v>47</v>
      </c>
      <c r="B875" s="28">
        <v>43930</v>
      </c>
      <c r="C875" s="4">
        <v>1</v>
      </c>
      <c r="D875" s="4">
        <v>29</v>
      </c>
    </row>
    <row r="876" spans="1:5" x14ac:dyDescent="0.25">
      <c r="A876" s="5" t="s">
        <v>22</v>
      </c>
      <c r="B876" s="28">
        <v>43931</v>
      </c>
      <c r="C876" s="4">
        <v>19</v>
      </c>
      <c r="D876" s="4">
        <v>507</v>
      </c>
      <c r="E876" s="4">
        <v>1</v>
      </c>
    </row>
    <row r="877" spans="1:5" x14ac:dyDescent="0.25">
      <c r="A877" s="5" t="s">
        <v>35</v>
      </c>
      <c r="B877" s="28">
        <v>43931</v>
      </c>
      <c r="C877" s="4">
        <v>0</v>
      </c>
      <c r="D877" s="4">
        <v>0</v>
      </c>
    </row>
    <row r="878" spans="1:5" x14ac:dyDescent="0.25">
      <c r="A878" s="5" t="s">
        <v>21</v>
      </c>
      <c r="B878" s="28">
        <v>43931</v>
      </c>
      <c r="C878" s="4">
        <v>5</v>
      </c>
      <c r="D878" s="4">
        <v>149</v>
      </c>
    </row>
    <row r="879" spans="1:5" x14ac:dyDescent="0.25">
      <c r="A879" s="5" t="s">
        <v>36</v>
      </c>
      <c r="B879" s="28">
        <v>43931</v>
      </c>
      <c r="C879" s="4">
        <v>0</v>
      </c>
      <c r="D879" s="4">
        <v>0</v>
      </c>
    </row>
    <row r="880" spans="1:5" x14ac:dyDescent="0.25">
      <c r="A880" s="5" t="s">
        <v>20</v>
      </c>
      <c r="B880" s="28">
        <v>43931</v>
      </c>
      <c r="C880" s="4">
        <v>11</v>
      </c>
      <c r="D880" s="4">
        <v>532</v>
      </c>
      <c r="E880" s="4">
        <v>1</v>
      </c>
    </row>
    <row r="881" spans="1:5" x14ac:dyDescent="0.25">
      <c r="A881" s="5" t="s">
        <v>27</v>
      </c>
      <c r="B881" s="28">
        <v>43931</v>
      </c>
      <c r="C881" s="4">
        <v>13</v>
      </c>
      <c r="D881" s="4">
        <v>169</v>
      </c>
    </row>
    <row r="882" spans="1:5" x14ac:dyDescent="0.25">
      <c r="A882" s="5" t="s">
        <v>37</v>
      </c>
      <c r="B882" s="28">
        <v>43931</v>
      </c>
      <c r="C882" s="4">
        <v>0</v>
      </c>
      <c r="D882" s="4">
        <v>24</v>
      </c>
    </row>
    <row r="883" spans="1:5" x14ac:dyDescent="0.25">
      <c r="A883" s="5" t="s">
        <v>38</v>
      </c>
      <c r="B883" s="28">
        <v>43931</v>
      </c>
      <c r="C883" s="4">
        <v>0</v>
      </c>
      <c r="D883" s="4">
        <v>22</v>
      </c>
    </row>
    <row r="884" spans="1:5" x14ac:dyDescent="0.25">
      <c r="A884" s="5" t="s">
        <v>39</v>
      </c>
      <c r="B884" s="28">
        <v>43931</v>
      </c>
      <c r="C884" s="4">
        <v>0</v>
      </c>
      <c r="D884" s="4">
        <v>5</v>
      </c>
    </row>
    <row r="885" spans="1:5" x14ac:dyDescent="0.25">
      <c r="A885" s="5" t="s">
        <v>40</v>
      </c>
      <c r="B885" s="28">
        <v>43931</v>
      </c>
      <c r="C885" s="4">
        <v>1</v>
      </c>
      <c r="D885" s="4">
        <v>5</v>
      </c>
    </row>
    <row r="886" spans="1:5" x14ac:dyDescent="0.25">
      <c r="A886" s="5" t="s">
        <v>28</v>
      </c>
      <c r="B886" s="28">
        <v>43931</v>
      </c>
      <c r="C886" s="4">
        <v>0</v>
      </c>
      <c r="D886" s="4">
        <v>14</v>
      </c>
    </row>
    <row r="887" spans="1:5" x14ac:dyDescent="0.25">
      <c r="A887" s="5" t="s">
        <v>24</v>
      </c>
      <c r="B887" s="28">
        <v>43931</v>
      </c>
      <c r="C887" s="4">
        <v>9</v>
      </c>
      <c r="D887" s="4">
        <v>49</v>
      </c>
    </row>
    <row r="888" spans="1:5" x14ac:dyDescent="0.25">
      <c r="A888" s="5" t="s">
        <v>30</v>
      </c>
      <c r="B888" s="28">
        <v>43931</v>
      </c>
      <c r="C888" s="4">
        <v>0</v>
      </c>
      <c r="D888" s="4">
        <v>3</v>
      </c>
    </row>
    <row r="889" spans="1:5" x14ac:dyDescent="0.25">
      <c r="A889" s="5" t="s">
        <v>26</v>
      </c>
      <c r="B889" s="28">
        <v>43931</v>
      </c>
      <c r="C889" s="4">
        <v>7</v>
      </c>
      <c r="D889" s="4">
        <v>84</v>
      </c>
    </row>
    <row r="890" spans="1:5" x14ac:dyDescent="0.25">
      <c r="A890" s="5" t="s">
        <v>25</v>
      </c>
      <c r="B890" s="28">
        <v>43931</v>
      </c>
      <c r="C890" s="4">
        <v>7</v>
      </c>
      <c r="D890" s="4">
        <v>42</v>
      </c>
      <c r="E890" s="4">
        <v>1</v>
      </c>
    </row>
    <row r="891" spans="1:5" x14ac:dyDescent="0.25">
      <c r="A891" s="5" t="s">
        <v>41</v>
      </c>
      <c r="B891" s="28">
        <v>43931</v>
      </c>
      <c r="C891" s="4">
        <v>0</v>
      </c>
      <c r="D891" s="4">
        <v>3</v>
      </c>
    </row>
    <row r="892" spans="1:5" x14ac:dyDescent="0.25">
      <c r="A892" s="5" t="s">
        <v>42</v>
      </c>
      <c r="B892" s="28">
        <v>43931</v>
      </c>
      <c r="C892" s="4">
        <v>0</v>
      </c>
      <c r="D892" s="4">
        <v>1</v>
      </c>
    </row>
    <row r="893" spans="1:5" x14ac:dyDescent="0.25">
      <c r="A893" s="5" t="s">
        <v>43</v>
      </c>
      <c r="B893" s="28">
        <v>43931</v>
      </c>
      <c r="C893" s="4">
        <v>0</v>
      </c>
      <c r="D893" s="4">
        <v>11</v>
      </c>
    </row>
    <row r="894" spans="1:5" x14ac:dyDescent="0.25">
      <c r="A894" s="5" t="s">
        <v>44</v>
      </c>
      <c r="B894" s="28">
        <v>43931</v>
      </c>
      <c r="C894" s="4">
        <v>6</v>
      </c>
      <c r="D894" s="4">
        <v>37</v>
      </c>
    </row>
    <row r="895" spans="1:5" x14ac:dyDescent="0.25">
      <c r="A895" s="5" t="s">
        <v>29</v>
      </c>
      <c r="B895" s="28">
        <v>43931</v>
      </c>
      <c r="C895" s="4">
        <v>1</v>
      </c>
      <c r="D895" s="4">
        <v>197</v>
      </c>
    </row>
    <row r="896" spans="1:5" x14ac:dyDescent="0.25">
      <c r="A896" s="5" t="s">
        <v>45</v>
      </c>
      <c r="B896" s="28">
        <v>43931</v>
      </c>
      <c r="C896" s="4">
        <v>0</v>
      </c>
      <c r="D896" s="4">
        <v>9</v>
      </c>
    </row>
    <row r="897" spans="1:5" x14ac:dyDescent="0.25">
      <c r="A897" s="5" t="s">
        <v>46</v>
      </c>
      <c r="B897" s="28">
        <v>43931</v>
      </c>
      <c r="C897" s="4">
        <v>2</v>
      </c>
      <c r="D897" s="4">
        <v>83</v>
      </c>
    </row>
    <row r="898" spans="1:5" x14ac:dyDescent="0.25">
      <c r="A898" s="5" t="s">
        <v>47</v>
      </c>
      <c r="B898" s="28">
        <v>43931</v>
      </c>
      <c r="C898" s="4">
        <v>0</v>
      </c>
      <c r="D898" s="4">
        <v>29</v>
      </c>
    </row>
    <row r="899" spans="1:5" x14ac:dyDescent="0.25">
      <c r="A899" s="5" t="s">
        <v>22</v>
      </c>
      <c r="B899" s="28">
        <v>43932</v>
      </c>
      <c r="C899" s="4">
        <v>37</v>
      </c>
      <c r="D899" s="4">
        <v>544</v>
      </c>
      <c r="E899" s="4">
        <v>4</v>
      </c>
    </row>
    <row r="900" spans="1:5" x14ac:dyDescent="0.25">
      <c r="A900" s="5" t="s">
        <v>35</v>
      </c>
      <c r="B900" s="28">
        <v>43932</v>
      </c>
      <c r="C900" s="4">
        <v>0</v>
      </c>
      <c r="D900" s="4">
        <v>0</v>
      </c>
    </row>
    <row r="901" spans="1:5" x14ac:dyDescent="0.25">
      <c r="A901" s="5" t="s">
        <v>21</v>
      </c>
      <c r="B901" s="28">
        <v>43932</v>
      </c>
      <c r="C901" s="4">
        <v>0</v>
      </c>
      <c r="D901" s="4">
        <v>149</v>
      </c>
    </row>
    <row r="902" spans="1:5" x14ac:dyDescent="0.25">
      <c r="A902" s="5" t="s">
        <v>36</v>
      </c>
      <c r="B902" s="28">
        <v>43932</v>
      </c>
      <c r="C902" s="4">
        <v>0</v>
      </c>
      <c r="D902" s="4">
        <v>0</v>
      </c>
    </row>
    <row r="903" spans="1:5" x14ac:dyDescent="0.25">
      <c r="A903" s="5" t="s">
        <v>20</v>
      </c>
      <c r="B903" s="28">
        <v>43932</v>
      </c>
      <c r="C903" s="4">
        <v>46</v>
      </c>
      <c r="D903" s="4">
        <v>578</v>
      </c>
      <c r="E903" s="4">
        <v>3</v>
      </c>
    </row>
    <row r="904" spans="1:5" x14ac:dyDescent="0.25">
      <c r="A904" s="5" t="s">
        <v>27</v>
      </c>
      <c r="B904" s="28">
        <v>43932</v>
      </c>
      <c r="C904" s="4">
        <v>32</v>
      </c>
      <c r="D904" s="4">
        <v>201</v>
      </c>
    </row>
    <row r="905" spans="1:5" x14ac:dyDescent="0.25">
      <c r="A905" s="5" t="s">
        <v>37</v>
      </c>
      <c r="B905" s="28">
        <v>43932</v>
      </c>
      <c r="C905" s="4">
        <v>0</v>
      </c>
      <c r="D905" s="4">
        <v>24</v>
      </c>
    </row>
    <row r="906" spans="1:5" x14ac:dyDescent="0.25">
      <c r="A906" s="5" t="s">
        <v>38</v>
      </c>
      <c r="B906" s="28">
        <v>43932</v>
      </c>
      <c r="C906" s="4">
        <v>0</v>
      </c>
      <c r="D906" s="4">
        <v>22</v>
      </c>
    </row>
    <row r="907" spans="1:5" x14ac:dyDescent="0.25">
      <c r="A907" s="5" t="s">
        <v>39</v>
      </c>
      <c r="B907" s="28">
        <v>43932</v>
      </c>
      <c r="C907" s="4">
        <v>0</v>
      </c>
      <c r="D907" s="4">
        <v>5</v>
      </c>
    </row>
    <row r="908" spans="1:5" x14ac:dyDescent="0.25">
      <c r="A908" s="5" t="s">
        <v>40</v>
      </c>
      <c r="B908" s="28">
        <v>43932</v>
      </c>
      <c r="C908" s="4">
        <v>0</v>
      </c>
      <c r="D908" s="4">
        <v>5</v>
      </c>
    </row>
    <row r="909" spans="1:5" x14ac:dyDescent="0.25">
      <c r="A909" s="5" t="s">
        <v>28</v>
      </c>
      <c r="B909" s="28">
        <v>43932</v>
      </c>
      <c r="C909" s="4">
        <v>4</v>
      </c>
      <c r="D909" s="4">
        <v>18</v>
      </c>
    </row>
    <row r="910" spans="1:5" x14ac:dyDescent="0.25">
      <c r="A910" s="5" t="s">
        <v>24</v>
      </c>
      <c r="B910" s="28">
        <v>43932</v>
      </c>
      <c r="C910" s="4">
        <v>5</v>
      </c>
      <c r="D910" s="4">
        <v>54</v>
      </c>
    </row>
    <row r="911" spans="1:5" x14ac:dyDescent="0.25">
      <c r="A911" s="5" t="s">
        <v>30</v>
      </c>
      <c r="B911" s="28">
        <v>43932</v>
      </c>
      <c r="C911" s="4">
        <v>0</v>
      </c>
      <c r="D911" s="4">
        <v>3</v>
      </c>
    </row>
    <row r="912" spans="1:5" x14ac:dyDescent="0.25">
      <c r="A912" s="5" t="s">
        <v>26</v>
      </c>
      <c r="B912" s="28">
        <v>43932</v>
      </c>
      <c r="C912" s="4">
        <v>1</v>
      </c>
      <c r="D912" s="4">
        <v>85</v>
      </c>
    </row>
    <row r="913" spans="1:5" x14ac:dyDescent="0.25">
      <c r="A913" s="5" t="s">
        <v>25</v>
      </c>
      <c r="B913" s="28">
        <v>43932</v>
      </c>
      <c r="C913" s="4">
        <v>23</v>
      </c>
      <c r="D913" s="4">
        <v>65</v>
      </c>
    </row>
    <row r="914" spans="1:5" x14ac:dyDescent="0.25">
      <c r="A914" s="5" t="s">
        <v>41</v>
      </c>
      <c r="B914" s="28">
        <v>43932</v>
      </c>
      <c r="C914" s="4">
        <v>0</v>
      </c>
      <c r="D914" s="4">
        <v>3</v>
      </c>
    </row>
    <row r="915" spans="1:5" x14ac:dyDescent="0.25">
      <c r="A915" s="5" t="s">
        <v>42</v>
      </c>
      <c r="B915" s="28">
        <v>43932</v>
      </c>
      <c r="C915" s="4">
        <v>1</v>
      </c>
      <c r="D915" s="4">
        <v>2</v>
      </c>
    </row>
    <row r="916" spans="1:5" x14ac:dyDescent="0.25">
      <c r="A916" s="5" t="s">
        <v>43</v>
      </c>
      <c r="B916" s="28">
        <v>43932</v>
      </c>
      <c r="C916" s="4">
        <v>0</v>
      </c>
      <c r="D916" s="4">
        <v>11</v>
      </c>
    </row>
    <row r="917" spans="1:5" x14ac:dyDescent="0.25">
      <c r="A917" s="5" t="s">
        <v>44</v>
      </c>
      <c r="B917" s="28">
        <v>43932</v>
      </c>
      <c r="C917" s="4">
        <v>3</v>
      </c>
      <c r="D917" s="4">
        <v>40</v>
      </c>
    </row>
    <row r="918" spans="1:5" x14ac:dyDescent="0.25">
      <c r="A918" s="5" t="s">
        <v>29</v>
      </c>
      <c r="B918" s="28">
        <v>43932</v>
      </c>
      <c r="C918" s="4">
        <v>3</v>
      </c>
      <c r="D918" s="4">
        <v>200</v>
      </c>
    </row>
    <row r="919" spans="1:5" x14ac:dyDescent="0.25">
      <c r="A919" s="5" t="s">
        <v>45</v>
      </c>
      <c r="B919" s="28">
        <v>43932</v>
      </c>
      <c r="C919" s="4">
        <v>3</v>
      </c>
      <c r="D919" s="4">
        <v>12</v>
      </c>
    </row>
    <row r="920" spans="1:5" x14ac:dyDescent="0.25">
      <c r="A920" s="5" t="s">
        <v>46</v>
      </c>
      <c r="B920" s="28">
        <v>43932</v>
      </c>
      <c r="C920" s="4">
        <v>8</v>
      </c>
      <c r="D920" s="4">
        <v>91</v>
      </c>
    </row>
    <row r="921" spans="1:5" x14ac:dyDescent="0.25">
      <c r="A921" s="5" t="s">
        <v>47</v>
      </c>
      <c r="B921" s="28">
        <v>43932</v>
      </c>
      <c r="C921" s="4">
        <v>1</v>
      </c>
      <c r="D921" s="4">
        <v>30</v>
      </c>
    </row>
    <row r="922" spans="1:5" x14ac:dyDescent="0.25">
      <c r="A922" s="5" t="s">
        <v>22</v>
      </c>
      <c r="B922" s="28">
        <v>43933</v>
      </c>
      <c r="C922" s="4">
        <v>28</v>
      </c>
      <c r="D922" s="4">
        <v>572</v>
      </c>
      <c r="E922" s="4">
        <v>4</v>
      </c>
    </row>
    <row r="923" spans="1:5" x14ac:dyDescent="0.25">
      <c r="A923" s="5" t="s">
        <v>35</v>
      </c>
      <c r="B923" s="28">
        <v>43933</v>
      </c>
      <c r="C923" s="4">
        <v>0</v>
      </c>
      <c r="D923" s="4">
        <v>0</v>
      </c>
    </row>
    <row r="924" spans="1:5" x14ac:dyDescent="0.25">
      <c r="A924" s="5" t="s">
        <v>21</v>
      </c>
      <c r="B924" s="28">
        <v>43933</v>
      </c>
      <c r="C924" s="4">
        <v>1</v>
      </c>
      <c r="D924" s="4">
        <v>150</v>
      </c>
    </row>
    <row r="925" spans="1:5" x14ac:dyDescent="0.25">
      <c r="A925" s="5" t="s">
        <v>36</v>
      </c>
      <c r="B925" s="28">
        <v>43933</v>
      </c>
      <c r="C925" s="4">
        <v>0</v>
      </c>
      <c r="D925" s="4">
        <v>0</v>
      </c>
    </row>
    <row r="926" spans="1:5" x14ac:dyDescent="0.25">
      <c r="A926" s="5" t="s">
        <v>20</v>
      </c>
      <c r="B926" s="28">
        <v>43933</v>
      </c>
      <c r="C926" s="4">
        <v>8</v>
      </c>
      <c r="D926" s="4">
        <v>586</v>
      </c>
      <c r="E926" s="4">
        <v>1</v>
      </c>
    </row>
    <row r="927" spans="1:5" x14ac:dyDescent="0.25">
      <c r="A927" s="5" t="s">
        <v>27</v>
      </c>
      <c r="B927" s="28">
        <v>43933</v>
      </c>
      <c r="C927" s="4">
        <v>5</v>
      </c>
      <c r="D927" s="4">
        <v>206</v>
      </c>
      <c r="E927" s="4">
        <v>1</v>
      </c>
    </row>
    <row r="928" spans="1:5" x14ac:dyDescent="0.25">
      <c r="A928" s="5" t="s">
        <v>37</v>
      </c>
      <c r="B928" s="28">
        <v>43933</v>
      </c>
      <c r="C928" s="4">
        <v>0</v>
      </c>
      <c r="D928" s="4">
        <v>24</v>
      </c>
    </row>
    <row r="929" spans="1:4" x14ac:dyDescent="0.25">
      <c r="A929" s="5" t="s">
        <v>38</v>
      </c>
      <c r="B929" s="28">
        <v>43933</v>
      </c>
      <c r="C929" s="4">
        <v>-1</v>
      </c>
      <c r="D929" s="4">
        <v>21</v>
      </c>
    </row>
    <row r="930" spans="1:4" x14ac:dyDescent="0.25">
      <c r="A930" s="5" t="s">
        <v>39</v>
      </c>
      <c r="B930" s="28">
        <v>43933</v>
      </c>
      <c r="C930" s="4">
        <v>0</v>
      </c>
      <c r="D930" s="4">
        <v>5</v>
      </c>
    </row>
    <row r="931" spans="1:4" x14ac:dyDescent="0.25">
      <c r="A931" s="5" t="s">
        <v>40</v>
      </c>
      <c r="B931" s="28">
        <v>43933</v>
      </c>
      <c r="C931" s="4">
        <v>0</v>
      </c>
      <c r="D931" s="4">
        <v>5</v>
      </c>
    </row>
    <row r="932" spans="1:4" x14ac:dyDescent="0.25">
      <c r="A932" s="5" t="s">
        <v>28</v>
      </c>
      <c r="B932" s="28">
        <v>43933</v>
      </c>
      <c r="C932" s="4">
        <v>1</v>
      </c>
      <c r="D932" s="4">
        <v>19</v>
      </c>
    </row>
    <row r="933" spans="1:4" x14ac:dyDescent="0.25">
      <c r="A933" s="5" t="s">
        <v>24</v>
      </c>
      <c r="B933" s="28">
        <v>43933</v>
      </c>
      <c r="C933" s="4">
        <v>3</v>
      </c>
      <c r="D933" s="4">
        <v>57</v>
      </c>
    </row>
    <row r="934" spans="1:4" x14ac:dyDescent="0.25">
      <c r="A934" s="5" t="s">
        <v>30</v>
      </c>
      <c r="B934" s="28">
        <v>43933</v>
      </c>
      <c r="C934" s="4">
        <v>0</v>
      </c>
      <c r="D934" s="4">
        <v>3</v>
      </c>
    </row>
    <row r="935" spans="1:4" x14ac:dyDescent="0.25">
      <c r="A935" s="5" t="s">
        <v>26</v>
      </c>
      <c r="B935" s="28">
        <v>43933</v>
      </c>
      <c r="C935" s="4">
        <v>1</v>
      </c>
      <c r="D935" s="4">
        <v>86</v>
      </c>
    </row>
    <row r="936" spans="1:4" x14ac:dyDescent="0.25">
      <c r="A936" s="5" t="s">
        <v>25</v>
      </c>
      <c r="B936" s="28">
        <v>43933</v>
      </c>
      <c r="C936" s="4">
        <v>13</v>
      </c>
      <c r="D936" s="4">
        <v>78</v>
      </c>
    </row>
    <row r="937" spans="1:4" x14ac:dyDescent="0.25">
      <c r="A937" s="5" t="s">
        <v>41</v>
      </c>
      <c r="B937" s="28">
        <v>43933</v>
      </c>
      <c r="C937" s="4">
        <v>0</v>
      </c>
      <c r="D937" s="4">
        <v>3</v>
      </c>
    </row>
    <row r="938" spans="1:4" x14ac:dyDescent="0.25">
      <c r="A938" s="5" t="s">
        <v>42</v>
      </c>
      <c r="B938" s="28">
        <v>43933</v>
      </c>
      <c r="C938" s="4">
        <v>0</v>
      </c>
      <c r="D938" s="4">
        <v>2</v>
      </c>
    </row>
    <row r="939" spans="1:4" x14ac:dyDescent="0.25">
      <c r="A939" s="5" t="s">
        <v>43</v>
      </c>
      <c r="B939" s="28">
        <v>43933</v>
      </c>
      <c r="C939" s="4">
        <v>0</v>
      </c>
      <c r="D939" s="4">
        <v>11</v>
      </c>
    </row>
    <row r="940" spans="1:4" x14ac:dyDescent="0.25">
      <c r="A940" s="5" t="s">
        <v>44</v>
      </c>
      <c r="B940" s="28">
        <v>43933</v>
      </c>
      <c r="C940" s="4">
        <v>0</v>
      </c>
      <c r="D940" s="4">
        <v>40</v>
      </c>
    </row>
    <row r="941" spans="1:4" x14ac:dyDescent="0.25">
      <c r="A941" s="5" t="s">
        <v>29</v>
      </c>
      <c r="B941" s="28">
        <v>43933</v>
      </c>
      <c r="C941" s="4">
        <v>3</v>
      </c>
      <c r="D941" s="4">
        <v>203</v>
      </c>
    </row>
    <row r="942" spans="1:4" x14ac:dyDescent="0.25">
      <c r="A942" s="5" t="s">
        <v>45</v>
      </c>
      <c r="B942" s="28">
        <v>43933</v>
      </c>
      <c r="C942" s="4">
        <v>0</v>
      </c>
      <c r="D942" s="4">
        <v>12</v>
      </c>
    </row>
    <row r="943" spans="1:4" x14ac:dyDescent="0.25">
      <c r="A943" s="5" t="s">
        <v>46</v>
      </c>
      <c r="B943" s="28">
        <v>43933</v>
      </c>
      <c r="C943" s="4">
        <v>4</v>
      </c>
      <c r="D943" s="4">
        <v>95</v>
      </c>
    </row>
    <row r="944" spans="1:4" x14ac:dyDescent="0.25">
      <c r="A944" s="5" t="s">
        <v>47</v>
      </c>
      <c r="B944" s="28">
        <v>43933</v>
      </c>
      <c r="C944" s="4">
        <v>0</v>
      </c>
      <c r="D944" s="4">
        <v>30</v>
      </c>
    </row>
    <row r="945" spans="1:5" x14ac:dyDescent="0.25">
      <c r="A945" s="5" t="s">
        <v>22</v>
      </c>
      <c r="B945" s="28">
        <v>43934</v>
      </c>
      <c r="C945" s="4">
        <v>29</v>
      </c>
      <c r="D945" s="4">
        <v>601</v>
      </c>
      <c r="E945" s="4">
        <v>1</v>
      </c>
    </row>
    <row r="946" spans="1:5" x14ac:dyDescent="0.25">
      <c r="A946" s="5" t="s">
        <v>35</v>
      </c>
      <c r="B946" s="28">
        <v>43934</v>
      </c>
      <c r="C946" s="4">
        <v>0</v>
      </c>
      <c r="D946" s="4">
        <v>0</v>
      </c>
    </row>
    <row r="947" spans="1:5" x14ac:dyDescent="0.25">
      <c r="A947" s="5" t="s">
        <v>21</v>
      </c>
      <c r="B947" s="28">
        <v>43934</v>
      </c>
      <c r="C947" s="4">
        <v>3</v>
      </c>
      <c r="D947" s="4">
        <v>153</v>
      </c>
    </row>
    <row r="948" spans="1:5" x14ac:dyDescent="0.25">
      <c r="A948" s="5" t="s">
        <v>36</v>
      </c>
      <c r="B948" s="28">
        <v>43934</v>
      </c>
      <c r="C948" s="4">
        <v>0</v>
      </c>
      <c r="D948" s="4">
        <v>0</v>
      </c>
    </row>
    <row r="949" spans="1:5" x14ac:dyDescent="0.25">
      <c r="A949" s="5" t="s">
        <v>20</v>
      </c>
      <c r="B949" s="28">
        <v>43934</v>
      </c>
      <c r="C949" s="4">
        <v>10</v>
      </c>
      <c r="D949" s="4">
        <v>596</v>
      </c>
      <c r="E949" s="4">
        <v>1</v>
      </c>
    </row>
    <row r="950" spans="1:5" x14ac:dyDescent="0.25">
      <c r="A950" s="5" t="s">
        <v>27</v>
      </c>
      <c r="B950" s="28">
        <v>43934</v>
      </c>
      <c r="C950" s="4">
        <v>4</v>
      </c>
      <c r="D950" s="4">
        <v>210</v>
      </c>
      <c r="E950" s="4">
        <v>1</v>
      </c>
    </row>
    <row r="951" spans="1:5" x14ac:dyDescent="0.25">
      <c r="A951" s="5" t="s">
        <v>37</v>
      </c>
      <c r="B951" s="28">
        <v>43934</v>
      </c>
      <c r="C951" s="4">
        <v>7</v>
      </c>
      <c r="D951" s="4">
        <v>31</v>
      </c>
    </row>
    <row r="952" spans="1:5" x14ac:dyDescent="0.25">
      <c r="A952" s="5" t="s">
        <v>38</v>
      </c>
      <c r="B952" s="28">
        <v>43934</v>
      </c>
      <c r="C952" s="4">
        <v>0</v>
      </c>
      <c r="D952" s="4">
        <v>21</v>
      </c>
    </row>
    <row r="953" spans="1:5" x14ac:dyDescent="0.25">
      <c r="A953" s="5" t="s">
        <v>39</v>
      </c>
      <c r="B953" s="28">
        <v>43934</v>
      </c>
      <c r="C953" s="4">
        <v>0</v>
      </c>
      <c r="D953" s="4">
        <v>5</v>
      </c>
    </row>
    <row r="954" spans="1:5" x14ac:dyDescent="0.25">
      <c r="A954" s="5" t="s">
        <v>40</v>
      </c>
      <c r="B954" s="28">
        <v>43934</v>
      </c>
      <c r="C954" s="4">
        <v>0</v>
      </c>
      <c r="D954" s="4">
        <v>5</v>
      </c>
    </row>
    <row r="955" spans="1:5" x14ac:dyDescent="0.25">
      <c r="A955" s="5" t="s">
        <v>28</v>
      </c>
      <c r="B955" s="28">
        <v>43934</v>
      </c>
      <c r="C955" s="4">
        <v>3</v>
      </c>
      <c r="D955" s="4">
        <v>22</v>
      </c>
    </row>
    <row r="956" spans="1:5" x14ac:dyDescent="0.25">
      <c r="A956" s="5" t="s">
        <v>24</v>
      </c>
      <c r="B956" s="28">
        <v>43934</v>
      </c>
      <c r="C956" s="4">
        <v>2</v>
      </c>
      <c r="D956" s="4">
        <v>59</v>
      </c>
    </row>
    <row r="957" spans="1:5" x14ac:dyDescent="0.25">
      <c r="A957" s="5" t="s">
        <v>30</v>
      </c>
      <c r="B957" s="28">
        <v>43934</v>
      </c>
      <c r="C957" s="4">
        <v>0</v>
      </c>
      <c r="D957" s="4">
        <v>3</v>
      </c>
    </row>
    <row r="958" spans="1:5" x14ac:dyDescent="0.25">
      <c r="A958" s="5" t="s">
        <v>26</v>
      </c>
      <c r="B958" s="28">
        <v>43934</v>
      </c>
      <c r="C958" s="4">
        <v>2</v>
      </c>
      <c r="D958" s="4">
        <v>88</v>
      </c>
    </row>
    <row r="959" spans="1:5" x14ac:dyDescent="0.25">
      <c r="A959" s="5" t="s">
        <v>25</v>
      </c>
      <c r="B959" s="28">
        <v>43934</v>
      </c>
      <c r="C959" s="4">
        <v>3</v>
      </c>
      <c r="D959" s="4">
        <v>81</v>
      </c>
    </row>
    <row r="960" spans="1:5" x14ac:dyDescent="0.25">
      <c r="A960" s="5" t="s">
        <v>41</v>
      </c>
      <c r="B960" s="28">
        <v>43934</v>
      </c>
      <c r="C960" s="4">
        <v>0</v>
      </c>
      <c r="D960" s="4">
        <v>3</v>
      </c>
    </row>
    <row r="961" spans="1:5" x14ac:dyDescent="0.25">
      <c r="A961" s="5" t="s">
        <v>42</v>
      </c>
      <c r="B961" s="28">
        <v>43934</v>
      </c>
      <c r="C961" s="4">
        <v>0</v>
      </c>
      <c r="D961" s="4">
        <v>2</v>
      </c>
    </row>
    <row r="962" spans="1:5" x14ac:dyDescent="0.25">
      <c r="A962" s="5" t="s">
        <v>43</v>
      </c>
      <c r="B962" s="28">
        <v>43934</v>
      </c>
      <c r="C962" s="4">
        <v>0</v>
      </c>
      <c r="D962" s="4">
        <v>11</v>
      </c>
    </row>
    <row r="963" spans="1:5" x14ac:dyDescent="0.25">
      <c r="A963" s="5" t="s">
        <v>44</v>
      </c>
      <c r="B963" s="28">
        <v>43934</v>
      </c>
      <c r="C963" s="4">
        <v>0</v>
      </c>
      <c r="D963" s="4">
        <v>40</v>
      </c>
    </row>
    <row r="964" spans="1:5" x14ac:dyDescent="0.25">
      <c r="A964" s="5" t="s">
        <v>29</v>
      </c>
      <c r="B964" s="28">
        <v>43934</v>
      </c>
      <c r="C964" s="4">
        <v>2</v>
      </c>
      <c r="D964" s="4">
        <v>205</v>
      </c>
    </row>
    <row r="965" spans="1:5" x14ac:dyDescent="0.25">
      <c r="A965" s="5" t="s">
        <v>45</v>
      </c>
      <c r="B965" s="28">
        <v>43934</v>
      </c>
      <c r="C965" s="4">
        <v>0</v>
      </c>
      <c r="D965" s="4">
        <v>12</v>
      </c>
    </row>
    <row r="966" spans="1:5" x14ac:dyDescent="0.25">
      <c r="A966" s="5" t="s">
        <v>46</v>
      </c>
      <c r="B966" s="28">
        <v>43934</v>
      </c>
      <c r="C966" s="4">
        <v>4</v>
      </c>
      <c r="D966" s="4">
        <v>99</v>
      </c>
    </row>
    <row r="967" spans="1:5" x14ac:dyDescent="0.25">
      <c r="A967" s="5" t="s">
        <v>47</v>
      </c>
      <c r="B967" s="28">
        <v>43934</v>
      </c>
      <c r="C967" s="4">
        <v>0</v>
      </c>
      <c r="D967" s="4">
        <v>30</v>
      </c>
    </row>
    <row r="968" spans="1:5" x14ac:dyDescent="0.25">
      <c r="A968" s="5" t="s">
        <v>22</v>
      </c>
      <c r="B968" s="28">
        <v>43935</v>
      </c>
      <c r="C968" s="4">
        <v>66</v>
      </c>
      <c r="D968" s="4">
        <v>667</v>
      </c>
      <c r="E968" s="4">
        <v>2</v>
      </c>
    </row>
    <row r="969" spans="1:5" x14ac:dyDescent="0.25">
      <c r="A969" s="5" t="s">
        <v>35</v>
      </c>
      <c r="B969" s="28">
        <v>43935</v>
      </c>
      <c r="C969" s="4">
        <v>0</v>
      </c>
      <c r="D969" s="4">
        <v>0</v>
      </c>
    </row>
    <row r="970" spans="1:5" x14ac:dyDescent="0.25">
      <c r="A970" s="5" t="s">
        <v>21</v>
      </c>
      <c r="B970" s="28">
        <v>43935</v>
      </c>
      <c r="C970" s="4">
        <v>31</v>
      </c>
      <c r="D970" s="4">
        <v>184</v>
      </c>
      <c r="E970" s="4">
        <v>1</v>
      </c>
    </row>
    <row r="971" spans="1:5" x14ac:dyDescent="0.25">
      <c r="A971" s="5" t="s">
        <v>36</v>
      </c>
      <c r="B971" s="28">
        <v>43935</v>
      </c>
      <c r="C971" s="4">
        <v>0</v>
      </c>
      <c r="D971" s="4">
        <v>0</v>
      </c>
    </row>
    <row r="972" spans="1:5" x14ac:dyDescent="0.25">
      <c r="A972" s="5" t="s">
        <v>20</v>
      </c>
      <c r="B972" s="28">
        <v>43935</v>
      </c>
      <c r="C972" s="4">
        <v>22</v>
      </c>
      <c r="D972" s="4">
        <v>618</v>
      </c>
      <c r="E972" s="4">
        <v>2</v>
      </c>
    </row>
    <row r="973" spans="1:5" x14ac:dyDescent="0.25">
      <c r="A973" s="5" t="s">
        <v>27</v>
      </c>
      <c r="B973" s="28">
        <v>43935</v>
      </c>
      <c r="C973" s="4">
        <v>12</v>
      </c>
      <c r="D973" s="4">
        <v>222</v>
      </c>
      <c r="E973" s="4">
        <v>1</v>
      </c>
    </row>
    <row r="974" spans="1:5" x14ac:dyDescent="0.25">
      <c r="A974" s="5" t="s">
        <v>37</v>
      </c>
      <c r="B974" s="28">
        <v>43935</v>
      </c>
      <c r="C974" s="4">
        <v>1</v>
      </c>
      <c r="D974" s="4">
        <v>32</v>
      </c>
    </row>
    <row r="975" spans="1:5" x14ac:dyDescent="0.25">
      <c r="A975" s="5" t="s">
        <v>38</v>
      </c>
      <c r="B975" s="28">
        <v>43935</v>
      </c>
      <c r="C975" s="4">
        <v>0</v>
      </c>
      <c r="D975" s="4">
        <v>21</v>
      </c>
    </row>
    <row r="976" spans="1:5" x14ac:dyDescent="0.25">
      <c r="A976" s="5" t="s">
        <v>39</v>
      </c>
      <c r="B976" s="28">
        <v>43935</v>
      </c>
      <c r="C976" s="4">
        <v>0</v>
      </c>
      <c r="D976" s="4">
        <v>5</v>
      </c>
    </row>
    <row r="977" spans="1:5" x14ac:dyDescent="0.25">
      <c r="A977" s="5" t="s">
        <v>40</v>
      </c>
      <c r="B977" s="28">
        <v>43935</v>
      </c>
      <c r="C977" s="4">
        <v>0</v>
      </c>
      <c r="D977" s="4">
        <v>5</v>
      </c>
    </row>
    <row r="978" spans="1:5" x14ac:dyDescent="0.25">
      <c r="A978" s="5" t="s">
        <v>28</v>
      </c>
      <c r="B978" s="28">
        <v>43935</v>
      </c>
      <c r="C978" s="4">
        <v>6</v>
      </c>
      <c r="D978" s="4">
        <v>28</v>
      </c>
    </row>
    <row r="979" spans="1:5" x14ac:dyDescent="0.25">
      <c r="A979" s="5" t="s">
        <v>24</v>
      </c>
      <c r="B979" s="28">
        <v>43935</v>
      </c>
      <c r="C979" s="4">
        <v>3</v>
      </c>
      <c r="D979" s="4">
        <v>62</v>
      </c>
    </row>
    <row r="980" spans="1:5" x14ac:dyDescent="0.25">
      <c r="A980" s="5" t="s">
        <v>30</v>
      </c>
      <c r="B980" s="28">
        <v>43935</v>
      </c>
      <c r="C980" s="4">
        <v>0</v>
      </c>
      <c r="D980" s="4">
        <v>3</v>
      </c>
    </row>
    <row r="981" spans="1:5" x14ac:dyDescent="0.25">
      <c r="A981" s="5" t="s">
        <v>26</v>
      </c>
      <c r="B981" s="28">
        <v>43935</v>
      </c>
      <c r="C981" s="4">
        <v>2</v>
      </c>
      <c r="D981" s="4">
        <v>90</v>
      </c>
    </row>
    <row r="982" spans="1:5" x14ac:dyDescent="0.25">
      <c r="A982" s="5" t="s">
        <v>25</v>
      </c>
      <c r="B982" s="28">
        <v>43935</v>
      </c>
      <c r="C982" s="4">
        <v>13</v>
      </c>
      <c r="D982" s="4">
        <v>94</v>
      </c>
      <c r="E982" s="4">
        <v>1</v>
      </c>
    </row>
    <row r="983" spans="1:5" x14ac:dyDescent="0.25">
      <c r="A983" s="5" t="s">
        <v>41</v>
      </c>
      <c r="B983" s="28">
        <v>43935</v>
      </c>
      <c r="C983" s="4">
        <v>0</v>
      </c>
      <c r="D983" s="4">
        <v>3</v>
      </c>
    </row>
    <row r="984" spans="1:5" x14ac:dyDescent="0.25">
      <c r="A984" s="5" t="s">
        <v>42</v>
      </c>
      <c r="B984" s="28">
        <v>43935</v>
      </c>
      <c r="C984" s="4">
        <v>0</v>
      </c>
      <c r="D984" s="4">
        <v>2</v>
      </c>
    </row>
    <row r="985" spans="1:5" x14ac:dyDescent="0.25">
      <c r="A985" s="5" t="s">
        <v>43</v>
      </c>
      <c r="B985" s="28">
        <v>43935</v>
      </c>
      <c r="C985" s="4">
        <v>0</v>
      </c>
      <c r="D985" s="4">
        <v>11</v>
      </c>
    </row>
    <row r="986" spans="1:5" x14ac:dyDescent="0.25">
      <c r="A986" s="5" t="s">
        <v>44</v>
      </c>
      <c r="B986" s="28">
        <v>43935</v>
      </c>
      <c r="C986" s="4">
        <v>0</v>
      </c>
      <c r="D986" s="4">
        <v>40</v>
      </c>
    </row>
    <row r="987" spans="1:5" x14ac:dyDescent="0.25">
      <c r="A987" s="5" t="s">
        <v>29</v>
      </c>
      <c r="B987" s="28">
        <v>43935</v>
      </c>
      <c r="C987" s="4">
        <v>2</v>
      </c>
      <c r="D987" s="4">
        <v>207</v>
      </c>
    </row>
    <row r="988" spans="1:5" x14ac:dyDescent="0.25">
      <c r="A988" s="5" t="s">
        <v>45</v>
      </c>
      <c r="B988" s="28">
        <v>43935</v>
      </c>
      <c r="C988" s="4">
        <v>0</v>
      </c>
      <c r="D988" s="4">
        <v>12</v>
      </c>
    </row>
    <row r="989" spans="1:5" x14ac:dyDescent="0.25">
      <c r="A989" s="5" t="s">
        <v>46</v>
      </c>
      <c r="B989" s="28">
        <v>43935</v>
      </c>
      <c r="C989" s="4">
        <v>8</v>
      </c>
      <c r="D989" s="4">
        <v>107</v>
      </c>
    </row>
    <row r="990" spans="1:5" x14ac:dyDescent="0.25">
      <c r="A990" s="5" t="s">
        <v>47</v>
      </c>
      <c r="B990" s="28">
        <v>43935</v>
      </c>
      <c r="C990" s="4">
        <v>0</v>
      </c>
      <c r="D990" s="4">
        <v>30</v>
      </c>
    </row>
    <row r="991" spans="1:5" x14ac:dyDescent="0.25">
      <c r="A991" s="5" t="s">
        <v>22</v>
      </c>
      <c r="B991" s="28">
        <v>43936</v>
      </c>
      <c r="C991" s="4">
        <v>62</v>
      </c>
      <c r="D991" s="4">
        <v>729</v>
      </c>
      <c r="E991" s="4">
        <v>1</v>
      </c>
    </row>
    <row r="992" spans="1:5" x14ac:dyDescent="0.25">
      <c r="A992" s="5" t="s">
        <v>35</v>
      </c>
      <c r="B992" s="28">
        <v>43936</v>
      </c>
      <c r="C992" s="4">
        <v>0</v>
      </c>
      <c r="D992" s="4">
        <v>0</v>
      </c>
    </row>
    <row r="993" spans="1:5" x14ac:dyDescent="0.25">
      <c r="A993" s="5" t="s">
        <v>21</v>
      </c>
      <c r="B993" s="28">
        <v>43936</v>
      </c>
      <c r="C993" s="4">
        <v>7</v>
      </c>
      <c r="D993" s="4">
        <v>191</v>
      </c>
    </row>
    <row r="994" spans="1:5" x14ac:dyDescent="0.25">
      <c r="A994" s="5" t="s">
        <v>36</v>
      </c>
      <c r="B994" s="28">
        <v>43936</v>
      </c>
      <c r="C994" s="4">
        <v>1</v>
      </c>
      <c r="D994" s="4">
        <v>1</v>
      </c>
    </row>
    <row r="995" spans="1:5" x14ac:dyDescent="0.25">
      <c r="A995" s="5" t="s">
        <v>20</v>
      </c>
      <c r="B995" s="28">
        <v>43936</v>
      </c>
      <c r="C995" s="4">
        <v>30</v>
      </c>
      <c r="D995" s="4">
        <v>648</v>
      </c>
      <c r="E995" s="4">
        <v>4</v>
      </c>
    </row>
    <row r="996" spans="1:5" x14ac:dyDescent="0.25">
      <c r="A996" s="5" t="s">
        <v>27</v>
      </c>
      <c r="B996" s="28">
        <v>43936</v>
      </c>
      <c r="C996" s="4">
        <v>6</v>
      </c>
      <c r="D996" s="4">
        <v>228</v>
      </c>
      <c r="E996" s="4">
        <v>1</v>
      </c>
    </row>
    <row r="997" spans="1:5" x14ac:dyDescent="0.25">
      <c r="A997" s="5" t="s">
        <v>37</v>
      </c>
      <c r="B997" s="28">
        <v>43936</v>
      </c>
      <c r="C997" s="4">
        <v>-1</v>
      </c>
      <c r="D997" s="4">
        <v>31</v>
      </c>
    </row>
    <row r="998" spans="1:5" x14ac:dyDescent="0.25">
      <c r="A998" s="5" t="s">
        <v>38</v>
      </c>
      <c r="B998" s="28">
        <v>43936</v>
      </c>
      <c r="C998" s="4">
        <v>0</v>
      </c>
      <c r="D998" s="4">
        <v>21</v>
      </c>
    </row>
    <row r="999" spans="1:5" x14ac:dyDescent="0.25">
      <c r="A999" s="5" t="s">
        <v>39</v>
      </c>
      <c r="B999" s="28">
        <v>43936</v>
      </c>
      <c r="C999" s="4">
        <v>0</v>
      </c>
      <c r="D999" s="4">
        <v>5</v>
      </c>
    </row>
    <row r="1000" spans="1:5" x14ac:dyDescent="0.25">
      <c r="A1000" s="5" t="s">
        <v>40</v>
      </c>
      <c r="B1000" s="28">
        <v>43936</v>
      </c>
      <c r="C1000" s="4">
        <v>0</v>
      </c>
      <c r="D1000" s="4">
        <v>5</v>
      </c>
    </row>
    <row r="1001" spans="1:5" x14ac:dyDescent="0.25">
      <c r="A1001" s="5" t="s">
        <v>28</v>
      </c>
      <c r="B1001" s="28">
        <v>43936</v>
      </c>
      <c r="C1001" s="4">
        <v>3</v>
      </c>
      <c r="D1001" s="4">
        <v>31</v>
      </c>
      <c r="E1001" s="4">
        <v>1</v>
      </c>
    </row>
    <row r="1002" spans="1:5" x14ac:dyDescent="0.25">
      <c r="A1002" s="5" t="s">
        <v>24</v>
      </c>
      <c r="B1002" s="28">
        <v>43936</v>
      </c>
      <c r="C1002" s="4">
        <v>1</v>
      </c>
      <c r="D1002" s="4">
        <v>63</v>
      </c>
    </row>
    <row r="1003" spans="1:5" x14ac:dyDescent="0.25">
      <c r="A1003" s="5" t="s">
        <v>30</v>
      </c>
      <c r="B1003" s="28">
        <v>43936</v>
      </c>
      <c r="C1003" s="4">
        <v>0</v>
      </c>
      <c r="D1003" s="4">
        <v>3</v>
      </c>
    </row>
    <row r="1004" spans="1:5" x14ac:dyDescent="0.25">
      <c r="A1004" s="5" t="s">
        <v>26</v>
      </c>
      <c r="B1004" s="28">
        <v>43936</v>
      </c>
      <c r="C1004" s="4">
        <v>1</v>
      </c>
      <c r="D1004" s="4">
        <v>91</v>
      </c>
    </row>
    <row r="1005" spans="1:5" x14ac:dyDescent="0.25">
      <c r="A1005" s="5" t="s">
        <v>25</v>
      </c>
      <c r="B1005" s="28">
        <v>43936</v>
      </c>
      <c r="C1005" s="4">
        <v>12</v>
      </c>
      <c r="D1005" s="4">
        <v>106</v>
      </c>
    </row>
    <row r="1006" spans="1:5" x14ac:dyDescent="0.25">
      <c r="A1006" s="5" t="s">
        <v>41</v>
      </c>
      <c r="B1006" s="28">
        <v>43936</v>
      </c>
      <c r="C1006" s="4">
        <v>1</v>
      </c>
      <c r="D1006" s="4">
        <v>4</v>
      </c>
    </row>
    <row r="1007" spans="1:5" x14ac:dyDescent="0.25">
      <c r="A1007" s="5" t="s">
        <v>42</v>
      </c>
      <c r="B1007" s="28">
        <v>43936</v>
      </c>
      <c r="C1007" s="4">
        <v>0</v>
      </c>
      <c r="D1007" s="4">
        <v>2</v>
      </c>
    </row>
    <row r="1008" spans="1:5" x14ac:dyDescent="0.25">
      <c r="A1008" s="5" t="s">
        <v>43</v>
      </c>
      <c r="B1008" s="28">
        <v>43936</v>
      </c>
      <c r="C1008" s="4">
        <v>0</v>
      </c>
      <c r="D1008" s="4">
        <v>11</v>
      </c>
    </row>
    <row r="1009" spans="1:5" x14ac:dyDescent="0.25">
      <c r="A1009" s="5" t="s">
        <v>44</v>
      </c>
      <c r="B1009" s="28">
        <v>43936</v>
      </c>
      <c r="C1009" s="4">
        <v>0</v>
      </c>
      <c r="D1009" s="4">
        <v>40</v>
      </c>
    </row>
    <row r="1010" spans="1:5" x14ac:dyDescent="0.25">
      <c r="A1010" s="5" t="s">
        <v>29</v>
      </c>
      <c r="B1010" s="28">
        <v>43936</v>
      </c>
      <c r="C1010" s="4">
        <v>2</v>
      </c>
      <c r="D1010" s="4">
        <v>209</v>
      </c>
    </row>
    <row r="1011" spans="1:5" x14ac:dyDescent="0.25">
      <c r="A1011" s="5" t="s">
        <v>45</v>
      </c>
      <c r="B1011" s="28">
        <v>43936</v>
      </c>
      <c r="C1011" s="4">
        <v>0</v>
      </c>
      <c r="D1011" s="4">
        <v>12</v>
      </c>
    </row>
    <row r="1012" spans="1:5" x14ac:dyDescent="0.25">
      <c r="A1012" s="5" t="s">
        <v>46</v>
      </c>
      <c r="B1012" s="28">
        <v>43936</v>
      </c>
      <c r="C1012" s="4">
        <v>3</v>
      </c>
      <c r="D1012" s="4">
        <v>110</v>
      </c>
    </row>
    <row r="1013" spans="1:5" x14ac:dyDescent="0.25">
      <c r="A1013" s="5" t="s">
        <v>47</v>
      </c>
      <c r="B1013" s="28">
        <v>43936</v>
      </c>
      <c r="C1013" s="4">
        <v>0</v>
      </c>
      <c r="D1013" s="4">
        <v>30</v>
      </c>
    </row>
    <row r="1014" spans="1:5" x14ac:dyDescent="0.25">
      <c r="A1014" s="5" t="s">
        <v>22</v>
      </c>
      <c r="B1014" s="28">
        <v>43937</v>
      </c>
      <c r="C1014" s="4">
        <v>30</v>
      </c>
      <c r="D1014" s="4">
        <v>759</v>
      </c>
      <c r="E1014" s="4">
        <v>5</v>
      </c>
    </row>
    <row r="1015" spans="1:5" x14ac:dyDescent="0.25">
      <c r="A1015" s="5" t="s">
        <v>35</v>
      </c>
      <c r="B1015" s="28">
        <v>43937</v>
      </c>
      <c r="C1015" s="4">
        <v>0</v>
      </c>
      <c r="D1015" s="4">
        <v>0</v>
      </c>
    </row>
    <row r="1016" spans="1:5" x14ac:dyDescent="0.25">
      <c r="A1016" s="5" t="s">
        <v>21</v>
      </c>
      <c r="B1016" s="28">
        <v>43937</v>
      </c>
      <c r="C1016" s="4">
        <v>11</v>
      </c>
      <c r="D1016" s="4">
        <v>202</v>
      </c>
      <c r="E1016" s="4">
        <v>1</v>
      </c>
    </row>
    <row r="1017" spans="1:5" x14ac:dyDescent="0.25">
      <c r="A1017" s="5" t="s">
        <v>36</v>
      </c>
      <c r="B1017" s="28">
        <v>43937</v>
      </c>
      <c r="C1017" s="4">
        <v>0</v>
      </c>
      <c r="D1017" s="4">
        <v>2</v>
      </c>
    </row>
    <row r="1018" spans="1:5" x14ac:dyDescent="0.25">
      <c r="A1018" s="5" t="s">
        <v>20</v>
      </c>
      <c r="B1018" s="28">
        <v>43937</v>
      </c>
      <c r="C1018" s="4">
        <v>15</v>
      </c>
      <c r="D1018" s="4">
        <v>663</v>
      </c>
      <c r="E1018" s="4">
        <v>3</v>
      </c>
    </row>
    <row r="1019" spans="1:5" x14ac:dyDescent="0.25">
      <c r="A1019" s="5" t="s">
        <v>27</v>
      </c>
      <c r="B1019" s="28">
        <v>43937</v>
      </c>
      <c r="C1019" s="4">
        <v>13</v>
      </c>
      <c r="D1019" s="4">
        <v>241</v>
      </c>
    </row>
    <row r="1020" spans="1:5" x14ac:dyDescent="0.25">
      <c r="A1020" s="5" t="s">
        <v>37</v>
      </c>
      <c r="B1020" s="28">
        <v>43937</v>
      </c>
      <c r="C1020" s="4">
        <v>0</v>
      </c>
      <c r="D1020" s="4">
        <v>31</v>
      </c>
    </row>
    <row r="1021" spans="1:5" x14ac:dyDescent="0.25">
      <c r="A1021" s="5" t="s">
        <v>38</v>
      </c>
      <c r="B1021" s="28">
        <v>43937</v>
      </c>
      <c r="C1021" s="4">
        <v>1</v>
      </c>
      <c r="D1021" s="4">
        <v>22</v>
      </c>
    </row>
    <row r="1022" spans="1:5" x14ac:dyDescent="0.25">
      <c r="A1022" s="5" t="s">
        <v>39</v>
      </c>
      <c r="B1022" s="28">
        <v>43937</v>
      </c>
      <c r="C1022" s="4">
        <v>0</v>
      </c>
      <c r="D1022" s="4">
        <v>5</v>
      </c>
    </row>
    <row r="1023" spans="1:5" x14ac:dyDescent="0.25">
      <c r="A1023" s="5" t="s">
        <v>40</v>
      </c>
      <c r="B1023" s="28">
        <v>43937</v>
      </c>
      <c r="C1023" s="4">
        <v>0</v>
      </c>
      <c r="D1023" s="4">
        <v>5</v>
      </c>
    </row>
    <row r="1024" spans="1:5" x14ac:dyDescent="0.25">
      <c r="A1024" s="5" t="s">
        <v>28</v>
      </c>
      <c r="B1024" s="28">
        <v>43937</v>
      </c>
      <c r="C1024" s="4">
        <v>3</v>
      </c>
      <c r="D1024" s="4">
        <v>34</v>
      </c>
    </row>
    <row r="1025" spans="1:5" x14ac:dyDescent="0.25">
      <c r="A1025" s="5" t="s">
        <v>24</v>
      </c>
      <c r="B1025" s="28">
        <v>43937</v>
      </c>
      <c r="C1025" s="4">
        <v>5</v>
      </c>
      <c r="D1025" s="4">
        <v>68</v>
      </c>
      <c r="E1025" s="4">
        <v>1</v>
      </c>
    </row>
    <row r="1026" spans="1:5" x14ac:dyDescent="0.25">
      <c r="A1026" s="5" t="s">
        <v>30</v>
      </c>
      <c r="B1026" s="28">
        <v>43937</v>
      </c>
      <c r="C1026" s="4">
        <v>0</v>
      </c>
      <c r="D1026" s="4">
        <v>3</v>
      </c>
    </row>
    <row r="1027" spans="1:5" x14ac:dyDescent="0.25">
      <c r="A1027" s="5" t="s">
        <v>26</v>
      </c>
      <c r="B1027" s="28">
        <v>43937</v>
      </c>
      <c r="C1027" s="4">
        <v>1</v>
      </c>
      <c r="D1027" s="4">
        <v>92</v>
      </c>
    </row>
    <row r="1028" spans="1:5" x14ac:dyDescent="0.25">
      <c r="A1028" s="5" t="s">
        <v>25</v>
      </c>
      <c r="B1028" s="28">
        <v>43937</v>
      </c>
      <c r="C1028" s="4">
        <v>9</v>
      </c>
      <c r="D1028" s="4">
        <v>115</v>
      </c>
    </row>
    <row r="1029" spans="1:5" x14ac:dyDescent="0.25">
      <c r="A1029" s="5" t="s">
        <v>41</v>
      </c>
      <c r="B1029" s="28">
        <v>43937</v>
      </c>
      <c r="C1029" s="4">
        <v>-1</v>
      </c>
      <c r="D1029" s="4">
        <v>3</v>
      </c>
    </row>
    <row r="1030" spans="1:5" x14ac:dyDescent="0.25">
      <c r="A1030" s="5" t="s">
        <v>42</v>
      </c>
      <c r="B1030" s="28">
        <v>43937</v>
      </c>
      <c r="C1030" s="4">
        <v>0</v>
      </c>
      <c r="D1030" s="4">
        <v>2</v>
      </c>
    </row>
    <row r="1031" spans="1:5" x14ac:dyDescent="0.25">
      <c r="A1031" s="5" t="s">
        <v>43</v>
      </c>
      <c r="B1031" s="28">
        <v>43937</v>
      </c>
      <c r="C1031" s="4">
        <v>0</v>
      </c>
      <c r="D1031" s="4">
        <v>11</v>
      </c>
    </row>
    <row r="1032" spans="1:5" x14ac:dyDescent="0.25">
      <c r="A1032" s="5" t="s">
        <v>44</v>
      </c>
      <c r="B1032" s="28">
        <v>43937</v>
      </c>
      <c r="C1032" s="4">
        <v>0</v>
      </c>
      <c r="D1032" s="4">
        <v>40</v>
      </c>
    </row>
    <row r="1033" spans="1:5" x14ac:dyDescent="0.25">
      <c r="A1033" s="5" t="s">
        <v>29</v>
      </c>
      <c r="B1033" s="28">
        <v>43937</v>
      </c>
      <c r="C1033" s="4">
        <v>3</v>
      </c>
      <c r="D1033" s="4">
        <v>212</v>
      </c>
    </row>
    <row r="1034" spans="1:5" x14ac:dyDescent="0.25">
      <c r="A1034" s="5" t="s">
        <v>45</v>
      </c>
      <c r="B1034" s="28">
        <v>43937</v>
      </c>
      <c r="C1034" s="4">
        <v>0</v>
      </c>
      <c r="D1034" s="4">
        <v>12</v>
      </c>
    </row>
    <row r="1035" spans="1:5" x14ac:dyDescent="0.25">
      <c r="A1035" s="5" t="s">
        <v>46</v>
      </c>
      <c r="B1035" s="28">
        <v>43937</v>
      </c>
      <c r="C1035" s="4">
        <v>7</v>
      </c>
      <c r="D1035" s="4">
        <v>117</v>
      </c>
    </row>
    <row r="1036" spans="1:5" x14ac:dyDescent="0.25">
      <c r="A1036" s="5" t="s">
        <v>47</v>
      </c>
      <c r="B1036" s="28">
        <v>43937</v>
      </c>
      <c r="C1036" s="4">
        <v>0</v>
      </c>
      <c r="D1036" s="4">
        <v>30</v>
      </c>
    </row>
    <row r="1037" spans="1:5" x14ac:dyDescent="0.25">
      <c r="A1037" s="5" t="s">
        <v>22</v>
      </c>
      <c r="B1037" s="28">
        <v>43938</v>
      </c>
      <c r="C1037" s="4">
        <v>35</v>
      </c>
      <c r="D1037" s="4">
        <v>794</v>
      </c>
      <c r="E1037" s="4">
        <v>3</v>
      </c>
    </row>
    <row r="1038" spans="1:5" x14ac:dyDescent="0.25">
      <c r="A1038" s="5" t="s">
        <v>35</v>
      </c>
      <c r="B1038" s="28">
        <v>43938</v>
      </c>
      <c r="C1038" s="4">
        <v>0</v>
      </c>
      <c r="D1038" s="4">
        <v>0</v>
      </c>
    </row>
    <row r="1039" spans="1:5" x14ac:dyDescent="0.25">
      <c r="A1039" s="5" t="s">
        <v>21</v>
      </c>
      <c r="B1039" s="28">
        <v>43938</v>
      </c>
      <c r="C1039" s="4">
        <v>22</v>
      </c>
      <c r="D1039" s="4">
        <v>224</v>
      </c>
    </row>
    <row r="1040" spans="1:5" x14ac:dyDescent="0.25">
      <c r="A1040" s="5" t="s">
        <v>36</v>
      </c>
      <c r="B1040" s="28">
        <v>43938</v>
      </c>
      <c r="C1040" s="4">
        <v>0</v>
      </c>
      <c r="D1040" s="4">
        <v>1</v>
      </c>
    </row>
    <row r="1041" spans="1:5" x14ac:dyDescent="0.25">
      <c r="A1041" s="5" t="s">
        <v>20</v>
      </c>
      <c r="B1041" s="28">
        <v>43938</v>
      </c>
      <c r="C1041" s="4">
        <v>14</v>
      </c>
      <c r="D1041" s="4">
        <v>677</v>
      </c>
      <c r="E1041" s="4">
        <v>1</v>
      </c>
    </row>
    <row r="1042" spans="1:5" x14ac:dyDescent="0.25">
      <c r="A1042" s="5" t="s">
        <v>27</v>
      </c>
      <c r="B1042" s="28">
        <v>43938</v>
      </c>
      <c r="C1042" s="4">
        <v>6</v>
      </c>
      <c r="D1042" s="4">
        <v>247</v>
      </c>
    </row>
    <row r="1043" spans="1:5" x14ac:dyDescent="0.25">
      <c r="A1043" s="5" t="s">
        <v>37</v>
      </c>
      <c r="B1043" s="28">
        <v>43938</v>
      </c>
      <c r="C1043" s="4">
        <v>0</v>
      </c>
      <c r="D1043" s="4">
        <v>31</v>
      </c>
    </row>
    <row r="1044" spans="1:5" x14ac:dyDescent="0.25">
      <c r="A1044" s="5" t="s">
        <v>38</v>
      </c>
      <c r="B1044" s="28">
        <v>43938</v>
      </c>
      <c r="C1044" s="4">
        <v>0</v>
      </c>
      <c r="D1044" s="4">
        <v>22</v>
      </c>
    </row>
    <row r="1045" spans="1:5" x14ac:dyDescent="0.25">
      <c r="A1045" s="5" t="s">
        <v>39</v>
      </c>
      <c r="B1045" s="28">
        <v>43938</v>
      </c>
      <c r="C1045" s="4">
        <v>0</v>
      </c>
      <c r="D1045" s="4">
        <v>5</v>
      </c>
    </row>
    <row r="1046" spans="1:5" x14ac:dyDescent="0.25">
      <c r="A1046" s="5" t="s">
        <v>40</v>
      </c>
      <c r="B1046" s="28">
        <v>43938</v>
      </c>
      <c r="C1046" s="4">
        <v>0</v>
      </c>
      <c r="D1046" s="4">
        <v>5</v>
      </c>
    </row>
    <row r="1047" spans="1:5" x14ac:dyDescent="0.25">
      <c r="A1047" s="5" t="s">
        <v>28</v>
      </c>
      <c r="B1047" s="28">
        <v>43938</v>
      </c>
      <c r="C1047" s="4">
        <v>1</v>
      </c>
      <c r="D1047" s="4">
        <v>35</v>
      </c>
      <c r="E1047" s="4">
        <v>1</v>
      </c>
    </row>
    <row r="1048" spans="1:5" x14ac:dyDescent="0.25">
      <c r="A1048" s="5" t="s">
        <v>24</v>
      </c>
      <c r="B1048" s="28">
        <v>43938</v>
      </c>
      <c r="C1048" s="4">
        <v>1</v>
      </c>
      <c r="D1048" s="4">
        <v>69</v>
      </c>
      <c r="E1048" s="4">
        <v>2</v>
      </c>
    </row>
    <row r="1049" spans="1:5" x14ac:dyDescent="0.25">
      <c r="A1049" s="5" t="s">
        <v>30</v>
      </c>
      <c r="B1049" s="28">
        <v>43938</v>
      </c>
      <c r="C1049" s="4">
        <v>1</v>
      </c>
      <c r="D1049" s="4">
        <v>4</v>
      </c>
    </row>
    <row r="1050" spans="1:5" x14ac:dyDescent="0.25">
      <c r="A1050" s="5" t="s">
        <v>26</v>
      </c>
      <c r="B1050" s="28">
        <v>43938</v>
      </c>
      <c r="C1050" s="4">
        <v>1</v>
      </c>
      <c r="D1050" s="4">
        <v>93</v>
      </c>
    </row>
    <row r="1051" spans="1:5" x14ac:dyDescent="0.25">
      <c r="A1051" s="5" t="s">
        <v>25</v>
      </c>
      <c r="B1051" s="28">
        <v>43938</v>
      </c>
      <c r="C1051" s="4">
        <v>1</v>
      </c>
      <c r="D1051" s="4">
        <v>116</v>
      </c>
    </row>
    <row r="1052" spans="1:5" x14ac:dyDescent="0.25">
      <c r="A1052" s="5" t="s">
        <v>41</v>
      </c>
      <c r="B1052" s="28">
        <v>43938</v>
      </c>
      <c r="C1052" s="4">
        <v>0</v>
      </c>
      <c r="D1052" s="4">
        <v>3</v>
      </c>
    </row>
    <row r="1053" spans="1:5" x14ac:dyDescent="0.25">
      <c r="A1053" s="5" t="s">
        <v>42</v>
      </c>
      <c r="B1053" s="28">
        <v>43938</v>
      </c>
      <c r="C1053" s="4">
        <v>0</v>
      </c>
      <c r="D1053" s="4">
        <v>2</v>
      </c>
    </row>
    <row r="1054" spans="1:5" x14ac:dyDescent="0.25">
      <c r="A1054" s="5" t="s">
        <v>43</v>
      </c>
      <c r="B1054" s="28">
        <v>43938</v>
      </c>
      <c r="C1054" s="4">
        <v>0</v>
      </c>
      <c r="D1054" s="4">
        <v>11</v>
      </c>
    </row>
    <row r="1055" spans="1:5" x14ac:dyDescent="0.25">
      <c r="A1055" s="5" t="s">
        <v>44</v>
      </c>
      <c r="B1055" s="28">
        <v>43938</v>
      </c>
      <c r="C1055" s="4">
        <v>0</v>
      </c>
      <c r="D1055" s="4">
        <v>40</v>
      </c>
    </row>
    <row r="1056" spans="1:5" x14ac:dyDescent="0.25">
      <c r="A1056" s="5" t="s">
        <v>29</v>
      </c>
      <c r="B1056" s="28">
        <v>43938</v>
      </c>
      <c r="C1056" s="4">
        <v>6</v>
      </c>
      <c r="D1056" s="4">
        <v>218</v>
      </c>
    </row>
    <row r="1057" spans="1:5" x14ac:dyDescent="0.25">
      <c r="A1057" s="5" t="s">
        <v>45</v>
      </c>
      <c r="B1057" s="28">
        <v>43938</v>
      </c>
      <c r="C1057" s="4">
        <v>0</v>
      </c>
      <c r="D1057" s="4">
        <v>12</v>
      </c>
    </row>
    <row r="1058" spans="1:5" x14ac:dyDescent="0.25">
      <c r="A1058" s="5" t="s">
        <v>46</v>
      </c>
      <c r="B1058" s="28">
        <v>43938</v>
      </c>
      <c r="C1058" s="4">
        <v>2</v>
      </c>
      <c r="D1058" s="4">
        <v>119</v>
      </c>
    </row>
    <row r="1059" spans="1:5" x14ac:dyDescent="0.25">
      <c r="A1059" s="5" t="s">
        <v>47</v>
      </c>
      <c r="B1059" s="28">
        <v>43938</v>
      </c>
      <c r="C1059" s="4">
        <v>0</v>
      </c>
      <c r="D1059" s="4">
        <v>30</v>
      </c>
    </row>
    <row r="1060" spans="1:5" x14ac:dyDescent="0.25">
      <c r="A1060" s="5" t="s">
        <v>22</v>
      </c>
      <c r="B1060" s="28">
        <v>43939</v>
      </c>
      <c r="C1060" s="4">
        <v>31</v>
      </c>
      <c r="D1060" s="4">
        <v>825</v>
      </c>
      <c r="E1060" s="4">
        <v>2</v>
      </c>
    </row>
    <row r="1061" spans="1:5" x14ac:dyDescent="0.25">
      <c r="A1061" s="5" t="s">
        <v>35</v>
      </c>
      <c r="B1061" s="28">
        <v>43939</v>
      </c>
      <c r="C1061" s="4">
        <v>0</v>
      </c>
      <c r="D1061" s="4">
        <v>0</v>
      </c>
    </row>
    <row r="1062" spans="1:5" x14ac:dyDescent="0.25">
      <c r="A1062" s="5" t="s">
        <v>21</v>
      </c>
      <c r="B1062" s="28">
        <v>43939</v>
      </c>
      <c r="C1062" s="4">
        <v>24</v>
      </c>
      <c r="D1062" s="4">
        <v>248</v>
      </c>
    </row>
    <row r="1063" spans="1:5" x14ac:dyDescent="0.25">
      <c r="A1063" s="5" t="s">
        <v>36</v>
      </c>
      <c r="B1063" s="28">
        <v>43939</v>
      </c>
      <c r="C1063" s="4">
        <v>0</v>
      </c>
      <c r="D1063" s="4">
        <v>1</v>
      </c>
    </row>
    <row r="1064" spans="1:5" x14ac:dyDescent="0.25">
      <c r="A1064" s="5" t="s">
        <v>20</v>
      </c>
      <c r="B1064" s="28">
        <v>43939</v>
      </c>
      <c r="C1064" s="4">
        <v>14</v>
      </c>
      <c r="D1064" s="4">
        <v>691</v>
      </c>
      <c r="E1064" s="4">
        <v>1</v>
      </c>
    </row>
    <row r="1065" spans="1:5" x14ac:dyDescent="0.25">
      <c r="A1065" s="5" t="s">
        <v>27</v>
      </c>
      <c r="B1065" s="28">
        <v>43939</v>
      </c>
      <c r="C1065" s="4">
        <v>2</v>
      </c>
      <c r="D1065" s="4">
        <v>249</v>
      </c>
    </row>
    <row r="1066" spans="1:5" x14ac:dyDescent="0.25">
      <c r="A1066" s="5" t="s">
        <v>37</v>
      </c>
      <c r="B1066" s="28">
        <v>43939</v>
      </c>
      <c r="C1066" s="4">
        <v>0</v>
      </c>
      <c r="D1066" s="4">
        <v>31</v>
      </c>
    </row>
    <row r="1067" spans="1:5" x14ac:dyDescent="0.25">
      <c r="A1067" s="5" t="s">
        <v>38</v>
      </c>
      <c r="B1067" s="28">
        <v>43939</v>
      </c>
      <c r="C1067" s="4">
        <v>0</v>
      </c>
      <c r="D1067" s="4">
        <v>22</v>
      </c>
    </row>
    <row r="1068" spans="1:5" x14ac:dyDescent="0.25">
      <c r="A1068" s="5" t="s">
        <v>39</v>
      </c>
      <c r="B1068" s="28">
        <v>43939</v>
      </c>
      <c r="C1068" s="4">
        <v>0</v>
      </c>
      <c r="D1068" s="4">
        <v>5</v>
      </c>
    </row>
    <row r="1069" spans="1:5" x14ac:dyDescent="0.25">
      <c r="A1069" s="5" t="s">
        <v>40</v>
      </c>
      <c r="B1069" s="28">
        <v>43939</v>
      </c>
      <c r="C1069" s="4">
        <v>0</v>
      </c>
      <c r="D1069" s="4">
        <v>5</v>
      </c>
    </row>
    <row r="1070" spans="1:5" x14ac:dyDescent="0.25">
      <c r="A1070" s="5" t="s">
        <v>28</v>
      </c>
      <c r="B1070" s="28">
        <v>43939</v>
      </c>
      <c r="C1070" s="4">
        <v>0</v>
      </c>
      <c r="D1070" s="4">
        <v>35</v>
      </c>
    </row>
    <row r="1071" spans="1:5" x14ac:dyDescent="0.25">
      <c r="A1071" s="5" t="s">
        <v>24</v>
      </c>
      <c r="B1071" s="28">
        <v>43939</v>
      </c>
      <c r="C1071" s="4">
        <v>0</v>
      </c>
      <c r="D1071" s="4">
        <v>69</v>
      </c>
    </row>
    <row r="1072" spans="1:5" x14ac:dyDescent="0.25">
      <c r="A1072" s="5" t="s">
        <v>30</v>
      </c>
      <c r="B1072" s="28">
        <v>43939</v>
      </c>
      <c r="C1072" s="4">
        <v>1</v>
      </c>
      <c r="D1072" s="4">
        <v>5</v>
      </c>
    </row>
    <row r="1073" spans="1:5" x14ac:dyDescent="0.25">
      <c r="A1073" s="5" t="s">
        <v>26</v>
      </c>
      <c r="B1073" s="28">
        <v>43939</v>
      </c>
      <c r="C1073" s="4">
        <v>3</v>
      </c>
      <c r="D1073" s="4">
        <v>96</v>
      </c>
    </row>
    <row r="1074" spans="1:5" x14ac:dyDescent="0.25">
      <c r="A1074" s="5" t="s">
        <v>25</v>
      </c>
      <c r="B1074" s="28">
        <v>43939</v>
      </c>
      <c r="C1074" s="4">
        <v>3</v>
      </c>
      <c r="D1074" s="4">
        <v>119</v>
      </c>
    </row>
    <row r="1075" spans="1:5" x14ac:dyDescent="0.25">
      <c r="A1075" s="5" t="s">
        <v>41</v>
      </c>
      <c r="B1075" s="28">
        <v>43939</v>
      </c>
      <c r="C1075" s="4">
        <v>0</v>
      </c>
      <c r="D1075" s="4">
        <v>3</v>
      </c>
    </row>
    <row r="1076" spans="1:5" x14ac:dyDescent="0.25">
      <c r="A1076" s="5" t="s">
        <v>42</v>
      </c>
      <c r="B1076" s="28">
        <v>43939</v>
      </c>
      <c r="C1076" s="4">
        <v>0</v>
      </c>
      <c r="D1076" s="4">
        <v>2</v>
      </c>
    </row>
    <row r="1077" spans="1:5" x14ac:dyDescent="0.25">
      <c r="A1077" s="5" t="s">
        <v>43</v>
      </c>
      <c r="B1077" s="28">
        <v>43939</v>
      </c>
      <c r="C1077" s="4">
        <v>0</v>
      </c>
      <c r="D1077" s="4">
        <v>11</v>
      </c>
    </row>
    <row r="1078" spans="1:5" x14ac:dyDescent="0.25">
      <c r="A1078" s="5" t="s">
        <v>44</v>
      </c>
      <c r="B1078" s="28">
        <v>43939</v>
      </c>
      <c r="C1078" s="4">
        <v>0</v>
      </c>
      <c r="D1078" s="4">
        <v>40</v>
      </c>
    </row>
    <row r="1079" spans="1:5" x14ac:dyDescent="0.25">
      <c r="A1079" s="5" t="s">
        <v>29</v>
      </c>
      <c r="B1079" s="28">
        <v>43939</v>
      </c>
      <c r="C1079" s="4">
        <v>3</v>
      </c>
      <c r="D1079" s="4">
        <v>221</v>
      </c>
    </row>
    <row r="1080" spans="1:5" x14ac:dyDescent="0.25">
      <c r="A1080" s="5" t="s">
        <v>45</v>
      </c>
      <c r="B1080" s="28">
        <v>43939</v>
      </c>
      <c r="C1080" s="4">
        <v>0</v>
      </c>
      <c r="D1080" s="4">
        <v>12</v>
      </c>
    </row>
    <row r="1081" spans="1:5" x14ac:dyDescent="0.25">
      <c r="A1081" s="5" t="s">
        <v>46</v>
      </c>
      <c r="B1081" s="28">
        <v>43939</v>
      </c>
      <c r="C1081" s="4">
        <v>0</v>
      </c>
      <c r="D1081" s="4">
        <v>119</v>
      </c>
    </row>
    <row r="1082" spans="1:5" x14ac:dyDescent="0.25">
      <c r="A1082" s="5" t="s">
        <v>47</v>
      </c>
      <c r="B1082" s="28">
        <v>43939</v>
      </c>
      <c r="C1082" s="4">
        <v>0</v>
      </c>
      <c r="D1082" s="4">
        <v>30</v>
      </c>
    </row>
    <row r="1083" spans="1:5" x14ac:dyDescent="0.25">
      <c r="A1083" s="5" t="s">
        <v>22</v>
      </c>
      <c r="B1083" s="28">
        <v>43940</v>
      </c>
      <c r="C1083" s="4">
        <v>48</v>
      </c>
      <c r="D1083" s="4">
        <v>873</v>
      </c>
      <c r="E1083" s="4">
        <v>1</v>
      </c>
    </row>
    <row r="1084" spans="1:5" x14ac:dyDescent="0.25">
      <c r="A1084" s="5" t="s">
        <v>35</v>
      </c>
      <c r="B1084" s="28">
        <v>43940</v>
      </c>
      <c r="C1084" s="4">
        <v>0</v>
      </c>
      <c r="D1084" s="4">
        <v>0</v>
      </c>
    </row>
    <row r="1085" spans="1:5" x14ac:dyDescent="0.25">
      <c r="A1085" s="5" t="s">
        <v>21</v>
      </c>
      <c r="B1085" s="28">
        <v>43940</v>
      </c>
      <c r="C1085" s="4">
        <v>5</v>
      </c>
      <c r="D1085" s="4">
        <v>253</v>
      </c>
    </row>
    <row r="1086" spans="1:5" x14ac:dyDescent="0.25">
      <c r="A1086" s="5" t="s">
        <v>36</v>
      </c>
      <c r="B1086" s="28">
        <v>43940</v>
      </c>
      <c r="C1086" s="4">
        <v>1</v>
      </c>
      <c r="D1086" s="4">
        <v>2</v>
      </c>
    </row>
    <row r="1087" spans="1:5" x14ac:dyDescent="0.25">
      <c r="A1087" s="5" t="s">
        <v>20</v>
      </c>
      <c r="B1087" s="28">
        <v>43940</v>
      </c>
      <c r="C1087" s="4">
        <v>15</v>
      </c>
      <c r="D1087" s="4">
        <v>706</v>
      </c>
    </row>
    <row r="1088" spans="1:5" x14ac:dyDescent="0.25">
      <c r="A1088" s="5" t="s">
        <v>27</v>
      </c>
      <c r="B1088" s="28">
        <v>43940</v>
      </c>
      <c r="C1088" s="4">
        <v>11</v>
      </c>
      <c r="D1088" s="4">
        <v>260</v>
      </c>
      <c r="E1088" s="4">
        <v>1</v>
      </c>
    </row>
    <row r="1089" spans="1:4" x14ac:dyDescent="0.25">
      <c r="A1089" s="5" t="s">
        <v>37</v>
      </c>
      <c r="B1089" s="28">
        <v>43940</v>
      </c>
      <c r="C1089" s="4">
        <v>0</v>
      </c>
      <c r="D1089" s="4">
        <v>31</v>
      </c>
    </row>
    <row r="1090" spans="1:4" x14ac:dyDescent="0.25">
      <c r="A1090" s="5" t="s">
        <v>38</v>
      </c>
      <c r="B1090" s="28">
        <v>43940</v>
      </c>
      <c r="C1090" s="4">
        <v>0</v>
      </c>
      <c r="D1090" s="4">
        <v>22</v>
      </c>
    </row>
    <row r="1091" spans="1:4" x14ac:dyDescent="0.25">
      <c r="A1091" s="5" t="s">
        <v>39</v>
      </c>
      <c r="B1091" s="28">
        <v>43940</v>
      </c>
      <c r="C1091" s="4">
        <v>0</v>
      </c>
      <c r="D1091" s="4">
        <v>5</v>
      </c>
    </row>
    <row r="1092" spans="1:4" x14ac:dyDescent="0.25">
      <c r="A1092" s="5" t="s">
        <v>40</v>
      </c>
      <c r="B1092" s="28">
        <v>43940</v>
      </c>
      <c r="C1092" s="4">
        <v>0</v>
      </c>
      <c r="D1092" s="4">
        <v>5</v>
      </c>
    </row>
    <row r="1093" spans="1:4" x14ac:dyDescent="0.25">
      <c r="A1093" s="5" t="s">
        <v>28</v>
      </c>
      <c r="B1093" s="28">
        <v>43940</v>
      </c>
      <c r="C1093" s="4">
        <v>4</v>
      </c>
      <c r="D1093" s="4">
        <v>39</v>
      </c>
    </row>
    <row r="1094" spans="1:4" x14ac:dyDescent="0.25">
      <c r="A1094" s="5" t="s">
        <v>24</v>
      </c>
      <c r="B1094" s="28">
        <v>43940</v>
      </c>
      <c r="C1094" s="4">
        <v>3</v>
      </c>
      <c r="D1094" s="4">
        <v>72</v>
      </c>
    </row>
    <row r="1095" spans="1:4" x14ac:dyDescent="0.25">
      <c r="A1095" s="5" t="s">
        <v>30</v>
      </c>
      <c r="B1095" s="28">
        <v>43940</v>
      </c>
      <c r="C1095" s="4">
        <v>0</v>
      </c>
      <c r="D1095" s="4">
        <v>5</v>
      </c>
    </row>
    <row r="1096" spans="1:4" x14ac:dyDescent="0.25">
      <c r="A1096" s="5" t="s">
        <v>26</v>
      </c>
      <c r="B1096" s="28">
        <v>43940</v>
      </c>
      <c r="C1096" s="4">
        <v>3</v>
      </c>
      <c r="D1096" s="4">
        <v>99</v>
      </c>
    </row>
    <row r="1097" spans="1:4" x14ac:dyDescent="0.25">
      <c r="A1097" s="5" t="s">
        <v>25</v>
      </c>
      <c r="B1097" s="28">
        <v>43940</v>
      </c>
      <c r="C1097" s="4">
        <v>8</v>
      </c>
      <c r="D1097" s="4">
        <v>127</v>
      </c>
    </row>
    <row r="1098" spans="1:4" x14ac:dyDescent="0.25">
      <c r="A1098" s="5" t="s">
        <v>41</v>
      </c>
      <c r="B1098" s="28">
        <v>43940</v>
      </c>
      <c r="C1098" s="4">
        <v>0</v>
      </c>
      <c r="D1098" s="4">
        <v>3</v>
      </c>
    </row>
    <row r="1099" spans="1:4" x14ac:dyDescent="0.25">
      <c r="A1099" s="5" t="s">
        <v>42</v>
      </c>
      <c r="B1099" s="28">
        <v>43940</v>
      </c>
      <c r="C1099" s="4">
        <v>0</v>
      </c>
      <c r="D1099" s="4">
        <v>2</v>
      </c>
    </row>
    <row r="1100" spans="1:4" x14ac:dyDescent="0.25">
      <c r="A1100" s="5" t="s">
        <v>43</v>
      </c>
      <c r="B1100" s="28">
        <v>43940</v>
      </c>
      <c r="C1100" s="4">
        <v>0</v>
      </c>
      <c r="D1100" s="4">
        <v>11</v>
      </c>
    </row>
    <row r="1101" spans="1:4" x14ac:dyDescent="0.25">
      <c r="A1101" s="5" t="s">
        <v>44</v>
      </c>
      <c r="B1101" s="28">
        <v>43940</v>
      </c>
      <c r="C1101" s="4">
        <v>0</v>
      </c>
      <c r="D1101" s="4">
        <v>40</v>
      </c>
    </row>
    <row r="1102" spans="1:4" x14ac:dyDescent="0.25">
      <c r="A1102" s="5" t="s">
        <v>29</v>
      </c>
      <c r="B1102" s="28">
        <v>43940</v>
      </c>
      <c r="C1102" s="4">
        <v>1</v>
      </c>
      <c r="D1102" s="4">
        <v>222</v>
      </c>
    </row>
    <row r="1103" spans="1:4" x14ac:dyDescent="0.25">
      <c r="A1103" s="5" t="s">
        <v>45</v>
      </c>
      <c r="B1103" s="28">
        <v>43940</v>
      </c>
      <c r="C1103" s="4">
        <v>0</v>
      </c>
      <c r="D1103" s="4">
        <v>12</v>
      </c>
    </row>
    <row r="1104" spans="1:4" x14ac:dyDescent="0.25">
      <c r="A1104" s="5" t="s">
        <v>46</v>
      </c>
      <c r="B1104" s="28">
        <v>43940</v>
      </c>
      <c r="C1104" s="4">
        <v>3</v>
      </c>
      <c r="D1104" s="4">
        <v>122</v>
      </c>
    </row>
    <row r="1105" spans="1:5" x14ac:dyDescent="0.25">
      <c r="A1105" s="5" t="s">
        <v>47</v>
      </c>
      <c r="B1105" s="28">
        <v>43940</v>
      </c>
      <c r="C1105" s="4">
        <v>0</v>
      </c>
      <c r="D1105" s="4">
        <v>30</v>
      </c>
    </row>
    <row r="1106" spans="1:5" x14ac:dyDescent="0.25">
      <c r="A1106" s="5" t="s">
        <v>22</v>
      </c>
      <c r="B1106" s="28">
        <v>43941</v>
      </c>
      <c r="C1106" s="4">
        <v>42</v>
      </c>
      <c r="D1106" s="4">
        <v>915</v>
      </c>
    </row>
    <row r="1107" spans="1:5" x14ac:dyDescent="0.25">
      <c r="A1107" s="5" t="s">
        <v>35</v>
      </c>
      <c r="B1107" s="28">
        <v>43941</v>
      </c>
      <c r="C1107" s="4">
        <v>0</v>
      </c>
      <c r="D1107" s="4">
        <v>0</v>
      </c>
    </row>
    <row r="1108" spans="1:5" x14ac:dyDescent="0.25">
      <c r="A1108" s="5" t="s">
        <v>21</v>
      </c>
      <c r="B1108" s="28">
        <v>43941</v>
      </c>
      <c r="C1108" s="4">
        <v>5</v>
      </c>
      <c r="D1108" s="4">
        <v>258</v>
      </c>
      <c r="E1108" s="4">
        <v>1</v>
      </c>
    </row>
    <row r="1109" spans="1:5" x14ac:dyDescent="0.25">
      <c r="A1109" s="5" t="s">
        <v>36</v>
      </c>
      <c r="B1109" s="28">
        <v>43941</v>
      </c>
      <c r="C1109" s="4">
        <v>0</v>
      </c>
      <c r="D1109" s="4">
        <v>2</v>
      </c>
    </row>
    <row r="1110" spans="1:5" x14ac:dyDescent="0.25">
      <c r="A1110" s="5" t="s">
        <v>20</v>
      </c>
      <c r="B1110" s="28">
        <v>43941</v>
      </c>
      <c r="C1110" s="4">
        <v>22</v>
      </c>
      <c r="D1110" s="4">
        <v>728</v>
      </c>
      <c r="E1110" s="4">
        <v>1</v>
      </c>
    </row>
    <row r="1111" spans="1:5" x14ac:dyDescent="0.25">
      <c r="A1111" s="5" t="s">
        <v>27</v>
      </c>
      <c r="B1111" s="28">
        <v>43941</v>
      </c>
      <c r="C1111" s="4">
        <v>0</v>
      </c>
      <c r="D1111" s="4">
        <v>260</v>
      </c>
      <c r="E1111" s="4">
        <v>2</v>
      </c>
    </row>
    <row r="1112" spans="1:5" x14ac:dyDescent="0.25">
      <c r="A1112" s="5" t="s">
        <v>37</v>
      </c>
      <c r="B1112" s="28">
        <v>43941</v>
      </c>
      <c r="C1112" s="4">
        <v>3</v>
      </c>
      <c r="D1112" s="4">
        <v>34</v>
      </c>
    </row>
    <row r="1113" spans="1:5" x14ac:dyDescent="0.25">
      <c r="A1113" s="5" t="s">
        <v>38</v>
      </c>
      <c r="B1113" s="28">
        <v>43941</v>
      </c>
      <c r="C1113" s="4">
        <v>0</v>
      </c>
      <c r="D1113" s="4">
        <v>22</v>
      </c>
    </row>
    <row r="1114" spans="1:5" x14ac:dyDescent="0.25">
      <c r="A1114" s="5" t="s">
        <v>39</v>
      </c>
      <c r="B1114" s="28">
        <v>43941</v>
      </c>
      <c r="C1114" s="4">
        <v>0</v>
      </c>
      <c r="D1114" s="4">
        <v>5</v>
      </c>
    </row>
    <row r="1115" spans="1:5" x14ac:dyDescent="0.25">
      <c r="A1115" s="5" t="s">
        <v>40</v>
      </c>
      <c r="B1115" s="28">
        <v>43941</v>
      </c>
      <c r="C1115" s="4">
        <v>0</v>
      </c>
      <c r="D1115" s="4">
        <v>5</v>
      </c>
    </row>
    <row r="1116" spans="1:5" x14ac:dyDescent="0.25">
      <c r="A1116" s="5" t="s">
        <v>28</v>
      </c>
      <c r="B1116" s="28">
        <v>43941</v>
      </c>
      <c r="C1116" s="4">
        <v>0</v>
      </c>
      <c r="D1116" s="4">
        <v>39</v>
      </c>
    </row>
    <row r="1117" spans="1:5" x14ac:dyDescent="0.25">
      <c r="A1117" s="5" t="s">
        <v>24</v>
      </c>
      <c r="B1117" s="28">
        <v>43941</v>
      </c>
      <c r="C1117" s="4">
        <v>1</v>
      </c>
      <c r="D1117" s="4">
        <v>73</v>
      </c>
      <c r="E1117" s="4">
        <v>1</v>
      </c>
    </row>
    <row r="1118" spans="1:5" x14ac:dyDescent="0.25">
      <c r="A1118" s="5" t="s">
        <v>30</v>
      </c>
      <c r="B1118" s="28">
        <v>43941</v>
      </c>
      <c r="C1118" s="4">
        <v>0</v>
      </c>
      <c r="D1118" s="4">
        <v>5</v>
      </c>
    </row>
    <row r="1119" spans="1:5" x14ac:dyDescent="0.25">
      <c r="A1119" s="5" t="s">
        <v>26</v>
      </c>
      <c r="B1119" s="28">
        <v>43941</v>
      </c>
      <c r="C1119" s="4">
        <v>3</v>
      </c>
      <c r="D1119" s="4">
        <v>102</v>
      </c>
    </row>
    <row r="1120" spans="1:5" x14ac:dyDescent="0.25">
      <c r="A1120" s="5" t="s">
        <v>25</v>
      </c>
      <c r="B1120" s="28">
        <v>43941</v>
      </c>
      <c r="C1120" s="4">
        <v>10</v>
      </c>
      <c r="D1120" s="4">
        <v>137</v>
      </c>
      <c r="E1120" s="4">
        <v>3</v>
      </c>
    </row>
    <row r="1121" spans="1:5" x14ac:dyDescent="0.25">
      <c r="A1121" s="5" t="s">
        <v>41</v>
      </c>
      <c r="B1121" s="28">
        <v>43941</v>
      </c>
      <c r="C1121" s="4">
        <v>0</v>
      </c>
      <c r="D1121" s="4">
        <v>3</v>
      </c>
    </row>
    <row r="1122" spans="1:5" x14ac:dyDescent="0.25">
      <c r="A1122" s="5" t="s">
        <v>42</v>
      </c>
      <c r="B1122" s="28">
        <v>43941</v>
      </c>
      <c r="C1122" s="4">
        <v>0</v>
      </c>
      <c r="D1122" s="4">
        <v>2</v>
      </c>
    </row>
    <row r="1123" spans="1:5" x14ac:dyDescent="0.25">
      <c r="A1123" s="5" t="s">
        <v>43</v>
      </c>
      <c r="B1123" s="28">
        <v>43941</v>
      </c>
      <c r="C1123" s="4">
        <v>0</v>
      </c>
      <c r="D1123" s="4">
        <v>11</v>
      </c>
    </row>
    <row r="1124" spans="1:5" x14ac:dyDescent="0.25">
      <c r="A1124" s="5" t="s">
        <v>44</v>
      </c>
      <c r="B1124" s="28">
        <v>43941</v>
      </c>
      <c r="C1124" s="4">
        <v>1</v>
      </c>
      <c r="D1124" s="4">
        <v>41</v>
      </c>
    </row>
    <row r="1125" spans="1:5" x14ac:dyDescent="0.25">
      <c r="A1125" s="5" t="s">
        <v>29</v>
      </c>
      <c r="B1125" s="28">
        <v>43941</v>
      </c>
      <c r="C1125" s="4">
        <v>2</v>
      </c>
      <c r="D1125" s="4">
        <v>224</v>
      </c>
    </row>
    <row r="1126" spans="1:5" x14ac:dyDescent="0.25">
      <c r="A1126" s="5" t="s">
        <v>45</v>
      </c>
      <c r="B1126" s="28">
        <v>43941</v>
      </c>
      <c r="C1126" s="4">
        <v>0</v>
      </c>
      <c r="D1126" s="4">
        <v>12</v>
      </c>
    </row>
    <row r="1127" spans="1:5" x14ac:dyDescent="0.25">
      <c r="A1127" s="5" t="s">
        <v>46</v>
      </c>
      <c r="B1127" s="28">
        <v>43941</v>
      </c>
      <c r="C1127" s="4">
        <v>0</v>
      </c>
      <c r="D1127" s="4">
        <v>122</v>
      </c>
    </row>
    <row r="1128" spans="1:5" x14ac:dyDescent="0.25">
      <c r="A1128" s="5" t="s">
        <v>47</v>
      </c>
      <c r="B1128" s="28">
        <v>43941</v>
      </c>
      <c r="C1128" s="4">
        <v>1</v>
      </c>
      <c r="D1128" s="4">
        <v>31</v>
      </c>
    </row>
    <row r="1129" spans="1:5" x14ac:dyDescent="0.25">
      <c r="A1129" s="5" t="s">
        <v>22</v>
      </c>
      <c r="B1129" s="28">
        <v>43942</v>
      </c>
      <c r="C1129" s="4">
        <v>60</v>
      </c>
      <c r="D1129" s="4">
        <v>975</v>
      </c>
      <c r="E1129" s="4">
        <v>4</v>
      </c>
    </row>
    <row r="1130" spans="1:5" x14ac:dyDescent="0.25">
      <c r="A1130" s="5" t="s">
        <v>35</v>
      </c>
      <c r="B1130" s="28">
        <v>43942</v>
      </c>
      <c r="C1130" s="4">
        <v>0</v>
      </c>
      <c r="D1130" s="4">
        <v>0</v>
      </c>
    </row>
    <row r="1131" spans="1:5" x14ac:dyDescent="0.25">
      <c r="A1131" s="5" t="s">
        <v>21</v>
      </c>
      <c r="B1131" s="28">
        <v>43942</v>
      </c>
      <c r="C1131" s="4">
        <v>5</v>
      </c>
      <c r="D1131" s="4">
        <v>263</v>
      </c>
    </row>
    <row r="1132" spans="1:5" x14ac:dyDescent="0.25">
      <c r="A1132" s="5" t="s">
        <v>36</v>
      </c>
      <c r="B1132" s="28">
        <v>43942</v>
      </c>
      <c r="C1132" s="4">
        <v>0</v>
      </c>
      <c r="D1132" s="4">
        <v>2</v>
      </c>
    </row>
    <row r="1133" spans="1:5" x14ac:dyDescent="0.25">
      <c r="A1133" s="5" t="s">
        <v>20</v>
      </c>
      <c r="B1133" s="28">
        <v>43942</v>
      </c>
      <c r="C1133" s="4">
        <v>33</v>
      </c>
      <c r="D1133" s="4">
        <v>761</v>
      </c>
      <c r="E1133" s="4">
        <v>3</v>
      </c>
    </row>
    <row r="1134" spans="1:5" x14ac:dyDescent="0.25">
      <c r="A1134" s="5" t="s">
        <v>27</v>
      </c>
      <c r="B1134" s="28">
        <v>43942</v>
      </c>
      <c r="C1134" s="4">
        <v>0</v>
      </c>
      <c r="D1134" s="4">
        <v>260</v>
      </c>
    </row>
    <row r="1135" spans="1:5" x14ac:dyDescent="0.25">
      <c r="A1135" s="5" t="s">
        <v>37</v>
      </c>
      <c r="B1135" s="28">
        <v>43942</v>
      </c>
      <c r="C1135" s="4">
        <v>0</v>
      </c>
      <c r="D1135" s="4">
        <v>34</v>
      </c>
    </row>
    <row r="1136" spans="1:5" x14ac:dyDescent="0.25">
      <c r="A1136" s="5" t="s">
        <v>38</v>
      </c>
      <c r="B1136" s="28">
        <v>43942</v>
      </c>
      <c r="C1136" s="4">
        <v>0</v>
      </c>
      <c r="D1136" s="4">
        <v>22</v>
      </c>
    </row>
    <row r="1137" spans="1:5" x14ac:dyDescent="0.25">
      <c r="A1137" s="5" t="s">
        <v>39</v>
      </c>
      <c r="B1137" s="28">
        <v>43942</v>
      </c>
      <c r="C1137" s="4">
        <v>0</v>
      </c>
      <c r="D1137" s="4">
        <v>5</v>
      </c>
    </row>
    <row r="1138" spans="1:5" x14ac:dyDescent="0.25">
      <c r="A1138" s="5" t="s">
        <v>40</v>
      </c>
      <c r="B1138" s="28">
        <v>43942</v>
      </c>
      <c r="C1138" s="4">
        <v>0</v>
      </c>
      <c r="D1138" s="4">
        <v>5</v>
      </c>
    </row>
    <row r="1139" spans="1:5" x14ac:dyDescent="0.25">
      <c r="A1139" s="5" t="s">
        <v>28</v>
      </c>
      <c r="B1139" s="28">
        <v>43942</v>
      </c>
      <c r="C1139" s="4">
        <v>1</v>
      </c>
      <c r="D1139" s="4">
        <v>40</v>
      </c>
      <c r="E1139" s="4">
        <v>2</v>
      </c>
    </row>
    <row r="1140" spans="1:5" x14ac:dyDescent="0.25">
      <c r="A1140" s="5" t="s">
        <v>24</v>
      </c>
      <c r="B1140" s="28">
        <v>43942</v>
      </c>
      <c r="C1140" s="4">
        <v>0</v>
      </c>
      <c r="D1140" s="4">
        <v>73</v>
      </c>
    </row>
    <row r="1141" spans="1:5" x14ac:dyDescent="0.25">
      <c r="A1141" s="5" t="s">
        <v>30</v>
      </c>
      <c r="B1141" s="28">
        <v>43942</v>
      </c>
      <c r="C1141" s="4">
        <v>0</v>
      </c>
      <c r="D1141" s="4">
        <v>5</v>
      </c>
    </row>
    <row r="1142" spans="1:5" x14ac:dyDescent="0.25">
      <c r="A1142" s="5" t="s">
        <v>26</v>
      </c>
      <c r="B1142" s="28">
        <v>43942</v>
      </c>
      <c r="C1142" s="4">
        <v>0</v>
      </c>
      <c r="D1142" s="4">
        <v>102</v>
      </c>
    </row>
    <row r="1143" spans="1:5" x14ac:dyDescent="0.25">
      <c r="A1143" s="5" t="s">
        <v>25</v>
      </c>
      <c r="B1143" s="28">
        <v>43942</v>
      </c>
      <c r="C1143" s="4">
        <v>11</v>
      </c>
      <c r="D1143" s="4">
        <v>148</v>
      </c>
    </row>
    <row r="1144" spans="1:5" x14ac:dyDescent="0.25">
      <c r="A1144" s="5" t="s">
        <v>41</v>
      </c>
      <c r="B1144" s="28">
        <v>43942</v>
      </c>
      <c r="C1144" s="4">
        <v>0</v>
      </c>
      <c r="D1144" s="4">
        <v>3</v>
      </c>
    </row>
    <row r="1145" spans="1:5" x14ac:dyDescent="0.25">
      <c r="A1145" s="5" t="s">
        <v>42</v>
      </c>
      <c r="B1145" s="28">
        <v>43942</v>
      </c>
      <c r="C1145" s="4">
        <v>0</v>
      </c>
      <c r="D1145" s="4">
        <v>2</v>
      </c>
    </row>
    <row r="1146" spans="1:5" x14ac:dyDescent="0.25">
      <c r="A1146" s="5" t="s">
        <v>43</v>
      </c>
      <c r="B1146" s="28">
        <v>43942</v>
      </c>
      <c r="C1146" s="4">
        <v>0</v>
      </c>
      <c r="D1146" s="4">
        <v>11</v>
      </c>
    </row>
    <row r="1147" spans="1:5" x14ac:dyDescent="0.25">
      <c r="A1147" s="5" t="s">
        <v>44</v>
      </c>
      <c r="B1147" s="28">
        <v>43942</v>
      </c>
      <c r="C1147" s="4">
        <v>0</v>
      </c>
      <c r="D1147" s="4">
        <v>41</v>
      </c>
    </row>
    <row r="1148" spans="1:5" x14ac:dyDescent="0.25">
      <c r="A1148" s="5" t="s">
        <v>29</v>
      </c>
      <c r="B1148" s="28">
        <v>43942</v>
      </c>
      <c r="C1148" s="4">
        <v>1</v>
      </c>
      <c r="D1148" s="4">
        <v>225</v>
      </c>
    </row>
    <row r="1149" spans="1:5" x14ac:dyDescent="0.25">
      <c r="A1149" s="5" t="s">
        <v>45</v>
      </c>
      <c r="B1149" s="28">
        <v>43942</v>
      </c>
      <c r="C1149" s="4">
        <v>0</v>
      </c>
      <c r="D1149" s="4">
        <v>12</v>
      </c>
    </row>
    <row r="1150" spans="1:5" x14ac:dyDescent="0.25">
      <c r="A1150" s="5" t="s">
        <v>46</v>
      </c>
      <c r="B1150" s="28">
        <v>43942</v>
      </c>
      <c r="C1150" s="4">
        <v>2</v>
      </c>
      <c r="D1150" s="4">
        <v>124</v>
      </c>
    </row>
    <row r="1151" spans="1:5" x14ac:dyDescent="0.25">
      <c r="A1151" s="5" t="s">
        <v>47</v>
      </c>
      <c r="B1151" s="28">
        <v>43942</v>
      </c>
      <c r="C1151" s="4">
        <v>0</v>
      </c>
      <c r="D1151" s="4">
        <v>31</v>
      </c>
    </row>
    <row r="1152" spans="1:5" x14ac:dyDescent="0.25">
      <c r="A1152" s="5" t="s">
        <v>22</v>
      </c>
      <c r="B1152" s="28">
        <v>43943</v>
      </c>
      <c r="C1152" s="4">
        <v>61</v>
      </c>
      <c r="D1152" s="4">
        <v>1036</v>
      </c>
      <c r="E1152" s="4">
        <v>5</v>
      </c>
    </row>
    <row r="1153" spans="1:5" x14ac:dyDescent="0.25">
      <c r="A1153" s="5" t="s">
        <v>35</v>
      </c>
      <c r="B1153" s="28">
        <v>43943</v>
      </c>
      <c r="C1153" s="4">
        <v>0</v>
      </c>
      <c r="D1153" s="4">
        <v>0</v>
      </c>
    </row>
    <row r="1154" spans="1:5" x14ac:dyDescent="0.25">
      <c r="A1154" s="5" t="s">
        <v>21</v>
      </c>
      <c r="B1154" s="28">
        <v>43943</v>
      </c>
      <c r="C1154" s="4">
        <v>7</v>
      </c>
      <c r="D1154" s="4">
        <v>270</v>
      </c>
    </row>
    <row r="1155" spans="1:5" x14ac:dyDescent="0.25">
      <c r="A1155" s="5" t="s">
        <v>36</v>
      </c>
      <c r="B1155" s="28">
        <v>43943</v>
      </c>
      <c r="C1155" s="4">
        <v>0</v>
      </c>
      <c r="D1155" s="4">
        <v>2</v>
      </c>
    </row>
    <row r="1156" spans="1:5" x14ac:dyDescent="0.25">
      <c r="A1156" s="5" t="s">
        <v>20</v>
      </c>
      <c r="B1156" s="28">
        <v>43943</v>
      </c>
      <c r="C1156" s="4">
        <v>39</v>
      </c>
      <c r="D1156" s="4">
        <v>800</v>
      </c>
      <c r="E1156" s="4">
        <v>2</v>
      </c>
    </row>
    <row r="1157" spans="1:5" x14ac:dyDescent="0.25">
      <c r="A1157" s="5" t="s">
        <v>27</v>
      </c>
      <c r="B1157" s="28">
        <v>43943</v>
      </c>
      <c r="C1157" s="4">
        <v>4</v>
      </c>
      <c r="D1157" s="4">
        <v>264</v>
      </c>
      <c r="E1157" s="4">
        <v>1</v>
      </c>
    </row>
    <row r="1158" spans="1:5" x14ac:dyDescent="0.25">
      <c r="A1158" s="5" t="s">
        <v>37</v>
      </c>
      <c r="B1158" s="28">
        <v>43943</v>
      </c>
      <c r="C1158" s="4">
        <v>0</v>
      </c>
      <c r="D1158" s="4">
        <v>34</v>
      </c>
    </row>
    <row r="1159" spans="1:5" x14ac:dyDescent="0.25">
      <c r="A1159" s="5" t="s">
        <v>38</v>
      </c>
      <c r="B1159" s="28">
        <v>43943</v>
      </c>
      <c r="C1159" s="4">
        <v>0</v>
      </c>
      <c r="D1159" s="4">
        <v>22</v>
      </c>
    </row>
    <row r="1160" spans="1:5" x14ac:dyDescent="0.25">
      <c r="A1160" s="5" t="s">
        <v>39</v>
      </c>
      <c r="B1160" s="28">
        <v>43943</v>
      </c>
      <c r="C1160" s="4">
        <v>0</v>
      </c>
      <c r="D1160" s="4">
        <v>5</v>
      </c>
    </row>
    <row r="1161" spans="1:5" x14ac:dyDescent="0.25">
      <c r="A1161" s="5" t="s">
        <v>40</v>
      </c>
      <c r="B1161" s="28">
        <v>43943</v>
      </c>
      <c r="C1161" s="4">
        <v>0</v>
      </c>
      <c r="D1161" s="4">
        <v>5</v>
      </c>
    </row>
    <row r="1162" spans="1:5" x14ac:dyDescent="0.25">
      <c r="A1162" s="5" t="s">
        <v>28</v>
      </c>
      <c r="B1162" s="28">
        <v>43943</v>
      </c>
      <c r="C1162" s="4">
        <v>5</v>
      </c>
      <c r="D1162" s="4">
        <v>45</v>
      </c>
    </row>
    <row r="1163" spans="1:5" x14ac:dyDescent="0.25">
      <c r="A1163" s="5" t="s">
        <v>24</v>
      </c>
      <c r="B1163" s="28">
        <v>43943</v>
      </c>
      <c r="C1163" s="4">
        <v>1</v>
      </c>
      <c r="D1163" s="4">
        <v>74</v>
      </c>
    </row>
    <row r="1164" spans="1:5" x14ac:dyDescent="0.25">
      <c r="A1164" s="5" t="s">
        <v>30</v>
      </c>
      <c r="B1164" s="28">
        <v>43943</v>
      </c>
      <c r="C1164" s="4">
        <v>0</v>
      </c>
      <c r="D1164" s="4">
        <v>5</v>
      </c>
    </row>
    <row r="1165" spans="1:5" x14ac:dyDescent="0.25">
      <c r="A1165" s="5" t="s">
        <v>26</v>
      </c>
      <c r="B1165" s="28">
        <v>43943</v>
      </c>
      <c r="C1165" s="4">
        <v>1</v>
      </c>
      <c r="D1165" s="4">
        <v>103</v>
      </c>
    </row>
    <row r="1166" spans="1:5" x14ac:dyDescent="0.25">
      <c r="A1166" s="5" t="s">
        <v>25</v>
      </c>
      <c r="B1166" s="28">
        <v>43943</v>
      </c>
      <c r="C1166" s="4">
        <v>17</v>
      </c>
      <c r="D1166" s="4">
        <v>165</v>
      </c>
    </row>
    <row r="1167" spans="1:5" x14ac:dyDescent="0.25">
      <c r="A1167" s="5" t="s">
        <v>41</v>
      </c>
      <c r="B1167" s="28">
        <v>43943</v>
      </c>
      <c r="C1167" s="4">
        <v>0</v>
      </c>
      <c r="D1167" s="4">
        <v>3</v>
      </c>
    </row>
    <row r="1168" spans="1:5" x14ac:dyDescent="0.25">
      <c r="A1168" s="5" t="s">
        <v>42</v>
      </c>
      <c r="B1168" s="28">
        <v>43943</v>
      </c>
      <c r="C1168" s="4">
        <v>0</v>
      </c>
      <c r="D1168" s="4">
        <v>2</v>
      </c>
    </row>
    <row r="1169" spans="1:5" x14ac:dyDescent="0.25">
      <c r="A1169" s="5" t="s">
        <v>43</v>
      </c>
      <c r="B1169" s="28">
        <v>43943</v>
      </c>
      <c r="C1169" s="4">
        <v>0</v>
      </c>
      <c r="D1169" s="4">
        <v>11</v>
      </c>
    </row>
    <row r="1170" spans="1:5" x14ac:dyDescent="0.25">
      <c r="A1170" s="5" t="s">
        <v>44</v>
      </c>
      <c r="B1170" s="28">
        <v>43943</v>
      </c>
      <c r="C1170" s="4">
        <v>0</v>
      </c>
      <c r="D1170" s="4">
        <v>41</v>
      </c>
    </row>
    <row r="1171" spans="1:5" x14ac:dyDescent="0.25">
      <c r="A1171" s="5" t="s">
        <v>29</v>
      </c>
      <c r="B1171" s="28">
        <v>43943</v>
      </c>
      <c r="C1171" s="4">
        <v>5</v>
      </c>
      <c r="D1171" s="4">
        <v>230</v>
      </c>
    </row>
    <row r="1172" spans="1:5" x14ac:dyDescent="0.25">
      <c r="A1172" s="5" t="s">
        <v>45</v>
      </c>
      <c r="B1172" s="28">
        <v>43943</v>
      </c>
      <c r="C1172" s="4">
        <v>0</v>
      </c>
      <c r="D1172" s="4">
        <v>12</v>
      </c>
    </row>
    <row r="1173" spans="1:5" x14ac:dyDescent="0.25">
      <c r="A1173" s="5" t="s">
        <v>46</v>
      </c>
      <c r="B1173" s="28">
        <v>43943</v>
      </c>
      <c r="C1173" s="4">
        <v>0</v>
      </c>
      <c r="D1173" s="4">
        <v>124</v>
      </c>
    </row>
    <row r="1174" spans="1:5" x14ac:dyDescent="0.25">
      <c r="A1174" s="5" t="s">
        <v>47</v>
      </c>
      <c r="B1174" s="28">
        <v>43943</v>
      </c>
      <c r="C1174" s="4">
        <v>4</v>
      </c>
      <c r="D1174" s="4">
        <v>35</v>
      </c>
    </row>
    <row r="1175" spans="1:5" x14ac:dyDescent="0.25">
      <c r="A1175" s="5" t="s">
        <v>22</v>
      </c>
      <c r="B1175" s="28">
        <v>43944</v>
      </c>
      <c r="C1175" s="4">
        <v>84</v>
      </c>
      <c r="D1175" s="4">
        <v>1120</v>
      </c>
      <c r="E1175" s="4">
        <v>4</v>
      </c>
    </row>
    <row r="1176" spans="1:5" x14ac:dyDescent="0.25">
      <c r="A1176" s="5" t="s">
        <v>35</v>
      </c>
      <c r="B1176" s="28">
        <v>43944</v>
      </c>
      <c r="C1176" s="4">
        <v>0</v>
      </c>
      <c r="D1176" s="4">
        <v>0</v>
      </c>
    </row>
    <row r="1177" spans="1:5" x14ac:dyDescent="0.25">
      <c r="A1177" s="5" t="s">
        <v>21</v>
      </c>
      <c r="B1177" s="28">
        <v>43944</v>
      </c>
      <c r="C1177" s="4">
        <v>10</v>
      </c>
      <c r="D1177" s="4">
        <v>280</v>
      </c>
    </row>
    <row r="1178" spans="1:5" x14ac:dyDescent="0.25">
      <c r="A1178" s="5" t="s">
        <v>36</v>
      </c>
      <c r="B1178" s="28">
        <v>43944</v>
      </c>
      <c r="C1178" s="4">
        <v>0</v>
      </c>
      <c r="D1178" s="4">
        <v>2</v>
      </c>
    </row>
    <row r="1179" spans="1:5" x14ac:dyDescent="0.25">
      <c r="A1179" s="5" t="s">
        <v>20</v>
      </c>
      <c r="B1179" s="28">
        <v>43944</v>
      </c>
      <c r="C1179" s="4">
        <v>37</v>
      </c>
      <c r="D1179" s="4">
        <v>837</v>
      </c>
      <c r="E1179" s="4">
        <v>1</v>
      </c>
    </row>
    <row r="1180" spans="1:5" x14ac:dyDescent="0.25">
      <c r="A1180" s="5" t="s">
        <v>27</v>
      </c>
      <c r="B1180" s="28">
        <v>43944</v>
      </c>
      <c r="C1180" s="4">
        <v>2</v>
      </c>
      <c r="D1180" s="4">
        <v>266</v>
      </c>
    </row>
    <row r="1181" spans="1:5" x14ac:dyDescent="0.25">
      <c r="A1181" s="5" t="s">
        <v>37</v>
      </c>
      <c r="B1181" s="28">
        <v>43944</v>
      </c>
      <c r="C1181" s="4">
        <v>1</v>
      </c>
      <c r="D1181" s="4">
        <v>35</v>
      </c>
    </row>
    <row r="1182" spans="1:5" x14ac:dyDescent="0.25">
      <c r="A1182" s="5" t="s">
        <v>38</v>
      </c>
      <c r="B1182" s="28">
        <v>43944</v>
      </c>
      <c r="C1182" s="4">
        <v>0</v>
      </c>
      <c r="D1182" s="4">
        <v>22</v>
      </c>
    </row>
    <row r="1183" spans="1:5" x14ac:dyDescent="0.25">
      <c r="A1183" s="5" t="s">
        <v>39</v>
      </c>
      <c r="B1183" s="28">
        <v>43944</v>
      </c>
      <c r="C1183" s="4">
        <v>0</v>
      </c>
      <c r="D1183" s="4">
        <v>5</v>
      </c>
    </row>
    <row r="1184" spans="1:5" x14ac:dyDescent="0.25">
      <c r="A1184" s="5" t="s">
        <v>40</v>
      </c>
      <c r="B1184" s="28">
        <v>43944</v>
      </c>
      <c r="C1184" s="4">
        <v>0</v>
      </c>
      <c r="D1184" s="4">
        <v>5</v>
      </c>
    </row>
    <row r="1185" spans="1:5" x14ac:dyDescent="0.25">
      <c r="A1185" s="5" t="s">
        <v>28</v>
      </c>
      <c r="B1185" s="28">
        <v>43944</v>
      </c>
      <c r="C1185" s="4">
        <v>0</v>
      </c>
      <c r="D1185" s="4">
        <v>45</v>
      </c>
    </row>
    <row r="1186" spans="1:5" x14ac:dyDescent="0.25">
      <c r="A1186" s="5" t="s">
        <v>24</v>
      </c>
      <c r="B1186" s="28">
        <v>43944</v>
      </c>
      <c r="C1186" s="4">
        <v>1</v>
      </c>
      <c r="D1186" s="4">
        <v>75</v>
      </c>
      <c r="E1186" s="4">
        <v>1</v>
      </c>
    </row>
    <row r="1187" spans="1:5" x14ac:dyDescent="0.25">
      <c r="A1187" s="5" t="s">
        <v>30</v>
      </c>
      <c r="B1187" s="28">
        <v>43944</v>
      </c>
      <c r="C1187" s="4">
        <v>0</v>
      </c>
      <c r="D1187" s="4">
        <v>5</v>
      </c>
    </row>
    <row r="1188" spans="1:5" x14ac:dyDescent="0.25">
      <c r="A1188" s="5" t="s">
        <v>26</v>
      </c>
      <c r="B1188" s="28">
        <v>43944</v>
      </c>
      <c r="C1188" s="4">
        <v>1</v>
      </c>
      <c r="D1188" s="4">
        <v>104</v>
      </c>
    </row>
    <row r="1189" spans="1:5" x14ac:dyDescent="0.25">
      <c r="A1189" s="5" t="s">
        <v>25</v>
      </c>
      <c r="B1189" s="28">
        <v>43944</v>
      </c>
      <c r="C1189" s="4">
        <v>4</v>
      </c>
      <c r="D1189" s="4">
        <v>169</v>
      </c>
    </row>
    <row r="1190" spans="1:5" x14ac:dyDescent="0.25">
      <c r="A1190" s="5" t="s">
        <v>41</v>
      </c>
      <c r="B1190" s="28">
        <v>43944</v>
      </c>
      <c r="C1190" s="4">
        <v>0</v>
      </c>
      <c r="D1190" s="4">
        <v>3</v>
      </c>
    </row>
    <row r="1191" spans="1:5" x14ac:dyDescent="0.25">
      <c r="A1191" s="5" t="s">
        <v>42</v>
      </c>
      <c r="B1191" s="28">
        <v>43944</v>
      </c>
      <c r="C1191" s="4">
        <v>0</v>
      </c>
      <c r="D1191" s="4">
        <v>2</v>
      </c>
    </row>
    <row r="1192" spans="1:5" x14ac:dyDescent="0.25">
      <c r="A1192" s="5" t="s">
        <v>43</v>
      </c>
      <c r="B1192" s="28">
        <v>43944</v>
      </c>
      <c r="C1192" s="4">
        <v>0</v>
      </c>
      <c r="D1192" s="4">
        <v>11</v>
      </c>
    </row>
    <row r="1193" spans="1:5" x14ac:dyDescent="0.25">
      <c r="A1193" s="5" t="s">
        <v>44</v>
      </c>
      <c r="B1193" s="28">
        <v>43944</v>
      </c>
      <c r="C1193" s="4">
        <v>0</v>
      </c>
      <c r="D1193" s="4">
        <v>41</v>
      </c>
    </row>
    <row r="1194" spans="1:5" x14ac:dyDescent="0.25">
      <c r="A1194" s="5" t="s">
        <v>29</v>
      </c>
      <c r="B1194" s="28">
        <v>43944</v>
      </c>
      <c r="C1194" s="4">
        <v>6</v>
      </c>
      <c r="D1194" s="4">
        <v>236</v>
      </c>
    </row>
    <row r="1195" spans="1:5" x14ac:dyDescent="0.25">
      <c r="A1195" s="5" t="s">
        <v>45</v>
      </c>
      <c r="B1195" s="28">
        <v>43944</v>
      </c>
      <c r="C1195" s="4">
        <v>0</v>
      </c>
      <c r="D1195" s="4">
        <v>12</v>
      </c>
    </row>
    <row r="1196" spans="1:5" x14ac:dyDescent="0.25">
      <c r="A1196" s="5" t="s">
        <v>46</v>
      </c>
      <c r="B1196" s="28">
        <v>43944</v>
      </c>
      <c r="C1196" s="4">
        <v>1</v>
      </c>
      <c r="D1196" s="4">
        <v>125</v>
      </c>
    </row>
    <row r="1197" spans="1:5" x14ac:dyDescent="0.25">
      <c r="A1197" s="5" t="s">
        <v>47</v>
      </c>
      <c r="B1197" s="28">
        <v>43944</v>
      </c>
      <c r="C1197" s="4">
        <v>0</v>
      </c>
      <c r="D1197" s="4">
        <v>35</v>
      </c>
    </row>
    <row r="1198" spans="1:5" x14ac:dyDescent="0.25">
      <c r="A1198" s="5" t="s">
        <v>22</v>
      </c>
      <c r="B1198" s="28">
        <v>43945</v>
      </c>
      <c r="C1198" s="4">
        <v>61</v>
      </c>
      <c r="D1198" s="4">
        <v>1181</v>
      </c>
      <c r="E1198" s="4">
        <v>4</v>
      </c>
    </row>
    <row r="1199" spans="1:5" x14ac:dyDescent="0.25">
      <c r="A1199" s="5" t="s">
        <v>35</v>
      </c>
      <c r="B1199" s="28">
        <v>43945</v>
      </c>
      <c r="C1199" s="4">
        <v>0</v>
      </c>
      <c r="D1199" s="4">
        <v>0</v>
      </c>
    </row>
    <row r="1200" spans="1:5" x14ac:dyDescent="0.25">
      <c r="A1200" s="5" t="s">
        <v>21</v>
      </c>
      <c r="B1200" s="28">
        <v>43945</v>
      </c>
      <c r="C1200" s="4">
        <v>7</v>
      </c>
      <c r="D1200" s="4">
        <v>287</v>
      </c>
      <c r="E1200" s="4">
        <v>1</v>
      </c>
    </row>
    <row r="1201" spans="1:5" x14ac:dyDescent="0.25">
      <c r="A1201" s="5" t="s">
        <v>36</v>
      </c>
      <c r="B1201" s="28">
        <v>43945</v>
      </c>
      <c r="C1201" s="4">
        <v>0</v>
      </c>
      <c r="D1201" s="4">
        <v>2</v>
      </c>
    </row>
    <row r="1202" spans="1:5" x14ac:dyDescent="0.25">
      <c r="A1202" s="5" t="s">
        <v>20</v>
      </c>
      <c r="B1202" s="28">
        <v>43945</v>
      </c>
      <c r="C1202" s="4">
        <v>79</v>
      </c>
      <c r="D1202" s="4">
        <v>916</v>
      </c>
      <c r="E1202" s="4">
        <v>4</v>
      </c>
    </row>
    <row r="1203" spans="1:5" x14ac:dyDescent="0.25">
      <c r="A1203" s="5" t="s">
        <v>27</v>
      </c>
      <c r="B1203" s="28">
        <v>43945</v>
      </c>
      <c r="C1203" s="4">
        <v>3</v>
      </c>
      <c r="D1203" s="4">
        <v>269</v>
      </c>
      <c r="E1203" s="4">
        <v>1</v>
      </c>
    </row>
    <row r="1204" spans="1:5" x14ac:dyDescent="0.25">
      <c r="A1204" s="5" t="s">
        <v>37</v>
      </c>
      <c r="B1204" s="28">
        <v>43945</v>
      </c>
      <c r="C1204" s="4">
        <v>4</v>
      </c>
      <c r="D1204" s="4">
        <v>39</v>
      </c>
    </row>
    <row r="1205" spans="1:5" x14ac:dyDescent="0.25">
      <c r="A1205" s="5" t="s">
        <v>38</v>
      </c>
      <c r="B1205" s="28">
        <v>43945</v>
      </c>
      <c r="C1205" s="4">
        <v>0</v>
      </c>
      <c r="D1205" s="4">
        <v>22</v>
      </c>
    </row>
    <row r="1206" spans="1:5" x14ac:dyDescent="0.25">
      <c r="A1206" s="5" t="s">
        <v>39</v>
      </c>
      <c r="B1206" s="28">
        <v>43945</v>
      </c>
      <c r="C1206" s="4">
        <v>0</v>
      </c>
      <c r="D1206" s="4">
        <v>5</v>
      </c>
    </row>
    <row r="1207" spans="1:5" x14ac:dyDescent="0.25">
      <c r="A1207" s="5" t="s">
        <v>40</v>
      </c>
      <c r="B1207" s="28">
        <v>43945</v>
      </c>
      <c r="C1207" s="4">
        <v>0</v>
      </c>
      <c r="D1207" s="4">
        <v>5</v>
      </c>
    </row>
    <row r="1208" spans="1:5" x14ac:dyDescent="0.25">
      <c r="A1208" s="5" t="s">
        <v>28</v>
      </c>
      <c r="B1208" s="28">
        <v>43945</v>
      </c>
      <c r="C1208" s="4">
        <v>2</v>
      </c>
      <c r="D1208" s="4">
        <v>47</v>
      </c>
    </row>
    <row r="1209" spans="1:5" x14ac:dyDescent="0.25">
      <c r="A1209" s="5" t="s">
        <v>24</v>
      </c>
      <c r="B1209" s="28">
        <v>43945</v>
      </c>
      <c r="C1209" s="4">
        <v>0</v>
      </c>
      <c r="D1209" s="4">
        <v>75</v>
      </c>
    </row>
    <row r="1210" spans="1:5" x14ac:dyDescent="0.25">
      <c r="A1210" s="5" t="s">
        <v>30</v>
      </c>
      <c r="B1210" s="28">
        <v>43945</v>
      </c>
      <c r="C1210" s="4">
        <v>1</v>
      </c>
      <c r="D1210" s="4">
        <v>6</v>
      </c>
      <c r="E1210" s="4">
        <v>1</v>
      </c>
    </row>
    <row r="1211" spans="1:5" x14ac:dyDescent="0.25">
      <c r="A1211" s="5" t="s">
        <v>26</v>
      </c>
      <c r="B1211" s="28">
        <v>43945</v>
      </c>
      <c r="C1211" s="4">
        <v>0</v>
      </c>
      <c r="D1211" s="4">
        <v>104</v>
      </c>
    </row>
    <row r="1212" spans="1:5" x14ac:dyDescent="0.25">
      <c r="A1212" s="5" t="s">
        <v>25</v>
      </c>
      <c r="B1212" s="28">
        <v>43945</v>
      </c>
      <c r="C1212" s="4">
        <v>11</v>
      </c>
      <c r="D1212" s="4">
        <v>180</v>
      </c>
    </row>
    <row r="1213" spans="1:5" x14ac:dyDescent="0.25">
      <c r="A1213" s="5" t="s">
        <v>41</v>
      </c>
      <c r="B1213" s="28">
        <v>43945</v>
      </c>
      <c r="C1213" s="4">
        <v>0</v>
      </c>
      <c r="D1213" s="4">
        <v>3</v>
      </c>
    </row>
    <row r="1214" spans="1:5" x14ac:dyDescent="0.25">
      <c r="A1214" s="5" t="s">
        <v>42</v>
      </c>
      <c r="B1214" s="28">
        <v>43945</v>
      </c>
      <c r="C1214" s="4">
        <v>0</v>
      </c>
      <c r="D1214" s="4">
        <v>2</v>
      </c>
    </row>
    <row r="1215" spans="1:5" x14ac:dyDescent="0.25">
      <c r="A1215" s="5" t="s">
        <v>43</v>
      </c>
      <c r="B1215" s="28">
        <v>43945</v>
      </c>
      <c r="C1215" s="4">
        <v>0</v>
      </c>
      <c r="D1215" s="4">
        <v>11</v>
      </c>
    </row>
    <row r="1216" spans="1:5" x14ac:dyDescent="0.25">
      <c r="A1216" s="5" t="s">
        <v>44</v>
      </c>
      <c r="B1216" s="28">
        <v>43945</v>
      </c>
      <c r="C1216" s="4">
        <v>1</v>
      </c>
      <c r="D1216" s="4">
        <v>42</v>
      </c>
    </row>
    <row r="1217" spans="1:5" x14ac:dyDescent="0.25">
      <c r="A1217" s="5" t="s">
        <v>29</v>
      </c>
      <c r="B1217" s="28">
        <v>43945</v>
      </c>
      <c r="C1217" s="4">
        <v>3</v>
      </c>
      <c r="D1217" s="4">
        <v>239</v>
      </c>
    </row>
    <row r="1218" spans="1:5" x14ac:dyDescent="0.25">
      <c r="A1218" s="5" t="s">
        <v>45</v>
      </c>
      <c r="B1218" s="28">
        <v>43945</v>
      </c>
      <c r="C1218" s="4">
        <v>0</v>
      </c>
      <c r="D1218" s="4">
        <v>12</v>
      </c>
    </row>
    <row r="1219" spans="1:5" x14ac:dyDescent="0.25">
      <c r="A1219" s="5" t="s">
        <v>46</v>
      </c>
      <c r="B1219" s="28">
        <v>43945</v>
      </c>
      <c r="C1219" s="4">
        <v>1</v>
      </c>
      <c r="D1219" s="4">
        <v>126</v>
      </c>
    </row>
    <row r="1220" spans="1:5" x14ac:dyDescent="0.25">
      <c r="A1220" s="5" t="s">
        <v>47</v>
      </c>
      <c r="B1220" s="28">
        <v>43945</v>
      </c>
      <c r="C1220" s="4">
        <v>-1</v>
      </c>
      <c r="D1220" s="4">
        <v>34</v>
      </c>
    </row>
    <row r="1221" spans="1:5" x14ac:dyDescent="0.25">
      <c r="A1221" s="5" t="s">
        <v>22</v>
      </c>
      <c r="B1221" s="28">
        <v>43946</v>
      </c>
      <c r="C1221" s="4">
        <v>94</v>
      </c>
      <c r="D1221" s="4">
        <v>1275</v>
      </c>
      <c r="E1221" s="4">
        <v>2</v>
      </c>
    </row>
    <row r="1222" spans="1:5" x14ac:dyDescent="0.25">
      <c r="A1222" s="5" t="s">
        <v>35</v>
      </c>
      <c r="B1222" s="28">
        <v>43946</v>
      </c>
      <c r="C1222" s="4">
        <v>0</v>
      </c>
      <c r="D1222" s="4">
        <v>0</v>
      </c>
    </row>
    <row r="1223" spans="1:5" x14ac:dyDescent="0.25">
      <c r="A1223" s="5" t="s">
        <v>21</v>
      </c>
      <c r="B1223" s="28">
        <v>43946</v>
      </c>
      <c r="C1223" s="4">
        <v>7</v>
      </c>
      <c r="D1223" s="4">
        <v>294</v>
      </c>
    </row>
    <row r="1224" spans="1:5" x14ac:dyDescent="0.25">
      <c r="A1224" s="5" t="s">
        <v>36</v>
      </c>
      <c r="B1224" s="28">
        <v>43946</v>
      </c>
      <c r="C1224" s="4">
        <v>0</v>
      </c>
      <c r="D1224" s="4">
        <v>2</v>
      </c>
    </row>
    <row r="1225" spans="1:5" x14ac:dyDescent="0.25">
      <c r="A1225" s="5" t="s">
        <v>20</v>
      </c>
      <c r="B1225" s="28">
        <v>43946</v>
      </c>
      <c r="C1225" s="4">
        <v>55</v>
      </c>
      <c r="D1225" s="4">
        <v>971</v>
      </c>
      <c r="E1225" s="4">
        <v>4</v>
      </c>
    </row>
    <row r="1226" spans="1:5" x14ac:dyDescent="0.25">
      <c r="A1226" s="5" t="s">
        <v>27</v>
      </c>
      <c r="B1226" s="28">
        <v>43946</v>
      </c>
      <c r="C1226" s="4">
        <v>1</v>
      </c>
      <c r="D1226" s="4">
        <v>270</v>
      </c>
      <c r="E1226" s="4">
        <v>1</v>
      </c>
    </row>
    <row r="1227" spans="1:5" x14ac:dyDescent="0.25">
      <c r="A1227" s="5" t="s">
        <v>37</v>
      </c>
      <c r="B1227" s="28">
        <v>43946</v>
      </c>
      <c r="C1227" s="4">
        <v>1</v>
      </c>
      <c r="D1227" s="4">
        <v>40</v>
      </c>
    </row>
    <row r="1228" spans="1:5" x14ac:dyDescent="0.25">
      <c r="A1228" s="5" t="s">
        <v>38</v>
      </c>
      <c r="B1228" s="28">
        <v>43946</v>
      </c>
      <c r="C1228" s="4">
        <v>0</v>
      </c>
      <c r="D1228" s="4">
        <v>22</v>
      </c>
    </row>
    <row r="1229" spans="1:5" x14ac:dyDescent="0.25">
      <c r="A1229" s="5" t="s">
        <v>39</v>
      </c>
      <c r="B1229" s="28">
        <v>43946</v>
      </c>
      <c r="C1229" s="4">
        <v>0</v>
      </c>
      <c r="D1229" s="4">
        <v>5</v>
      </c>
    </row>
    <row r="1230" spans="1:5" x14ac:dyDescent="0.25">
      <c r="A1230" s="5" t="s">
        <v>40</v>
      </c>
      <c r="B1230" s="28">
        <v>43946</v>
      </c>
      <c r="C1230" s="4">
        <v>0</v>
      </c>
      <c r="D1230" s="4">
        <v>5</v>
      </c>
    </row>
    <row r="1231" spans="1:5" x14ac:dyDescent="0.25">
      <c r="A1231" s="5" t="s">
        <v>28</v>
      </c>
      <c r="B1231" s="28">
        <v>43946</v>
      </c>
      <c r="C1231" s="4">
        <v>3</v>
      </c>
      <c r="D1231" s="4">
        <v>50</v>
      </c>
      <c r="E1231" s="4">
        <v>1</v>
      </c>
    </row>
    <row r="1232" spans="1:5" x14ac:dyDescent="0.25">
      <c r="A1232" s="5" t="s">
        <v>24</v>
      </c>
      <c r="B1232" s="28">
        <v>43946</v>
      </c>
      <c r="C1232" s="4">
        <v>0</v>
      </c>
      <c r="D1232" s="4">
        <v>75</v>
      </c>
    </row>
    <row r="1233" spans="1:5" x14ac:dyDescent="0.25">
      <c r="A1233" s="5" t="s">
        <v>30</v>
      </c>
      <c r="B1233" s="28">
        <v>43946</v>
      </c>
      <c r="C1233" s="4">
        <v>0</v>
      </c>
      <c r="D1233" s="4">
        <v>6</v>
      </c>
    </row>
    <row r="1234" spans="1:5" x14ac:dyDescent="0.25">
      <c r="A1234" s="5" t="s">
        <v>26</v>
      </c>
      <c r="B1234" s="28">
        <v>43946</v>
      </c>
      <c r="C1234" s="4">
        <v>0</v>
      </c>
      <c r="D1234" s="4">
        <v>104</v>
      </c>
    </row>
    <row r="1235" spans="1:5" x14ac:dyDescent="0.25">
      <c r="A1235" s="5" t="s">
        <v>25</v>
      </c>
      <c r="B1235" s="28">
        <v>43946</v>
      </c>
      <c r="C1235" s="4">
        <v>4</v>
      </c>
      <c r="D1235" s="4">
        <v>184</v>
      </c>
      <c r="E1235" s="4">
        <v>1</v>
      </c>
    </row>
    <row r="1236" spans="1:5" x14ac:dyDescent="0.25">
      <c r="A1236" s="5" t="s">
        <v>41</v>
      </c>
      <c r="B1236" s="28">
        <v>43946</v>
      </c>
      <c r="C1236" s="4">
        <v>0</v>
      </c>
      <c r="D1236" s="4">
        <v>3</v>
      </c>
    </row>
    <row r="1237" spans="1:5" x14ac:dyDescent="0.25">
      <c r="A1237" s="5" t="s">
        <v>42</v>
      </c>
      <c r="B1237" s="28">
        <v>43946</v>
      </c>
      <c r="C1237" s="4">
        <v>0</v>
      </c>
      <c r="D1237" s="4">
        <v>2</v>
      </c>
    </row>
    <row r="1238" spans="1:5" x14ac:dyDescent="0.25">
      <c r="A1238" s="5" t="s">
        <v>43</v>
      </c>
      <c r="B1238" s="28">
        <v>43946</v>
      </c>
      <c r="C1238" s="4">
        <v>0</v>
      </c>
      <c r="D1238" s="4">
        <v>11</v>
      </c>
    </row>
    <row r="1239" spans="1:5" x14ac:dyDescent="0.25">
      <c r="A1239" s="5" t="s">
        <v>44</v>
      </c>
      <c r="B1239" s="28">
        <v>43946</v>
      </c>
      <c r="C1239" s="4">
        <v>0</v>
      </c>
      <c r="D1239" s="4">
        <v>42</v>
      </c>
    </row>
    <row r="1240" spans="1:5" x14ac:dyDescent="0.25">
      <c r="A1240" s="5" t="s">
        <v>29</v>
      </c>
      <c r="B1240" s="28">
        <v>43946</v>
      </c>
      <c r="C1240" s="4">
        <v>3</v>
      </c>
      <c r="D1240" s="4">
        <v>242</v>
      </c>
    </row>
    <row r="1241" spans="1:5" x14ac:dyDescent="0.25">
      <c r="A1241" s="5" t="s">
        <v>45</v>
      </c>
      <c r="B1241" s="28">
        <v>43946</v>
      </c>
      <c r="C1241" s="4">
        <v>1</v>
      </c>
      <c r="D1241" s="4">
        <v>13</v>
      </c>
    </row>
    <row r="1242" spans="1:5" x14ac:dyDescent="0.25">
      <c r="A1242" s="5" t="s">
        <v>46</v>
      </c>
      <c r="B1242" s="28">
        <v>43946</v>
      </c>
      <c r="C1242" s="4">
        <v>4</v>
      </c>
      <c r="D1242" s="4">
        <v>130</v>
      </c>
    </row>
    <row r="1243" spans="1:5" x14ac:dyDescent="0.25">
      <c r="A1243" s="5" t="s">
        <v>47</v>
      </c>
      <c r="B1243" s="28">
        <v>43946</v>
      </c>
      <c r="C1243" s="4">
        <v>0</v>
      </c>
      <c r="D1243" s="4">
        <v>34</v>
      </c>
    </row>
    <row r="1244" spans="1:5" x14ac:dyDescent="0.25">
      <c r="A1244" s="5" t="s">
        <v>22</v>
      </c>
      <c r="B1244" s="28">
        <v>43947</v>
      </c>
      <c r="C1244" s="4">
        <v>56</v>
      </c>
      <c r="D1244" s="4">
        <v>1331</v>
      </c>
      <c r="E1244" s="4">
        <v>2</v>
      </c>
    </row>
    <row r="1245" spans="1:5" x14ac:dyDescent="0.25">
      <c r="A1245" s="5" t="s">
        <v>35</v>
      </c>
      <c r="B1245" s="28">
        <v>43947</v>
      </c>
      <c r="C1245" s="4">
        <v>0</v>
      </c>
      <c r="D1245" s="4">
        <v>0</v>
      </c>
    </row>
    <row r="1246" spans="1:5" x14ac:dyDescent="0.25">
      <c r="A1246" s="5" t="s">
        <v>21</v>
      </c>
      <c r="B1246" s="28">
        <v>43947</v>
      </c>
      <c r="C1246" s="4">
        <v>3</v>
      </c>
      <c r="D1246" s="4">
        <v>297</v>
      </c>
    </row>
    <row r="1247" spans="1:5" x14ac:dyDescent="0.25">
      <c r="A1247" s="5" t="s">
        <v>36</v>
      </c>
      <c r="B1247" s="28">
        <v>43947</v>
      </c>
      <c r="C1247" s="4">
        <v>0</v>
      </c>
      <c r="D1247" s="4">
        <v>2</v>
      </c>
    </row>
    <row r="1248" spans="1:5" x14ac:dyDescent="0.25">
      <c r="A1248" s="5" t="s">
        <v>20</v>
      </c>
      <c r="B1248" s="28">
        <v>43947</v>
      </c>
      <c r="C1248" s="4">
        <v>36</v>
      </c>
      <c r="D1248" s="4">
        <v>1007</v>
      </c>
      <c r="E1248" s="4">
        <v>5</v>
      </c>
    </row>
    <row r="1249" spans="1:4" x14ac:dyDescent="0.25">
      <c r="A1249" s="5" t="s">
        <v>27</v>
      </c>
      <c r="B1249" s="28">
        <v>43947</v>
      </c>
      <c r="C1249" s="4">
        <v>3</v>
      </c>
      <c r="D1249" s="4">
        <v>273</v>
      </c>
    </row>
    <row r="1250" spans="1:4" x14ac:dyDescent="0.25">
      <c r="A1250" s="5" t="s">
        <v>37</v>
      </c>
      <c r="B1250" s="28">
        <v>43947</v>
      </c>
      <c r="C1250" s="4">
        <v>6</v>
      </c>
      <c r="D1250" s="4">
        <v>46</v>
      </c>
    </row>
    <row r="1251" spans="1:4" x14ac:dyDescent="0.25">
      <c r="A1251" s="5" t="s">
        <v>38</v>
      </c>
      <c r="B1251" s="28">
        <v>43947</v>
      </c>
      <c r="C1251" s="4">
        <v>1</v>
      </c>
      <c r="D1251" s="4">
        <v>23</v>
      </c>
    </row>
    <row r="1252" spans="1:4" x14ac:dyDescent="0.25">
      <c r="A1252" s="5" t="s">
        <v>48</v>
      </c>
      <c r="B1252" s="28">
        <v>43947</v>
      </c>
      <c r="C1252" s="4">
        <v>0</v>
      </c>
      <c r="D1252" s="4">
        <v>0</v>
      </c>
    </row>
    <row r="1253" spans="1:4" x14ac:dyDescent="0.25">
      <c r="A1253" s="5" t="s">
        <v>39</v>
      </c>
      <c r="B1253" s="28">
        <v>43947</v>
      </c>
      <c r="C1253" s="4">
        <v>0</v>
      </c>
      <c r="D1253" s="4">
        <v>5</v>
      </c>
    </row>
    <row r="1254" spans="1:4" x14ac:dyDescent="0.25">
      <c r="A1254" s="5" t="s">
        <v>40</v>
      </c>
      <c r="B1254" s="28">
        <v>43947</v>
      </c>
      <c r="C1254" s="4">
        <v>0</v>
      </c>
      <c r="D1254" s="4">
        <v>5</v>
      </c>
    </row>
    <row r="1255" spans="1:4" x14ac:dyDescent="0.25">
      <c r="A1255" s="5" t="s">
        <v>28</v>
      </c>
      <c r="B1255" s="28">
        <v>43947</v>
      </c>
      <c r="C1255" s="4">
        <v>0</v>
      </c>
      <c r="D1255" s="4">
        <v>50</v>
      </c>
    </row>
    <row r="1256" spans="1:4" x14ac:dyDescent="0.25">
      <c r="A1256" s="5" t="s">
        <v>24</v>
      </c>
      <c r="B1256" s="28">
        <v>43947</v>
      </c>
      <c r="C1256" s="4">
        <v>0</v>
      </c>
      <c r="D1256" s="4">
        <v>75</v>
      </c>
    </row>
    <row r="1257" spans="1:4" x14ac:dyDescent="0.25">
      <c r="A1257" s="5" t="s">
        <v>30</v>
      </c>
      <c r="B1257" s="28">
        <v>43947</v>
      </c>
      <c r="C1257" s="4">
        <v>0</v>
      </c>
      <c r="D1257" s="4">
        <v>6</v>
      </c>
    </row>
    <row r="1258" spans="1:4" x14ac:dyDescent="0.25">
      <c r="A1258" s="5" t="s">
        <v>26</v>
      </c>
      <c r="B1258" s="28">
        <v>43947</v>
      </c>
      <c r="C1258" s="4">
        <v>1</v>
      </c>
      <c r="D1258" s="4">
        <v>105</v>
      </c>
    </row>
    <row r="1259" spans="1:4" x14ac:dyDescent="0.25">
      <c r="A1259" s="5" t="s">
        <v>25</v>
      </c>
      <c r="B1259" s="28">
        <v>43947</v>
      </c>
      <c r="C1259" s="4">
        <v>1</v>
      </c>
      <c r="D1259" s="4">
        <v>185</v>
      </c>
    </row>
    <row r="1260" spans="1:4" x14ac:dyDescent="0.25">
      <c r="A1260" s="5" t="s">
        <v>41</v>
      </c>
      <c r="B1260" s="28">
        <v>43947</v>
      </c>
      <c r="C1260" s="4">
        <v>1</v>
      </c>
      <c r="D1260" s="4">
        <v>4</v>
      </c>
    </row>
    <row r="1261" spans="1:4" x14ac:dyDescent="0.25">
      <c r="A1261" s="5" t="s">
        <v>42</v>
      </c>
      <c r="B1261" s="28">
        <v>43947</v>
      </c>
      <c r="C1261" s="4">
        <v>0</v>
      </c>
      <c r="D1261" s="4">
        <v>2</v>
      </c>
    </row>
    <row r="1262" spans="1:4" x14ac:dyDescent="0.25">
      <c r="A1262" s="5" t="s">
        <v>43</v>
      </c>
      <c r="B1262" s="28">
        <v>43947</v>
      </c>
      <c r="C1262" s="4">
        <v>0</v>
      </c>
      <c r="D1262" s="4">
        <v>11</v>
      </c>
    </row>
    <row r="1263" spans="1:4" x14ac:dyDescent="0.25">
      <c r="A1263" s="5" t="s">
        <v>44</v>
      </c>
      <c r="B1263" s="28">
        <v>43947</v>
      </c>
      <c r="C1263" s="4">
        <v>1</v>
      </c>
      <c r="D1263" s="4">
        <v>43</v>
      </c>
    </row>
    <row r="1264" spans="1:4" x14ac:dyDescent="0.25">
      <c r="A1264" s="5" t="s">
        <v>29</v>
      </c>
      <c r="B1264" s="28">
        <v>43947</v>
      </c>
      <c r="C1264" s="4">
        <v>0</v>
      </c>
      <c r="D1264" s="4">
        <v>242</v>
      </c>
    </row>
    <row r="1265" spans="1:5" x14ac:dyDescent="0.25">
      <c r="A1265" s="5" t="s">
        <v>45</v>
      </c>
      <c r="B1265" s="28">
        <v>43947</v>
      </c>
      <c r="C1265" s="4">
        <v>2</v>
      </c>
      <c r="D1265" s="4">
        <v>15</v>
      </c>
    </row>
    <row r="1266" spans="1:5" x14ac:dyDescent="0.25">
      <c r="A1266" s="5" t="s">
        <v>46</v>
      </c>
      <c r="B1266" s="28">
        <v>43947</v>
      </c>
      <c r="C1266" s="4">
        <v>0</v>
      </c>
      <c r="D1266" s="4">
        <v>130</v>
      </c>
    </row>
    <row r="1267" spans="1:5" x14ac:dyDescent="0.25">
      <c r="A1267" s="5" t="s">
        <v>47</v>
      </c>
      <c r="B1267" s="28">
        <v>43947</v>
      </c>
      <c r="C1267" s="4">
        <v>1</v>
      </c>
      <c r="D1267" s="4">
        <v>35</v>
      </c>
    </row>
    <row r="1268" spans="1:5" x14ac:dyDescent="0.25">
      <c r="A1268" s="5" t="s">
        <v>22</v>
      </c>
      <c r="B1268" s="28">
        <v>43948</v>
      </c>
      <c r="C1268" s="4">
        <v>50</v>
      </c>
      <c r="D1268" s="4">
        <v>1381</v>
      </c>
      <c r="E1268" s="4">
        <v>1</v>
      </c>
    </row>
    <row r="1269" spans="1:5" x14ac:dyDescent="0.25">
      <c r="A1269" s="5" t="s">
        <v>35</v>
      </c>
      <c r="B1269" s="28">
        <v>43948</v>
      </c>
      <c r="C1269" s="4">
        <v>0</v>
      </c>
      <c r="D1269" s="4">
        <v>0</v>
      </c>
    </row>
    <row r="1270" spans="1:5" x14ac:dyDescent="0.25">
      <c r="A1270" s="5" t="s">
        <v>21</v>
      </c>
      <c r="B1270" s="28">
        <v>43948</v>
      </c>
      <c r="C1270" s="4">
        <v>10</v>
      </c>
      <c r="D1270" s="4">
        <v>307</v>
      </c>
      <c r="E1270" s="4">
        <v>1</v>
      </c>
    </row>
    <row r="1271" spans="1:5" x14ac:dyDescent="0.25">
      <c r="A1271" s="5" t="s">
        <v>36</v>
      </c>
      <c r="B1271" s="28">
        <v>43948</v>
      </c>
      <c r="C1271" s="4">
        <v>0</v>
      </c>
      <c r="D1271" s="4">
        <v>2</v>
      </c>
    </row>
    <row r="1272" spans="1:5" x14ac:dyDescent="0.25">
      <c r="A1272" s="5" t="s">
        <v>20</v>
      </c>
      <c r="B1272" s="28">
        <v>43948</v>
      </c>
      <c r="C1272" s="4">
        <v>32</v>
      </c>
      <c r="D1272" s="4">
        <v>1039</v>
      </c>
      <c r="E1272" s="4">
        <v>2</v>
      </c>
    </row>
    <row r="1273" spans="1:5" x14ac:dyDescent="0.25">
      <c r="A1273" s="5" t="s">
        <v>27</v>
      </c>
      <c r="B1273" s="28">
        <v>43948</v>
      </c>
      <c r="C1273" s="4">
        <v>0</v>
      </c>
      <c r="D1273" s="4">
        <v>273</v>
      </c>
      <c r="E1273" s="4">
        <v>1</v>
      </c>
    </row>
    <row r="1274" spans="1:5" x14ac:dyDescent="0.25">
      <c r="A1274" s="5" t="s">
        <v>37</v>
      </c>
      <c r="B1274" s="28">
        <v>43948</v>
      </c>
      <c r="C1274" s="4">
        <v>0</v>
      </c>
      <c r="D1274" s="4">
        <v>46</v>
      </c>
    </row>
    <row r="1275" spans="1:5" x14ac:dyDescent="0.25">
      <c r="A1275" s="5" t="s">
        <v>38</v>
      </c>
      <c r="B1275" s="28">
        <v>43948</v>
      </c>
      <c r="C1275" s="4">
        <v>0</v>
      </c>
      <c r="D1275" s="4">
        <v>23</v>
      </c>
    </row>
    <row r="1276" spans="1:5" x14ac:dyDescent="0.25">
      <c r="A1276" s="5" t="s">
        <v>48</v>
      </c>
      <c r="B1276" s="28">
        <v>43948</v>
      </c>
      <c r="C1276" s="4">
        <v>0</v>
      </c>
      <c r="D1276" s="4">
        <v>0</v>
      </c>
    </row>
    <row r="1277" spans="1:5" x14ac:dyDescent="0.25">
      <c r="A1277" s="5" t="s">
        <v>39</v>
      </c>
      <c r="B1277" s="28">
        <v>43948</v>
      </c>
      <c r="C1277" s="4">
        <v>0</v>
      </c>
      <c r="D1277" s="4">
        <v>5</v>
      </c>
    </row>
    <row r="1278" spans="1:5" x14ac:dyDescent="0.25">
      <c r="A1278" s="5" t="s">
        <v>40</v>
      </c>
      <c r="B1278" s="28">
        <v>43948</v>
      </c>
      <c r="C1278" s="4">
        <v>0</v>
      </c>
      <c r="D1278" s="4">
        <v>5</v>
      </c>
    </row>
    <row r="1279" spans="1:5" x14ac:dyDescent="0.25">
      <c r="A1279" s="5" t="s">
        <v>28</v>
      </c>
      <c r="B1279" s="28">
        <v>43948</v>
      </c>
      <c r="C1279" s="4">
        <v>0</v>
      </c>
      <c r="D1279" s="4">
        <v>50</v>
      </c>
    </row>
    <row r="1280" spans="1:5" x14ac:dyDescent="0.25">
      <c r="A1280" s="5" t="s">
        <v>24</v>
      </c>
      <c r="B1280" s="28">
        <v>43948</v>
      </c>
      <c r="C1280" s="4">
        <v>0</v>
      </c>
      <c r="D1280" s="4">
        <v>75</v>
      </c>
    </row>
    <row r="1281" spans="1:5" x14ac:dyDescent="0.25">
      <c r="A1281" s="5" t="s">
        <v>30</v>
      </c>
      <c r="B1281" s="28">
        <v>43948</v>
      </c>
      <c r="C1281" s="4">
        <v>2</v>
      </c>
      <c r="D1281" s="4">
        <v>8</v>
      </c>
    </row>
    <row r="1282" spans="1:5" x14ac:dyDescent="0.25">
      <c r="A1282" s="5" t="s">
        <v>26</v>
      </c>
      <c r="B1282" s="28">
        <v>43948</v>
      </c>
      <c r="C1282" s="4">
        <v>3</v>
      </c>
      <c r="D1282" s="4">
        <v>108</v>
      </c>
    </row>
    <row r="1283" spans="1:5" x14ac:dyDescent="0.25">
      <c r="A1283" s="5" t="s">
        <v>25</v>
      </c>
      <c r="B1283" s="28">
        <v>43948</v>
      </c>
      <c r="C1283" s="4">
        <v>8</v>
      </c>
      <c r="D1283" s="4">
        <v>193</v>
      </c>
    </row>
    <row r="1284" spans="1:5" x14ac:dyDescent="0.25">
      <c r="A1284" s="5" t="s">
        <v>41</v>
      </c>
      <c r="B1284" s="28">
        <v>43948</v>
      </c>
      <c r="C1284" s="4">
        <v>0</v>
      </c>
      <c r="D1284" s="4">
        <v>4</v>
      </c>
    </row>
    <row r="1285" spans="1:5" x14ac:dyDescent="0.25">
      <c r="A1285" s="5" t="s">
        <v>42</v>
      </c>
      <c r="B1285" s="28">
        <v>43948</v>
      </c>
      <c r="C1285" s="4">
        <v>0</v>
      </c>
      <c r="D1285" s="4">
        <v>2</v>
      </c>
    </row>
    <row r="1286" spans="1:5" x14ac:dyDescent="0.25">
      <c r="A1286" s="5" t="s">
        <v>43</v>
      </c>
      <c r="B1286" s="28">
        <v>43948</v>
      </c>
      <c r="C1286" s="4">
        <v>0</v>
      </c>
      <c r="D1286" s="4">
        <v>11</v>
      </c>
    </row>
    <row r="1287" spans="1:5" x14ac:dyDescent="0.25">
      <c r="A1287" s="5" t="s">
        <v>44</v>
      </c>
      <c r="B1287" s="28">
        <v>43948</v>
      </c>
      <c r="C1287" s="4">
        <v>5</v>
      </c>
      <c r="D1287" s="4">
        <v>48</v>
      </c>
    </row>
    <row r="1288" spans="1:5" x14ac:dyDescent="0.25">
      <c r="A1288" s="5" t="s">
        <v>29</v>
      </c>
      <c r="B1288" s="28">
        <v>43948</v>
      </c>
      <c r="C1288" s="4">
        <v>0</v>
      </c>
      <c r="D1288" s="4">
        <v>242</v>
      </c>
    </row>
    <row r="1289" spans="1:5" x14ac:dyDescent="0.25">
      <c r="A1289" s="5" t="s">
        <v>45</v>
      </c>
      <c r="B1289" s="28">
        <v>43948</v>
      </c>
      <c r="C1289" s="4">
        <v>0</v>
      </c>
      <c r="D1289" s="4">
        <v>15</v>
      </c>
    </row>
    <row r="1290" spans="1:5" x14ac:dyDescent="0.25">
      <c r="A1290" s="5" t="s">
        <v>46</v>
      </c>
      <c r="B1290" s="28">
        <v>43948</v>
      </c>
      <c r="C1290" s="4">
        <v>1</v>
      </c>
      <c r="D1290" s="4">
        <v>131</v>
      </c>
    </row>
    <row r="1291" spans="1:5" x14ac:dyDescent="0.25">
      <c r="A1291" s="5" t="s">
        <v>47</v>
      </c>
      <c r="B1291" s="28">
        <v>43948</v>
      </c>
      <c r="C1291" s="4">
        <v>0</v>
      </c>
      <c r="D1291" s="4">
        <v>35</v>
      </c>
    </row>
    <row r="1292" spans="1:5" x14ac:dyDescent="0.25">
      <c r="A1292" s="5" t="s">
        <v>22</v>
      </c>
      <c r="B1292" s="28">
        <v>43949</v>
      </c>
      <c r="C1292" s="4">
        <v>48</v>
      </c>
      <c r="D1292" s="4">
        <v>1429</v>
      </c>
      <c r="E1292" s="4">
        <v>6</v>
      </c>
    </row>
    <row r="1293" spans="1:5" x14ac:dyDescent="0.25">
      <c r="A1293" s="5" t="s">
        <v>35</v>
      </c>
      <c r="B1293" s="28">
        <v>43949</v>
      </c>
      <c r="C1293" s="4">
        <v>0</v>
      </c>
      <c r="D1293" s="4">
        <v>0</v>
      </c>
    </row>
    <row r="1294" spans="1:5" x14ac:dyDescent="0.25">
      <c r="A1294" s="5" t="s">
        <v>21</v>
      </c>
      <c r="B1294" s="28">
        <v>43949</v>
      </c>
      <c r="C1294" s="4">
        <v>0</v>
      </c>
      <c r="D1294" s="4">
        <v>307</v>
      </c>
    </row>
    <row r="1295" spans="1:5" x14ac:dyDescent="0.25">
      <c r="A1295" s="5" t="s">
        <v>36</v>
      </c>
      <c r="B1295" s="28">
        <v>43949</v>
      </c>
      <c r="C1295" s="4">
        <v>0</v>
      </c>
      <c r="D1295" s="4">
        <v>2</v>
      </c>
    </row>
    <row r="1296" spans="1:5" x14ac:dyDescent="0.25">
      <c r="A1296" s="5" t="s">
        <v>20</v>
      </c>
      <c r="B1296" s="28">
        <v>43949</v>
      </c>
      <c r="C1296" s="4">
        <v>50</v>
      </c>
      <c r="D1296" s="4">
        <v>1089</v>
      </c>
      <c r="E1296" s="4">
        <v>2</v>
      </c>
    </row>
    <row r="1297" spans="1:5" x14ac:dyDescent="0.25">
      <c r="A1297" s="5" t="s">
        <v>27</v>
      </c>
      <c r="B1297" s="28">
        <v>43949</v>
      </c>
      <c r="C1297" s="4">
        <v>2</v>
      </c>
      <c r="D1297" s="4">
        <v>275</v>
      </c>
      <c r="E1297" s="4">
        <v>1</v>
      </c>
    </row>
    <row r="1298" spans="1:5" x14ac:dyDescent="0.25">
      <c r="A1298" s="5" t="s">
        <v>37</v>
      </c>
      <c r="B1298" s="28">
        <v>43949</v>
      </c>
      <c r="C1298" s="4">
        <v>1</v>
      </c>
      <c r="D1298" s="4">
        <v>47</v>
      </c>
    </row>
    <row r="1299" spans="1:5" x14ac:dyDescent="0.25">
      <c r="A1299" s="5" t="s">
        <v>38</v>
      </c>
      <c r="B1299" s="28">
        <v>43949</v>
      </c>
      <c r="C1299" s="4">
        <v>0</v>
      </c>
      <c r="D1299" s="4">
        <v>23</v>
      </c>
    </row>
    <row r="1300" spans="1:5" x14ac:dyDescent="0.25">
      <c r="A1300" s="5" t="s">
        <v>39</v>
      </c>
      <c r="B1300" s="28">
        <v>43949</v>
      </c>
      <c r="C1300" s="4">
        <v>0</v>
      </c>
      <c r="D1300" s="4">
        <v>5</v>
      </c>
    </row>
    <row r="1301" spans="1:5" x14ac:dyDescent="0.25">
      <c r="A1301" s="5" t="s">
        <v>40</v>
      </c>
      <c r="B1301" s="28">
        <v>43949</v>
      </c>
      <c r="C1301" s="4">
        <v>0</v>
      </c>
      <c r="D1301" s="4">
        <v>5</v>
      </c>
    </row>
    <row r="1302" spans="1:5" x14ac:dyDescent="0.25">
      <c r="A1302" s="5" t="s">
        <v>28</v>
      </c>
      <c r="B1302" s="28">
        <v>43949</v>
      </c>
      <c r="C1302" s="4">
        <v>1</v>
      </c>
      <c r="D1302" s="4">
        <v>51</v>
      </c>
    </row>
    <row r="1303" spans="1:5" x14ac:dyDescent="0.25">
      <c r="A1303" s="5" t="s">
        <v>24</v>
      </c>
      <c r="B1303" s="28">
        <v>43949</v>
      </c>
      <c r="C1303" s="4">
        <v>1</v>
      </c>
      <c r="D1303" s="4">
        <v>76</v>
      </c>
    </row>
    <row r="1304" spans="1:5" x14ac:dyDescent="0.25">
      <c r="A1304" s="5" t="s">
        <v>30</v>
      </c>
      <c r="B1304" s="28">
        <v>43949</v>
      </c>
      <c r="C1304" s="4">
        <v>0</v>
      </c>
      <c r="D1304" s="4">
        <v>8</v>
      </c>
    </row>
    <row r="1305" spans="1:5" x14ac:dyDescent="0.25">
      <c r="A1305" s="5" t="s">
        <v>26</v>
      </c>
      <c r="B1305" s="28">
        <v>43949</v>
      </c>
      <c r="C1305" s="4">
        <v>0</v>
      </c>
      <c r="D1305" s="4">
        <v>108</v>
      </c>
      <c r="E1305" s="4">
        <v>1</v>
      </c>
    </row>
    <row r="1306" spans="1:5" x14ac:dyDescent="0.25">
      <c r="A1306" s="5" t="s">
        <v>25</v>
      </c>
      <c r="B1306" s="28">
        <v>43949</v>
      </c>
      <c r="C1306" s="4">
        <v>13</v>
      </c>
      <c r="D1306" s="4">
        <v>206</v>
      </c>
    </row>
    <row r="1307" spans="1:5" x14ac:dyDescent="0.25">
      <c r="A1307" s="5" t="s">
        <v>41</v>
      </c>
      <c r="B1307" s="28">
        <v>43949</v>
      </c>
      <c r="C1307" s="4">
        <v>0</v>
      </c>
      <c r="D1307" s="4">
        <v>4</v>
      </c>
    </row>
    <row r="1308" spans="1:5" x14ac:dyDescent="0.25">
      <c r="A1308" s="5" t="s">
        <v>42</v>
      </c>
      <c r="B1308" s="28">
        <v>43949</v>
      </c>
      <c r="C1308" s="4">
        <v>0</v>
      </c>
      <c r="D1308" s="4">
        <v>2</v>
      </c>
    </row>
    <row r="1309" spans="1:5" x14ac:dyDescent="0.25">
      <c r="A1309" s="5" t="s">
        <v>43</v>
      </c>
      <c r="B1309" s="28">
        <v>43949</v>
      </c>
      <c r="C1309" s="4">
        <v>0</v>
      </c>
      <c r="D1309" s="4">
        <v>11</v>
      </c>
    </row>
    <row r="1310" spans="1:5" x14ac:dyDescent="0.25">
      <c r="A1310" s="5" t="s">
        <v>44</v>
      </c>
      <c r="B1310" s="28">
        <v>43949</v>
      </c>
      <c r="C1310" s="4">
        <v>0</v>
      </c>
      <c r="D1310" s="4">
        <v>48</v>
      </c>
    </row>
    <row r="1311" spans="1:5" x14ac:dyDescent="0.25">
      <c r="A1311" s="5" t="s">
        <v>29</v>
      </c>
      <c r="B1311" s="28">
        <v>43949</v>
      </c>
      <c r="C1311" s="4">
        <v>1</v>
      </c>
      <c r="D1311" s="4">
        <v>243</v>
      </c>
    </row>
    <row r="1312" spans="1:5" x14ac:dyDescent="0.25">
      <c r="A1312" s="5" t="s">
        <v>45</v>
      </c>
      <c r="B1312" s="28">
        <v>43949</v>
      </c>
      <c r="C1312" s="4">
        <v>0</v>
      </c>
      <c r="D1312" s="4">
        <v>15</v>
      </c>
    </row>
    <row r="1313" spans="1:5" x14ac:dyDescent="0.25">
      <c r="A1313" s="5" t="s">
        <v>46</v>
      </c>
      <c r="B1313" s="28">
        <v>43949</v>
      </c>
      <c r="C1313" s="4">
        <v>6</v>
      </c>
      <c r="D1313" s="4">
        <v>137</v>
      </c>
    </row>
    <row r="1314" spans="1:5" x14ac:dyDescent="0.25">
      <c r="A1314" s="5" t="s">
        <v>47</v>
      </c>
      <c r="B1314" s="28">
        <v>43949</v>
      </c>
      <c r="C1314" s="4">
        <v>1</v>
      </c>
      <c r="D1314" s="4">
        <v>36</v>
      </c>
    </row>
    <row r="1315" spans="1:5" x14ac:dyDescent="0.25">
      <c r="A1315" s="5" t="s">
        <v>22</v>
      </c>
      <c r="B1315" s="28">
        <v>43950</v>
      </c>
      <c r="C1315" s="4">
        <v>103</v>
      </c>
      <c r="D1315" s="4">
        <v>1532</v>
      </c>
      <c r="E1315" s="4">
        <v>2</v>
      </c>
    </row>
    <row r="1316" spans="1:5" x14ac:dyDescent="0.25">
      <c r="A1316" s="5" t="s">
        <v>35</v>
      </c>
      <c r="B1316" s="28">
        <v>43950</v>
      </c>
      <c r="C1316" s="4">
        <v>0</v>
      </c>
      <c r="D1316" s="4">
        <v>0</v>
      </c>
    </row>
    <row r="1317" spans="1:5" x14ac:dyDescent="0.25">
      <c r="A1317" s="5" t="s">
        <v>21</v>
      </c>
      <c r="B1317" s="28">
        <v>43950</v>
      </c>
      <c r="C1317" s="4">
        <v>4</v>
      </c>
      <c r="D1317" s="4">
        <v>311</v>
      </c>
      <c r="E1317" s="4">
        <v>1</v>
      </c>
    </row>
    <row r="1318" spans="1:5" x14ac:dyDescent="0.25">
      <c r="A1318" s="5" t="s">
        <v>36</v>
      </c>
      <c r="B1318" s="28">
        <v>43950</v>
      </c>
      <c r="C1318" s="4">
        <v>0</v>
      </c>
      <c r="D1318" s="4">
        <v>2</v>
      </c>
    </row>
    <row r="1319" spans="1:5" x14ac:dyDescent="0.25">
      <c r="A1319" s="5" t="s">
        <v>20</v>
      </c>
      <c r="B1319" s="28">
        <v>43950</v>
      </c>
      <c r="C1319" s="4">
        <v>34</v>
      </c>
      <c r="D1319" s="4">
        <v>1123</v>
      </c>
      <c r="E1319" s="4">
        <v>3</v>
      </c>
    </row>
    <row r="1320" spans="1:5" x14ac:dyDescent="0.25">
      <c r="A1320" s="5" t="s">
        <v>27</v>
      </c>
      <c r="B1320" s="28">
        <v>43950</v>
      </c>
      <c r="C1320" s="4">
        <v>1</v>
      </c>
      <c r="D1320" s="4">
        <v>276</v>
      </c>
    </row>
    <row r="1321" spans="1:5" x14ac:dyDescent="0.25">
      <c r="A1321" s="5" t="s">
        <v>37</v>
      </c>
      <c r="B1321" s="28">
        <v>43950</v>
      </c>
      <c r="C1321" s="4">
        <v>0</v>
      </c>
      <c r="D1321" s="4">
        <v>47</v>
      </c>
    </row>
    <row r="1322" spans="1:5" x14ac:dyDescent="0.25">
      <c r="A1322" s="5" t="s">
        <v>38</v>
      </c>
      <c r="B1322" s="28">
        <v>43950</v>
      </c>
      <c r="C1322" s="4">
        <v>0</v>
      </c>
      <c r="D1322" s="4">
        <v>23</v>
      </c>
    </row>
    <row r="1323" spans="1:5" x14ac:dyDescent="0.25">
      <c r="A1323" s="5" t="s">
        <v>48</v>
      </c>
      <c r="B1323" s="28">
        <v>43950</v>
      </c>
      <c r="C1323" s="4">
        <v>0</v>
      </c>
      <c r="D1323" s="4">
        <v>0</v>
      </c>
    </row>
    <row r="1324" spans="1:5" x14ac:dyDescent="0.25">
      <c r="A1324" s="5" t="s">
        <v>39</v>
      </c>
      <c r="B1324" s="28">
        <v>43950</v>
      </c>
      <c r="C1324" s="4">
        <v>0</v>
      </c>
      <c r="D1324" s="4">
        <v>5</v>
      </c>
    </row>
    <row r="1325" spans="1:5" x14ac:dyDescent="0.25">
      <c r="A1325" s="5" t="s">
        <v>40</v>
      </c>
      <c r="B1325" s="28">
        <v>43950</v>
      </c>
      <c r="C1325" s="4">
        <v>0</v>
      </c>
      <c r="D1325" s="4">
        <v>5</v>
      </c>
    </row>
    <row r="1326" spans="1:5" x14ac:dyDescent="0.25">
      <c r="A1326" s="5" t="s">
        <v>28</v>
      </c>
      <c r="B1326" s="28">
        <v>43950</v>
      </c>
      <c r="C1326" s="4">
        <v>1</v>
      </c>
      <c r="D1326" s="4">
        <v>52</v>
      </c>
    </row>
    <row r="1327" spans="1:5" x14ac:dyDescent="0.25">
      <c r="A1327" s="5" t="s">
        <v>24</v>
      </c>
      <c r="B1327" s="28">
        <v>43950</v>
      </c>
      <c r="C1327" s="4">
        <v>2</v>
      </c>
      <c r="D1327" s="4">
        <v>78</v>
      </c>
    </row>
    <row r="1328" spans="1:5" x14ac:dyDescent="0.25">
      <c r="A1328" s="5" t="s">
        <v>30</v>
      </c>
      <c r="B1328" s="28">
        <v>43950</v>
      </c>
      <c r="C1328" s="4">
        <v>4</v>
      </c>
      <c r="D1328" s="4">
        <v>12</v>
      </c>
    </row>
    <row r="1329" spans="1:5" x14ac:dyDescent="0.25">
      <c r="A1329" s="5" t="s">
        <v>26</v>
      </c>
      <c r="B1329" s="28">
        <v>43950</v>
      </c>
      <c r="C1329" s="4">
        <v>1</v>
      </c>
      <c r="D1329" s="4">
        <v>109</v>
      </c>
    </row>
    <row r="1330" spans="1:5" x14ac:dyDescent="0.25">
      <c r="A1330" s="5" t="s">
        <v>25</v>
      </c>
      <c r="B1330" s="28">
        <v>43950</v>
      </c>
      <c r="C1330" s="4">
        <v>8</v>
      </c>
      <c r="D1330" s="4">
        <v>214</v>
      </c>
      <c r="E1330" s="4">
        <v>1</v>
      </c>
    </row>
    <row r="1331" spans="1:5" x14ac:dyDescent="0.25">
      <c r="A1331" s="5" t="s">
        <v>41</v>
      </c>
      <c r="B1331" s="28">
        <v>43950</v>
      </c>
      <c r="C1331" s="4">
        <v>0</v>
      </c>
      <c r="D1331" s="4">
        <v>4</v>
      </c>
    </row>
    <row r="1332" spans="1:5" x14ac:dyDescent="0.25">
      <c r="A1332" s="5" t="s">
        <v>42</v>
      </c>
      <c r="B1332" s="28">
        <v>43950</v>
      </c>
      <c r="C1332" s="4">
        <v>0</v>
      </c>
      <c r="D1332" s="4">
        <v>2</v>
      </c>
    </row>
    <row r="1333" spans="1:5" x14ac:dyDescent="0.25">
      <c r="A1333" s="5" t="s">
        <v>43</v>
      </c>
      <c r="B1333" s="28">
        <v>43950</v>
      </c>
      <c r="C1333" s="4">
        <v>0</v>
      </c>
      <c r="D1333" s="4">
        <v>11</v>
      </c>
    </row>
    <row r="1334" spans="1:5" x14ac:dyDescent="0.25">
      <c r="A1334" s="5" t="s">
        <v>44</v>
      </c>
      <c r="B1334" s="28">
        <v>43950</v>
      </c>
      <c r="C1334" s="4">
        <v>0</v>
      </c>
      <c r="D1334" s="4">
        <v>48</v>
      </c>
    </row>
    <row r="1335" spans="1:5" x14ac:dyDescent="0.25">
      <c r="A1335" s="5" t="s">
        <v>29</v>
      </c>
      <c r="B1335" s="28">
        <v>43950</v>
      </c>
      <c r="C1335" s="4">
        <v>0</v>
      </c>
      <c r="D1335" s="4">
        <v>243</v>
      </c>
    </row>
    <row r="1336" spans="1:5" x14ac:dyDescent="0.25">
      <c r="A1336" s="5" t="s">
        <v>45</v>
      </c>
      <c r="B1336" s="28">
        <v>43950</v>
      </c>
      <c r="C1336" s="4">
        <v>0</v>
      </c>
      <c r="D1336" s="4">
        <v>15</v>
      </c>
    </row>
    <row r="1337" spans="1:5" x14ac:dyDescent="0.25">
      <c r="A1337" s="5" t="s">
        <v>46</v>
      </c>
      <c r="B1337" s="28">
        <v>43950</v>
      </c>
      <c r="C1337" s="4">
        <v>0</v>
      </c>
      <c r="D1337" s="4">
        <v>137</v>
      </c>
    </row>
    <row r="1338" spans="1:5" x14ac:dyDescent="0.25">
      <c r="A1338" s="5" t="s">
        <v>47</v>
      </c>
      <c r="B1338" s="28">
        <v>43950</v>
      </c>
      <c r="C1338" s="4">
        <v>0</v>
      </c>
      <c r="D1338" s="4">
        <v>36</v>
      </c>
    </row>
    <row r="1339" spans="1:5" x14ac:dyDescent="0.25">
      <c r="A1339" s="5" t="s">
        <v>22</v>
      </c>
      <c r="B1339" s="28">
        <v>43951</v>
      </c>
      <c r="C1339" s="4">
        <v>66</v>
      </c>
      <c r="D1339" s="4">
        <v>1598</v>
      </c>
      <c r="E1339" s="4">
        <v>2</v>
      </c>
    </row>
    <row r="1340" spans="1:5" x14ac:dyDescent="0.25">
      <c r="A1340" s="5" t="s">
        <v>35</v>
      </c>
      <c r="B1340" s="28">
        <v>43951</v>
      </c>
      <c r="C1340" s="4">
        <v>0</v>
      </c>
      <c r="D1340" s="4">
        <v>0</v>
      </c>
    </row>
    <row r="1341" spans="1:5" x14ac:dyDescent="0.25">
      <c r="A1341" s="5" t="s">
        <v>21</v>
      </c>
      <c r="B1341" s="28">
        <v>43951</v>
      </c>
      <c r="C1341" s="4">
        <v>3</v>
      </c>
      <c r="D1341" s="4">
        <v>314</v>
      </c>
    </row>
    <row r="1342" spans="1:5" x14ac:dyDescent="0.25">
      <c r="A1342" s="5" t="s">
        <v>36</v>
      </c>
      <c r="B1342" s="28">
        <v>43951</v>
      </c>
      <c r="C1342" s="4">
        <v>0</v>
      </c>
      <c r="D1342" s="4">
        <v>2</v>
      </c>
    </row>
    <row r="1343" spans="1:5" x14ac:dyDescent="0.25">
      <c r="A1343" s="5" t="s">
        <v>20</v>
      </c>
      <c r="B1343" s="28">
        <v>43951</v>
      </c>
      <c r="C1343" s="4">
        <v>45</v>
      </c>
      <c r="D1343" s="4">
        <v>1168</v>
      </c>
      <c r="E1343" s="4">
        <v>2</v>
      </c>
    </row>
    <row r="1344" spans="1:5" x14ac:dyDescent="0.25">
      <c r="A1344" s="5" t="s">
        <v>27</v>
      </c>
      <c r="B1344" s="28">
        <v>43951</v>
      </c>
      <c r="C1344" s="4">
        <v>2</v>
      </c>
      <c r="D1344" s="4">
        <v>278</v>
      </c>
    </row>
    <row r="1345" spans="1:4" x14ac:dyDescent="0.25">
      <c r="A1345" s="5" t="s">
        <v>37</v>
      </c>
      <c r="B1345" s="28">
        <v>43951</v>
      </c>
      <c r="C1345" s="4">
        <v>1</v>
      </c>
      <c r="D1345" s="4">
        <v>48</v>
      </c>
    </row>
    <row r="1346" spans="1:4" x14ac:dyDescent="0.25">
      <c r="A1346" s="5" t="s">
        <v>38</v>
      </c>
      <c r="B1346" s="28">
        <v>43951</v>
      </c>
      <c r="C1346" s="4">
        <v>0</v>
      </c>
      <c r="D1346" s="4">
        <v>23</v>
      </c>
    </row>
    <row r="1347" spans="1:4" x14ac:dyDescent="0.25">
      <c r="A1347" s="5" t="s">
        <v>48</v>
      </c>
      <c r="B1347" s="28">
        <v>43951</v>
      </c>
      <c r="C1347" s="4">
        <v>0</v>
      </c>
      <c r="D1347" s="4">
        <v>0</v>
      </c>
    </row>
    <row r="1348" spans="1:4" x14ac:dyDescent="0.25">
      <c r="A1348" s="5" t="s">
        <v>39</v>
      </c>
      <c r="B1348" s="28">
        <v>43951</v>
      </c>
      <c r="C1348" s="4">
        <v>0</v>
      </c>
      <c r="D1348" s="4">
        <v>5</v>
      </c>
    </row>
    <row r="1349" spans="1:4" x14ac:dyDescent="0.25">
      <c r="A1349" s="5" t="s">
        <v>40</v>
      </c>
      <c r="B1349" s="28">
        <v>43951</v>
      </c>
      <c r="C1349" s="4">
        <v>0</v>
      </c>
      <c r="D1349" s="4">
        <v>5</v>
      </c>
    </row>
    <row r="1350" spans="1:4" x14ac:dyDescent="0.25">
      <c r="A1350" s="5" t="s">
        <v>28</v>
      </c>
      <c r="B1350" s="28">
        <v>43951</v>
      </c>
      <c r="C1350" s="4">
        <v>0</v>
      </c>
      <c r="D1350" s="4">
        <v>52</v>
      </c>
    </row>
    <row r="1351" spans="1:4" x14ac:dyDescent="0.25">
      <c r="A1351" s="5" t="s">
        <v>24</v>
      </c>
      <c r="B1351" s="28">
        <v>43951</v>
      </c>
      <c r="C1351" s="4">
        <v>5</v>
      </c>
      <c r="D1351" s="4">
        <v>83</v>
      </c>
    </row>
    <row r="1352" spans="1:4" x14ac:dyDescent="0.25">
      <c r="A1352" s="5" t="s">
        <v>30</v>
      </c>
      <c r="B1352" s="28">
        <v>43951</v>
      </c>
      <c r="C1352" s="4">
        <v>0</v>
      </c>
      <c r="D1352" s="4">
        <v>12</v>
      </c>
    </row>
    <row r="1353" spans="1:4" x14ac:dyDescent="0.25">
      <c r="A1353" s="5" t="s">
        <v>26</v>
      </c>
      <c r="B1353" s="28">
        <v>43951</v>
      </c>
      <c r="C1353" s="4">
        <v>1</v>
      </c>
      <c r="D1353" s="4">
        <v>110</v>
      </c>
    </row>
    <row r="1354" spans="1:4" x14ac:dyDescent="0.25">
      <c r="A1354" s="5" t="s">
        <v>25</v>
      </c>
      <c r="B1354" s="28">
        <v>43951</v>
      </c>
      <c r="C1354" s="4">
        <v>14</v>
      </c>
      <c r="D1354" s="4">
        <v>228</v>
      </c>
    </row>
    <row r="1355" spans="1:4" x14ac:dyDescent="0.25">
      <c r="A1355" s="5" t="s">
        <v>41</v>
      </c>
      <c r="B1355" s="28">
        <v>43951</v>
      </c>
      <c r="C1355" s="4">
        <v>0</v>
      </c>
      <c r="D1355" s="4">
        <v>4</v>
      </c>
    </row>
    <row r="1356" spans="1:4" x14ac:dyDescent="0.25">
      <c r="A1356" s="5" t="s">
        <v>42</v>
      </c>
      <c r="B1356" s="28">
        <v>43951</v>
      </c>
      <c r="C1356" s="4">
        <v>0</v>
      </c>
      <c r="D1356" s="4">
        <v>2</v>
      </c>
    </row>
    <row r="1357" spans="1:4" x14ac:dyDescent="0.25">
      <c r="A1357" s="5" t="s">
        <v>43</v>
      </c>
      <c r="B1357" s="28">
        <v>43951</v>
      </c>
      <c r="C1357" s="4">
        <v>0</v>
      </c>
      <c r="D1357" s="4">
        <v>11</v>
      </c>
    </row>
    <row r="1358" spans="1:4" x14ac:dyDescent="0.25">
      <c r="A1358" s="5" t="s">
        <v>44</v>
      </c>
      <c r="B1358" s="28">
        <v>43951</v>
      </c>
      <c r="C1358" s="4">
        <v>1</v>
      </c>
      <c r="D1358" s="4">
        <v>49</v>
      </c>
    </row>
    <row r="1359" spans="1:4" x14ac:dyDescent="0.25">
      <c r="A1359" s="5" t="s">
        <v>29</v>
      </c>
      <c r="B1359" s="28">
        <v>43951</v>
      </c>
      <c r="C1359" s="4">
        <v>0</v>
      </c>
      <c r="D1359" s="4">
        <v>243</v>
      </c>
    </row>
    <row r="1360" spans="1:4" x14ac:dyDescent="0.25">
      <c r="A1360" s="5" t="s">
        <v>45</v>
      </c>
      <c r="B1360" s="28">
        <v>43951</v>
      </c>
      <c r="C1360" s="4">
        <v>0</v>
      </c>
      <c r="D1360" s="4">
        <v>15</v>
      </c>
    </row>
    <row r="1361" spans="1:5" x14ac:dyDescent="0.25">
      <c r="A1361" s="5" t="s">
        <v>46</v>
      </c>
      <c r="B1361" s="28">
        <v>43951</v>
      </c>
      <c r="C1361" s="4">
        <v>2</v>
      </c>
      <c r="D1361" s="4">
        <v>139</v>
      </c>
    </row>
    <row r="1362" spans="1:5" x14ac:dyDescent="0.25">
      <c r="A1362" s="5" t="s">
        <v>47</v>
      </c>
      <c r="B1362" s="28">
        <v>43951</v>
      </c>
      <c r="C1362" s="4">
        <v>2</v>
      </c>
      <c r="D1362" s="4">
        <v>38</v>
      </c>
    </row>
    <row r="1363" spans="1:5" x14ac:dyDescent="0.25">
      <c r="A1363" s="5" t="s">
        <v>22</v>
      </c>
      <c r="B1363" s="28">
        <v>43952</v>
      </c>
      <c r="C1363" s="4">
        <v>34</v>
      </c>
      <c r="D1363" s="4">
        <v>1632</v>
      </c>
      <c r="E1363" s="4">
        <v>3</v>
      </c>
    </row>
    <row r="1364" spans="1:5" x14ac:dyDescent="0.25">
      <c r="A1364" s="5" t="s">
        <v>35</v>
      </c>
      <c r="B1364" s="28">
        <v>43952</v>
      </c>
      <c r="C1364" s="4">
        <v>0</v>
      </c>
      <c r="D1364" s="4">
        <v>0</v>
      </c>
    </row>
    <row r="1365" spans="1:5" x14ac:dyDescent="0.25">
      <c r="A1365" s="5" t="s">
        <v>21</v>
      </c>
      <c r="B1365" s="28">
        <v>43952</v>
      </c>
      <c r="C1365" s="4">
        <v>12</v>
      </c>
      <c r="D1365" s="4">
        <v>326</v>
      </c>
    </row>
    <row r="1366" spans="1:5" x14ac:dyDescent="0.25">
      <c r="A1366" s="5" t="s">
        <v>36</v>
      </c>
      <c r="B1366" s="28">
        <v>43952</v>
      </c>
      <c r="C1366" s="4">
        <v>1</v>
      </c>
      <c r="D1366" s="4">
        <v>3</v>
      </c>
    </row>
    <row r="1367" spans="1:5" x14ac:dyDescent="0.25">
      <c r="A1367" s="5" t="s">
        <v>20</v>
      </c>
      <c r="B1367" s="28">
        <v>43952</v>
      </c>
      <c r="C1367" s="4">
        <v>29</v>
      </c>
      <c r="D1367" s="4">
        <v>1197</v>
      </c>
      <c r="E1367" s="4">
        <v>4</v>
      </c>
    </row>
    <row r="1368" spans="1:5" x14ac:dyDescent="0.25">
      <c r="A1368" s="5" t="s">
        <v>27</v>
      </c>
      <c r="B1368" s="28">
        <v>43952</v>
      </c>
      <c r="C1368" s="4">
        <v>13</v>
      </c>
      <c r="D1368" s="4">
        <v>291</v>
      </c>
    </row>
    <row r="1369" spans="1:5" x14ac:dyDescent="0.25">
      <c r="A1369" s="5" t="s">
        <v>37</v>
      </c>
      <c r="B1369" s="28">
        <v>43952</v>
      </c>
      <c r="C1369" s="4">
        <v>1</v>
      </c>
      <c r="D1369" s="4">
        <v>49</v>
      </c>
    </row>
    <row r="1370" spans="1:5" x14ac:dyDescent="0.25">
      <c r="A1370" s="5" t="s">
        <v>38</v>
      </c>
      <c r="B1370" s="28">
        <v>43952</v>
      </c>
      <c r="C1370" s="4">
        <v>2</v>
      </c>
      <c r="D1370" s="4">
        <v>25</v>
      </c>
    </row>
    <row r="1371" spans="1:5" x14ac:dyDescent="0.25">
      <c r="A1371" s="5" t="s">
        <v>48</v>
      </c>
      <c r="B1371" s="28">
        <v>43952</v>
      </c>
      <c r="C1371" s="4">
        <v>0</v>
      </c>
      <c r="D1371" s="4">
        <v>0</v>
      </c>
    </row>
    <row r="1372" spans="1:5" x14ac:dyDescent="0.25">
      <c r="A1372" s="5" t="s">
        <v>39</v>
      </c>
      <c r="B1372" s="28">
        <v>43952</v>
      </c>
      <c r="C1372" s="4">
        <v>0</v>
      </c>
      <c r="D1372" s="4">
        <v>5</v>
      </c>
    </row>
    <row r="1373" spans="1:5" x14ac:dyDescent="0.25">
      <c r="A1373" s="5" t="s">
        <v>40</v>
      </c>
      <c r="B1373" s="28">
        <v>43952</v>
      </c>
      <c r="C1373" s="4">
        <v>0</v>
      </c>
      <c r="D1373" s="4">
        <v>5</v>
      </c>
    </row>
    <row r="1374" spans="1:5" x14ac:dyDescent="0.25">
      <c r="A1374" s="5" t="s">
        <v>28</v>
      </c>
      <c r="B1374" s="28">
        <v>43952</v>
      </c>
      <c r="C1374" s="4">
        <v>3</v>
      </c>
      <c r="D1374" s="4">
        <v>55</v>
      </c>
    </row>
    <row r="1375" spans="1:5" x14ac:dyDescent="0.25">
      <c r="A1375" s="5" t="s">
        <v>24</v>
      </c>
      <c r="B1375" s="28">
        <v>43952</v>
      </c>
      <c r="C1375" s="4">
        <v>1</v>
      </c>
      <c r="D1375" s="4">
        <v>84</v>
      </c>
    </row>
    <row r="1376" spans="1:5" x14ac:dyDescent="0.25">
      <c r="A1376" s="5" t="s">
        <v>30</v>
      </c>
      <c r="B1376" s="28">
        <v>43952</v>
      </c>
      <c r="C1376" s="4">
        <v>0</v>
      </c>
      <c r="D1376" s="4">
        <v>12</v>
      </c>
    </row>
    <row r="1377" spans="1:5" x14ac:dyDescent="0.25">
      <c r="A1377" s="5" t="s">
        <v>26</v>
      </c>
      <c r="B1377" s="28">
        <v>43952</v>
      </c>
      <c r="C1377" s="4">
        <v>0</v>
      </c>
      <c r="D1377" s="4">
        <v>110</v>
      </c>
    </row>
    <row r="1378" spans="1:5" x14ac:dyDescent="0.25">
      <c r="A1378" s="5" t="s">
        <v>25</v>
      </c>
      <c r="B1378" s="28">
        <v>43952</v>
      </c>
      <c r="C1378" s="4">
        <v>8</v>
      </c>
      <c r="D1378" s="4">
        <v>236</v>
      </c>
    </row>
    <row r="1379" spans="1:5" x14ac:dyDescent="0.25">
      <c r="A1379" s="5" t="s">
        <v>41</v>
      </c>
      <c r="B1379" s="28">
        <v>43952</v>
      </c>
      <c r="C1379" s="4">
        <v>0</v>
      </c>
      <c r="D1379" s="4">
        <v>4</v>
      </c>
    </row>
    <row r="1380" spans="1:5" x14ac:dyDescent="0.25">
      <c r="A1380" s="5" t="s">
        <v>42</v>
      </c>
      <c r="B1380" s="28">
        <v>43952</v>
      </c>
      <c r="C1380" s="4">
        <v>0</v>
      </c>
      <c r="D1380" s="4">
        <v>2</v>
      </c>
    </row>
    <row r="1381" spans="1:5" x14ac:dyDescent="0.25">
      <c r="A1381" s="5" t="s">
        <v>43</v>
      </c>
      <c r="B1381" s="28">
        <v>43952</v>
      </c>
      <c r="C1381" s="4">
        <v>0</v>
      </c>
      <c r="D1381" s="4">
        <v>11</v>
      </c>
    </row>
    <row r="1382" spans="1:5" x14ac:dyDescent="0.25">
      <c r="A1382" s="5" t="s">
        <v>44</v>
      </c>
      <c r="B1382" s="28">
        <v>43952</v>
      </c>
      <c r="C1382" s="4">
        <v>0</v>
      </c>
      <c r="D1382" s="4">
        <v>49</v>
      </c>
    </row>
    <row r="1383" spans="1:5" x14ac:dyDescent="0.25">
      <c r="A1383" s="5" t="s">
        <v>29</v>
      </c>
      <c r="B1383" s="28">
        <v>43952</v>
      </c>
      <c r="C1383" s="4">
        <v>0</v>
      </c>
      <c r="D1383" s="4">
        <v>243</v>
      </c>
    </row>
    <row r="1384" spans="1:5" x14ac:dyDescent="0.25">
      <c r="A1384" s="5" t="s">
        <v>45</v>
      </c>
      <c r="B1384" s="28">
        <v>43952</v>
      </c>
      <c r="C1384" s="4">
        <v>0</v>
      </c>
      <c r="D1384" s="4">
        <v>15</v>
      </c>
    </row>
    <row r="1385" spans="1:5" x14ac:dyDescent="0.25">
      <c r="A1385" s="5" t="s">
        <v>46</v>
      </c>
      <c r="B1385" s="28">
        <v>43952</v>
      </c>
      <c r="C1385" s="4">
        <v>1</v>
      </c>
      <c r="D1385" s="4">
        <v>140</v>
      </c>
    </row>
    <row r="1386" spans="1:5" x14ac:dyDescent="0.25">
      <c r="A1386" s="5" t="s">
        <v>47</v>
      </c>
      <c r="B1386" s="28">
        <v>43952</v>
      </c>
      <c r="C1386" s="4">
        <v>0</v>
      </c>
      <c r="D1386" s="4">
        <v>38</v>
      </c>
    </row>
    <row r="1387" spans="1:5" x14ac:dyDescent="0.25">
      <c r="A1387" s="5" t="s">
        <v>22</v>
      </c>
      <c r="B1387" s="28">
        <v>43953</v>
      </c>
      <c r="C1387" s="4">
        <v>45</v>
      </c>
      <c r="D1387" s="4">
        <v>1677</v>
      </c>
      <c r="E1387" s="4">
        <v>2</v>
      </c>
    </row>
    <row r="1388" spans="1:5" x14ac:dyDescent="0.25">
      <c r="A1388" s="5" t="s">
        <v>35</v>
      </c>
      <c r="B1388" s="28">
        <v>43953</v>
      </c>
      <c r="C1388" s="4">
        <v>0</v>
      </c>
      <c r="D1388" s="4">
        <v>0</v>
      </c>
    </row>
    <row r="1389" spans="1:5" x14ac:dyDescent="0.25">
      <c r="A1389" s="5" t="s">
        <v>21</v>
      </c>
      <c r="B1389" s="28">
        <v>43953</v>
      </c>
      <c r="C1389" s="4">
        <v>11</v>
      </c>
      <c r="D1389" s="4">
        <v>337</v>
      </c>
      <c r="E1389" s="4">
        <v>3</v>
      </c>
    </row>
    <row r="1390" spans="1:5" x14ac:dyDescent="0.25">
      <c r="A1390" s="5" t="s">
        <v>36</v>
      </c>
      <c r="B1390" s="28">
        <v>43953</v>
      </c>
      <c r="C1390" s="4">
        <v>1</v>
      </c>
      <c r="D1390" s="4">
        <v>4</v>
      </c>
    </row>
    <row r="1391" spans="1:5" x14ac:dyDescent="0.25">
      <c r="A1391" s="5" t="s">
        <v>20</v>
      </c>
      <c r="B1391" s="28">
        <v>43953</v>
      </c>
      <c r="C1391" s="4">
        <v>58</v>
      </c>
      <c r="D1391" s="4">
        <v>1255</v>
      </c>
      <c r="E1391" s="4">
        <v>6</v>
      </c>
    </row>
    <row r="1392" spans="1:5" x14ac:dyDescent="0.25">
      <c r="A1392" s="5" t="s">
        <v>27</v>
      </c>
      <c r="B1392" s="28">
        <v>43953</v>
      </c>
      <c r="C1392" s="4">
        <v>12</v>
      </c>
      <c r="D1392" s="4">
        <v>303</v>
      </c>
      <c r="E1392" s="4">
        <v>1</v>
      </c>
    </row>
    <row r="1393" spans="1:4" x14ac:dyDescent="0.25">
      <c r="A1393" s="5" t="s">
        <v>37</v>
      </c>
      <c r="B1393" s="28">
        <v>43953</v>
      </c>
      <c r="C1393" s="4">
        <v>0</v>
      </c>
      <c r="D1393" s="4">
        <v>49</v>
      </c>
    </row>
    <row r="1394" spans="1:4" x14ac:dyDescent="0.25">
      <c r="A1394" s="5" t="s">
        <v>38</v>
      </c>
      <c r="B1394" s="28">
        <v>43953</v>
      </c>
      <c r="C1394" s="4">
        <v>0</v>
      </c>
      <c r="D1394" s="4">
        <v>25</v>
      </c>
    </row>
    <row r="1395" spans="1:4" x14ac:dyDescent="0.25">
      <c r="A1395" s="5" t="s">
        <v>48</v>
      </c>
      <c r="B1395" s="28">
        <v>43953</v>
      </c>
      <c r="C1395" s="4">
        <v>0</v>
      </c>
      <c r="D1395" s="4">
        <v>0</v>
      </c>
    </row>
    <row r="1396" spans="1:4" x14ac:dyDescent="0.25">
      <c r="A1396" s="5" t="s">
        <v>39</v>
      </c>
      <c r="B1396" s="28">
        <v>43953</v>
      </c>
      <c r="C1396" s="4">
        <v>0</v>
      </c>
      <c r="D1396" s="4">
        <v>5</v>
      </c>
    </row>
    <row r="1397" spans="1:4" x14ac:dyDescent="0.25">
      <c r="A1397" s="5" t="s">
        <v>40</v>
      </c>
      <c r="B1397" s="28">
        <v>43953</v>
      </c>
      <c r="C1397" s="4">
        <v>0</v>
      </c>
      <c r="D1397" s="4">
        <v>5</v>
      </c>
    </row>
    <row r="1398" spans="1:4" x14ac:dyDescent="0.25">
      <c r="A1398" s="5" t="s">
        <v>28</v>
      </c>
      <c r="B1398" s="28">
        <v>43953</v>
      </c>
      <c r="C1398" s="4">
        <v>0</v>
      </c>
      <c r="D1398" s="4">
        <v>55</v>
      </c>
    </row>
    <row r="1399" spans="1:4" x14ac:dyDescent="0.25">
      <c r="A1399" s="5" t="s">
        <v>24</v>
      </c>
      <c r="B1399" s="28">
        <v>43953</v>
      </c>
      <c r="C1399" s="4">
        <v>1</v>
      </c>
      <c r="D1399" s="4">
        <v>85</v>
      </c>
    </row>
    <row r="1400" spans="1:4" x14ac:dyDescent="0.25">
      <c r="A1400" s="5" t="s">
        <v>30</v>
      </c>
      <c r="B1400" s="28">
        <v>43953</v>
      </c>
      <c r="C1400" s="4">
        <v>12</v>
      </c>
      <c r="D1400" s="4">
        <v>24</v>
      </c>
    </row>
    <row r="1401" spans="1:4" x14ac:dyDescent="0.25">
      <c r="A1401" s="5" t="s">
        <v>26</v>
      </c>
      <c r="B1401" s="28">
        <v>43953</v>
      </c>
      <c r="C1401" s="4">
        <v>0</v>
      </c>
      <c r="D1401" s="4">
        <v>110</v>
      </c>
    </row>
    <row r="1402" spans="1:4" x14ac:dyDescent="0.25">
      <c r="A1402" s="5" t="s">
        <v>25</v>
      </c>
      <c r="B1402" s="28">
        <v>43953</v>
      </c>
      <c r="C1402" s="4">
        <v>6</v>
      </c>
      <c r="D1402" s="4">
        <v>242</v>
      </c>
    </row>
    <row r="1403" spans="1:4" x14ac:dyDescent="0.25">
      <c r="A1403" s="5" t="s">
        <v>41</v>
      </c>
      <c r="B1403" s="28">
        <v>43953</v>
      </c>
      <c r="C1403" s="4">
        <v>0</v>
      </c>
      <c r="D1403" s="4">
        <v>4</v>
      </c>
    </row>
    <row r="1404" spans="1:4" x14ac:dyDescent="0.25">
      <c r="A1404" s="5" t="s">
        <v>42</v>
      </c>
      <c r="B1404" s="28">
        <v>43953</v>
      </c>
      <c r="C1404" s="4">
        <v>0</v>
      </c>
      <c r="D1404" s="4">
        <v>2</v>
      </c>
    </row>
    <row r="1405" spans="1:4" x14ac:dyDescent="0.25">
      <c r="A1405" s="5" t="s">
        <v>43</v>
      </c>
      <c r="B1405" s="28">
        <v>43953</v>
      </c>
      <c r="C1405" s="4">
        <v>0</v>
      </c>
      <c r="D1405" s="4">
        <v>11</v>
      </c>
    </row>
    <row r="1406" spans="1:4" x14ac:dyDescent="0.25">
      <c r="A1406" s="5" t="s">
        <v>44</v>
      </c>
      <c r="B1406" s="28">
        <v>43953</v>
      </c>
      <c r="C1406" s="4">
        <v>0</v>
      </c>
      <c r="D1406" s="4">
        <v>49</v>
      </c>
    </row>
    <row r="1407" spans="1:4" x14ac:dyDescent="0.25">
      <c r="A1407" s="5" t="s">
        <v>29</v>
      </c>
      <c r="B1407" s="28">
        <v>43953</v>
      </c>
      <c r="C1407" s="4">
        <v>0</v>
      </c>
      <c r="D1407" s="4">
        <v>243</v>
      </c>
    </row>
    <row r="1408" spans="1:4" x14ac:dyDescent="0.25">
      <c r="A1408" s="5" t="s">
        <v>45</v>
      </c>
      <c r="B1408" s="28">
        <v>43953</v>
      </c>
      <c r="C1408" s="4">
        <v>0</v>
      </c>
      <c r="D1408" s="4">
        <v>15</v>
      </c>
    </row>
    <row r="1409" spans="1:5" x14ac:dyDescent="0.25">
      <c r="A1409" s="5" t="s">
        <v>46</v>
      </c>
      <c r="B1409" s="28">
        <v>43953</v>
      </c>
      <c r="C1409" s="4">
        <v>3</v>
      </c>
      <c r="D1409" s="4">
        <v>143</v>
      </c>
    </row>
    <row r="1410" spans="1:5" x14ac:dyDescent="0.25">
      <c r="A1410" s="5" t="s">
        <v>47</v>
      </c>
      <c r="B1410" s="28">
        <v>43953</v>
      </c>
      <c r="C1410" s="4">
        <v>0</v>
      </c>
      <c r="D1410" s="4">
        <v>38</v>
      </c>
    </row>
    <row r="1411" spans="1:5" x14ac:dyDescent="0.25">
      <c r="A1411" s="5" t="s">
        <v>22</v>
      </c>
      <c r="B1411" s="28">
        <v>43954</v>
      </c>
      <c r="C1411" s="4">
        <v>38</v>
      </c>
      <c r="D1411" s="4">
        <v>1715</v>
      </c>
      <c r="E1411" s="4">
        <v>3</v>
      </c>
    </row>
    <row r="1412" spans="1:5" x14ac:dyDescent="0.25">
      <c r="A1412" s="5" t="s">
        <v>35</v>
      </c>
      <c r="B1412" s="28">
        <v>43954</v>
      </c>
      <c r="C1412" s="4">
        <v>0</v>
      </c>
      <c r="D1412" s="4">
        <v>0</v>
      </c>
    </row>
    <row r="1413" spans="1:5" x14ac:dyDescent="0.25">
      <c r="A1413" s="5" t="s">
        <v>21</v>
      </c>
      <c r="B1413" s="28">
        <v>43954</v>
      </c>
      <c r="C1413" s="4">
        <v>5</v>
      </c>
      <c r="D1413" s="4">
        <v>342</v>
      </c>
      <c r="E1413" s="4">
        <v>2</v>
      </c>
    </row>
    <row r="1414" spans="1:5" x14ac:dyDescent="0.25">
      <c r="A1414" s="5" t="s">
        <v>36</v>
      </c>
      <c r="B1414" s="28">
        <v>43954</v>
      </c>
      <c r="C1414" s="4">
        <v>0</v>
      </c>
      <c r="D1414" s="4">
        <v>4</v>
      </c>
    </row>
    <row r="1415" spans="1:5" x14ac:dyDescent="0.25">
      <c r="A1415" s="5" t="s">
        <v>20</v>
      </c>
      <c r="B1415" s="28">
        <v>43954</v>
      </c>
      <c r="C1415" s="4">
        <v>49</v>
      </c>
      <c r="D1415" s="4">
        <v>1304</v>
      </c>
      <c r="E1415" s="4">
        <v>2</v>
      </c>
    </row>
    <row r="1416" spans="1:5" x14ac:dyDescent="0.25">
      <c r="A1416" s="5" t="s">
        <v>27</v>
      </c>
      <c r="B1416" s="28">
        <v>43954</v>
      </c>
      <c r="C1416" s="4">
        <v>1</v>
      </c>
      <c r="D1416" s="4">
        <v>304</v>
      </c>
      <c r="E1416" s="4">
        <v>1</v>
      </c>
    </row>
    <row r="1417" spans="1:5" x14ac:dyDescent="0.25">
      <c r="A1417" s="5" t="s">
        <v>37</v>
      </c>
      <c r="B1417" s="28">
        <v>43954</v>
      </c>
      <c r="C1417" s="4">
        <v>0</v>
      </c>
      <c r="D1417" s="4">
        <v>49</v>
      </c>
    </row>
    <row r="1418" spans="1:5" x14ac:dyDescent="0.25">
      <c r="A1418" s="5" t="s">
        <v>38</v>
      </c>
      <c r="B1418" s="28">
        <v>43954</v>
      </c>
      <c r="C1418" s="4">
        <v>2</v>
      </c>
      <c r="D1418" s="4">
        <v>27</v>
      </c>
    </row>
    <row r="1419" spans="1:5" x14ac:dyDescent="0.25">
      <c r="A1419" s="5" t="s">
        <v>48</v>
      </c>
      <c r="B1419" s="28">
        <v>43954</v>
      </c>
      <c r="C1419" s="4">
        <v>0</v>
      </c>
      <c r="D1419" s="4">
        <v>0</v>
      </c>
    </row>
    <row r="1420" spans="1:5" x14ac:dyDescent="0.25">
      <c r="A1420" s="5" t="s">
        <v>39</v>
      </c>
      <c r="B1420" s="28">
        <v>43954</v>
      </c>
      <c r="C1420" s="4">
        <v>0</v>
      </c>
      <c r="D1420" s="4">
        <v>5</v>
      </c>
    </row>
    <row r="1421" spans="1:5" x14ac:dyDescent="0.25">
      <c r="A1421" s="5" t="s">
        <v>40</v>
      </c>
      <c r="B1421" s="28">
        <v>43954</v>
      </c>
      <c r="C1421" s="4">
        <v>0</v>
      </c>
      <c r="D1421" s="4">
        <v>5</v>
      </c>
    </row>
    <row r="1422" spans="1:5" x14ac:dyDescent="0.25">
      <c r="A1422" s="5" t="s">
        <v>28</v>
      </c>
      <c r="B1422" s="28">
        <v>43954</v>
      </c>
      <c r="C1422" s="4">
        <v>0</v>
      </c>
      <c r="D1422" s="4">
        <v>55</v>
      </c>
    </row>
    <row r="1423" spans="1:5" x14ac:dyDescent="0.25">
      <c r="A1423" s="5" t="s">
        <v>24</v>
      </c>
      <c r="B1423" s="28">
        <v>43954</v>
      </c>
      <c r="C1423" s="4">
        <v>0</v>
      </c>
      <c r="D1423" s="4">
        <v>85</v>
      </c>
    </row>
    <row r="1424" spans="1:5" x14ac:dyDescent="0.25">
      <c r="A1424" s="5" t="s">
        <v>30</v>
      </c>
      <c r="B1424" s="28">
        <v>43954</v>
      </c>
      <c r="C1424" s="4">
        <v>0</v>
      </c>
      <c r="D1424" s="4">
        <v>24</v>
      </c>
    </row>
    <row r="1425" spans="1:5" x14ac:dyDescent="0.25">
      <c r="A1425" s="5" t="s">
        <v>26</v>
      </c>
      <c r="B1425" s="28">
        <v>43954</v>
      </c>
      <c r="C1425" s="4">
        <v>0</v>
      </c>
      <c r="D1425" s="4">
        <v>110</v>
      </c>
    </row>
    <row r="1426" spans="1:5" x14ac:dyDescent="0.25">
      <c r="A1426" s="5" t="s">
        <v>25</v>
      </c>
      <c r="B1426" s="28">
        <v>43954</v>
      </c>
      <c r="C1426" s="4">
        <v>6</v>
      </c>
      <c r="D1426" s="4">
        <v>248</v>
      </c>
      <c r="E1426" s="4">
        <v>1</v>
      </c>
    </row>
    <row r="1427" spans="1:5" x14ac:dyDescent="0.25">
      <c r="A1427" s="5" t="s">
        <v>41</v>
      </c>
      <c r="B1427" s="28">
        <v>43954</v>
      </c>
      <c r="C1427" s="4">
        <v>0</v>
      </c>
      <c r="D1427" s="4">
        <v>4</v>
      </c>
    </row>
    <row r="1428" spans="1:5" x14ac:dyDescent="0.25">
      <c r="A1428" s="5" t="s">
        <v>42</v>
      </c>
      <c r="B1428" s="28">
        <v>43954</v>
      </c>
      <c r="C1428" s="4">
        <v>0</v>
      </c>
      <c r="D1428" s="4">
        <v>2</v>
      </c>
    </row>
    <row r="1429" spans="1:5" x14ac:dyDescent="0.25">
      <c r="A1429" s="5" t="s">
        <v>43</v>
      </c>
      <c r="B1429" s="28">
        <v>43954</v>
      </c>
      <c r="C1429" s="4">
        <v>0</v>
      </c>
      <c r="D1429" s="4">
        <v>11</v>
      </c>
    </row>
    <row r="1430" spans="1:5" x14ac:dyDescent="0.25">
      <c r="A1430" s="5" t="s">
        <v>44</v>
      </c>
      <c r="B1430" s="28">
        <v>43954</v>
      </c>
      <c r="C1430" s="4">
        <v>0</v>
      </c>
      <c r="D1430" s="4">
        <v>49</v>
      </c>
    </row>
    <row r="1431" spans="1:5" x14ac:dyDescent="0.25">
      <c r="A1431" s="5" t="s">
        <v>29</v>
      </c>
      <c r="B1431" s="28">
        <v>43954</v>
      </c>
      <c r="C1431" s="4">
        <v>0</v>
      </c>
      <c r="D1431" s="4">
        <v>243</v>
      </c>
    </row>
    <row r="1432" spans="1:5" x14ac:dyDescent="0.25">
      <c r="A1432" s="5" t="s">
        <v>45</v>
      </c>
      <c r="B1432" s="28">
        <v>43954</v>
      </c>
      <c r="C1432" s="4">
        <v>0</v>
      </c>
      <c r="D1432" s="4">
        <v>15</v>
      </c>
    </row>
    <row r="1433" spans="1:5" x14ac:dyDescent="0.25">
      <c r="A1433" s="5" t="s">
        <v>46</v>
      </c>
      <c r="B1433" s="28">
        <v>43954</v>
      </c>
      <c r="C1433" s="4">
        <v>2</v>
      </c>
      <c r="D1433" s="4">
        <v>145</v>
      </c>
    </row>
    <row r="1434" spans="1:5" x14ac:dyDescent="0.25">
      <c r="A1434" s="5" t="s">
        <v>47</v>
      </c>
      <c r="B1434" s="28">
        <v>43954</v>
      </c>
      <c r="C1434" s="4">
        <v>0</v>
      </c>
      <c r="D1434" s="4">
        <v>38</v>
      </c>
    </row>
    <row r="1435" spans="1:5" x14ac:dyDescent="0.25">
      <c r="A1435" s="5" t="s">
        <v>22</v>
      </c>
      <c r="B1435" s="28">
        <v>43955</v>
      </c>
      <c r="C1435" s="4">
        <v>38</v>
      </c>
      <c r="D1435" s="4">
        <v>1753</v>
      </c>
      <c r="E1435" s="4">
        <v>7</v>
      </c>
    </row>
    <row r="1436" spans="1:5" x14ac:dyDescent="0.25">
      <c r="A1436" s="5" t="s">
        <v>35</v>
      </c>
      <c r="B1436" s="28">
        <v>43955</v>
      </c>
      <c r="C1436" s="4">
        <v>0</v>
      </c>
      <c r="D1436" s="4">
        <v>0</v>
      </c>
    </row>
    <row r="1437" spans="1:5" x14ac:dyDescent="0.25">
      <c r="A1437" s="5" t="s">
        <v>21</v>
      </c>
      <c r="B1437" s="28">
        <v>43955</v>
      </c>
      <c r="C1437" s="4">
        <v>5</v>
      </c>
      <c r="D1437" s="4">
        <v>347</v>
      </c>
      <c r="E1437" s="4">
        <v>1</v>
      </c>
    </row>
    <row r="1438" spans="1:5" x14ac:dyDescent="0.25">
      <c r="A1438" s="5" t="s">
        <v>36</v>
      </c>
      <c r="B1438" s="28">
        <v>43955</v>
      </c>
      <c r="C1438" s="4">
        <v>0</v>
      </c>
      <c r="D1438" s="4">
        <v>4</v>
      </c>
    </row>
    <row r="1439" spans="1:5" x14ac:dyDescent="0.25">
      <c r="A1439" s="5" t="s">
        <v>20</v>
      </c>
      <c r="B1439" s="28">
        <v>43955</v>
      </c>
      <c r="C1439" s="4">
        <v>43</v>
      </c>
      <c r="D1439" s="4">
        <v>1347</v>
      </c>
      <c r="E1439" s="4">
        <v>4</v>
      </c>
    </row>
    <row r="1440" spans="1:5" x14ac:dyDescent="0.25">
      <c r="A1440" s="5" t="s">
        <v>27</v>
      </c>
      <c r="B1440" s="28">
        <v>43955</v>
      </c>
      <c r="C1440" s="4">
        <v>6</v>
      </c>
      <c r="D1440" s="4">
        <v>310</v>
      </c>
      <c r="E1440" s="4">
        <v>2</v>
      </c>
    </row>
    <row r="1441" spans="1:4" x14ac:dyDescent="0.25">
      <c r="A1441" s="5" t="s">
        <v>37</v>
      </c>
      <c r="B1441" s="28">
        <v>43955</v>
      </c>
      <c r="C1441" s="4">
        <v>0</v>
      </c>
      <c r="D1441" s="4">
        <v>49</v>
      </c>
    </row>
    <row r="1442" spans="1:4" x14ac:dyDescent="0.25">
      <c r="A1442" s="5" t="s">
        <v>38</v>
      </c>
      <c r="B1442" s="28">
        <v>43955</v>
      </c>
      <c r="C1442" s="4">
        <v>0</v>
      </c>
      <c r="D1442" s="4">
        <v>27</v>
      </c>
    </row>
    <row r="1443" spans="1:4" x14ac:dyDescent="0.25">
      <c r="A1443" s="5" t="s">
        <v>48</v>
      </c>
      <c r="B1443" s="28">
        <v>43955</v>
      </c>
      <c r="C1443" s="4">
        <v>0</v>
      </c>
      <c r="D1443" s="4">
        <v>0</v>
      </c>
    </row>
    <row r="1444" spans="1:4" x14ac:dyDescent="0.25">
      <c r="A1444" s="5" t="s">
        <v>39</v>
      </c>
      <c r="B1444" s="28">
        <v>43955</v>
      </c>
      <c r="C1444" s="4">
        <v>0</v>
      </c>
      <c r="D1444" s="4">
        <v>5</v>
      </c>
    </row>
    <row r="1445" spans="1:4" x14ac:dyDescent="0.25">
      <c r="A1445" s="5" t="s">
        <v>40</v>
      </c>
      <c r="B1445" s="28">
        <v>43955</v>
      </c>
      <c r="C1445" s="4">
        <v>0</v>
      </c>
      <c r="D1445" s="4">
        <v>5</v>
      </c>
    </row>
    <row r="1446" spans="1:4" x14ac:dyDescent="0.25">
      <c r="A1446" s="5" t="s">
        <v>28</v>
      </c>
      <c r="B1446" s="28">
        <v>43955</v>
      </c>
      <c r="C1446" s="4">
        <v>1</v>
      </c>
      <c r="D1446" s="4">
        <v>56</v>
      </c>
    </row>
    <row r="1447" spans="1:4" x14ac:dyDescent="0.25">
      <c r="A1447" s="5" t="s">
        <v>24</v>
      </c>
      <c r="B1447" s="28">
        <v>43955</v>
      </c>
      <c r="C1447" s="4">
        <v>-1</v>
      </c>
      <c r="D1447" s="4">
        <v>84</v>
      </c>
    </row>
    <row r="1448" spans="1:4" x14ac:dyDescent="0.25">
      <c r="A1448" s="5" t="s">
        <v>30</v>
      </c>
      <c r="B1448" s="28">
        <v>43955</v>
      </c>
      <c r="C1448" s="4">
        <v>1</v>
      </c>
      <c r="D1448" s="4">
        <v>25</v>
      </c>
    </row>
    <row r="1449" spans="1:4" x14ac:dyDescent="0.25">
      <c r="A1449" s="5" t="s">
        <v>26</v>
      </c>
      <c r="B1449" s="28">
        <v>43955</v>
      </c>
      <c r="C1449" s="4">
        <v>0</v>
      </c>
      <c r="D1449" s="4">
        <v>110</v>
      </c>
    </row>
    <row r="1450" spans="1:4" x14ac:dyDescent="0.25">
      <c r="A1450" s="5" t="s">
        <v>25</v>
      </c>
      <c r="B1450" s="28">
        <v>43955</v>
      </c>
      <c r="C1450" s="4">
        <v>7</v>
      </c>
      <c r="D1450" s="4">
        <v>255</v>
      </c>
    </row>
    <row r="1451" spans="1:4" x14ac:dyDescent="0.25">
      <c r="A1451" s="5" t="s">
        <v>41</v>
      </c>
      <c r="B1451" s="28">
        <v>43955</v>
      </c>
      <c r="C1451" s="4">
        <v>0</v>
      </c>
      <c r="D1451" s="4">
        <v>4</v>
      </c>
    </row>
    <row r="1452" spans="1:4" x14ac:dyDescent="0.25">
      <c r="A1452" s="5" t="s">
        <v>42</v>
      </c>
      <c r="B1452" s="28">
        <v>43955</v>
      </c>
      <c r="C1452" s="4">
        <v>0</v>
      </c>
      <c r="D1452" s="4">
        <v>2</v>
      </c>
    </row>
    <row r="1453" spans="1:4" x14ac:dyDescent="0.25">
      <c r="A1453" s="5" t="s">
        <v>43</v>
      </c>
      <c r="B1453" s="28">
        <v>43955</v>
      </c>
      <c r="C1453" s="4">
        <v>0</v>
      </c>
      <c r="D1453" s="4">
        <v>11</v>
      </c>
    </row>
    <row r="1454" spans="1:4" x14ac:dyDescent="0.25">
      <c r="A1454" s="5" t="s">
        <v>44</v>
      </c>
      <c r="B1454" s="28">
        <v>43955</v>
      </c>
      <c r="C1454" s="4">
        <v>0</v>
      </c>
      <c r="D1454" s="4">
        <v>49</v>
      </c>
    </row>
    <row r="1455" spans="1:4" x14ac:dyDescent="0.25">
      <c r="A1455" s="5" t="s">
        <v>29</v>
      </c>
      <c r="B1455" s="28">
        <v>43955</v>
      </c>
      <c r="C1455" s="4">
        <v>0</v>
      </c>
      <c r="D1455" s="4">
        <v>243</v>
      </c>
    </row>
    <row r="1456" spans="1:4" x14ac:dyDescent="0.25">
      <c r="A1456" s="5" t="s">
        <v>45</v>
      </c>
      <c r="B1456" s="28">
        <v>43955</v>
      </c>
      <c r="C1456" s="4">
        <v>0</v>
      </c>
      <c r="D1456" s="4">
        <v>15</v>
      </c>
    </row>
    <row r="1457" spans="1:5" x14ac:dyDescent="0.25">
      <c r="A1457" s="5" t="s">
        <v>46</v>
      </c>
      <c r="B1457" s="28">
        <v>43955</v>
      </c>
      <c r="C1457" s="4">
        <v>0</v>
      </c>
      <c r="D1457" s="4">
        <v>145</v>
      </c>
    </row>
    <row r="1458" spans="1:5" x14ac:dyDescent="0.25">
      <c r="A1458" s="5" t="s">
        <v>47</v>
      </c>
      <c r="B1458" s="28">
        <v>43955</v>
      </c>
      <c r="C1458" s="4">
        <v>3</v>
      </c>
      <c r="D1458" s="4">
        <v>41</v>
      </c>
    </row>
    <row r="1459" spans="1:5" x14ac:dyDescent="0.25">
      <c r="A1459" s="5" t="s">
        <v>22</v>
      </c>
      <c r="B1459" s="28">
        <v>43956</v>
      </c>
      <c r="C1459" s="4">
        <v>58</v>
      </c>
      <c r="D1459" s="4">
        <v>1811</v>
      </c>
      <c r="E1459" s="4">
        <v>1</v>
      </c>
    </row>
    <row r="1460" spans="1:5" x14ac:dyDescent="0.25">
      <c r="A1460" s="5" t="s">
        <v>35</v>
      </c>
      <c r="B1460" s="28">
        <v>43956</v>
      </c>
      <c r="C1460" s="4">
        <v>0</v>
      </c>
      <c r="D1460" s="4">
        <v>0</v>
      </c>
    </row>
    <row r="1461" spans="1:5" x14ac:dyDescent="0.25">
      <c r="A1461" s="5" t="s">
        <v>21</v>
      </c>
      <c r="B1461" s="28">
        <v>43956</v>
      </c>
      <c r="C1461" s="4">
        <v>11</v>
      </c>
      <c r="D1461" s="4">
        <v>358</v>
      </c>
    </row>
    <row r="1462" spans="1:5" x14ac:dyDescent="0.25">
      <c r="A1462" s="5" t="s">
        <v>36</v>
      </c>
      <c r="B1462" s="28">
        <v>43956</v>
      </c>
      <c r="C1462" s="4">
        <v>0</v>
      </c>
      <c r="D1462" s="4">
        <v>4</v>
      </c>
    </row>
    <row r="1463" spans="1:5" x14ac:dyDescent="0.25">
      <c r="A1463" s="5" t="s">
        <v>20</v>
      </c>
      <c r="B1463" s="28">
        <v>43956</v>
      </c>
      <c r="C1463" s="4">
        <v>57</v>
      </c>
      <c r="D1463" s="4">
        <v>1404</v>
      </c>
      <c r="E1463" s="4">
        <v>1</v>
      </c>
    </row>
    <row r="1464" spans="1:5" x14ac:dyDescent="0.25">
      <c r="A1464" s="5" t="s">
        <v>27</v>
      </c>
      <c r="B1464" s="28">
        <v>43956</v>
      </c>
      <c r="C1464" s="4">
        <v>1</v>
      </c>
      <c r="D1464" s="4">
        <v>311</v>
      </c>
      <c r="E1464" s="4">
        <v>1</v>
      </c>
    </row>
    <row r="1465" spans="1:5" x14ac:dyDescent="0.25">
      <c r="A1465" s="5" t="s">
        <v>37</v>
      </c>
      <c r="B1465" s="28">
        <v>43956</v>
      </c>
      <c r="C1465" s="4">
        <v>-1</v>
      </c>
      <c r="D1465" s="4">
        <v>48</v>
      </c>
    </row>
    <row r="1466" spans="1:5" x14ac:dyDescent="0.25">
      <c r="A1466" s="5" t="s">
        <v>38</v>
      </c>
      <c r="B1466" s="28">
        <v>43956</v>
      </c>
      <c r="C1466" s="4">
        <v>1</v>
      </c>
      <c r="D1466" s="4">
        <v>28</v>
      </c>
    </row>
    <row r="1467" spans="1:5" x14ac:dyDescent="0.25">
      <c r="A1467" s="5" t="s">
        <v>48</v>
      </c>
      <c r="B1467" s="28">
        <v>43956</v>
      </c>
      <c r="C1467" s="4">
        <v>0</v>
      </c>
      <c r="D1467" s="4">
        <v>0</v>
      </c>
    </row>
    <row r="1468" spans="1:5" x14ac:dyDescent="0.25">
      <c r="A1468" s="5" t="s">
        <v>39</v>
      </c>
      <c r="B1468" s="28">
        <v>43956</v>
      </c>
      <c r="C1468" s="4">
        <v>0</v>
      </c>
      <c r="D1468" s="4">
        <v>5</v>
      </c>
    </row>
    <row r="1469" spans="1:5" x14ac:dyDescent="0.25">
      <c r="A1469" s="5" t="s">
        <v>40</v>
      </c>
      <c r="B1469" s="28">
        <v>43956</v>
      </c>
      <c r="C1469" s="4">
        <v>0</v>
      </c>
      <c r="D1469" s="4">
        <v>5</v>
      </c>
    </row>
    <row r="1470" spans="1:5" x14ac:dyDescent="0.25">
      <c r="A1470" s="5" t="s">
        <v>28</v>
      </c>
      <c r="B1470" s="28">
        <v>43956</v>
      </c>
      <c r="C1470" s="4">
        <v>0</v>
      </c>
      <c r="D1470" s="4">
        <v>56</v>
      </c>
    </row>
    <row r="1471" spans="1:5" x14ac:dyDescent="0.25">
      <c r="A1471" s="5" t="s">
        <v>24</v>
      </c>
      <c r="B1471" s="28">
        <v>43956</v>
      </c>
      <c r="C1471" s="4">
        <v>1</v>
      </c>
      <c r="D1471" s="4">
        <v>85</v>
      </c>
    </row>
    <row r="1472" spans="1:5" x14ac:dyDescent="0.25">
      <c r="A1472" s="5" t="s">
        <v>30</v>
      </c>
      <c r="B1472" s="28">
        <v>43956</v>
      </c>
      <c r="C1472" s="4">
        <v>0</v>
      </c>
      <c r="D1472" s="4">
        <v>25</v>
      </c>
    </row>
    <row r="1473" spans="1:5" x14ac:dyDescent="0.25">
      <c r="A1473" s="5" t="s">
        <v>26</v>
      </c>
      <c r="B1473" s="28">
        <v>43956</v>
      </c>
      <c r="C1473" s="4">
        <v>0</v>
      </c>
      <c r="D1473" s="4">
        <v>110</v>
      </c>
    </row>
    <row r="1474" spans="1:5" x14ac:dyDescent="0.25">
      <c r="A1474" s="5" t="s">
        <v>25</v>
      </c>
      <c r="B1474" s="28">
        <v>43956</v>
      </c>
      <c r="C1474" s="4">
        <v>4</v>
      </c>
      <c r="D1474" s="4">
        <v>259</v>
      </c>
    </row>
    <row r="1475" spans="1:5" x14ac:dyDescent="0.25">
      <c r="A1475" s="5" t="s">
        <v>41</v>
      </c>
      <c r="B1475" s="28">
        <v>43956</v>
      </c>
      <c r="C1475" s="4">
        <v>0</v>
      </c>
      <c r="D1475" s="4">
        <v>4</v>
      </c>
    </row>
    <row r="1476" spans="1:5" x14ac:dyDescent="0.25">
      <c r="A1476" s="5" t="s">
        <v>42</v>
      </c>
      <c r="B1476" s="28">
        <v>43956</v>
      </c>
      <c r="C1476" s="4">
        <v>0</v>
      </c>
      <c r="D1476" s="4">
        <v>2</v>
      </c>
    </row>
    <row r="1477" spans="1:5" x14ac:dyDescent="0.25">
      <c r="A1477" s="5" t="s">
        <v>43</v>
      </c>
      <c r="B1477" s="28">
        <v>43956</v>
      </c>
      <c r="C1477" s="4">
        <v>0</v>
      </c>
      <c r="D1477" s="4">
        <v>11</v>
      </c>
    </row>
    <row r="1478" spans="1:5" x14ac:dyDescent="0.25">
      <c r="A1478" s="5" t="s">
        <v>44</v>
      </c>
      <c r="B1478" s="28">
        <v>43956</v>
      </c>
      <c r="C1478" s="4">
        <v>0</v>
      </c>
      <c r="D1478" s="4">
        <v>49</v>
      </c>
    </row>
    <row r="1479" spans="1:5" x14ac:dyDescent="0.25">
      <c r="A1479" s="5" t="s">
        <v>29</v>
      </c>
      <c r="B1479" s="28">
        <v>43956</v>
      </c>
      <c r="C1479" s="4">
        <v>1</v>
      </c>
      <c r="D1479" s="4">
        <v>244</v>
      </c>
    </row>
    <row r="1480" spans="1:5" x14ac:dyDescent="0.25">
      <c r="A1480" s="5" t="s">
        <v>45</v>
      </c>
      <c r="B1480" s="28">
        <v>43956</v>
      </c>
      <c r="C1480" s="4">
        <v>0</v>
      </c>
      <c r="D1480" s="4">
        <v>15</v>
      </c>
    </row>
    <row r="1481" spans="1:5" x14ac:dyDescent="0.25">
      <c r="A1481" s="5" t="s">
        <v>46</v>
      </c>
      <c r="B1481" s="28">
        <v>43956</v>
      </c>
      <c r="C1481" s="4">
        <v>0</v>
      </c>
      <c r="D1481" s="4">
        <v>145</v>
      </c>
    </row>
    <row r="1482" spans="1:5" x14ac:dyDescent="0.25">
      <c r="A1482" s="5" t="s">
        <v>47</v>
      </c>
      <c r="B1482" s="28">
        <v>43956</v>
      </c>
      <c r="C1482" s="4">
        <v>0</v>
      </c>
      <c r="D1482" s="4">
        <v>41</v>
      </c>
    </row>
    <row r="1483" spans="1:5" x14ac:dyDescent="0.25">
      <c r="A1483" s="5" t="s">
        <v>22</v>
      </c>
      <c r="B1483" s="28">
        <v>43957</v>
      </c>
      <c r="C1483" s="4">
        <v>63</v>
      </c>
      <c r="D1483" s="4">
        <v>1874</v>
      </c>
      <c r="E1483" s="4">
        <v>5</v>
      </c>
    </row>
    <row r="1484" spans="1:5" x14ac:dyDescent="0.25">
      <c r="A1484" s="5" t="s">
        <v>35</v>
      </c>
      <c r="B1484" s="28">
        <v>43957</v>
      </c>
      <c r="C1484" s="4">
        <v>0</v>
      </c>
      <c r="D1484" s="4">
        <v>0</v>
      </c>
    </row>
    <row r="1485" spans="1:5" x14ac:dyDescent="0.25">
      <c r="A1485" s="5" t="s">
        <v>21</v>
      </c>
      <c r="B1485" s="28">
        <v>43957</v>
      </c>
      <c r="C1485" s="4">
        <v>8</v>
      </c>
      <c r="D1485" s="4">
        <v>366</v>
      </c>
    </row>
    <row r="1486" spans="1:5" x14ac:dyDescent="0.25">
      <c r="A1486" s="5" t="s">
        <v>36</v>
      </c>
      <c r="B1486" s="28">
        <v>43957</v>
      </c>
      <c r="C1486" s="4">
        <v>0</v>
      </c>
      <c r="D1486" s="4">
        <v>4</v>
      </c>
    </row>
    <row r="1487" spans="1:5" x14ac:dyDescent="0.25">
      <c r="A1487" s="5" t="s">
        <v>20</v>
      </c>
      <c r="B1487" s="28">
        <v>43957</v>
      </c>
      <c r="C1487" s="4">
        <v>102</v>
      </c>
      <c r="D1487" s="4">
        <v>1506</v>
      </c>
      <c r="E1487" s="4">
        <v>2</v>
      </c>
    </row>
    <row r="1488" spans="1:5" x14ac:dyDescent="0.25">
      <c r="A1488" s="5" t="s">
        <v>27</v>
      </c>
      <c r="B1488" s="28">
        <v>43957</v>
      </c>
      <c r="C1488" s="4">
        <v>5</v>
      </c>
      <c r="D1488" s="4">
        <v>316</v>
      </c>
    </row>
    <row r="1489" spans="1:5" x14ac:dyDescent="0.25">
      <c r="A1489" s="5" t="s">
        <v>37</v>
      </c>
      <c r="B1489" s="28">
        <v>43957</v>
      </c>
      <c r="C1489" s="4">
        <v>3</v>
      </c>
      <c r="D1489" s="4">
        <v>51</v>
      </c>
    </row>
    <row r="1490" spans="1:5" x14ac:dyDescent="0.25">
      <c r="A1490" s="5" t="s">
        <v>38</v>
      </c>
      <c r="B1490" s="28">
        <v>43957</v>
      </c>
      <c r="C1490" s="4">
        <v>0</v>
      </c>
      <c r="D1490" s="4">
        <v>28</v>
      </c>
    </row>
    <row r="1491" spans="1:5" x14ac:dyDescent="0.25">
      <c r="A1491" s="5" t="s">
        <v>48</v>
      </c>
      <c r="B1491" s="28">
        <v>43957</v>
      </c>
      <c r="C1491" s="4">
        <v>0</v>
      </c>
      <c r="D1491" s="4">
        <v>0</v>
      </c>
    </row>
    <row r="1492" spans="1:5" x14ac:dyDescent="0.25">
      <c r="A1492" s="5" t="s">
        <v>39</v>
      </c>
      <c r="B1492" s="28">
        <v>43957</v>
      </c>
      <c r="C1492" s="4">
        <v>0</v>
      </c>
      <c r="D1492" s="4">
        <v>5</v>
      </c>
    </row>
    <row r="1493" spans="1:5" x14ac:dyDescent="0.25">
      <c r="A1493" s="5" t="s">
        <v>40</v>
      </c>
      <c r="B1493" s="28">
        <v>43957</v>
      </c>
      <c r="C1493" s="4">
        <v>0</v>
      </c>
      <c r="D1493" s="4">
        <v>5</v>
      </c>
    </row>
    <row r="1494" spans="1:5" x14ac:dyDescent="0.25">
      <c r="A1494" s="5" t="s">
        <v>28</v>
      </c>
      <c r="B1494" s="28">
        <v>43957</v>
      </c>
      <c r="C1494" s="4">
        <v>1</v>
      </c>
      <c r="D1494" s="4">
        <v>57</v>
      </c>
    </row>
    <row r="1495" spans="1:5" x14ac:dyDescent="0.25">
      <c r="A1495" s="5" t="s">
        <v>24</v>
      </c>
      <c r="B1495" s="28">
        <v>43957</v>
      </c>
      <c r="C1495" s="4">
        <v>0</v>
      </c>
      <c r="D1495" s="4">
        <v>85</v>
      </c>
    </row>
    <row r="1496" spans="1:5" x14ac:dyDescent="0.25">
      <c r="A1496" s="5" t="s">
        <v>30</v>
      </c>
      <c r="B1496" s="28">
        <v>43957</v>
      </c>
      <c r="C1496" s="4">
        <v>0</v>
      </c>
      <c r="D1496" s="4">
        <v>25</v>
      </c>
    </row>
    <row r="1497" spans="1:5" x14ac:dyDescent="0.25">
      <c r="A1497" s="5" t="s">
        <v>26</v>
      </c>
      <c r="B1497" s="28">
        <v>43957</v>
      </c>
      <c r="C1497" s="4">
        <v>0</v>
      </c>
      <c r="D1497" s="4">
        <v>110</v>
      </c>
    </row>
    <row r="1498" spans="1:5" x14ac:dyDescent="0.25">
      <c r="A1498" s="5" t="s">
        <v>25</v>
      </c>
      <c r="B1498" s="28">
        <v>43957</v>
      </c>
      <c r="C1498" s="4">
        <v>6</v>
      </c>
      <c r="D1498" s="4">
        <v>265</v>
      </c>
      <c r="E1498" s="4">
        <v>1</v>
      </c>
    </row>
    <row r="1499" spans="1:5" x14ac:dyDescent="0.25">
      <c r="A1499" s="5" t="s">
        <v>41</v>
      </c>
      <c r="B1499" s="28">
        <v>43957</v>
      </c>
      <c r="C1499" s="4">
        <v>0</v>
      </c>
      <c r="D1499" s="4">
        <v>4</v>
      </c>
    </row>
    <row r="1500" spans="1:5" x14ac:dyDescent="0.25">
      <c r="A1500" s="5" t="s">
        <v>42</v>
      </c>
      <c r="B1500" s="28">
        <v>43957</v>
      </c>
      <c r="C1500" s="4">
        <v>0</v>
      </c>
      <c r="D1500" s="4">
        <v>2</v>
      </c>
    </row>
    <row r="1501" spans="1:5" x14ac:dyDescent="0.25">
      <c r="A1501" s="5" t="s">
        <v>43</v>
      </c>
      <c r="B1501" s="28">
        <v>43957</v>
      </c>
      <c r="C1501" s="4">
        <v>0</v>
      </c>
      <c r="D1501" s="4">
        <v>11</v>
      </c>
    </row>
    <row r="1502" spans="1:5" x14ac:dyDescent="0.25">
      <c r="A1502" s="5" t="s">
        <v>44</v>
      </c>
      <c r="B1502" s="28">
        <v>43957</v>
      </c>
      <c r="C1502" s="4">
        <v>0</v>
      </c>
      <c r="D1502" s="4">
        <v>49</v>
      </c>
    </row>
    <row r="1503" spans="1:5" x14ac:dyDescent="0.25">
      <c r="A1503" s="5" t="s">
        <v>29</v>
      </c>
      <c r="B1503" s="28">
        <v>43957</v>
      </c>
      <c r="C1503" s="4">
        <v>0</v>
      </c>
      <c r="D1503" s="4">
        <v>244</v>
      </c>
    </row>
    <row r="1504" spans="1:5" x14ac:dyDescent="0.25">
      <c r="A1504" s="5" t="s">
        <v>45</v>
      </c>
      <c r="B1504" s="28">
        <v>43957</v>
      </c>
      <c r="C1504" s="4">
        <v>0</v>
      </c>
      <c r="D1504" s="4">
        <v>15</v>
      </c>
    </row>
    <row r="1505" spans="1:5" x14ac:dyDescent="0.25">
      <c r="A1505" s="5" t="s">
        <v>46</v>
      </c>
      <c r="B1505" s="28">
        <v>43957</v>
      </c>
      <c r="C1505" s="4">
        <v>0</v>
      </c>
      <c r="D1505" s="4">
        <v>145</v>
      </c>
    </row>
    <row r="1506" spans="1:5" x14ac:dyDescent="0.25">
      <c r="A1506" s="5" t="s">
        <v>47</v>
      </c>
      <c r="B1506" s="28">
        <v>43957</v>
      </c>
      <c r="C1506" s="4">
        <v>0</v>
      </c>
      <c r="D1506" s="4">
        <v>41</v>
      </c>
      <c r="E1506" s="4">
        <v>1</v>
      </c>
    </row>
    <row r="1507" spans="1:5" x14ac:dyDescent="0.25">
      <c r="A1507" s="5" t="s">
        <v>22</v>
      </c>
      <c r="B1507" s="28">
        <v>43958</v>
      </c>
      <c r="C1507" s="4">
        <v>50</v>
      </c>
      <c r="D1507" s="4">
        <v>1924</v>
      </c>
      <c r="E1507" s="4">
        <v>6</v>
      </c>
    </row>
    <row r="1508" spans="1:5" x14ac:dyDescent="0.25">
      <c r="A1508" s="5" t="s">
        <v>35</v>
      </c>
      <c r="B1508" s="28">
        <v>43958</v>
      </c>
      <c r="C1508" s="4">
        <v>0</v>
      </c>
      <c r="D1508" s="4">
        <v>0</v>
      </c>
    </row>
    <row r="1509" spans="1:5" x14ac:dyDescent="0.25">
      <c r="A1509" s="5" t="s">
        <v>21</v>
      </c>
      <c r="B1509" s="28">
        <v>43958</v>
      </c>
      <c r="C1509" s="4">
        <v>26</v>
      </c>
      <c r="D1509" s="4">
        <v>392</v>
      </c>
    </row>
    <row r="1510" spans="1:5" x14ac:dyDescent="0.25">
      <c r="A1510" s="5" t="s">
        <v>36</v>
      </c>
      <c r="B1510" s="28">
        <v>43958</v>
      </c>
      <c r="C1510" s="4">
        <v>0</v>
      </c>
      <c r="D1510" s="4">
        <v>4</v>
      </c>
    </row>
    <row r="1511" spans="1:5" x14ac:dyDescent="0.25">
      <c r="A1511" s="5" t="s">
        <v>20</v>
      </c>
      <c r="B1511" s="28">
        <v>43958</v>
      </c>
      <c r="C1511" s="4">
        <v>77</v>
      </c>
      <c r="D1511" s="4">
        <v>1583</v>
      </c>
      <c r="E1511" s="4">
        <v>2</v>
      </c>
    </row>
    <row r="1512" spans="1:5" x14ac:dyDescent="0.25">
      <c r="A1512" s="5" t="s">
        <v>27</v>
      </c>
      <c r="B1512" s="28">
        <v>43958</v>
      </c>
      <c r="C1512" s="4">
        <v>4</v>
      </c>
      <c r="D1512" s="4">
        <v>320</v>
      </c>
    </row>
    <row r="1513" spans="1:5" x14ac:dyDescent="0.25">
      <c r="A1513" s="5" t="s">
        <v>37</v>
      </c>
      <c r="B1513" s="28">
        <v>43958</v>
      </c>
      <c r="C1513" s="4">
        <v>1</v>
      </c>
      <c r="D1513" s="4">
        <v>52</v>
      </c>
    </row>
    <row r="1514" spans="1:5" x14ac:dyDescent="0.25">
      <c r="A1514" s="5" t="s">
        <v>38</v>
      </c>
      <c r="B1514" s="28">
        <v>43958</v>
      </c>
      <c r="C1514" s="4">
        <v>0</v>
      </c>
      <c r="D1514" s="4">
        <v>28</v>
      </c>
    </row>
    <row r="1515" spans="1:5" x14ac:dyDescent="0.25">
      <c r="A1515" s="5" t="s">
        <v>48</v>
      </c>
      <c r="B1515" s="28">
        <v>43958</v>
      </c>
      <c r="C1515" s="4">
        <v>0</v>
      </c>
      <c r="D1515" s="4">
        <v>0</v>
      </c>
    </row>
    <row r="1516" spans="1:5" x14ac:dyDescent="0.25">
      <c r="A1516" s="5" t="s">
        <v>39</v>
      </c>
      <c r="B1516" s="28">
        <v>43958</v>
      </c>
      <c r="C1516" s="4">
        <v>0</v>
      </c>
      <c r="D1516" s="4">
        <v>5</v>
      </c>
    </row>
    <row r="1517" spans="1:5" x14ac:dyDescent="0.25">
      <c r="A1517" s="5" t="s">
        <v>40</v>
      </c>
      <c r="B1517" s="28">
        <v>43958</v>
      </c>
      <c r="C1517" s="4">
        <v>0</v>
      </c>
      <c r="D1517" s="4">
        <v>5</v>
      </c>
    </row>
    <row r="1518" spans="1:5" x14ac:dyDescent="0.25">
      <c r="A1518" s="5" t="s">
        <v>28</v>
      </c>
      <c r="B1518" s="28">
        <v>43958</v>
      </c>
      <c r="C1518" s="4">
        <v>1</v>
      </c>
      <c r="D1518" s="4">
        <v>58</v>
      </c>
    </row>
    <row r="1519" spans="1:5" x14ac:dyDescent="0.25">
      <c r="A1519" s="5" t="s">
        <v>24</v>
      </c>
      <c r="B1519" s="28">
        <v>43958</v>
      </c>
      <c r="C1519" s="4">
        <v>0</v>
      </c>
      <c r="D1519" s="4">
        <v>85</v>
      </c>
    </row>
    <row r="1520" spans="1:5" x14ac:dyDescent="0.25">
      <c r="A1520" s="5" t="s">
        <v>30</v>
      </c>
      <c r="B1520" s="28">
        <v>43958</v>
      </c>
      <c r="C1520" s="4">
        <v>0</v>
      </c>
      <c r="D1520" s="4">
        <v>25</v>
      </c>
    </row>
    <row r="1521" spans="1:5" x14ac:dyDescent="0.25">
      <c r="A1521" s="5" t="s">
        <v>26</v>
      </c>
      <c r="B1521" s="28">
        <v>43958</v>
      </c>
      <c r="C1521" s="4">
        <v>0</v>
      </c>
      <c r="D1521" s="4">
        <v>110</v>
      </c>
    </row>
    <row r="1522" spans="1:5" x14ac:dyDescent="0.25">
      <c r="A1522" s="5" t="s">
        <v>25</v>
      </c>
      <c r="B1522" s="28">
        <v>43958</v>
      </c>
      <c r="C1522" s="4">
        <v>3</v>
      </c>
      <c r="D1522" s="4">
        <v>268</v>
      </c>
    </row>
    <row r="1523" spans="1:5" x14ac:dyDescent="0.25">
      <c r="A1523" s="5" t="s">
        <v>41</v>
      </c>
      <c r="B1523" s="28">
        <v>43958</v>
      </c>
      <c r="C1523" s="4">
        <v>0</v>
      </c>
      <c r="D1523" s="4">
        <v>4</v>
      </c>
    </row>
    <row r="1524" spans="1:5" x14ac:dyDescent="0.25">
      <c r="A1524" s="5" t="s">
        <v>42</v>
      </c>
      <c r="B1524" s="28">
        <v>43958</v>
      </c>
      <c r="C1524" s="4">
        <v>1</v>
      </c>
      <c r="D1524" s="4">
        <v>3</v>
      </c>
    </row>
    <row r="1525" spans="1:5" x14ac:dyDescent="0.25">
      <c r="A1525" s="5" t="s">
        <v>43</v>
      </c>
      <c r="B1525" s="28">
        <v>43958</v>
      </c>
      <c r="C1525" s="4">
        <v>0</v>
      </c>
      <c r="D1525" s="4">
        <v>11</v>
      </c>
    </row>
    <row r="1526" spans="1:5" x14ac:dyDescent="0.25">
      <c r="A1526" s="5" t="s">
        <v>44</v>
      </c>
      <c r="B1526" s="28">
        <v>43958</v>
      </c>
      <c r="C1526" s="4">
        <v>0</v>
      </c>
      <c r="D1526" s="4">
        <v>49</v>
      </c>
    </row>
    <row r="1527" spans="1:5" x14ac:dyDescent="0.25">
      <c r="A1527" s="5" t="s">
        <v>29</v>
      </c>
      <c r="B1527" s="28">
        <v>43958</v>
      </c>
      <c r="C1527" s="4">
        <v>0</v>
      </c>
      <c r="D1527" s="4">
        <v>244</v>
      </c>
      <c r="E1527" s="4">
        <v>1</v>
      </c>
    </row>
    <row r="1528" spans="1:5" x14ac:dyDescent="0.25">
      <c r="A1528" s="5" t="s">
        <v>45</v>
      </c>
      <c r="B1528" s="28">
        <v>43958</v>
      </c>
      <c r="C1528" s="4">
        <v>0</v>
      </c>
      <c r="D1528" s="4">
        <v>15</v>
      </c>
    </row>
    <row r="1529" spans="1:5" x14ac:dyDescent="0.25">
      <c r="A1529" s="5" t="s">
        <v>46</v>
      </c>
      <c r="B1529" s="28">
        <v>43958</v>
      </c>
      <c r="C1529" s="4">
        <v>0</v>
      </c>
      <c r="D1529" s="4">
        <v>145</v>
      </c>
    </row>
    <row r="1530" spans="1:5" x14ac:dyDescent="0.25">
      <c r="A1530" s="5" t="s">
        <v>47</v>
      </c>
      <c r="B1530" s="28">
        <v>43958</v>
      </c>
      <c r="C1530" s="4">
        <v>0</v>
      </c>
      <c r="D1530" s="4">
        <v>41</v>
      </c>
    </row>
    <row r="1531" spans="1:5" x14ac:dyDescent="0.25">
      <c r="A1531" s="5" t="s">
        <v>22</v>
      </c>
      <c r="B1531" s="28">
        <v>43959</v>
      </c>
      <c r="C1531" s="4">
        <v>77</v>
      </c>
      <c r="D1531" s="4">
        <v>2001</v>
      </c>
      <c r="E1531" s="4">
        <v>5</v>
      </c>
    </row>
    <row r="1532" spans="1:5" x14ac:dyDescent="0.25">
      <c r="A1532" s="5" t="s">
        <v>35</v>
      </c>
      <c r="B1532" s="28">
        <v>43959</v>
      </c>
      <c r="C1532" s="4">
        <v>0</v>
      </c>
      <c r="D1532" s="4">
        <v>0</v>
      </c>
    </row>
    <row r="1533" spans="1:5" x14ac:dyDescent="0.25">
      <c r="A1533" s="5" t="s">
        <v>21</v>
      </c>
      <c r="B1533" s="28">
        <v>43959</v>
      </c>
      <c r="C1533" s="4">
        <v>26</v>
      </c>
      <c r="D1533" s="4">
        <v>418</v>
      </c>
    </row>
    <row r="1534" spans="1:5" x14ac:dyDescent="0.25">
      <c r="A1534" s="5" t="s">
        <v>36</v>
      </c>
      <c r="B1534" s="28">
        <v>43959</v>
      </c>
      <c r="C1534" s="4">
        <v>0</v>
      </c>
      <c r="D1534" s="4">
        <v>4</v>
      </c>
    </row>
    <row r="1535" spans="1:5" x14ac:dyDescent="0.25">
      <c r="A1535" s="5" t="s">
        <v>20</v>
      </c>
      <c r="B1535" s="28">
        <v>43959</v>
      </c>
      <c r="C1535" s="4">
        <v>130</v>
      </c>
      <c r="D1535" s="4">
        <v>1713</v>
      </c>
      <c r="E1535" s="4">
        <v>6</v>
      </c>
    </row>
    <row r="1536" spans="1:5" x14ac:dyDescent="0.25">
      <c r="A1536" s="5" t="s">
        <v>27</v>
      </c>
      <c r="B1536" s="28">
        <v>43959</v>
      </c>
      <c r="C1536" s="4">
        <v>2</v>
      </c>
      <c r="D1536" s="4">
        <v>322</v>
      </c>
    </row>
    <row r="1537" spans="1:4" x14ac:dyDescent="0.25">
      <c r="A1537" s="5" t="s">
        <v>37</v>
      </c>
      <c r="B1537" s="28">
        <v>43959</v>
      </c>
      <c r="C1537" s="4">
        <v>1</v>
      </c>
      <c r="D1537" s="4">
        <v>53</v>
      </c>
    </row>
    <row r="1538" spans="1:4" x14ac:dyDescent="0.25">
      <c r="A1538" s="5" t="s">
        <v>38</v>
      </c>
      <c r="B1538" s="28">
        <v>43959</v>
      </c>
      <c r="C1538" s="4">
        <v>0</v>
      </c>
      <c r="D1538" s="4">
        <v>28</v>
      </c>
    </row>
    <row r="1539" spans="1:4" x14ac:dyDescent="0.25">
      <c r="A1539" s="5" t="s">
        <v>48</v>
      </c>
      <c r="B1539" s="28">
        <v>43959</v>
      </c>
      <c r="C1539" s="4">
        <v>0</v>
      </c>
      <c r="D1539" s="4">
        <v>0</v>
      </c>
    </row>
    <row r="1540" spans="1:4" x14ac:dyDescent="0.25">
      <c r="A1540" s="5" t="s">
        <v>39</v>
      </c>
      <c r="B1540" s="28">
        <v>43959</v>
      </c>
      <c r="C1540" s="4">
        <v>0</v>
      </c>
      <c r="D1540" s="4">
        <v>5</v>
      </c>
    </row>
    <row r="1541" spans="1:4" x14ac:dyDescent="0.25">
      <c r="A1541" s="5" t="s">
        <v>40</v>
      </c>
      <c r="B1541" s="28">
        <v>43959</v>
      </c>
      <c r="C1541" s="4">
        <v>0</v>
      </c>
      <c r="D1541" s="4">
        <v>5</v>
      </c>
    </row>
    <row r="1542" spans="1:4" x14ac:dyDescent="0.25">
      <c r="A1542" s="5" t="s">
        <v>28</v>
      </c>
      <c r="B1542" s="28">
        <v>43959</v>
      </c>
      <c r="C1542" s="4">
        <v>1</v>
      </c>
      <c r="D1542" s="4">
        <v>59</v>
      </c>
    </row>
    <row r="1543" spans="1:4" x14ac:dyDescent="0.25">
      <c r="A1543" s="5" t="s">
        <v>24</v>
      </c>
      <c r="B1543" s="28">
        <v>43959</v>
      </c>
      <c r="C1543" s="4">
        <v>1</v>
      </c>
      <c r="D1543" s="4">
        <v>86</v>
      </c>
    </row>
    <row r="1544" spans="1:4" x14ac:dyDescent="0.25">
      <c r="A1544" s="5" t="s">
        <v>30</v>
      </c>
      <c r="B1544" s="28">
        <v>43959</v>
      </c>
      <c r="C1544" s="4">
        <v>0</v>
      </c>
      <c r="D1544" s="4">
        <v>25</v>
      </c>
    </row>
    <row r="1545" spans="1:4" x14ac:dyDescent="0.25">
      <c r="A1545" s="5" t="s">
        <v>26</v>
      </c>
      <c r="B1545" s="28">
        <v>43959</v>
      </c>
      <c r="C1545" s="4">
        <v>0</v>
      </c>
      <c r="D1545" s="4">
        <v>110</v>
      </c>
    </row>
    <row r="1546" spans="1:4" x14ac:dyDescent="0.25">
      <c r="A1546" s="5" t="s">
        <v>25</v>
      </c>
      <c r="B1546" s="28">
        <v>43959</v>
      </c>
      <c r="C1546" s="4">
        <v>2</v>
      </c>
      <c r="D1546" s="4">
        <v>270</v>
      </c>
    </row>
    <row r="1547" spans="1:4" x14ac:dyDescent="0.25">
      <c r="A1547" s="5" t="s">
        <v>41</v>
      </c>
      <c r="B1547" s="28">
        <v>43959</v>
      </c>
      <c r="C1547" s="4">
        <v>0</v>
      </c>
      <c r="D1547" s="4">
        <v>4</v>
      </c>
    </row>
    <row r="1548" spans="1:4" x14ac:dyDescent="0.25">
      <c r="A1548" s="5" t="s">
        <v>42</v>
      </c>
      <c r="B1548" s="28">
        <v>43959</v>
      </c>
      <c r="C1548" s="4">
        <v>0</v>
      </c>
      <c r="D1548" s="4">
        <v>3</v>
      </c>
    </row>
    <row r="1549" spans="1:4" x14ac:dyDescent="0.25">
      <c r="A1549" s="5" t="s">
        <v>43</v>
      </c>
      <c r="B1549" s="28">
        <v>43959</v>
      </c>
      <c r="C1549" s="4">
        <v>0</v>
      </c>
      <c r="D1549" s="4">
        <v>11</v>
      </c>
    </row>
    <row r="1550" spans="1:4" x14ac:dyDescent="0.25">
      <c r="A1550" s="5" t="s">
        <v>44</v>
      </c>
      <c r="B1550" s="28">
        <v>43959</v>
      </c>
      <c r="C1550" s="4">
        <v>0</v>
      </c>
      <c r="D1550" s="4">
        <v>49</v>
      </c>
    </row>
    <row r="1551" spans="1:4" x14ac:dyDescent="0.25">
      <c r="A1551" s="5" t="s">
        <v>29</v>
      </c>
      <c r="B1551" s="28">
        <v>43959</v>
      </c>
      <c r="C1551" s="4">
        <v>0</v>
      </c>
      <c r="D1551" s="4">
        <v>244</v>
      </c>
    </row>
    <row r="1552" spans="1:4" x14ac:dyDescent="0.25">
      <c r="A1552" s="5" t="s">
        <v>45</v>
      </c>
      <c r="B1552" s="28">
        <v>43959</v>
      </c>
      <c r="C1552" s="4">
        <v>0</v>
      </c>
      <c r="D1552" s="4">
        <v>15</v>
      </c>
    </row>
    <row r="1553" spans="1:5" x14ac:dyDescent="0.25">
      <c r="A1553" s="5" t="s">
        <v>46</v>
      </c>
      <c r="B1553" s="28">
        <v>43959</v>
      </c>
      <c r="C1553" s="4">
        <v>0</v>
      </c>
      <c r="D1553" s="4">
        <v>145</v>
      </c>
    </row>
    <row r="1554" spans="1:5" x14ac:dyDescent="0.25">
      <c r="A1554" s="5" t="s">
        <v>47</v>
      </c>
      <c r="B1554" s="28">
        <v>43959</v>
      </c>
      <c r="C1554" s="4">
        <v>0</v>
      </c>
      <c r="D1554" s="4">
        <v>41</v>
      </c>
    </row>
    <row r="1555" spans="1:5" x14ac:dyDescent="0.25">
      <c r="A1555" s="5" t="s">
        <v>22</v>
      </c>
      <c r="B1555" s="28">
        <v>43960</v>
      </c>
      <c r="C1555" s="4">
        <v>60</v>
      </c>
      <c r="D1555" s="4">
        <v>2061</v>
      </c>
      <c r="E1555" s="4">
        <v>4</v>
      </c>
    </row>
    <row r="1556" spans="1:5" x14ac:dyDescent="0.25">
      <c r="A1556" s="5" t="s">
        <v>35</v>
      </c>
      <c r="B1556" s="28">
        <v>43960</v>
      </c>
      <c r="C1556" s="4">
        <v>0</v>
      </c>
      <c r="D1556" s="4">
        <v>0</v>
      </c>
    </row>
    <row r="1557" spans="1:5" x14ac:dyDescent="0.25">
      <c r="A1557" s="5" t="s">
        <v>21</v>
      </c>
      <c r="B1557" s="28">
        <v>43960</v>
      </c>
      <c r="C1557" s="4">
        <v>9</v>
      </c>
      <c r="D1557" s="4">
        <v>427</v>
      </c>
    </row>
    <row r="1558" spans="1:5" x14ac:dyDescent="0.25">
      <c r="A1558" s="5" t="s">
        <v>36</v>
      </c>
      <c r="B1558" s="28">
        <v>43960</v>
      </c>
      <c r="C1558" s="4">
        <v>0</v>
      </c>
      <c r="D1558" s="4">
        <v>4</v>
      </c>
    </row>
    <row r="1559" spans="1:5" x14ac:dyDescent="0.25">
      <c r="A1559" s="5" t="s">
        <v>20</v>
      </c>
      <c r="B1559" s="28">
        <v>43960</v>
      </c>
      <c r="C1559" s="4">
        <v>83</v>
      </c>
      <c r="D1559" s="4">
        <v>1796</v>
      </c>
      <c r="E1559" s="4">
        <v>2</v>
      </c>
    </row>
    <row r="1560" spans="1:5" x14ac:dyDescent="0.25">
      <c r="A1560" s="5" t="s">
        <v>27</v>
      </c>
      <c r="B1560" s="28">
        <v>43960</v>
      </c>
      <c r="C1560" s="4">
        <v>6</v>
      </c>
      <c r="D1560" s="4">
        <v>328</v>
      </c>
    </row>
    <row r="1561" spans="1:5" x14ac:dyDescent="0.25">
      <c r="A1561" s="5" t="s">
        <v>37</v>
      </c>
      <c r="B1561" s="28">
        <v>43960</v>
      </c>
      <c r="C1561" s="4">
        <v>1</v>
      </c>
      <c r="D1561" s="4">
        <v>54</v>
      </c>
    </row>
    <row r="1562" spans="1:5" x14ac:dyDescent="0.25">
      <c r="A1562" s="5" t="s">
        <v>38</v>
      </c>
      <c r="B1562" s="28">
        <v>43960</v>
      </c>
      <c r="C1562" s="4">
        <v>0</v>
      </c>
      <c r="D1562" s="4">
        <v>28</v>
      </c>
    </row>
    <row r="1563" spans="1:5" x14ac:dyDescent="0.25">
      <c r="A1563" s="5" t="s">
        <v>48</v>
      </c>
      <c r="B1563" s="28">
        <v>43960</v>
      </c>
      <c r="C1563" s="4">
        <v>0</v>
      </c>
      <c r="D1563" s="4">
        <v>0</v>
      </c>
    </row>
    <row r="1564" spans="1:5" x14ac:dyDescent="0.25">
      <c r="A1564" s="5" t="s">
        <v>39</v>
      </c>
      <c r="B1564" s="28">
        <v>43960</v>
      </c>
      <c r="C1564" s="4">
        <v>0</v>
      </c>
      <c r="D1564" s="4">
        <v>5</v>
      </c>
    </row>
    <row r="1565" spans="1:5" x14ac:dyDescent="0.25">
      <c r="A1565" s="5" t="s">
        <v>40</v>
      </c>
      <c r="B1565" s="28">
        <v>43960</v>
      </c>
      <c r="C1565" s="4">
        <v>0</v>
      </c>
      <c r="D1565" s="4">
        <v>5</v>
      </c>
    </row>
    <row r="1566" spans="1:5" x14ac:dyDescent="0.25">
      <c r="A1566" s="5" t="s">
        <v>28</v>
      </c>
      <c r="B1566" s="28">
        <v>43960</v>
      </c>
      <c r="C1566" s="4">
        <v>0</v>
      </c>
      <c r="D1566" s="4">
        <v>59</v>
      </c>
      <c r="E1566" s="4">
        <v>1</v>
      </c>
    </row>
    <row r="1567" spans="1:5" x14ac:dyDescent="0.25">
      <c r="A1567" s="5" t="s">
        <v>24</v>
      </c>
      <c r="B1567" s="28">
        <v>43960</v>
      </c>
      <c r="C1567" s="4">
        <v>0</v>
      </c>
      <c r="D1567" s="4">
        <v>86</v>
      </c>
    </row>
    <row r="1568" spans="1:5" x14ac:dyDescent="0.25">
      <c r="A1568" s="5" t="s">
        <v>30</v>
      </c>
      <c r="B1568" s="28">
        <v>43960</v>
      </c>
      <c r="C1568" s="4">
        <v>0</v>
      </c>
      <c r="D1568" s="4">
        <v>25</v>
      </c>
    </row>
    <row r="1569" spans="1:5" x14ac:dyDescent="0.25">
      <c r="A1569" s="5" t="s">
        <v>26</v>
      </c>
      <c r="B1569" s="28">
        <v>43960</v>
      </c>
      <c r="C1569" s="4">
        <v>1</v>
      </c>
      <c r="D1569" s="4">
        <v>111</v>
      </c>
    </row>
    <row r="1570" spans="1:5" x14ac:dyDescent="0.25">
      <c r="A1570" s="5" t="s">
        <v>25</v>
      </c>
      <c r="B1570" s="28">
        <v>43960</v>
      </c>
      <c r="C1570" s="4">
        <v>4</v>
      </c>
      <c r="D1570" s="4">
        <v>274</v>
      </c>
    </row>
    <row r="1571" spans="1:5" x14ac:dyDescent="0.25">
      <c r="A1571" s="5" t="s">
        <v>41</v>
      </c>
      <c r="B1571" s="28">
        <v>43960</v>
      </c>
      <c r="C1571" s="4">
        <v>0</v>
      </c>
      <c r="D1571" s="4">
        <v>4</v>
      </c>
    </row>
    <row r="1572" spans="1:5" x14ac:dyDescent="0.25">
      <c r="A1572" s="5" t="s">
        <v>42</v>
      </c>
      <c r="B1572" s="28">
        <v>43960</v>
      </c>
      <c r="C1572" s="4">
        <v>0</v>
      </c>
      <c r="D1572" s="4">
        <v>3</v>
      </c>
    </row>
    <row r="1573" spans="1:5" x14ac:dyDescent="0.25">
      <c r="A1573" s="5" t="s">
        <v>43</v>
      </c>
      <c r="B1573" s="28">
        <v>43960</v>
      </c>
      <c r="C1573" s="4">
        <v>0</v>
      </c>
      <c r="D1573" s="4">
        <v>11</v>
      </c>
    </row>
    <row r="1574" spans="1:5" x14ac:dyDescent="0.25">
      <c r="A1574" s="5" t="s">
        <v>44</v>
      </c>
      <c r="B1574" s="28">
        <v>43960</v>
      </c>
      <c r="C1574" s="4">
        <v>0</v>
      </c>
      <c r="D1574" s="4">
        <v>49</v>
      </c>
    </row>
    <row r="1575" spans="1:5" x14ac:dyDescent="0.25">
      <c r="A1575" s="5" t="s">
        <v>29</v>
      </c>
      <c r="B1575" s="28">
        <v>43960</v>
      </c>
      <c r="C1575" s="4">
        <v>0</v>
      </c>
      <c r="D1575" s="4">
        <v>244</v>
      </c>
    </row>
    <row r="1576" spans="1:5" x14ac:dyDescent="0.25">
      <c r="A1576" s="5" t="s">
        <v>45</v>
      </c>
      <c r="B1576" s="28">
        <v>43960</v>
      </c>
      <c r="C1576" s="4">
        <v>0</v>
      </c>
      <c r="D1576" s="4">
        <v>15</v>
      </c>
    </row>
    <row r="1577" spans="1:5" x14ac:dyDescent="0.25">
      <c r="A1577" s="5" t="s">
        <v>46</v>
      </c>
      <c r="B1577" s="28">
        <v>43960</v>
      </c>
      <c r="C1577" s="4">
        <v>1</v>
      </c>
      <c r="D1577" s="4">
        <v>146</v>
      </c>
    </row>
    <row r="1578" spans="1:5" x14ac:dyDescent="0.25">
      <c r="A1578" s="5" t="s">
        <v>47</v>
      </c>
      <c r="B1578" s="28">
        <v>43960</v>
      </c>
      <c r="C1578" s="4">
        <v>0</v>
      </c>
      <c r="D1578" s="4">
        <v>41</v>
      </c>
    </row>
    <row r="1579" spans="1:5" x14ac:dyDescent="0.25">
      <c r="A1579" s="5" t="s">
        <v>22</v>
      </c>
      <c r="B1579" s="28">
        <v>43961</v>
      </c>
      <c r="C1579" s="4">
        <v>51</v>
      </c>
      <c r="D1579" s="4">
        <v>2112</v>
      </c>
      <c r="E1579" s="4">
        <v>3</v>
      </c>
    </row>
    <row r="1580" spans="1:5" x14ac:dyDescent="0.25">
      <c r="A1580" s="5" t="s">
        <v>35</v>
      </c>
      <c r="B1580" s="28">
        <v>43961</v>
      </c>
      <c r="C1580" s="4">
        <v>0</v>
      </c>
      <c r="D1580" s="4">
        <v>0</v>
      </c>
    </row>
    <row r="1581" spans="1:5" x14ac:dyDescent="0.25">
      <c r="A1581" s="5" t="s">
        <v>21</v>
      </c>
      <c r="B1581" s="28">
        <v>43961</v>
      </c>
      <c r="C1581" s="4">
        <v>32</v>
      </c>
      <c r="D1581" s="4">
        <v>459</v>
      </c>
    </row>
    <row r="1582" spans="1:5" x14ac:dyDescent="0.25">
      <c r="A1582" s="5" t="s">
        <v>36</v>
      </c>
      <c r="B1582" s="28">
        <v>43961</v>
      </c>
      <c r="C1582" s="4">
        <v>0</v>
      </c>
      <c r="D1582" s="4">
        <v>4</v>
      </c>
    </row>
    <row r="1583" spans="1:5" x14ac:dyDescent="0.25">
      <c r="A1583" s="5" t="s">
        <v>20</v>
      </c>
      <c r="B1583" s="28">
        <v>43961</v>
      </c>
      <c r="C1583" s="4">
        <v>165</v>
      </c>
      <c r="D1583" s="4">
        <v>1961</v>
      </c>
      <c r="E1583" s="4">
        <v>2</v>
      </c>
    </row>
    <row r="1584" spans="1:5" x14ac:dyDescent="0.25">
      <c r="A1584" s="5" t="s">
        <v>27</v>
      </c>
      <c r="B1584" s="28">
        <v>43961</v>
      </c>
      <c r="C1584" s="4">
        <v>5</v>
      </c>
      <c r="D1584" s="4">
        <v>333</v>
      </c>
    </row>
    <row r="1585" spans="1:4" x14ac:dyDescent="0.25">
      <c r="A1585" s="5" t="s">
        <v>37</v>
      </c>
      <c r="B1585" s="28">
        <v>43961</v>
      </c>
      <c r="C1585" s="4">
        <v>0</v>
      </c>
      <c r="D1585" s="4">
        <v>54</v>
      </c>
    </row>
    <row r="1586" spans="1:4" x14ac:dyDescent="0.25">
      <c r="A1586" s="5" t="s">
        <v>38</v>
      </c>
      <c r="B1586" s="28">
        <v>43961</v>
      </c>
      <c r="C1586" s="4">
        <v>0</v>
      </c>
      <c r="D1586" s="4">
        <v>28</v>
      </c>
    </row>
    <row r="1587" spans="1:4" x14ac:dyDescent="0.25">
      <c r="A1587" s="5" t="s">
        <v>48</v>
      </c>
      <c r="B1587" s="28">
        <v>43961</v>
      </c>
      <c r="C1587" s="4">
        <v>0</v>
      </c>
      <c r="D1587" s="4">
        <v>0</v>
      </c>
    </row>
    <row r="1588" spans="1:4" x14ac:dyDescent="0.25">
      <c r="A1588" s="5" t="s">
        <v>39</v>
      </c>
      <c r="B1588" s="28">
        <v>43961</v>
      </c>
      <c r="C1588" s="4">
        <v>0</v>
      </c>
      <c r="D1588" s="4">
        <v>5</v>
      </c>
    </row>
    <row r="1589" spans="1:4" x14ac:dyDescent="0.25">
      <c r="A1589" s="5" t="s">
        <v>40</v>
      </c>
      <c r="B1589" s="28">
        <v>43961</v>
      </c>
      <c r="C1589" s="4">
        <v>0</v>
      </c>
      <c r="D1589" s="4">
        <v>5</v>
      </c>
    </row>
    <row r="1590" spans="1:4" x14ac:dyDescent="0.25">
      <c r="A1590" s="5" t="s">
        <v>28</v>
      </c>
      <c r="B1590" s="28">
        <v>43961</v>
      </c>
      <c r="C1590" s="4">
        <v>0</v>
      </c>
      <c r="D1590" s="4">
        <v>59</v>
      </c>
    </row>
    <row r="1591" spans="1:4" x14ac:dyDescent="0.25">
      <c r="A1591" s="5" t="s">
        <v>24</v>
      </c>
      <c r="B1591" s="28">
        <v>43961</v>
      </c>
      <c r="C1591" s="4">
        <v>0</v>
      </c>
      <c r="D1591" s="4">
        <v>86</v>
      </c>
    </row>
    <row r="1592" spans="1:4" x14ac:dyDescent="0.25">
      <c r="A1592" s="5" t="s">
        <v>30</v>
      </c>
      <c r="B1592" s="28">
        <v>43961</v>
      </c>
      <c r="C1592" s="4">
        <v>0</v>
      </c>
      <c r="D1592" s="4">
        <v>25</v>
      </c>
    </row>
    <row r="1593" spans="1:4" x14ac:dyDescent="0.25">
      <c r="A1593" s="5" t="s">
        <v>26</v>
      </c>
      <c r="B1593" s="28">
        <v>43961</v>
      </c>
      <c r="C1593" s="4">
        <v>0</v>
      </c>
      <c r="D1593" s="4">
        <v>111</v>
      </c>
    </row>
    <row r="1594" spans="1:4" x14ac:dyDescent="0.25">
      <c r="A1594" s="5" t="s">
        <v>25</v>
      </c>
      <c r="B1594" s="28">
        <v>43961</v>
      </c>
      <c r="C1594" s="4">
        <v>2</v>
      </c>
      <c r="D1594" s="4">
        <v>276</v>
      </c>
    </row>
    <row r="1595" spans="1:4" x14ac:dyDescent="0.25">
      <c r="A1595" s="5" t="s">
        <v>41</v>
      </c>
      <c r="B1595" s="28">
        <v>43961</v>
      </c>
      <c r="C1595" s="4">
        <v>0</v>
      </c>
      <c r="D1595" s="4">
        <v>4</v>
      </c>
    </row>
    <row r="1596" spans="1:4" x14ac:dyDescent="0.25">
      <c r="A1596" s="5" t="s">
        <v>42</v>
      </c>
      <c r="B1596" s="28">
        <v>43961</v>
      </c>
      <c r="C1596" s="4">
        <v>0</v>
      </c>
      <c r="D1596" s="4">
        <v>3</v>
      </c>
    </row>
    <row r="1597" spans="1:4" x14ac:dyDescent="0.25">
      <c r="A1597" s="5" t="s">
        <v>43</v>
      </c>
      <c r="B1597" s="28">
        <v>43961</v>
      </c>
      <c r="C1597" s="4">
        <v>0</v>
      </c>
      <c r="D1597" s="4">
        <v>11</v>
      </c>
    </row>
    <row r="1598" spans="1:4" x14ac:dyDescent="0.25">
      <c r="A1598" s="5" t="s">
        <v>44</v>
      </c>
      <c r="B1598" s="28">
        <v>43961</v>
      </c>
      <c r="C1598" s="4">
        <v>0</v>
      </c>
      <c r="D1598" s="4">
        <v>49</v>
      </c>
    </row>
    <row r="1599" spans="1:4" x14ac:dyDescent="0.25">
      <c r="A1599" s="5" t="s">
        <v>29</v>
      </c>
      <c r="B1599" s="28">
        <v>43961</v>
      </c>
      <c r="C1599" s="4">
        <v>0</v>
      </c>
      <c r="D1599" s="4">
        <v>244</v>
      </c>
    </row>
    <row r="1600" spans="1:4" x14ac:dyDescent="0.25">
      <c r="A1600" s="5" t="s">
        <v>45</v>
      </c>
      <c r="B1600" s="28">
        <v>43961</v>
      </c>
      <c r="C1600" s="4">
        <v>1</v>
      </c>
      <c r="D1600" s="4">
        <v>16</v>
      </c>
    </row>
    <row r="1601" spans="1:5" x14ac:dyDescent="0.25">
      <c r="A1601" s="5" t="s">
        <v>46</v>
      </c>
      <c r="B1601" s="28">
        <v>43961</v>
      </c>
      <c r="C1601" s="4">
        <v>2</v>
      </c>
      <c r="D1601" s="4">
        <v>148</v>
      </c>
    </row>
    <row r="1602" spans="1:5" x14ac:dyDescent="0.25">
      <c r="A1602" s="5" t="s">
        <v>47</v>
      </c>
      <c r="B1602" s="28">
        <v>43961</v>
      </c>
      <c r="C1602" s="4">
        <v>0</v>
      </c>
      <c r="D1602" s="4">
        <v>41</v>
      </c>
    </row>
    <row r="1603" spans="1:5" x14ac:dyDescent="0.25">
      <c r="A1603" s="5" t="s">
        <v>22</v>
      </c>
      <c r="B1603" s="28">
        <v>43962</v>
      </c>
      <c r="C1603" s="4">
        <v>44</v>
      </c>
      <c r="D1603" s="4">
        <v>2156</v>
      </c>
      <c r="E1603" s="4">
        <v>4</v>
      </c>
    </row>
    <row r="1604" spans="1:5" x14ac:dyDescent="0.25">
      <c r="A1604" s="5" t="s">
        <v>35</v>
      </c>
      <c r="B1604" s="28">
        <v>43962</v>
      </c>
      <c r="C1604" s="4">
        <v>0</v>
      </c>
      <c r="D1604" s="4">
        <v>0</v>
      </c>
    </row>
    <row r="1605" spans="1:5" x14ac:dyDescent="0.25">
      <c r="A1605" s="5" t="s">
        <v>21</v>
      </c>
      <c r="B1605" s="28">
        <v>43962</v>
      </c>
      <c r="C1605" s="4">
        <v>17</v>
      </c>
      <c r="D1605" s="4">
        <v>476</v>
      </c>
      <c r="E1605" s="4">
        <v>1</v>
      </c>
    </row>
    <row r="1606" spans="1:5" x14ac:dyDescent="0.25">
      <c r="A1606" s="5" t="s">
        <v>36</v>
      </c>
      <c r="B1606" s="28">
        <v>43962</v>
      </c>
      <c r="C1606" s="4">
        <v>0</v>
      </c>
      <c r="D1606" s="4">
        <v>4</v>
      </c>
    </row>
    <row r="1607" spans="1:5" x14ac:dyDescent="0.25">
      <c r="A1607" s="5" t="s">
        <v>20</v>
      </c>
      <c r="B1607" s="28">
        <v>43962</v>
      </c>
      <c r="C1607" s="4">
        <v>137</v>
      </c>
      <c r="D1607" s="4">
        <v>2098</v>
      </c>
      <c r="E1607" s="4">
        <v>3</v>
      </c>
    </row>
    <row r="1608" spans="1:5" x14ac:dyDescent="0.25">
      <c r="A1608" s="5" t="s">
        <v>27</v>
      </c>
      <c r="B1608" s="28">
        <v>43962</v>
      </c>
      <c r="C1608" s="4">
        <v>14</v>
      </c>
      <c r="D1608" s="4">
        <v>347</v>
      </c>
    </row>
    <row r="1609" spans="1:5" x14ac:dyDescent="0.25">
      <c r="A1609" s="5" t="s">
        <v>37</v>
      </c>
      <c r="B1609" s="28">
        <v>43962</v>
      </c>
      <c r="C1609" s="4">
        <v>16</v>
      </c>
      <c r="D1609" s="4">
        <v>70</v>
      </c>
    </row>
    <row r="1610" spans="1:5" x14ac:dyDescent="0.25">
      <c r="A1610" s="5" t="s">
        <v>38</v>
      </c>
      <c r="B1610" s="28">
        <v>43962</v>
      </c>
      <c r="C1610" s="4">
        <v>0</v>
      </c>
      <c r="D1610" s="4">
        <v>28</v>
      </c>
    </row>
    <row r="1611" spans="1:5" x14ac:dyDescent="0.25">
      <c r="A1611" s="5" t="s">
        <v>48</v>
      </c>
      <c r="B1611" s="28">
        <v>43962</v>
      </c>
      <c r="C1611" s="4">
        <v>0</v>
      </c>
      <c r="D1611" s="4">
        <v>0</v>
      </c>
    </row>
    <row r="1612" spans="1:5" x14ac:dyDescent="0.25">
      <c r="A1612" s="5" t="s">
        <v>39</v>
      </c>
      <c r="B1612" s="28">
        <v>43962</v>
      </c>
      <c r="C1612" s="4">
        <v>0</v>
      </c>
      <c r="D1612" s="4">
        <v>5</v>
      </c>
    </row>
    <row r="1613" spans="1:5" x14ac:dyDescent="0.25">
      <c r="A1613" s="5" t="s">
        <v>40</v>
      </c>
      <c r="B1613" s="28">
        <v>43962</v>
      </c>
      <c r="C1613" s="4">
        <v>0</v>
      </c>
      <c r="D1613" s="4">
        <v>5</v>
      </c>
    </row>
    <row r="1614" spans="1:5" x14ac:dyDescent="0.25">
      <c r="A1614" s="5" t="s">
        <v>28</v>
      </c>
      <c r="B1614" s="28">
        <v>43962</v>
      </c>
      <c r="C1614" s="4">
        <v>1</v>
      </c>
      <c r="D1614" s="4">
        <v>60</v>
      </c>
    </row>
    <row r="1615" spans="1:5" x14ac:dyDescent="0.25">
      <c r="A1615" s="5" t="s">
        <v>24</v>
      </c>
      <c r="B1615" s="28">
        <v>43962</v>
      </c>
      <c r="C1615" s="4">
        <v>0</v>
      </c>
      <c r="D1615" s="4">
        <v>86</v>
      </c>
    </row>
    <row r="1616" spans="1:5" x14ac:dyDescent="0.25">
      <c r="A1616" s="5" t="s">
        <v>30</v>
      </c>
      <c r="B1616" s="28">
        <v>43962</v>
      </c>
      <c r="C1616" s="4">
        <v>1</v>
      </c>
      <c r="D1616" s="4">
        <v>26</v>
      </c>
    </row>
    <row r="1617" spans="1:5" x14ac:dyDescent="0.25">
      <c r="A1617" s="5" t="s">
        <v>26</v>
      </c>
      <c r="B1617" s="28">
        <v>43962</v>
      </c>
      <c r="C1617" s="4">
        <v>0</v>
      </c>
      <c r="D1617" s="4">
        <v>111</v>
      </c>
    </row>
    <row r="1618" spans="1:5" x14ac:dyDescent="0.25">
      <c r="A1618" s="5" t="s">
        <v>25</v>
      </c>
      <c r="B1618" s="28">
        <v>43962</v>
      </c>
      <c r="C1618" s="4">
        <v>13</v>
      </c>
      <c r="D1618" s="4">
        <v>289</v>
      </c>
      <c r="E1618" s="4">
        <v>1</v>
      </c>
    </row>
    <row r="1619" spans="1:5" x14ac:dyDescent="0.25">
      <c r="A1619" s="5" t="s">
        <v>41</v>
      </c>
      <c r="B1619" s="28">
        <v>43962</v>
      </c>
      <c r="C1619" s="4">
        <v>0</v>
      </c>
      <c r="D1619" s="4">
        <v>4</v>
      </c>
    </row>
    <row r="1620" spans="1:5" x14ac:dyDescent="0.25">
      <c r="A1620" s="5" t="s">
        <v>42</v>
      </c>
      <c r="B1620" s="28">
        <v>43962</v>
      </c>
      <c r="C1620" s="4">
        <v>0</v>
      </c>
      <c r="D1620" s="4">
        <v>3</v>
      </c>
    </row>
    <row r="1621" spans="1:5" x14ac:dyDescent="0.25">
      <c r="A1621" s="5" t="s">
        <v>43</v>
      </c>
      <c r="B1621" s="28">
        <v>43962</v>
      </c>
      <c r="C1621" s="4">
        <v>0</v>
      </c>
      <c r="D1621" s="4">
        <v>11</v>
      </c>
    </row>
    <row r="1622" spans="1:5" x14ac:dyDescent="0.25">
      <c r="A1622" s="5" t="s">
        <v>44</v>
      </c>
      <c r="B1622" s="28">
        <v>43962</v>
      </c>
      <c r="C1622" s="4">
        <v>0</v>
      </c>
      <c r="D1622" s="4">
        <v>49</v>
      </c>
    </row>
    <row r="1623" spans="1:5" x14ac:dyDescent="0.25">
      <c r="A1623" s="5" t="s">
        <v>29</v>
      </c>
      <c r="B1623" s="28">
        <v>43962</v>
      </c>
      <c r="C1623" s="4">
        <v>0</v>
      </c>
      <c r="D1623" s="4">
        <v>244</v>
      </c>
    </row>
    <row r="1624" spans="1:5" x14ac:dyDescent="0.25">
      <c r="A1624" s="5" t="s">
        <v>45</v>
      </c>
      <c r="B1624" s="28">
        <v>43962</v>
      </c>
      <c r="C1624" s="4">
        <v>0</v>
      </c>
      <c r="D1624" s="4">
        <v>16</v>
      </c>
    </row>
    <row r="1625" spans="1:5" x14ac:dyDescent="0.25">
      <c r="A1625" s="5" t="s">
        <v>46</v>
      </c>
      <c r="B1625" s="28">
        <v>43962</v>
      </c>
      <c r="C1625" s="4">
        <v>0</v>
      </c>
      <c r="D1625" s="4">
        <v>148</v>
      </c>
    </row>
    <row r="1626" spans="1:5" x14ac:dyDescent="0.25">
      <c r="A1626" s="5" t="s">
        <v>47</v>
      </c>
      <c r="B1626" s="28">
        <v>43962</v>
      </c>
      <c r="C1626" s="4">
        <v>1</v>
      </c>
      <c r="D1626" s="4">
        <v>42</v>
      </c>
    </row>
    <row r="1627" spans="1:5" x14ac:dyDescent="0.25">
      <c r="A1627" s="5" t="s">
        <v>22</v>
      </c>
      <c r="B1627" s="28">
        <v>43963</v>
      </c>
      <c r="C1627" s="4">
        <v>80</v>
      </c>
      <c r="D1627" s="4">
        <v>2236</v>
      </c>
      <c r="E1627" s="4">
        <v>2</v>
      </c>
    </row>
    <row r="1628" spans="1:5" x14ac:dyDescent="0.25">
      <c r="A1628" s="5" t="s">
        <v>35</v>
      </c>
      <c r="B1628" s="28">
        <v>43963</v>
      </c>
      <c r="C1628" s="4">
        <v>0</v>
      </c>
      <c r="D1628" s="4">
        <v>0</v>
      </c>
    </row>
    <row r="1629" spans="1:5" x14ac:dyDescent="0.25">
      <c r="A1629" s="5" t="s">
        <v>21</v>
      </c>
      <c r="B1629" s="28">
        <v>43963</v>
      </c>
      <c r="C1629" s="4">
        <v>10</v>
      </c>
      <c r="D1629" s="4">
        <v>486</v>
      </c>
      <c r="E1629" s="4">
        <v>1</v>
      </c>
    </row>
    <row r="1630" spans="1:5" x14ac:dyDescent="0.25">
      <c r="A1630" s="5" t="s">
        <v>36</v>
      </c>
      <c r="B1630" s="28">
        <v>43963</v>
      </c>
      <c r="C1630" s="4">
        <v>0</v>
      </c>
      <c r="D1630" s="4">
        <v>4</v>
      </c>
    </row>
    <row r="1631" spans="1:5" x14ac:dyDescent="0.25">
      <c r="A1631" s="5" t="s">
        <v>20</v>
      </c>
      <c r="B1631" s="28">
        <v>43963</v>
      </c>
      <c r="C1631" s="4">
        <v>188</v>
      </c>
      <c r="D1631" s="4">
        <v>2286</v>
      </c>
      <c r="E1631" s="4">
        <v>1</v>
      </c>
    </row>
    <row r="1632" spans="1:5" x14ac:dyDescent="0.25">
      <c r="A1632" s="5" t="s">
        <v>27</v>
      </c>
      <c r="B1632" s="28">
        <v>43963</v>
      </c>
      <c r="C1632" s="4">
        <v>3</v>
      </c>
      <c r="D1632" s="4">
        <v>350</v>
      </c>
      <c r="E1632" s="4">
        <v>1</v>
      </c>
    </row>
    <row r="1633" spans="1:4" x14ac:dyDescent="0.25">
      <c r="A1633" s="5" t="s">
        <v>37</v>
      </c>
      <c r="B1633" s="28">
        <v>43963</v>
      </c>
      <c r="C1633" s="4">
        <v>1</v>
      </c>
      <c r="D1633" s="4">
        <v>71</v>
      </c>
    </row>
    <row r="1634" spans="1:4" x14ac:dyDescent="0.25">
      <c r="A1634" s="5" t="s">
        <v>38</v>
      </c>
      <c r="B1634" s="28">
        <v>43963</v>
      </c>
      <c r="C1634" s="4">
        <v>0</v>
      </c>
      <c r="D1634" s="4">
        <v>28</v>
      </c>
    </row>
    <row r="1635" spans="1:4" x14ac:dyDescent="0.25">
      <c r="A1635" s="5" t="s">
        <v>48</v>
      </c>
      <c r="B1635" s="28">
        <v>43963</v>
      </c>
      <c r="C1635" s="4">
        <v>0</v>
      </c>
      <c r="D1635" s="4">
        <v>0</v>
      </c>
    </row>
    <row r="1636" spans="1:4" x14ac:dyDescent="0.25">
      <c r="A1636" s="5" t="s">
        <v>39</v>
      </c>
      <c r="B1636" s="28">
        <v>43963</v>
      </c>
      <c r="C1636" s="4">
        <v>0</v>
      </c>
      <c r="D1636" s="4">
        <v>5</v>
      </c>
    </row>
    <row r="1637" spans="1:4" x14ac:dyDescent="0.25">
      <c r="A1637" s="5" t="s">
        <v>40</v>
      </c>
      <c r="B1637" s="28">
        <v>43963</v>
      </c>
      <c r="C1637" s="4">
        <v>0</v>
      </c>
      <c r="D1637" s="4">
        <v>5</v>
      </c>
    </row>
    <row r="1638" spans="1:4" x14ac:dyDescent="0.25">
      <c r="A1638" s="5" t="s">
        <v>28</v>
      </c>
      <c r="B1638" s="28">
        <v>43963</v>
      </c>
      <c r="C1638" s="4">
        <v>0</v>
      </c>
      <c r="D1638" s="4">
        <v>60</v>
      </c>
    </row>
    <row r="1639" spans="1:4" x14ac:dyDescent="0.25">
      <c r="A1639" s="5" t="s">
        <v>24</v>
      </c>
      <c r="B1639" s="28">
        <v>43963</v>
      </c>
      <c r="C1639" s="4">
        <v>1</v>
      </c>
      <c r="D1639" s="4">
        <v>87</v>
      </c>
    </row>
    <row r="1640" spans="1:4" x14ac:dyDescent="0.25">
      <c r="A1640" s="5" t="s">
        <v>30</v>
      </c>
      <c r="B1640" s="28">
        <v>43963</v>
      </c>
      <c r="C1640" s="4">
        <v>0</v>
      </c>
      <c r="D1640" s="4">
        <v>26</v>
      </c>
    </row>
    <row r="1641" spans="1:4" x14ac:dyDescent="0.25">
      <c r="A1641" s="5" t="s">
        <v>26</v>
      </c>
      <c r="B1641" s="28">
        <v>43963</v>
      </c>
      <c r="C1641" s="4">
        <v>0</v>
      </c>
      <c r="D1641" s="4">
        <v>111</v>
      </c>
    </row>
    <row r="1642" spans="1:4" x14ac:dyDescent="0.25">
      <c r="A1642" s="5" t="s">
        <v>25</v>
      </c>
      <c r="B1642" s="28">
        <v>43963</v>
      </c>
      <c r="C1642" s="4">
        <v>1</v>
      </c>
      <c r="D1642" s="4">
        <v>290</v>
      </c>
    </row>
    <row r="1643" spans="1:4" x14ac:dyDescent="0.25">
      <c r="A1643" s="5" t="s">
        <v>41</v>
      </c>
      <c r="B1643" s="28">
        <v>43963</v>
      </c>
      <c r="C1643" s="4">
        <v>1</v>
      </c>
      <c r="D1643" s="4">
        <v>5</v>
      </c>
    </row>
    <row r="1644" spans="1:4" x14ac:dyDescent="0.25">
      <c r="A1644" s="5" t="s">
        <v>42</v>
      </c>
      <c r="B1644" s="28">
        <v>43963</v>
      </c>
      <c r="C1644" s="4">
        <v>0</v>
      </c>
      <c r="D1644" s="4">
        <v>3</v>
      </c>
    </row>
    <row r="1645" spans="1:4" x14ac:dyDescent="0.25">
      <c r="A1645" s="5" t="s">
        <v>43</v>
      </c>
      <c r="B1645" s="28">
        <v>43963</v>
      </c>
      <c r="C1645" s="4">
        <v>0</v>
      </c>
      <c r="D1645" s="4">
        <v>11</v>
      </c>
    </row>
    <row r="1646" spans="1:4" x14ac:dyDescent="0.25">
      <c r="A1646" s="5" t="s">
        <v>44</v>
      </c>
      <c r="B1646" s="28">
        <v>43963</v>
      </c>
      <c r="C1646" s="4">
        <v>0</v>
      </c>
      <c r="D1646" s="4">
        <v>49</v>
      </c>
    </row>
    <row r="1647" spans="1:4" x14ac:dyDescent="0.25">
      <c r="A1647" s="5" t="s">
        <v>29</v>
      </c>
      <c r="B1647" s="28">
        <v>43963</v>
      </c>
      <c r="C1647" s="4">
        <v>0</v>
      </c>
      <c r="D1647" s="4">
        <v>244</v>
      </c>
    </row>
    <row r="1648" spans="1:4" x14ac:dyDescent="0.25">
      <c r="A1648" s="5" t="s">
        <v>45</v>
      </c>
      <c r="B1648" s="28">
        <v>43963</v>
      </c>
      <c r="C1648" s="4">
        <v>0</v>
      </c>
      <c r="D1648" s="4">
        <v>16</v>
      </c>
    </row>
    <row r="1649" spans="1:5" x14ac:dyDescent="0.25">
      <c r="A1649" s="5" t="s">
        <v>46</v>
      </c>
      <c r="B1649" s="28">
        <v>43963</v>
      </c>
      <c r="C1649" s="4">
        <v>0</v>
      </c>
      <c r="D1649" s="4">
        <v>148</v>
      </c>
    </row>
    <row r="1650" spans="1:5" x14ac:dyDescent="0.25">
      <c r="A1650" s="5" t="s">
        <v>47</v>
      </c>
      <c r="B1650" s="28">
        <v>43963</v>
      </c>
      <c r="C1650" s="4">
        <v>0</v>
      </c>
      <c r="D1650" s="4">
        <v>42</v>
      </c>
    </row>
    <row r="1651" spans="1:5" x14ac:dyDescent="0.25">
      <c r="A1651" s="5" t="s">
        <v>22</v>
      </c>
      <c r="B1651" s="28">
        <v>43964</v>
      </c>
      <c r="C1651" s="4">
        <v>96</v>
      </c>
      <c r="D1651" s="4">
        <v>2332</v>
      </c>
      <c r="E1651" s="4">
        <v>4</v>
      </c>
    </row>
    <row r="1652" spans="1:5" x14ac:dyDescent="0.25">
      <c r="A1652" s="5" t="s">
        <v>35</v>
      </c>
      <c r="B1652" s="28">
        <v>43964</v>
      </c>
      <c r="C1652" s="4">
        <v>0</v>
      </c>
      <c r="D1652" s="4">
        <v>0</v>
      </c>
    </row>
    <row r="1653" spans="1:5" x14ac:dyDescent="0.25">
      <c r="A1653" s="5" t="s">
        <v>21</v>
      </c>
      <c r="B1653" s="28">
        <v>43964</v>
      </c>
      <c r="C1653" s="4">
        <v>18</v>
      </c>
      <c r="D1653" s="4">
        <v>504</v>
      </c>
      <c r="E1653" s="4">
        <v>1</v>
      </c>
    </row>
    <row r="1654" spans="1:5" x14ac:dyDescent="0.25">
      <c r="A1654" s="5" t="s">
        <v>36</v>
      </c>
      <c r="B1654" s="28">
        <v>43964</v>
      </c>
      <c r="C1654" s="4">
        <v>0</v>
      </c>
      <c r="D1654" s="4">
        <v>4</v>
      </c>
    </row>
    <row r="1655" spans="1:5" x14ac:dyDescent="0.25">
      <c r="A1655" s="5" t="s">
        <v>20</v>
      </c>
      <c r="B1655" s="28">
        <v>43964</v>
      </c>
      <c r="C1655" s="4">
        <v>179</v>
      </c>
      <c r="D1655" s="4">
        <v>2465</v>
      </c>
      <c r="E1655" s="4">
        <v>5</v>
      </c>
    </row>
    <row r="1656" spans="1:5" x14ac:dyDescent="0.25">
      <c r="A1656" s="5" t="s">
        <v>27</v>
      </c>
      <c r="B1656" s="28">
        <v>43964</v>
      </c>
      <c r="C1656" s="4">
        <v>11</v>
      </c>
      <c r="D1656" s="4">
        <v>361</v>
      </c>
    </row>
    <row r="1657" spans="1:5" x14ac:dyDescent="0.25">
      <c r="A1657" s="5" t="s">
        <v>37</v>
      </c>
      <c r="B1657" s="28">
        <v>43964</v>
      </c>
      <c r="C1657" s="4">
        <v>5</v>
      </c>
      <c r="D1657" s="4">
        <v>76</v>
      </c>
    </row>
    <row r="1658" spans="1:5" x14ac:dyDescent="0.25">
      <c r="A1658" s="5" t="s">
        <v>38</v>
      </c>
      <c r="B1658" s="28">
        <v>43964</v>
      </c>
      <c r="C1658" s="4">
        <v>1</v>
      </c>
      <c r="D1658" s="4">
        <v>29</v>
      </c>
    </row>
    <row r="1659" spans="1:5" x14ac:dyDescent="0.25">
      <c r="A1659" s="5" t="s">
        <v>48</v>
      </c>
      <c r="B1659" s="28">
        <v>43964</v>
      </c>
      <c r="C1659" s="4">
        <v>0</v>
      </c>
      <c r="D1659" s="4">
        <v>0</v>
      </c>
    </row>
    <row r="1660" spans="1:5" x14ac:dyDescent="0.25">
      <c r="A1660" s="5" t="s">
        <v>39</v>
      </c>
      <c r="B1660" s="28">
        <v>43964</v>
      </c>
      <c r="C1660" s="4">
        <v>0</v>
      </c>
      <c r="D1660" s="4">
        <v>5</v>
      </c>
    </row>
    <row r="1661" spans="1:5" x14ac:dyDescent="0.25">
      <c r="A1661" s="5" t="s">
        <v>40</v>
      </c>
      <c r="B1661" s="28">
        <v>43964</v>
      </c>
      <c r="C1661" s="4">
        <v>0</v>
      </c>
      <c r="D1661" s="4">
        <v>5</v>
      </c>
    </row>
    <row r="1662" spans="1:5" x14ac:dyDescent="0.25">
      <c r="A1662" s="5" t="s">
        <v>28</v>
      </c>
      <c r="B1662" s="28">
        <v>43964</v>
      </c>
      <c r="C1662" s="4">
        <v>0</v>
      </c>
      <c r="D1662" s="4">
        <v>60</v>
      </c>
    </row>
    <row r="1663" spans="1:5" x14ac:dyDescent="0.25">
      <c r="A1663" s="5" t="s">
        <v>24</v>
      </c>
      <c r="B1663" s="28">
        <v>43964</v>
      </c>
      <c r="C1663" s="4">
        <v>1</v>
      </c>
      <c r="D1663" s="4">
        <v>88</v>
      </c>
    </row>
    <row r="1664" spans="1:5" x14ac:dyDescent="0.25">
      <c r="A1664" s="5" t="s">
        <v>30</v>
      </c>
      <c r="B1664" s="28">
        <v>43964</v>
      </c>
      <c r="C1664" s="4">
        <v>-1</v>
      </c>
      <c r="D1664" s="4">
        <v>25</v>
      </c>
    </row>
    <row r="1665" spans="1:5" x14ac:dyDescent="0.25">
      <c r="A1665" s="5" t="s">
        <v>26</v>
      </c>
      <c r="B1665" s="28">
        <v>43964</v>
      </c>
      <c r="C1665" s="4">
        <v>2</v>
      </c>
      <c r="D1665" s="4">
        <v>113</v>
      </c>
    </row>
    <row r="1666" spans="1:5" x14ac:dyDescent="0.25">
      <c r="A1666" s="5" t="s">
        <v>25</v>
      </c>
      <c r="B1666" s="28">
        <v>43964</v>
      </c>
      <c r="C1666" s="4">
        <v>4</v>
      </c>
      <c r="D1666" s="4">
        <v>294</v>
      </c>
    </row>
    <row r="1667" spans="1:5" x14ac:dyDescent="0.25">
      <c r="A1667" s="5" t="s">
        <v>41</v>
      </c>
      <c r="B1667" s="28">
        <v>43964</v>
      </c>
      <c r="C1667" s="4">
        <v>0</v>
      </c>
      <c r="D1667" s="4">
        <v>5</v>
      </c>
    </row>
    <row r="1668" spans="1:5" x14ac:dyDescent="0.25">
      <c r="A1668" s="5" t="s">
        <v>42</v>
      </c>
      <c r="B1668" s="28">
        <v>43964</v>
      </c>
      <c r="C1668" s="4">
        <v>0</v>
      </c>
      <c r="D1668" s="4">
        <v>3</v>
      </c>
    </row>
    <row r="1669" spans="1:5" x14ac:dyDescent="0.25">
      <c r="A1669" s="5" t="s">
        <v>43</v>
      </c>
      <c r="B1669" s="28">
        <v>43964</v>
      </c>
      <c r="C1669" s="4">
        <v>0</v>
      </c>
      <c r="D1669" s="4">
        <v>11</v>
      </c>
    </row>
    <row r="1670" spans="1:5" x14ac:dyDescent="0.25">
      <c r="A1670" s="5" t="s">
        <v>44</v>
      </c>
      <c r="B1670" s="28">
        <v>43964</v>
      </c>
      <c r="C1670" s="4">
        <v>0</v>
      </c>
      <c r="D1670" s="4">
        <v>49</v>
      </c>
    </row>
    <row r="1671" spans="1:5" x14ac:dyDescent="0.25">
      <c r="A1671" s="5" t="s">
        <v>29</v>
      </c>
      <c r="B1671" s="28">
        <v>43964</v>
      </c>
      <c r="C1671" s="4">
        <v>0</v>
      </c>
      <c r="D1671" s="4">
        <v>244</v>
      </c>
    </row>
    <row r="1672" spans="1:5" x14ac:dyDescent="0.25">
      <c r="A1672" s="5" t="s">
        <v>45</v>
      </c>
      <c r="B1672" s="28">
        <v>43964</v>
      </c>
      <c r="C1672" s="4">
        <v>0</v>
      </c>
      <c r="D1672" s="4">
        <v>16</v>
      </c>
    </row>
    <row r="1673" spans="1:5" x14ac:dyDescent="0.25">
      <c r="A1673" s="5" t="s">
        <v>46</v>
      </c>
      <c r="B1673" s="28">
        <v>43964</v>
      </c>
      <c r="C1673" s="4">
        <v>0</v>
      </c>
      <c r="D1673" s="4">
        <v>148</v>
      </c>
    </row>
    <row r="1674" spans="1:5" x14ac:dyDescent="0.25">
      <c r="A1674" s="5" t="s">
        <v>47</v>
      </c>
      <c r="B1674" s="28">
        <v>43964</v>
      </c>
      <c r="C1674" s="4">
        <v>0</v>
      </c>
      <c r="D1674" s="4">
        <v>42</v>
      </c>
    </row>
    <row r="1675" spans="1:5" x14ac:dyDescent="0.25">
      <c r="A1675" s="5" t="s">
        <v>22</v>
      </c>
      <c r="B1675" s="28">
        <v>43965</v>
      </c>
      <c r="C1675" s="4">
        <v>79</v>
      </c>
      <c r="D1675" s="4">
        <v>2411</v>
      </c>
      <c r="E1675" s="4">
        <v>11</v>
      </c>
    </row>
    <row r="1676" spans="1:5" x14ac:dyDescent="0.25">
      <c r="A1676" s="5" t="s">
        <v>35</v>
      </c>
      <c r="B1676" s="28">
        <v>43965</v>
      </c>
      <c r="C1676" s="4">
        <v>0</v>
      </c>
      <c r="D1676" s="4">
        <v>0</v>
      </c>
    </row>
    <row r="1677" spans="1:5" x14ac:dyDescent="0.25">
      <c r="A1677" s="5" t="s">
        <v>21</v>
      </c>
      <c r="B1677" s="28">
        <v>43965</v>
      </c>
      <c r="C1677" s="4">
        <v>9</v>
      </c>
      <c r="D1677" s="4">
        <v>513</v>
      </c>
      <c r="E1677" s="4">
        <v>1</v>
      </c>
    </row>
    <row r="1678" spans="1:5" x14ac:dyDescent="0.25">
      <c r="A1678" s="5" t="s">
        <v>36</v>
      </c>
      <c r="B1678" s="28">
        <v>43965</v>
      </c>
      <c r="C1678" s="4">
        <v>0</v>
      </c>
      <c r="D1678" s="4">
        <v>4</v>
      </c>
    </row>
    <row r="1679" spans="1:5" x14ac:dyDescent="0.25">
      <c r="A1679" s="5" t="s">
        <v>20</v>
      </c>
      <c r="B1679" s="28">
        <v>43965</v>
      </c>
      <c r="C1679" s="4">
        <v>153</v>
      </c>
      <c r="D1679" s="4">
        <v>2618</v>
      </c>
      <c r="E1679" s="4">
        <v>10</v>
      </c>
    </row>
    <row r="1680" spans="1:5" x14ac:dyDescent="0.25">
      <c r="A1680" s="5" t="s">
        <v>27</v>
      </c>
      <c r="B1680" s="28">
        <v>43965</v>
      </c>
      <c r="C1680" s="4">
        <v>5</v>
      </c>
      <c r="D1680" s="4">
        <v>366</v>
      </c>
      <c r="E1680" s="4">
        <v>1</v>
      </c>
    </row>
    <row r="1681" spans="1:5" x14ac:dyDescent="0.25">
      <c r="A1681" s="5" t="s">
        <v>37</v>
      </c>
      <c r="B1681" s="28">
        <v>43965</v>
      </c>
      <c r="C1681" s="4">
        <v>3</v>
      </c>
      <c r="D1681" s="4">
        <v>79</v>
      </c>
    </row>
    <row r="1682" spans="1:5" x14ac:dyDescent="0.25">
      <c r="A1682" s="5" t="s">
        <v>38</v>
      </c>
      <c r="B1682" s="28">
        <v>43965</v>
      </c>
      <c r="C1682" s="4">
        <v>0</v>
      </c>
      <c r="D1682" s="4">
        <v>29</v>
      </c>
    </row>
    <row r="1683" spans="1:5" x14ac:dyDescent="0.25">
      <c r="A1683" s="5" t="s">
        <v>48</v>
      </c>
      <c r="B1683" s="28">
        <v>43965</v>
      </c>
      <c r="C1683" s="4">
        <v>0</v>
      </c>
      <c r="D1683" s="4">
        <v>0</v>
      </c>
    </row>
    <row r="1684" spans="1:5" x14ac:dyDescent="0.25">
      <c r="A1684" s="5" t="s">
        <v>39</v>
      </c>
      <c r="B1684" s="28">
        <v>43965</v>
      </c>
      <c r="C1684" s="4">
        <v>0</v>
      </c>
      <c r="D1684" s="4">
        <v>5</v>
      </c>
    </row>
    <row r="1685" spans="1:5" x14ac:dyDescent="0.25">
      <c r="A1685" s="5" t="s">
        <v>40</v>
      </c>
      <c r="B1685" s="28">
        <v>43965</v>
      </c>
      <c r="C1685" s="4">
        <v>0</v>
      </c>
      <c r="D1685" s="4">
        <v>5</v>
      </c>
    </row>
    <row r="1686" spans="1:5" x14ac:dyDescent="0.25">
      <c r="A1686" s="5" t="s">
        <v>28</v>
      </c>
      <c r="B1686" s="28">
        <v>43965</v>
      </c>
      <c r="C1686" s="4">
        <v>0</v>
      </c>
      <c r="D1686" s="4">
        <v>60</v>
      </c>
    </row>
    <row r="1687" spans="1:5" x14ac:dyDescent="0.25">
      <c r="A1687" s="5" t="s">
        <v>24</v>
      </c>
      <c r="B1687" s="28">
        <v>43965</v>
      </c>
      <c r="C1687" s="4">
        <v>0</v>
      </c>
      <c r="D1687" s="4">
        <v>88</v>
      </c>
    </row>
    <row r="1688" spans="1:5" x14ac:dyDescent="0.25">
      <c r="A1688" s="5" t="s">
        <v>30</v>
      </c>
      <c r="B1688" s="28">
        <v>43965</v>
      </c>
      <c r="C1688" s="4">
        <v>0</v>
      </c>
      <c r="D1688" s="4">
        <v>25</v>
      </c>
    </row>
    <row r="1689" spans="1:5" x14ac:dyDescent="0.25">
      <c r="A1689" s="5" t="s">
        <v>26</v>
      </c>
      <c r="B1689" s="28">
        <v>43965</v>
      </c>
      <c r="C1689" s="4">
        <v>1</v>
      </c>
      <c r="D1689" s="4">
        <v>114</v>
      </c>
    </row>
    <row r="1690" spans="1:5" x14ac:dyDescent="0.25">
      <c r="A1690" s="5" t="s">
        <v>25</v>
      </c>
      <c r="B1690" s="28">
        <v>43965</v>
      </c>
      <c r="C1690" s="4">
        <v>4</v>
      </c>
      <c r="D1690" s="4">
        <v>298</v>
      </c>
      <c r="E1690" s="4">
        <v>1</v>
      </c>
    </row>
    <row r="1691" spans="1:5" x14ac:dyDescent="0.25">
      <c r="A1691" s="5" t="s">
        <v>41</v>
      </c>
      <c r="B1691" s="28">
        <v>43965</v>
      </c>
      <c r="C1691" s="4">
        <v>0</v>
      </c>
      <c r="D1691" s="4">
        <v>5</v>
      </c>
    </row>
    <row r="1692" spans="1:5" x14ac:dyDescent="0.25">
      <c r="A1692" s="5" t="s">
        <v>42</v>
      </c>
      <c r="B1692" s="28">
        <v>43965</v>
      </c>
      <c r="C1692" s="4">
        <v>0</v>
      </c>
      <c r="D1692" s="4">
        <v>3</v>
      </c>
    </row>
    <row r="1693" spans="1:5" x14ac:dyDescent="0.25">
      <c r="A1693" s="5" t="s">
        <v>43</v>
      </c>
      <c r="B1693" s="28">
        <v>43965</v>
      </c>
      <c r="C1693" s="4">
        <v>0</v>
      </c>
      <c r="D1693" s="4">
        <v>11</v>
      </c>
    </row>
    <row r="1694" spans="1:5" x14ac:dyDescent="0.25">
      <c r="A1694" s="5" t="s">
        <v>44</v>
      </c>
      <c r="B1694" s="28">
        <v>43965</v>
      </c>
      <c r="C1694" s="4">
        <v>0</v>
      </c>
      <c r="D1694" s="4">
        <v>49</v>
      </c>
    </row>
    <row r="1695" spans="1:5" x14ac:dyDescent="0.25">
      <c r="A1695" s="5" t="s">
        <v>29</v>
      </c>
      <c r="B1695" s="28">
        <v>43965</v>
      </c>
      <c r="C1695" s="4">
        <v>0</v>
      </c>
      <c r="D1695" s="4">
        <v>244</v>
      </c>
    </row>
    <row r="1696" spans="1:5" x14ac:dyDescent="0.25">
      <c r="A1696" s="5" t="s">
        <v>45</v>
      </c>
      <c r="B1696" s="28">
        <v>43965</v>
      </c>
      <c r="C1696" s="4">
        <v>0</v>
      </c>
      <c r="D1696" s="4">
        <v>16</v>
      </c>
    </row>
    <row r="1697" spans="1:5" x14ac:dyDescent="0.25">
      <c r="A1697" s="5" t="s">
        <v>46</v>
      </c>
      <c r="B1697" s="28">
        <v>43965</v>
      </c>
      <c r="C1697" s="4">
        <v>0</v>
      </c>
      <c r="D1697" s="4">
        <v>148</v>
      </c>
    </row>
    <row r="1698" spans="1:5" x14ac:dyDescent="0.25">
      <c r="A1698" s="5" t="s">
        <v>47</v>
      </c>
      <c r="B1698" s="28">
        <v>43965</v>
      </c>
      <c r="C1698" s="4">
        <v>0</v>
      </c>
      <c r="D1698" s="4">
        <v>42</v>
      </c>
    </row>
    <row r="1699" spans="1:5" x14ac:dyDescent="0.25">
      <c r="A1699" s="5" t="s">
        <v>22</v>
      </c>
      <c r="B1699" s="28">
        <v>43966</v>
      </c>
      <c r="C1699" s="4">
        <v>86</v>
      </c>
      <c r="D1699" s="4">
        <v>2497</v>
      </c>
      <c r="E1699" s="4">
        <v>2</v>
      </c>
    </row>
    <row r="1700" spans="1:5" x14ac:dyDescent="0.25">
      <c r="A1700" s="5" t="s">
        <v>35</v>
      </c>
      <c r="B1700" s="28">
        <v>43966</v>
      </c>
      <c r="C1700" s="4">
        <v>0</v>
      </c>
      <c r="D1700" s="4">
        <v>0</v>
      </c>
    </row>
    <row r="1701" spans="1:5" x14ac:dyDescent="0.25">
      <c r="A1701" s="5" t="s">
        <v>21</v>
      </c>
      <c r="B1701" s="28">
        <v>43966</v>
      </c>
      <c r="C1701" s="4">
        <v>25</v>
      </c>
      <c r="D1701" s="4">
        <v>538</v>
      </c>
      <c r="E1701" s="4">
        <v>1</v>
      </c>
    </row>
    <row r="1702" spans="1:5" x14ac:dyDescent="0.25">
      <c r="A1702" s="5" t="s">
        <v>36</v>
      </c>
      <c r="B1702" s="28">
        <v>43966</v>
      </c>
      <c r="C1702" s="4">
        <v>0</v>
      </c>
      <c r="D1702" s="4">
        <v>4</v>
      </c>
    </row>
    <row r="1703" spans="1:5" x14ac:dyDescent="0.25">
      <c r="A1703" s="5" t="s">
        <v>20</v>
      </c>
      <c r="B1703" s="28">
        <v>43966</v>
      </c>
      <c r="C1703" s="4">
        <v>214</v>
      </c>
      <c r="D1703" s="4">
        <v>2832</v>
      </c>
    </row>
    <row r="1704" spans="1:5" x14ac:dyDescent="0.25">
      <c r="A1704" s="5" t="s">
        <v>27</v>
      </c>
      <c r="B1704" s="28">
        <v>43966</v>
      </c>
      <c r="C1704" s="4">
        <v>3</v>
      </c>
      <c r="D1704" s="4">
        <v>369</v>
      </c>
    </row>
    <row r="1705" spans="1:5" x14ac:dyDescent="0.25">
      <c r="A1705" s="5" t="s">
        <v>37</v>
      </c>
      <c r="B1705" s="28">
        <v>43966</v>
      </c>
      <c r="C1705" s="4">
        <v>0</v>
      </c>
      <c r="D1705" s="4">
        <v>79</v>
      </c>
    </row>
    <row r="1706" spans="1:5" x14ac:dyDescent="0.25">
      <c r="A1706" s="5" t="s">
        <v>38</v>
      </c>
      <c r="B1706" s="28">
        <v>43966</v>
      </c>
      <c r="C1706" s="4">
        <v>0</v>
      </c>
      <c r="D1706" s="4">
        <v>29</v>
      </c>
    </row>
    <row r="1707" spans="1:5" x14ac:dyDescent="0.25">
      <c r="A1707" s="5" t="s">
        <v>48</v>
      </c>
      <c r="B1707" s="28">
        <v>43966</v>
      </c>
      <c r="C1707" s="4">
        <v>0</v>
      </c>
      <c r="D1707" s="4">
        <v>0</v>
      </c>
    </row>
    <row r="1708" spans="1:5" x14ac:dyDescent="0.25">
      <c r="A1708" s="5" t="s">
        <v>39</v>
      </c>
      <c r="B1708" s="28">
        <v>43966</v>
      </c>
      <c r="C1708" s="4">
        <v>0</v>
      </c>
      <c r="D1708" s="4">
        <v>5</v>
      </c>
    </row>
    <row r="1709" spans="1:5" x14ac:dyDescent="0.25">
      <c r="A1709" s="5" t="s">
        <v>40</v>
      </c>
      <c r="B1709" s="28">
        <v>43966</v>
      </c>
      <c r="C1709" s="4">
        <v>0</v>
      </c>
      <c r="D1709" s="4">
        <v>5</v>
      </c>
    </row>
    <row r="1710" spans="1:5" x14ac:dyDescent="0.25">
      <c r="A1710" s="5" t="s">
        <v>28</v>
      </c>
      <c r="B1710" s="28">
        <v>43966</v>
      </c>
      <c r="C1710" s="4">
        <v>0</v>
      </c>
      <c r="D1710" s="4">
        <v>60</v>
      </c>
    </row>
    <row r="1711" spans="1:5" x14ac:dyDescent="0.25">
      <c r="A1711" s="5" t="s">
        <v>24</v>
      </c>
      <c r="B1711" s="28">
        <v>43966</v>
      </c>
      <c r="C1711" s="4">
        <v>-1</v>
      </c>
      <c r="D1711" s="4">
        <v>87</v>
      </c>
    </row>
    <row r="1712" spans="1:5" x14ac:dyDescent="0.25">
      <c r="A1712" s="5" t="s">
        <v>30</v>
      </c>
      <c r="B1712" s="28">
        <v>43966</v>
      </c>
      <c r="C1712" s="4">
        <v>0</v>
      </c>
      <c r="D1712" s="4">
        <v>25</v>
      </c>
    </row>
    <row r="1713" spans="1:5" x14ac:dyDescent="0.25">
      <c r="A1713" s="5" t="s">
        <v>26</v>
      </c>
      <c r="B1713" s="28">
        <v>43966</v>
      </c>
      <c r="C1713" s="4">
        <v>0</v>
      </c>
      <c r="D1713" s="4">
        <v>114</v>
      </c>
    </row>
    <row r="1714" spans="1:5" x14ac:dyDescent="0.25">
      <c r="A1714" s="5" t="s">
        <v>25</v>
      </c>
      <c r="B1714" s="28">
        <v>43966</v>
      </c>
      <c r="C1714" s="4">
        <v>17</v>
      </c>
      <c r="D1714" s="4">
        <v>315</v>
      </c>
    </row>
    <row r="1715" spans="1:5" x14ac:dyDescent="0.25">
      <c r="A1715" s="5" t="s">
        <v>41</v>
      </c>
      <c r="B1715" s="28">
        <v>43966</v>
      </c>
      <c r="C1715" s="4">
        <v>0</v>
      </c>
      <c r="D1715" s="4">
        <v>5</v>
      </c>
    </row>
    <row r="1716" spans="1:5" x14ac:dyDescent="0.25">
      <c r="A1716" s="5" t="s">
        <v>42</v>
      </c>
      <c r="B1716" s="28">
        <v>43966</v>
      </c>
      <c r="C1716" s="4">
        <v>0</v>
      </c>
      <c r="D1716" s="4">
        <v>3</v>
      </c>
    </row>
    <row r="1717" spans="1:5" x14ac:dyDescent="0.25">
      <c r="A1717" s="5" t="s">
        <v>43</v>
      </c>
      <c r="B1717" s="28">
        <v>43966</v>
      </c>
      <c r="C1717" s="4">
        <v>0</v>
      </c>
      <c r="D1717" s="4">
        <v>11</v>
      </c>
    </row>
    <row r="1718" spans="1:5" x14ac:dyDescent="0.25">
      <c r="A1718" s="5" t="s">
        <v>44</v>
      </c>
      <c r="B1718" s="28">
        <v>43966</v>
      </c>
      <c r="C1718" s="4">
        <v>0</v>
      </c>
      <c r="D1718" s="4">
        <v>49</v>
      </c>
    </row>
    <row r="1719" spans="1:5" x14ac:dyDescent="0.25">
      <c r="A1719" s="5" t="s">
        <v>29</v>
      </c>
      <c r="B1719" s="28">
        <v>43966</v>
      </c>
      <c r="C1719" s="4">
        <v>0</v>
      </c>
      <c r="D1719" s="4">
        <v>244</v>
      </c>
    </row>
    <row r="1720" spans="1:5" x14ac:dyDescent="0.25">
      <c r="A1720" s="5" t="s">
        <v>45</v>
      </c>
      <c r="B1720" s="28">
        <v>43966</v>
      </c>
      <c r="C1720" s="4">
        <v>0</v>
      </c>
      <c r="D1720" s="4">
        <v>16</v>
      </c>
    </row>
    <row r="1721" spans="1:5" x14ac:dyDescent="0.25">
      <c r="A1721" s="5" t="s">
        <v>46</v>
      </c>
      <c r="B1721" s="28">
        <v>43966</v>
      </c>
      <c r="C1721" s="4">
        <v>0</v>
      </c>
      <c r="D1721" s="4">
        <v>148</v>
      </c>
    </row>
    <row r="1722" spans="1:5" x14ac:dyDescent="0.25">
      <c r="A1722" s="5" t="s">
        <v>47</v>
      </c>
      <c r="B1722" s="28">
        <v>43966</v>
      </c>
      <c r="C1722" s="4">
        <v>0</v>
      </c>
      <c r="D1722" s="4">
        <v>42</v>
      </c>
    </row>
    <row r="1723" spans="1:5" x14ac:dyDescent="0.25">
      <c r="A1723" s="5" t="s">
        <v>22</v>
      </c>
      <c r="B1723" s="28">
        <v>43967</v>
      </c>
      <c r="C1723" s="4">
        <v>97</v>
      </c>
      <c r="D1723" s="4">
        <v>2594</v>
      </c>
      <c r="E1723" s="4">
        <v>2</v>
      </c>
    </row>
    <row r="1724" spans="1:5" x14ac:dyDescent="0.25">
      <c r="A1724" s="5" t="s">
        <v>35</v>
      </c>
      <c r="B1724" s="28">
        <v>43967</v>
      </c>
      <c r="C1724" s="4">
        <v>0</v>
      </c>
      <c r="D1724" s="4">
        <v>0</v>
      </c>
    </row>
    <row r="1725" spans="1:5" x14ac:dyDescent="0.25">
      <c r="A1725" s="5" t="s">
        <v>21</v>
      </c>
      <c r="B1725" s="28">
        <v>43967</v>
      </c>
      <c r="C1725" s="4">
        <v>21</v>
      </c>
      <c r="D1725" s="4">
        <v>559</v>
      </c>
      <c r="E1725" s="4">
        <v>1</v>
      </c>
    </row>
    <row r="1726" spans="1:5" x14ac:dyDescent="0.25">
      <c r="A1726" s="5" t="s">
        <v>36</v>
      </c>
      <c r="B1726" s="28">
        <v>43967</v>
      </c>
      <c r="C1726" s="4">
        <v>0</v>
      </c>
      <c r="D1726" s="4">
        <v>4</v>
      </c>
    </row>
    <row r="1727" spans="1:5" x14ac:dyDescent="0.25">
      <c r="A1727" s="5" t="s">
        <v>20</v>
      </c>
      <c r="B1727" s="28">
        <v>43967</v>
      </c>
      <c r="C1727" s="4">
        <v>193</v>
      </c>
      <c r="D1727" s="4">
        <v>3025</v>
      </c>
      <c r="E1727" s="4">
        <v>4</v>
      </c>
    </row>
    <row r="1728" spans="1:5" x14ac:dyDescent="0.25">
      <c r="A1728" s="5" t="s">
        <v>27</v>
      </c>
      <c r="B1728" s="28">
        <v>43967</v>
      </c>
      <c r="C1728" s="4">
        <v>9</v>
      </c>
      <c r="D1728" s="4">
        <v>378</v>
      </c>
    </row>
    <row r="1729" spans="1:4" x14ac:dyDescent="0.25">
      <c r="A1729" s="5" t="s">
        <v>37</v>
      </c>
      <c r="B1729" s="28">
        <v>43967</v>
      </c>
      <c r="C1729" s="4">
        <v>0</v>
      </c>
      <c r="D1729" s="4">
        <v>79</v>
      </c>
    </row>
    <row r="1730" spans="1:4" x14ac:dyDescent="0.25">
      <c r="A1730" s="5" t="s">
        <v>38</v>
      </c>
      <c r="B1730" s="28">
        <v>43967</v>
      </c>
      <c r="C1730" s="4">
        <v>0</v>
      </c>
      <c r="D1730" s="4">
        <v>29</v>
      </c>
    </row>
    <row r="1731" spans="1:4" x14ac:dyDescent="0.25">
      <c r="A1731" s="5" t="s">
        <v>48</v>
      </c>
      <c r="B1731" s="28">
        <v>43967</v>
      </c>
      <c r="C1731" s="4">
        <v>0</v>
      </c>
      <c r="D1731" s="4">
        <v>0</v>
      </c>
    </row>
    <row r="1732" spans="1:4" x14ac:dyDescent="0.25">
      <c r="A1732" s="5" t="s">
        <v>39</v>
      </c>
      <c r="B1732" s="28">
        <v>43967</v>
      </c>
      <c r="C1732" s="4">
        <v>0</v>
      </c>
      <c r="D1732" s="4">
        <v>5</v>
      </c>
    </row>
    <row r="1733" spans="1:4" x14ac:dyDescent="0.25">
      <c r="A1733" s="5" t="s">
        <v>40</v>
      </c>
      <c r="B1733" s="28">
        <v>43967</v>
      </c>
      <c r="C1733" s="4">
        <v>0</v>
      </c>
      <c r="D1733" s="4">
        <v>5</v>
      </c>
    </row>
    <row r="1734" spans="1:4" x14ac:dyDescent="0.25">
      <c r="A1734" s="5" t="s">
        <v>28</v>
      </c>
      <c r="B1734" s="28">
        <v>43967</v>
      </c>
      <c r="C1734" s="4">
        <v>0</v>
      </c>
      <c r="D1734" s="4">
        <v>60</v>
      </c>
    </row>
    <row r="1735" spans="1:4" x14ac:dyDescent="0.25">
      <c r="A1735" s="5" t="s">
        <v>24</v>
      </c>
      <c r="B1735" s="28">
        <v>43967</v>
      </c>
      <c r="C1735" s="4">
        <v>0</v>
      </c>
      <c r="D1735" s="4">
        <v>87</v>
      </c>
    </row>
    <row r="1736" spans="1:4" x14ac:dyDescent="0.25">
      <c r="A1736" s="5" t="s">
        <v>30</v>
      </c>
      <c r="B1736" s="28">
        <v>43967</v>
      </c>
      <c r="C1736" s="4">
        <v>0</v>
      </c>
      <c r="D1736" s="4">
        <v>25</v>
      </c>
    </row>
    <row r="1737" spans="1:4" x14ac:dyDescent="0.25">
      <c r="A1737" s="5" t="s">
        <v>26</v>
      </c>
      <c r="B1737" s="28">
        <v>43967</v>
      </c>
      <c r="C1737" s="4">
        <v>0</v>
      </c>
      <c r="D1737" s="4">
        <v>114</v>
      </c>
    </row>
    <row r="1738" spans="1:4" x14ac:dyDescent="0.25">
      <c r="A1738" s="5" t="s">
        <v>25</v>
      </c>
      <c r="B1738" s="28">
        <v>43967</v>
      </c>
      <c r="C1738" s="4">
        <v>6</v>
      </c>
      <c r="D1738" s="4">
        <v>321</v>
      </c>
    </row>
    <row r="1739" spans="1:4" x14ac:dyDescent="0.25">
      <c r="A1739" s="5" t="s">
        <v>41</v>
      </c>
      <c r="B1739" s="28">
        <v>43967</v>
      </c>
      <c r="C1739" s="4">
        <v>0</v>
      </c>
      <c r="D1739" s="4">
        <v>5</v>
      </c>
    </row>
    <row r="1740" spans="1:4" x14ac:dyDescent="0.25">
      <c r="A1740" s="5" t="s">
        <v>42</v>
      </c>
      <c r="B1740" s="28">
        <v>43967</v>
      </c>
      <c r="C1740" s="4">
        <v>0</v>
      </c>
      <c r="D1740" s="4">
        <v>3</v>
      </c>
    </row>
    <row r="1741" spans="1:4" x14ac:dyDescent="0.25">
      <c r="A1741" s="5" t="s">
        <v>43</v>
      </c>
      <c r="B1741" s="28">
        <v>43967</v>
      </c>
      <c r="C1741" s="4">
        <v>0</v>
      </c>
      <c r="D1741" s="4">
        <v>11</v>
      </c>
    </row>
    <row r="1742" spans="1:4" x14ac:dyDescent="0.25">
      <c r="A1742" s="5" t="s">
        <v>44</v>
      </c>
      <c r="B1742" s="28">
        <v>43967</v>
      </c>
      <c r="C1742" s="4">
        <v>0</v>
      </c>
      <c r="D1742" s="4">
        <v>49</v>
      </c>
    </row>
    <row r="1743" spans="1:4" x14ac:dyDescent="0.25">
      <c r="A1743" s="5" t="s">
        <v>29</v>
      </c>
      <c r="B1743" s="28">
        <v>43967</v>
      </c>
      <c r="C1743" s="4">
        <v>1</v>
      </c>
      <c r="D1743" s="4">
        <v>245</v>
      </c>
    </row>
    <row r="1744" spans="1:4" x14ac:dyDescent="0.25">
      <c r="A1744" s="5" t="s">
        <v>45</v>
      </c>
      <c r="B1744" s="28">
        <v>43967</v>
      </c>
      <c r="C1744" s="4">
        <v>0</v>
      </c>
      <c r="D1744" s="4">
        <v>16</v>
      </c>
    </row>
    <row r="1745" spans="1:5" x14ac:dyDescent="0.25">
      <c r="A1745" s="5" t="s">
        <v>46</v>
      </c>
      <c r="B1745" s="28">
        <v>43967</v>
      </c>
      <c r="C1745" s="4">
        <v>0</v>
      </c>
      <c r="D1745" s="4">
        <v>148</v>
      </c>
    </row>
    <row r="1746" spans="1:5" x14ac:dyDescent="0.25">
      <c r="A1746" s="5" t="s">
        <v>47</v>
      </c>
      <c r="B1746" s="28">
        <v>43967</v>
      </c>
      <c r="C1746" s="4">
        <v>0</v>
      </c>
      <c r="D1746" s="4">
        <v>42</v>
      </c>
    </row>
    <row r="1747" spans="1:5" x14ac:dyDescent="0.25">
      <c r="A1747" s="5" t="s">
        <v>22</v>
      </c>
      <c r="B1747" s="28">
        <v>43968</v>
      </c>
      <c r="C1747" s="4">
        <v>74</v>
      </c>
      <c r="D1747" s="4">
        <v>2668</v>
      </c>
      <c r="E1747" s="4">
        <v>3</v>
      </c>
    </row>
    <row r="1748" spans="1:5" x14ac:dyDescent="0.25">
      <c r="A1748" s="5" t="s">
        <v>35</v>
      </c>
      <c r="B1748" s="28">
        <v>43968</v>
      </c>
      <c r="C1748" s="4">
        <v>0</v>
      </c>
      <c r="D1748" s="4">
        <v>0</v>
      </c>
    </row>
    <row r="1749" spans="1:5" x14ac:dyDescent="0.25">
      <c r="A1749" s="5" t="s">
        <v>21</v>
      </c>
      <c r="B1749" s="28">
        <v>43968</v>
      </c>
      <c r="C1749" s="4">
        <v>19</v>
      </c>
      <c r="D1749" s="4">
        <v>578</v>
      </c>
      <c r="E1749" s="4">
        <v>2</v>
      </c>
    </row>
    <row r="1750" spans="1:5" x14ac:dyDescent="0.25">
      <c r="A1750" s="5" t="s">
        <v>36</v>
      </c>
      <c r="B1750" s="28">
        <v>43968</v>
      </c>
      <c r="C1750" s="4">
        <v>0</v>
      </c>
      <c r="D1750" s="4">
        <v>4</v>
      </c>
    </row>
    <row r="1751" spans="1:5" x14ac:dyDescent="0.25">
      <c r="A1751" s="5" t="s">
        <v>20</v>
      </c>
      <c r="B1751" s="28">
        <v>43968</v>
      </c>
      <c r="C1751" s="4">
        <v>147</v>
      </c>
      <c r="D1751" s="4">
        <v>3172</v>
      </c>
      <c r="E1751" s="4">
        <v>2</v>
      </c>
    </row>
    <row r="1752" spans="1:5" x14ac:dyDescent="0.25">
      <c r="A1752" s="5" t="s">
        <v>27</v>
      </c>
      <c r="B1752" s="28">
        <v>43968</v>
      </c>
      <c r="C1752" s="4">
        <v>20</v>
      </c>
      <c r="D1752" s="4">
        <v>398</v>
      </c>
      <c r="E1752" s="4">
        <v>2</v>
      </c>
    </row>
    <row r="1753" spans="1:5" x14ac:dyDescent="0.25">
      <c r="A1753" s="5" t="s">
        <v>37</v>
      </c>
      <c r="B1753" s="28">
        <v>43968</v>
      </c>
      <c r="C1753" s="4">
        <v>0</v>
      </c>
      <c r="D1753" s="4">
        <v>79</v>
      </c>
    </row>
    <row r="1754" spans="1:5" x14ac:dyDescent="0.25">
      <c r="A1754" s="5" t="s">
        <v>38</v>
      </c>
      <c r="B1754" s="28">
        <v>43968</v>
      </c>
      <c r="C1754" s="4">
        <v>0</v>
      </c>
      <c r="D1754" s="4">
        <v>29</v>
      </c>
    </row>
    <row r="1755" spans="1:5" x14ac:dyDescent="0.25">
      <c r="A1755" s="5" t="s">
        <v>48</v>
      </c>
      <c r="B1755" s="28">
        <v>43968</v>
      </c>
      <c r="C1755" s="4">
        <v>0</v>
      </c>
      <c r="D1755" s="4">
        <v>0</v>
      </c>
    </row>
    <row r="1756" spans="1:5" x14ac:dyDescent="0.25">
      <c r="A1756" s="5" t="s">
        <v>39</v>
      </c>
      <c r="B1756" s="28">
        <v>43968</v>
      </c>
      <c r="C1756" s="4">
        <v>0</v>
      </c>
      <c r="D1756" s="4">
        <v>5</v>
      </c>
    </row>
    <row r="1757" spans="1:5" x14ac:dyDescent="0.25">
      <c r="A1757" s="5" t="s">
        <v>40</v>
      </c>
      <c r="B1757" s="28">
        <v>43968</v>
      </c>
      <c r="C1757" s="4">
        <v>0</v>
      </c>
      <c r="D1757" s="4">
        <v>5</v>
      </c>
    </row>
    <row r="1758" spans="1:5" x14ac:dyDescent="0.25">
      <c r="A1758" s="5" t="s">
        <v>28</v>
      </c>
      <c r="B1758" s="28">
        <v>43968</v>
      </c>
      <c r="C1758" s="4">
        <v>1</v>
      </c>
      <c r="D1758" s="4">
        <v>61</v>
      </c>
    </row>
    <row r="1759" spans="1:5" x14ac:dyDescent="0.25">
      <c r="A1759" s="5" t="s">
        <v>24</v>
      </c>
      <c r="B1759" s="28">
        <v>43968</v>
      </c>
      <c r="C1759" s="4">
        <v>0</v>
      </c>
      <c r="D1759" s="4">
        <v>87</v>
      </c>
    </row>
    <row r="1760" spans="1:5" x14ac:dyDescent="0.25">
      <c r="A1760" s="5" t="s">
        <v>30</v>
      </c>
      <c r="B1760" s="28">
        <v>43968</v>
      </c>
      <c r="C1760" s="4">
        <v>0</v>
      </c>
      <c r="D1760" s="4">
        <v>25</v>
      </c>
    </row>
    <row r="1761" spans="1:5" x14ac:dyDescent="0.25">
      <c r="A1761" s="5" t="s">
        <v>26</v>
      </c>
      <c r="B1761" s="28">
        <v>43968</v>
      </c>
      <c r="C1761" s="4">
        <v>0</v>
      </c>
      <c r="D1761" s="4">
        <v>114</v>
      </c>
    </row>
    <row r="1762" spans="1:5" x14ac:dyDescent="0.25">
      <c r="A1762" s="5" t="s">
        <v>25</v>
      </c>
      <c r="B1762" s="28">
        <v>43968</v>
      </c>
      <c r="C1762" s="4">
        <v>2</v>
      </c>
      <c r="D1762" s="4">
        <v>323</v>
      </c>
      <c r="E1762" s="4">
        <v>1</v>
      </c>
    </row>
    <row r="1763" spans="1:5" x14ac:dyDescent="0.25">
      <c r="A1763" s="5" t="s">
        <v>41</v>
      </c>
      <c r="B1763" s="28">
        <v>43968</v>
      </c>
      <c r="C1763" s="4">
        <v>0</v>
      </c>
      <c r="D1763" s="4">
        <v>5</v>
      </c>
    </row>
    <row r="1764" spans="1:5" x14ac:dyDescent="0.25">
      <c r="A1764" s="5" t="s">
        <v>42</v>
      </c>
      <c r="B1764" s="28">
        <v>43968</v>
      </c>
      <c r="C1764" s="4">
        <v>0</v>
      </c>
      <c r="D1764" s="4">
        <v>3</v>
      </c>
    </row>
    <row r="1765" spans="1:5" x14ac:dyDescent="0.25">
      <c r="A1765" s="5" t="s">
        <v>43</v>
      </c>
      <c r="B1765" s="28">
        <v>43968</v>
      </c>
      <c r="C1765" s="4">
        <v>0</v>
      </c>
      <c r="D1765" s="4">
        <v>11</v>
      </c>
    </row>
    <row r="1766" spans="1:5" x14ac:dyDescent="0.25">
      <c r="A1766" s="5" t="s">
        <v>44</v>
      </c>
      <c r="B1766" s="28">
        <v>43968</v>
      </c>
      <c r="C1766" s="4">
        <v>0</v>
      </c>
      <c r="D1766" s="4">
        <v>49</v>
      </c>
    </row>
    <row r="1767" spans="1:5" x14ac:dyDescent="0.25">
      <c r="A1767" s="5" t="s">
        <v>29</v>
      </c>
      <c r="B1767" s="28">
        <v>43968</v>
      </c>
      <c r="C1767" s="4">
        <v>0</v>
      </c>
      <c r="D1767" s="4">
        <v>245</v>
      </c>
    </row>
    <row r="1768" spans="1:5" x14ac:dyDescent="0.25">
      <c r="A1768" s="5" t="s">
        <v>45</v>
      </c>
      <c r="B1768" s="28">
        <v>43968</v>
      </c>
      <c r="C1768" s="4">
        <v>0</v>
      </c>
      <c r="D1768" s="4">
        <v>16</v>
      </c>
    </row>
    <row r="1769" spans="1:5" x14ac:dyDescent="0.25">
      <c r="A1769" s="5" t="s">
        <v>46</v>
      </c>
      <c r="B1769" s="28">
        <v>43968</v>
      </c>
      <c r="C1769" s="4">
        <v>0</v>
      </c>
      <c r="D1769" s="4">
        <v>148</v>
      </c>
    </row>
    <row r="1770" spans="1:5" x14ac:dyDescent="0.25">
      <c r="A1770" s="5" t="s">
        <v>47</v>
      </c>
      <c r="B1770" s="28">
        <v>43968</v>
      </c>
      <c r="C1770" s="4">
        <v>0</v>
      </c>
      <c r="D1770" s="4">
        <v>42</v>
      </c>
    </row>
    <row r="1771" spans="1:5" x14ac:dyDescent="0.25">
      <c r="A1771" s="5" t="s">
        <v>22</v>
      </c>
      <c r="B1771" s="28">
        <v>43969</v>
      </c>
      <c r="C1771" s="4">
        <v>93</v>
      </c>
      <c r="D1771" s="4">
        <v>2761</v>
      </c>
      <c r="E1771" s="4">
        <v>2</v>
      </c>
    </row>
    <row r="1772" spans="1:5" x14ac:dyDescent="0.25">
      <c r="A1772" s="5" t="s">
        <v>35</v>
      </c>
      <c r="B1772" s="28">
        <v>43969</v>
      </c>
      <c r="C1772" s="4">
        <v>0</v>
      </c>
      <c r="D1772" s="4">
        <v>0</v>
      </c>
    </row>
    <row r="1773" spans="1:5" x14ac:dyDescent="0.25">
      <c r="A1773" s="5" t="s">
        <v>21</v>
      </c>
      <c r="B1773" s="28">
        <v>43969</v>
      </c>
      <c r="C1773" s="4">
        <v>13</v>
      </c>
      <c r="D1773" s="4">
        <v>591</v>
      </c>
      <c r="E1773" s="4">
        <v>2</v>
      </c>
    </row>
    <row r="1774" spans="1:5" x14ac:dyDescent="0.25">
      <c r="A1774" s="5" t="s">
        <v>36</v>
      </c>
      <c r="B1774" s="28">
        <v>43969</v>
      </c>
      <c r="C1774" s="4">
        <v>0</v>
      </c>
      <c r="D1774" s="4">
        <v>4</v>
      </c>
    </row>
    <row r="1775" spans="1:5" x14ac:dyDescent="0.25">
      <c r="A1775" s="5" t="s">
        <v>20</v>
      </c>
      <c r="B1775" s="28">
        <v>43969</v>
      </c>
      <c r="C1775" s="4">
        <v>169</v>
      </c>
      <c r="D1775" s="4">
        <v>3341</v>
      </c>
      <c r="E1775" s="4">
        <v>6</v>
      </c>
    </row>
    <row r="1776" spans="1:5" x14ac:dyDescent="0.25">
      <c r="A1776" s="5" t="s">
        <v>27</v>
      </c>
      <c r="B1776" s="28">
        <v>43969</v>
      </c>
      <c r="C1776" s="4">
        <v>20</v>
      </c>
      <c r="D1776" s="4">
        <v>418</v>
      </c>
    </row>
    <row r="1777" spans="1:4" x14ac:dyDescent="0.25">
      <c r="A1777" s="5" t="s">
        <v>37</v>
      </c>
      <c r="B1777" s="28">
        <v>43969</v>
      </c>
      <c r="C1777" s="4">
        <v>-1</v>
      </c>
      <c r="D1777" s="4">
        <v>78</v>
      </c>
    </row>
    <row r="1778" spans="1:4" x14ac:dyDescent="0.25">
      <c r="A1778" s="5" t="s">
        <v>38</v>
      </c>
      <c r="B1778" s="28">
        <v>43969</v>
      </c>
      <c r="C1778" s="4">
        <v>0</v>
      </c>
      <c r="D1778" s="4">
        <v>29</v>
      </c>
    </row>
    <row r="1779" spans="1:4" x14ac:dyDescent="0.25">
      <c r="A1779" s="5" t="s">
        <v>48</v>
      </c>
      <c r="B1779" s="28">
        <v>43969</v>
      </c>
      <c r="C1779" s="4">
        <v>0</v>
      </c>
      <c r="D1779" s="4">
        <v>0</v>
      </c>
    </row>
    <row r="1780" spans="1:4" x14ac:dyDescent="0.25">
      <c r="A1780" s="5" t="s">
        <v>39</v>
      </c>
      <c r="B1780" s="28">
        <v>43969</v>
      </c>
      <c r="C1780" s="4">
        <v>0</v>
      </c>
      <c r="D1780" s="4">
        <v>5</v>
      </c>
    </row>
    <row r="1781" spans="1:4" x14ac:dyDescent="0.25">
      <c r="A1781" s="5" t="s">
        <v>40</v>
      </c>
      <c r="B1781" s="28">
        <v>43969</v>
      </c>
      <c r="C1781" s="4">
        <v>0</v>
      </c>
      <c r="D1781" s="4">
        <v>5</v>
      </c>
    </row>
    <row r="1782" spans="1:4" x14ac:dyDescent="0.25">
      <c r="A1782" s="5" t="s">
        <v>28</v>
      </c>
      <c r="B1782" s="28">
        <v>43969</v>
      </c>
      <c r="C1782" s="4">
        <v>2</v>
      </c>
      <c r="D1782" s="4">
        <v>63</v>
      </c>
    </row>
    <row r="1783" spans="1:4" x14ac:dyDescent="0.25">
      <c r="A1783" s="5" t="s">
        <v>24</v>
      </c>
      <c r="B1783" s="28">
        <v>43969</v>
      </c>
      <c r="C1783" s="4">
        <v>0</v>
      </c>
      <c r="D1783" s="4">
        <v>87</v>
      </c>
    </row>
    <row r="1784" spans="1:4" x14ac:dyDescent="0.25">
      <c r="A1784" s="5" t="s">
        <v>30</v>
      </c>
      <c r="B1784" s="28">
        <v>43969</v>
      </c>
      <c r="C1784" s="4">
        <v>0</v>
      </c>
      <c r="D1784" s="4">
        <v>25</v>
      </c>
    </row>
    <row r="1785" spans="1:4" x14ac:dyDescent="0.25">
      <c r="A1785" s="5" t="s">
        <v>26</v>
      </c>
      <c r="B1785" s="28">
        <v>43969</v>
      </c>
      <c r="C1785" s="4">
        <v>0</v>
      </c>
      <c r="D1785" s="4">
        <v>114</v>
      </c>
    </row>
    <row r="1786" spans="1:4" x14ac:dyDescent="0.25">
      <c r="A1786" s="5" t="s">
        <v>25</v>
      </c>
      <c r="B1786" s="28">
        <v>43969</v>
      </c>
      <c r="C1786" s="4">
        <v>2</v>
      </c>
      <c r="D1786" s="4">
        <v>325</v>
      </c>
    </row>
    <row r="1787" spans="1:4" x14ac:dyDescent="0.25">
      <c r="A1787" s="5" t="s">
        <v>41</v>
      </c>
      <c r="B1787" s="28">
        <v>43969</v>
      </c>
      <c r="C1787" s="4">
        <v>0</v>
      </c>
      <c r="D1787" s="4">
        <v>5</v>
      </c>
    </row>
    <row r="1788" spans="1:4" x14ac:dyDescent="0.25">
      <c r="A1788" s="5" t="s">
        <v>42</v>
      </c>
      <c r="B1788" s="28">
        <v>43969</v>
      </c>
      <c r="C1788" s="4">
        <v>1</v>
      </c>
      <c r="D1788" s="4">
        <v>4</v>
      </c>
    </row>
    <row r="1789" spans="1:4" x14ac:dyDescent="0.25">
      <c r="A1789" s="5" t="s">
        <v>43</v>
      </c>
      <c r="B1789" s="28">
        <v>43969</v>
      </c>
      <c r="C1789" s="4">
        <v>0</v>
      </c>
      <c r="D1789" s="4">
        <v>11</v>
      </c>
    </row>
    <row r="1790" spans="1:4" x14ac:dyDescent="0.25">
      <c r="A1790" s="5" t="s">
        <v>44</v>
      </c>
      <c r="B1790" s="28">
        <v>43969</v>
      </c>
      <c r="C1790" s="4">
        <v>0</v>
      </c>
      <c r="D1790" s="4">
        <v>49</v>
      </c>
    </row>
    <row r="1791" spans="1:4" x14ac:dyDescent="0.25">
      <c r="A1791" s="5" t="s">
        <v>29</v>
      </c>
      <c r="B1791" s="28">
        <v>43969</v>
      </c>
      <c r="C1791" s="4">
        <v>4</v>
      </c>
      <c r="D1791" s="4">
        <v>249</v>
      </c>
    </row>
    <row r="1792" spans="1:4" x14ac:dyDescent="0.25">
      <c r="A1792" s="5" t="s">
        <v>45</v>
      </c>
      <c r="B1792" s="28">
        <v>43969</v>
      </c>
      <c r="C1792" s="4">
        <v>0</v>
      </c>
      <c r="D1792" s="4">
        <v>16</v>
      </c>
    </row>
    <row r="1793" spans="1:5" x14ac:dyDescent="0.25">
      <c r="A1793" s="5" t="s">
        <v>46</v>
      </c>
      <c r="B1793" s="28">
        <v>43969</v>
      </c>
      <c r="C1793" s="4">
        <v>0</v>
      </c>
      <c r="D1793" s="4">
        <v>148</v>
      </c>
    </row>
    <row r="1794" spans="1:5" x14ac:dyDescent="0.25">
      <c r="A1794" s="5" t="s">
        <v>47</v>
      </c>
      <c r="B1794" s="28">
        <v>43969</v>
      </c>
      <c r="C1794" s="4">
        <v>0</v>
      </c>
      <c r="D1794" s="4">
        <v>42</v>
      </c>
    </row>
    <row r="1795" spans="1:5" x14ac:dyDescent="0.25">
      <c r="A1795" s="5" t="s">
        <v>22</v>
      </c>
      <c r="B1795" s="28">
        <v>43970</v>
      </c>
      <c r="C1795" s="4">
        <v>157</v>
      </c>
      <c r="D1795" s="4">
        <v>2918</v>
      </c>
      <c r="E1795" s="4">
        <v>2</v>
      </c>
    </row>
    <row r="1796" spans="1:5" x14ac:dyDescent="0.25">
      <c r="A1796" s="5" t="s">
        <v>35</v>
      </c>
      <c r="B1796" s="28">
        <v>43970</v>
      </c>
      <c r="C1796" s="4">
        <v>0</v>
      </c>
      <c r="D1796" s="4">
        <v>0</v>
      </c>
    </row>
    <row r="1797" spans="1:5" x14ac:dyDescent="0.25">
      <c r="A1797" s="5" t="s">
        <v>21</v>
      </c>
      <c r="B1797" s="28">
        <v>43970</v>
      </c>
      <c r="C1797" s="4">
        <v>34</v>
      </c>
      <c r="D1797" s="4">
        <v>625</v>
      </c>
      <c r="E1797" s="4">
        <v>4</v>
      </c>
    </row>
    <row r="1798" spans="1:5" x14ac:dyDescent="0.25">
      <c r="A1798" s="5" t="s">
        <v>36</v>
      </c>
      <c r="B1798" s="28">
        <v>43970</v>
      </c>
      <c r="C1798" s="4">
        <v>0</v>
      </c>
      <c r="D1798" s="4">
        <v>4</v>
      </c>
    </row>
    <row r="1799" spans="1:5" x14ac:dyDescent="0.25">
      <c r="A1799" s="5" t="s">
        <v>20</v>
      </c>
      <c r="B1799" s="28">
        <v>43970</v>
      </c>
      <c r="C1799" s="4">
        <v>224</v>
      </c>
      <c r="D1799" s="4">
        <v>3565</v>
      </c>
      <c r="E1799" s="4">
        <v>5</v>
      </c>
    </row>
    <row r="1800" spans="1:5" x14ac:dyDescent="0.25">
      <c r="A1800" s="5" t="s">
        <v>27</v>
      </c>
      <c r="B1800" s="28">
        <v>43970</v>
      </c>
      <c r="C1800" s="4">
        <v>9</v>
      </c>
      <c r="D1800" s="4">
        <v>427</v>
      </c>
    </row>
    <row r="1801" spans="1:5" x14ac:dyDescent="0.25">
      <c r="A1801" s="5" t="s">
        <v>37</v>
      </c>
      <c r="B1801" s="28">
        <v>43970</v>
      </c>
      <c r="C1801" s="4">
        <v>0</v>
      </c>
      <c r="D1801" s="4">
        <v>78</v>
      </c>
    </row>
    <row r="1802" spans="1:5" x14ac:dyDescent="0.25">
      <c r="A1802" s="5" t="s">
        <v>38</v>
      </c>
      <c r="B1802" s="28">
        <v>43970</v>
      </c>
      <c r="C1802" s="4">
        <v>0</v>
      </c>
      <c r="D1802" s="4">
        <v>29</v>
      </c>
    </row>
    <row r="1803" spans="1:5" x14ac:dyDescent="0.25">
      <c r="A1803" s="5" t="s">
        <v>48</v>
      </c>
      <c r="B1803" s="28">
        <v>43970</v>
      </c>
      <c r="C1803" s="4">
        <v>0</v>
      </c>
      <c r="D1803" s="4">
        <v>0</v>
      </c>
    </row>
    <row r="1804" spans="1:5" x14ac:dyDescent="0.25">
      <c r="A1804" s="5" t="s">
        <v>39</v>
      </c>
      <c r="B1804" s="28">
        <v>43970</v>
      </c>
      <c r="C1804" s="4">
        <v>0</v>
      </c>
      <c r="D1804" s="4">
        <v>5</v>
      </c>
    </row>
    <row r="1805" spans="1:5" x14ac:dyDescent="0.25">
      <c r="A1805" s="5" t="s">
        <v>40</v>
      </c>
      <c r="B1805" s="28">
        <v>43970</v>
      </c>
      <c r="C1805" s="4">
        <v>0</v>
      </c>
      <c r="D1805" s="4">
        <v>5</v>
      </c>
    </row>
    <row r="1806" spans="1:5" x14ac:dyDescent="0.25">
      <c r="A1806" s="5" t="s">
        <v>28</v>
      </c>
      <c r="B1806" s="28">
        <v>43970</v>
      </c>
      <c r="C1806" s="4">
        <v>0</v>
      </c>
      <c r="D1806" s="4">
        <v>63</v>
      </c>
    </row>
    <row r="1807" spans="1:5" x14ac:dyDescent="0.25">
      <c r="A1807" s="5" t="s">
        <v>24</v>
      </c>
      <c r="B1807" s="28">
        <v>43970</v>
      </c>
      <c r="C1807" s="4">
        <v>2</v>
      </c>
      <c r="D1807" s="4">
        <v>89</v>
      </c>
    </row>
    <row r="1808" spans="1:5" x14ac:dyDescent="0.25">
      <c r="A1808" s="5" t="s">
        <v>30</v>
      </c>
      <c r="B1808" s="28">
        <v>43970</v>
      </c>
      <c r="C1808" s="4">
        <v>0</v>
      </c>
      <c r="D1808" s="4">
        <v>25</v>
      </c>
    </row>
    <row r="1809" spans="1:5" x14ac:dyDescent="0.25">
      <c r="A1809" s="5" t="s">
        <v>26</v>
      </c>
      <c r="B1809" s="28">
        <v>43970</v>
      </c>
      <c r="C1809" s="4">
        <v>0</v>
      </c>
      <c r="D1809" s="4">
        <v>114</v>
      </c>
    </row>
    <row r="1810" spans="1:5" x14ac:dyDescent="0.25">
      <c r="A1810" s="5" t="s">
        <v>25</v>
      </c>
      <c r="B1810" s="28">
        <v>43970</v>
      </c>
      <c r="C1810" s="4">
        <v>6</v>
      </c>
      <c r="D1810" s="4">
        <v>331</v>
      </c>
    </row>
    <row r="1811" spans="1:5" x14ac:dyDescent="0.25">
      <c r="A1811" s="5" t="s">
        <v>41</v>
      </c>
      <c r="B1811" s="28">
        <v>43970</v>
      </c>
      <c r="C1811" s="4">
        <v>0</v>
      </c>
      <c r="D1811" s="4">
        <v>5</v>
      </c>
    </row>
    <row r="1812" spans="1:5" x14ac:dyDescent="0.25">
      <c r="A1812" s="5" t="s">
        <v>42</v>
      </c>
      <c r="B1812" s="28">
        <v>43970</v>
      </c>
      <c r="C1812" s="4">
        <v>0</v>
      </c>
      <c r="D1812" s="4">
        <v>4</v>
      </c>
    </row>
    <row r="1813" spans="1:5" x14ac:dyDescent="0.25">
      <c r="A1813" s="5" t="s">
        <v>43</v>
      </c>
      <c r="B1813" s="28">
        <v>43970</v>
      </c>
      <c r="C1813" s="4">
        <v>0</v>
      </c>
      <c r="D1813" s="4">
        <v>11</v>
      </c>
    </row>
    <row r="1814" spans="1:5" x14ac:dyDescent="0.25">
      <c r="A1814" s="5" t="s">
        <v>44</v>
      </c>
      <c r="B1814" s="28">
        <v>43970</v>
      </c>
      <c r="C1814" s="4">
        <v>0</v>
      </c>
      <c r="D1814" s="4">
        <v>49</v>
      </c>
    </row>
    <row r="1815" spans="1:5" x14ac:dyDescent="0.25">
      <c r="A1815" s="5" t="s">
        <v>29</v>
      </c>
      <c r="B1815" s="28">
        <v>43970</v>
      </c>
      <c r="C1815" s="4">
        <v>0</v>
      </c>
      <c r="D1815" s="4">
        <v>249</v>
      </c>
    </row>
    <row r="1816" spans="1:5" x14ac:dyDescent="0.25">
      <c r="A1816" s="5" t="s">
        <v>45</v>
      </c>
      <c r="B1816" s="28">
        <v>43970</v>
      </c>
      <c r="C1816" s="4">
        <v>6</v>
      </c>
      <c r="D1816" s="4">
        <v>22</v>
      </c>
    </row>
    <row r="1817" spans="1:5" x14ac:dyDescent="0.25">
      <c r="A1817" s="5" t="s">
        <v>46</v>
      </c>
      <c r="B1817" s="28">
        <v>43970</v>
      </c>
      <c r="C1817" s="4">
        <v>0</v>
      </c>
      <c r="D1817" s="4">
        <v>148</v>
      </c>
    </row>
    <row r="1818" spans="1:5" x14ac:dyDescent="0.25">
      <c r="A1818" s="5" t="s">
        <v>47</v>
      </c>
      <c r="B1818" s="28">
        <v>43970</v>
      </c>
      <c r="C1818" s="4">
        <v>0</v>
      </c>
      <c r="D1818" s="4">
        <v>42</v>
      </c>
    </row>
    <row r="1819" spans="1:5" x14ac:dyDescent="0.25">
      <c r="A1819" s="5" t="s">
        <v>22</v>
      </c>
      <c r="B1819" s="28">
        <v>43971</v>
      </c>
      <c r="C1819" s="4">
        <v>178</v>
      </c>
      <c r="D1819" s="4">
        <v>3096</v>
      </c>
      <c r="E1819" s="4">
        <v>5</v>
      </c>
    </row>
    <row r="1820" spans="1:5" x14ac:dyDescent="0.25">
      <c r="A1820" s="5" t="s">
        <v>35</v>
      </c>
      <c r="B1820" s="28">
        <v>43971</v>
      </c>
      <c r="C1820" s="4">
        <v>0</v>
      </c>
      <c r="D1820" s="4">
        <v>0</v>
      </c>
    </row>
    <row r="1821" spans="1:5" x14ac:dyDescent="0.25">
      <c r="A1821" s="5" t="s">
        <v>21</v>
      </c>
      <c r="B1821" s="28">
        <v>43971</v>
      </c>
      <c r="C1821" s="4">
        <v>35</v>
      </c>
      <c r="D1821" s="4">
        <v>660</v>
      </c>
      <c r="E1821" s="4">
        <v>1</v>
      </c>
    </row>
    <row r="1822" spans="1:5" x14ac:dyDescent="0.25">
      <c r="A1822" s="5" t="s">
        <v>36</v>
      </c>
      <c r="B1822" s="28">
        <v>43971</v>
      </c>
      <c r="C1822" s="4">
        <v>0</v>
      </c>
      <c r="D1822" s="4">
        <v>4</v>
      </c>
    </row>
    <row r="1823" spans="1:5" x14ac:dyDescent="0.25">
      <c r="A1823" s="5" t="s">
        <v>20</v>
      </c>
      <c r="B1823" s="28">
        <v>43971</v>
      </c>
      <c r="C1823" s="4">
        <v>257</v>
      </c>
      <c r="D1823" s="4">
        <v>3822</v>
      </c>
      <c r="E1823" s="4">
        <v>2</v>
      </c>
    </row>
    <row r="1824" spans="1:5" x14ac:dyDescent="0.25">
      <c r="A1824" s="5" t="s">
        <v>27</v>
      </c>
      <c r="B1824" s="28">
        <v>43971</v>
      </c>
      <c r="C1824" s="4">
        <v>2</v>
      </c>
      <c r="D1824" s="4">
        <v>429</v>
      </c>
      <c r="E1824" s="4">
        <v>1</v>
      </c>
    </row>
    <row r="1825" spans="1:5" x14ac:dyDescent="0.25">
      <c r="A1825" s="5" t="s">
        <v>37</v>
      </c>
      <c r="B1825" s="28">
        <v>43971</v>
      </c>
      <c r="C1825" s="4">
        <v>0</v>
      </c>
      <c r="D1825" s="4">
        <v>78</v>
      </c>
    </row>
    <row r="1826" spans="1:5" x14ac:dyDescent="0.25">
      <c r="A1826" s="5" t="s">
        <v>38</v>
      </c>
      <c r="B1826" s="28">
        <v>43971</v>
      </c>
      <c r="C1826" s="4">
        <v>0</v>
      </c>
      <c r="D1826" s="4">
        <v>29</v>
      </c>
    </row>
    <row r="1827" spans="1:5" x14ac:dyDescent="0.25">
      <c r="A1827" s="5" t="s">
        <v>48</v>
      </c>
      <c r="B1827" s="28">
        <v>43971</v>
      </c>
      <c r="C1827" s="4">
        <v>0</v>
      </c>
      <c r="D1827" s="4">
        <v>0</v>
      </c>
    </row>
    <row r="1828" spans="1:5" x14ac:dyDescent="0.25">
      <c r="A1828" s="5" t="s">
        <v>39</v>
      </c>
      <c r="B1828" s="28">
        <v>43971</v>
      </c>
      <c r="C1828" s="4">
        <v>0</v>
      </c>
      <c r="D1828" s="4">
        <v>5</v>
      </c>
    </row>
    <row r="1829" spans="1:5" x14ac:dyDescent="0.25">
      <c r="A1829" s="5" t="s">
        <v>40</v>
      </c>
      <c r="B1829" s="28">
        <v>43971</v>
      </c>
      <c r="C1829" s="4">
        <v>0</v>
      </c>
      <c r="D1829" s="4">
        <v>5</v>
      </c>
    </row>
    <row r="1830" spans="1:5" x14ac:dyDescent="0.25">
      <c r="A1830" s="5" t="s">
        <v>28</v>
      </c>
      <c r="B1830" s="28">
        <v>43971</v>
      </c>
      <c r="C1830" s="4">
        <v>0</v>
      </c>
      <c r="D1830" s="4">
        <v>63</v>
      </c>
    </row>
    <row r="1831" spans="1:5" x14ac:dyDescent="0.25">
      <c r="A1831" s="5" t="s">
        <v>24</v>
      </c>
      <c r="B1831" s="28">
        <v>43971</v>
      </c>
      <c r="C1831" s="4">
        <v>0</v>
      </c>
      <c r="D1831" s="4">
        <v>89</v>
      </c>
    </row>
    <row r="1832" spans="1:5" x14ac:dyDescent="0.25">
      <c r="A1832" s="5" t="s">
        <v>30</v>
      </c>
      <c r="B1832" s="28">
        <v>43971</v>
      </c>
      <c r="C1832" s="4">
        <v>0</v>
      </c>
      <c r="D1832" s="4">
        <v>25</v>
      </c>
    </row>
    <row r="1833" spans="1:5" x14ac:dyDescent="0.25">
      <c r="A1833" s="5" t="s">
        <v>26</v>
      </c>
      <c r="B1833" s="28">
        <v>43971</v>
      </c>
      <c r="C1833" s="4">
        <v>0</v>
      </c>
      <c r="D1833" s="4">
        <v>114</v>
      </c>
    </row>
    <row r="1834" spans="1:5" x14ac:dyDescent="0.25">
      <c r="A1834" s="5" t="s">
        <v>25</v>
      </c>
      <c r="B1834" s="28">
        <v>43971</v>
      </c>
      <c r="C1834" s="4">
        <v>2</v>
      </c>
      <c r="D1834" s="4">
        <v>333</v>
      </c>
      <c r="E1834" s="4">
        <v>1</v>
      </c>
    </row>
    <row r="1835" spans="1:5" x14ac:dyDescent="0.25">
      <c r="A1835" s="5" t="s">
        <v>41</v>
      </c>
      <c r="B1835" s="28">
        <v>43971</v>
      </c>
      <c r="C1835" s="4">
        <v>0</v>
      </c>
      <c r="D1835" s="4">
        <v>5</v>
      </c>
    </row>
    <row r="1836" spans="1:5" x14ac:dyDescent="0.25">
      <c r="A1836" s="5" t="s">
        <v>42</v>
      </c>
      <c r="B1836" s="28">
        <v>43971</v>
      </c>
      <c r="C1836" s="4">
        <v>0</v>
      </c>
      <c r="D1836" s="4">
        <v>4</v>
      </c>
    </row>
    <row r="1837" spans="1:5" x14ac:dyDescent="0.25">
      <c r="A1837" s="5" t="s">
        <v>43</v>
      </c>
      <c r="B1837" s="28">
        <v>43971</v>
      </c>
      <c r="C1837" s="4">
        <v>0</v>
      </c>
      <c r="D1837" s="4">
        <v>11</v>
      </c>
    </row>
    <row r="1838" spans="1:5" x14ac:dyDescent="0.25">
      <c r="A1838" s="5" t="s">
        <v>44</v>
      </c>
      <c r="B1838" s="28">
        <v>43971</v>
      </c>
      <c r="C1838" s="4">
        <v>0</v>
      </c>
      <c r="D1838" s="4">
        <v>49</v>
      </c>
    </row>
    <row r="1839" spans="1:5" x14ac:dyDescent="0.25">
      <c r="A1839" s="5" t="s">
        <v>29</v>
      </c>
      <c r="B1839" s="28">
        <v>43971</v>
      </c>
      <c r="C1839" s="4">
        <v>0</v>
      </c>
      <c r="D1839" s="4">
        <v>249</v>
      </c>
    </row>
    <row r="1840" spans="1:5" x14ac:dyDescent="0.25">
      <c r="A1840" s="5" t="s">
        <v>45</v>
      </c>
      <c r="B1840" s="28">
        <v>43971</v>
      </c>
      <c r="C1840" s="4">
        <v>0</v>
      </c>
      <c r="D1840" s="4">
        <v>22</v>
      </c>
    </row>
    <row r="1841" spans="1:5" x14ac:dyDescent="0.25">
      <c r="A1841" s="5" t="s">
        <v>46</v>
      </c>
      <c r="B1841" s="28">
        <v>43971</v>
      </c>
      <c r="C1841" s="4">
        <v>0</v>
      </c>
      <c r="D1841" s="4">
        <v>148</v>
      </c>
    </row>
    <row r="1842" spans="1:5" x14ac:dyDescent="0.25">
      <c r="A1842" s="5" t="s">
        <v>47</v>
      </c>
      <c r="B1842" s="28">
        <v>43971</v>
      </c>
      <c r="C1842" s="4">
        <v>0</v>
      </c>
      <c r="D1842" s="4">
        <v>42</v>
      </c>
    </row>
    <row r="1843" spans="1:5" x14ac:dyDescent="0.25">
      <c r="A1843" s="5" t="s">
        <v>22</v>
      </c>
      <c r="B1843" s="28">
        <v>43972</v>
      </c>
      <c r="C1843" s="4">
        <v>213</v>
      </c>
      <c r="D1843" s="4">
        <v>3309</v>
      </c>
      <c r="E1843" s="4">
        <v>9</v>
      </c>
    </row>
    <row r="1844" spans="1:5" x14ac:dyDescent="0.25">
      <c r="A1844" s="5" t="s">
        <v>35</v>
      </c>
      <c r="B1844" s="28">
        <v>43972</v>
      </c>
      <c r="C1844" s="4">
        <v>0</v>
      </c>
      <c r="D1844" s="4">
        <v>0</v>
      </c>
    </row>
    <row r="1845" spans="1:5" x14ac:dyDescent="0.25">
      <c r="A1845" s="5" t="s">
        <v>21</v>
      </c>
      <c r="B1845" s="28">
        <v>43972</v>
      </c>
      <c r="C1845" s="4">
        <v>34</v>
      </c>
      <c r="D1845" s="4">
        <v>694</v>
      </c>
      <c r="E1845" s="4">
        <v>2</v>
      </c>
    </row>
    <row r="1846" spans="1:5" x14ac:dyDescent="0.25">
      <c r="A1846" s="5" t="s">
        <v>36</v>
      </c>
      <c r="B1846" s="28">
        <v>43972</v>
      </c>
      <c r="C1846" s="4">
        <v>0</v>
      </c>
      <c r="D1846" s="4">
        <v>4</v>
      </c>
    </row>
    <row r="1847" spans="1:5" x14ac:dyDescent="0.25">
      <c r="A1847" s="5" t="s">
        <v>20</v>
      </c>
      <c r="B1847" s="28">
        <v>43972</v>
      </c>
      <c r="C1847" s="4">
        <v>379</v>
      </c>
      <c r="D1847" s="4">
        <v>4201</v>
      </c>
      <c r="E1847" s="4">
        <v>2</v>
      </c>
    </row>
    <row r="1848" spans="1:5" x14ac:dyDescent="0.25">
      <c r="A1848" s="5" t="s">
        <v>27</v>
      </c>
      <c r="B1848" s="28">
        <v>43972</v>
      </c>
      <c r="C1848" s="4">
        <v>12</v>
      </c>
      <c r="D1848" s="4">
        <v>441</v>
      </c>
    </row>
    <row r="1849" spans="1:5" x14ac:dyDescent="0.25">
      <c r="A1849" s="5" t="s">
        <v>37</v>
      </c>
      <c r="B1849" s="28">
        <v>43972</v>
      </c>
      <c r="C1849" s="4">
        <v>0</v>
      </c>
      <c r="D1849" s="4">
        <v>78</v>
      </c>
    </row>
    <row r="1850" spans="1:5" x14ac:dyDescent="0.25">
      <c r="A1850" s="5" t="s">
        <v>38</v>
      </c>
      <c r="B1850" s="28">
        <v>43972</v>
      </c>
      <c r="C1850" s="4">
        <v>0</v>
      </c>
      <c r="D1850" s="4">
        <v>29</v>
      </c>
    </row>
    <row r="1851" spans="1:5" x14ac:dyDescent="0.25">
      <c r="A1851" s="5" t="s">
        <v>48</v>
      </c>
      <c r="B1851" s="28">
        <v>43972</v>
      </c>
      <c r="C1851" s="4">
        <v>0</v>
      </c>
      <c r="D1851" s="4">
        <v>0</v>
      </c>
    </row>
    <row r="1852" spans="1:5" x14ac:dyDescent="0.25">
      <c r="A1852" s="5" t="s">
        <v>39</v>
      </c>
      <c r="B1852" s="28">
        <v>43972</v>
      </c>
      <c r="C1852" s="4">
        <v>0</v>
      </c>
      <c r="D1852" s="4">
        <v>5</v>
      </c>
    </row>
    <row r="1853" spans="1:5" x14ac:dyDescent="0.25">
      <c r="A1853" s="5" t="s">
        <v>40</v>
      </c>
      <c r="B1853" s="28">
        <v>43972</v>
      </c>
      <c r="C1853" s="4">
        <v>0</v>
      </c>
      <c r="D1853" s="4">
        <v>5</v>
      </c>
    </row>
    <row r="1854" spans="1:5" x14ac:dyDescent="0.25">
      <c r="A1854" s="5" t="s">
        <v>28</v>
      </c>
      <c r="B1854" s="28">
        <v>43972</v>
      </c>
      <c r="C1854" s="4">
        <v>0</v>
      </c>
      <c r="D1854" s="4">
        <v>63</v>
      </c>
    </row>
    <row r="1855" spans="1:5" x14ac:dyDescent="0.25">
      <c r="A1855" s="5" t="s">
        <v>24</v>
      </c>
      <c r="B1855" s="28">
        <v>43972</v>
      </c>
      <c r="C1855" s="4">
        <v>1</v>
      </c>
      <c r="D1855" s="4">
        <v>90</v>
      </c>
    </row>
    <row r="1856" spans="1:5" x14ac:dyDescent="0.25">
      <c r="A1856" s="5" t="s">
        <v>30</v>
      </c>
      <c r="B1856" s="28">
        <v>43972</v>
      </c>
      <c r="C1856" s="4">
        <v>0</v>
      </c>
      <c r="D1856" s="4">
        <v>25</v>
      </c>
    </row>
    <row r="1857" spans="1:5" x14ac:dyDescent="0.25">
      <c r="A1857" s="5" t="s">
        <v>26</v>
      </c>
      <c r="B1857" s="28">
        <v>43972</v>
      </c>
      <c r="C1857" s="4">
        <v>0</v>
      </c>
      <c r="D1857" s="4">
        <v>114</v>
      </c>
    </row>
    <row r="1858" spans="1:5" x14ac:dyDescent="0.25">
      <c r="A1858" s="5" t="s">
        <v>25</v>
      </c>
      <c r="B1858" s="28">
        <v>43972</v>
      </c>
      <c r="C1858" s="4">
        <v>3</v>
      </c>
      <c r="D1858" s="4">
        <v>336</v>
      </c>
    </row>
    <row r="1859" spans="1:5" x14ac:dyDescent="0.25">
      <c r="A1859" s="5" t="s">
        <v>41</v>
      </c>
      <c r="B1859" s="28">
        <v>43972</v>
      </c>
      <c r="C1859" s="4">
        <v>0</v>
      </c>
      <c r="D1859" s="4">
        <v>5</v>
      </c>
    </row>
    <row r="1860" spans="1:5" x14ac:dyDescent="0.25">
      <c r="A1860" s="5" t="s">
        <v>42</v>
      </c>
      <c r="B1860" s="28">
        <v>43972</v>
      </c>
      <c r="C1860" s="4">
        <v>0</v>
      </c>
      <c r="D1860" s="4">
        <v>4</v>
      </c>
    </row>
    <row r="1861" spans="1:5" x14ac:dyDescent="0.25">
      <c r="A1861" s="5" t="s">
        <v>43</v>
      </c>
      <c r="B1861" s="28">
        <v>43972</v>
      </c>
      <c r="C1861" s="4">
        <v>0</v>
      </c>
      <c r="D1861" s="4">
        <v>11</v>
      </c>
    </row>
    <row r="1862" spans="1:5" x14ac:dyDescent="0.25">
      <c r="A1862" s="5" t="s">
        <v>44</v>
      </c>
      <c r="B1862" s="28">
        <v>43972</v>
      </c>
      <c r="C1862" s="4">
        <v>0</v>
      </c>
      <c r="D1862" s="4">
        <v>49</v>
      </c>
    </row>
    <row r="1863" spans="1:5" x14ac:dyDescent="0.25">
      <c r="A1863" s="5" t="s">
        <v>29</v>
      </c>
      <c r="B1863" s="28">
        <v>43972</v>
      </c>
      <c r="C1863" s="4">
        <v>5</v>
      </c>
      <c r="D1863" s="4">
        <v>254</v>
      </c>
    </row>
    <row r="1864" spans="1:5" x14ac:dyDescent="0.25">
      <c r="A1864" s="5" t="s">
        <v>45</v>
      </c>
      <c r="B1864" s="28">
        <v>43972</v>
      </c>
      <c r="C1864" s="4">
        <v>0</v>
      </c>
      <c r="D1864" s="4">
        <v>22</v>
      </c>
    </row>
    <row r="1865" spans="1:5" x14ac:dyDescent="0.25">
      <c r="A1865" s="5" t="s">
        <v>46</v>
      </c>
      <c r="B1865" s="28">
        <v>43972</v>
      </c>
      <c r="C1865" s="4">
        <v>0</v>
      </c>
      <c r="D1865" s="4">
        <v>148</v>
      </c>
    </row>
    <row r="1866" spans="1:5" x14ac:dyDescent="0.25">
      <c r="A1866" s="5" t="s">
        <v>47</v>
      </c>
      <c r="B1866" s="28">
        <v>43972</v>
      </c>
      <c r="C1866" s="4">
        <v>1</v>
      </c>
      <c r="D1866" s="4">
        <v>43</v>
      </c>
    </row>
    <row r="1867" spans="1:5" x14ac:dyDescent="0.25">
      <c r="A1867" s="5" t="s">
        <v>22</v>
      </c>
      <c r="B1867" s="28">
        <v>43973</v>
      </c>
      <c r="C1867" s="4">
        <v>266</v>
      </c>
      <c r="D1867" s="4">
        <v>3575</v>
      </c>
      <c r="E1867" s="4">
        <v>5</v>
      </c>
    </row>
    <row r="1868" spans="1:5" x14ac:dyDescent="0.25">
      <c r="A1868" s="5" t="s">
        <v>35</v>
      </c>
      <c r="B1868" s="28">
        <v>43973</v>
      </c>
      <c r="C1868" s="4">
        <v>0</v>
      </c>
      <c r="D1868" s="4">
        <v>0</v>
      </c>
    </row>
    <row r="1869" spans="1:5" x14ac:dyDescent="0.25">
      <c r="A1869" s="5" t="s">
        <v>21</v>
      </c>
      <c r="B1869" s="28">
        <v>43973</v>
      </c>
      <c r="C1869" s="4">
        <v>27</v>
      </c>
      <c r="D1869" s="4">
        <v>721</v>
      </c>
      <c r="E1869" s="4">
        <v>2</v>
      </c>
    </row>
    <row r="1870" spans="1:5" x14ac:dyDescent="0.25">
      <c r="A1870" s="5" t="s">
        <v>36</v>
      </c>
      <c r="B1870" s="28">
        <v>43973</v>
      </c>
      <c r="C1870" s="4">
        <v>0</v>
      </c>
      <c r="D1870" s="4">
        <v>4</v>
      </c>
    </row>
    <row r="1871" spans="1:5" x14ac:dyDescent="0.25">
      <c r="A1871" s="5" t="s">
        <v>20</v>
      </c>
      <c r="B1871" s="28">
        <v>43973</v>
      </c>
      <c r="C1871" s="4">
        <v>404</v>
      </c>
      <c r="D1871" s="4">
        <v>4605</v>
      </c>
      <c r="E1871" s="4">
        <v>7</v>
      </c>
    </row>
    <row r="1872" spans="1:5" x14ac:dyDescent="0.25">
      <c r="A1872" s="5" t="s">
        <v>27</v>
      </c>
      <c r="B1872" s="28">
        <v>43973</v>
      </c>
      <c r="C1872" s="4">
        <v>9</v>
      </c>
      <c r="D1872" s="4">
        <v>450</v>
      </c>
      <c r="E1872" s="4">
        <v>1</v>
      </c>
    </row>
    <row r="1873" spans="1:5" x14ac:dyDescent="0.25">
      <c r="A1873" s="5" t="s">
        <v>37</v>
      </c>
      <c r="B1873" s="28">
        <v>43973</v>
      </c>
      <c r="C1873" s="4">
        <v>0</v>
      </c>
      <c r="D1873" s="4">
        <v>78</v>
      </c>
    </row>
    <row r="1874" spans="1:5" x14ac:dyDescent="0.25">
      <c r="A1874" s="5" t="s">
        <v>38</v>
      </c>
      <c r="B1874" s="28">
        <v>43973</v>
      </c>
      <c r="C1874" s="4">
        <v>0</v>
      </c>
      <c r="D1874" s="4">
        <v>29</v>
      </c>
    </row>
    <row r="1875" spans="1:5" x14ac:dyDescent="0.25">
      <c r="A1875" s="5" t="s">
        <v>48</v>
      </c>
      <c r="B1875" s="28">
        <v>43973</v>
      </c>
      <c r="C1875" s="4">
        <v>0</v>
      </c>
      <c r="D1875" s="4">
        <v>0</v>
      </c>
    </row>
    <row r="1876" spans="1:5" x14ac:dyDescent="0.25">
      <c r="A1876" s="5" t="s">
        <v>39</v>
      </c>
      <c r="B1876" s="28">
        <v>43973</v>
      </c>
      <c r="C1876" s="4">
        <v>0</v>
      </c>
      <c r="D1876" s="4">
        <v>5</v>
      </c>
    </row>
    <row r="1877" spans="1:5" x14ac:dyDescent="0.25">
      <c r="A1877" s="5" t="s">
        <v>40</v>
      </c>
      <c r="B1877" s="28">
        <v>43973</v>
      </c>
      <c r="C1877" s="4">
        <v>0</v>
      </c>
      <c r="D1877" s="4">
        <v>5</v>
      </c>
    </row>
    <row r="1878" spans="1:5" x14ac:dyDescent="0.25">
      <c r="A1878" s="5" t="s">
        <v>28</v>
      </c>
      <c r="B1878" s="28">
        <v>43973</v>
      </c>
      <c r="C1878" s="4">
        <v>0</v>
      </c>
      <c r="D1878" s="4">
        <v>63</v>
      </c>
    </row>
    <row r="1879" spans="1:5" x14ac:dyDescent="0.25">
      <c r="A1879" s="5" t="s">
        <v>24</v>
      </c>
      <c r="B1879" s="28">
        <v>43973</v>
      </c>
      <c r="C1879" s="4">
        <v>0</v>
      </c>
      <c r="D1879" s="4">
        <v>90</v>
      </c>
    </row>
    <row r="1880" spans="1:5" x14ac:dyDescent="0.25">
      <c r="A1880" s="5" t="s">
        <v>30</v>
      </c>
      <c r="B1880" s="28">
        <v>43973</v>
      </c>
      <c r="C1880" s="4">
        <v>0</v>
      </c>
      <c r="D1880" s="4">
        <v>25</v>
      </c>
    </row>
    <row r="1881" spans="1:5" x14ac:dyDescent="0.25">
      <c r="A1881" s="5" t="s">
        <v>26</v>
      </c>
      <c r="B1881" s="28">
        <v>43973</v>
      </c>
      <c r="C1881" s="4">
        <v>0</v>
      </c>
      <c r="D1881" s="4">
        <v>114</v>
      </c>
    </row>
    <row r="1882" spans="1:5" x14ac:dyDescent="0.25">
      <c r="A1882" s="5" t="s">
        <v>25</v>
      </c>
      <c r="B1882" s="28">
        <v>43973</v>
      </c>
      <c r="C1882" s="4">
        <v>6</v>
      </c>
      <c r="D1882" s="4">
        <v>342</v>
      </c>
      <c r="E1882" s="4">
        <v>2</v>
      </c>
    </row>
    <row r="1883" spans="1:5" x14ac:dyDescent="0.25">
      <c r="A1883" s="5" t="s">
        <v>41</v>
      </c>
      <c r="B1883" s="28">
        <v>43973</v>
      </c>
      <c r="C1883" s="4">
        <v>2</v>
      </c>
      <c r="D1883" s="4">
        <v>7</v>
      </c>
    </row>
    <row r="1884" spans="1:5" x14ac:dyDescent="0.25">
      <c r="A1884" s="5" t="s">
        <v>42</v>
      </c>
      <c r="B1884" s="28">
        <v>43973</v>
      </c>
      <c r="C1884" s="4">
        <v>0</v>
      </c>
      <c r="D1884" s="4">
        <v>4</v>
      </c>
    </row>
    <row r="1885" spans="1:5" x14ac:dyDescent="0.25">
      <c r="A1885" s="5" t="s">
        <v>43</v>
      </c>
      <c r="B1885" s="28">
        <v>43973</v>
      </c>
      <c r="C1885" s="4">
        <v>0</v>
      </c>
      <c r="D1885" s="4">
        <v>11</v>
      </c>
    </row>
    <row r="1886" spans="1:5" x14ac:dyDescent="0.25">
      <c r="A1886" s="5" t="s">
        <v>44</v>
      </c>
      <c r="B1886" s="28">
        <v>43973</v>
      </c>
      <c r="C1886" s="4">
        <v>0</v>
      </c>
      <c r="D1886" s="4">
        <v>49</v>
      </c>
    </row>
    <row r="1887" spans="1:5" x14ac:dyDescent="0.25">
      <c r="A1887" s="5" t="s">
        <v>29</v>
      </c>
      <c r="B1887" s="28">
        <v>43973</v>
      </c>
      <c r="C1887" s="4">
        <v>4</v>
      </c>
      <c r="D1887" s="4">
        <v>258</v>
      </c>
    </row>
    <row r="1888" spans="1:5" x14ac:dyDescent="0.25">
      <c r="A1888" s="5" t="s">
        <v>45</v>
      </c>
      <c r="B1888" s="28">
        <v>43973</v>
      </c>
      <c r="C1888" s="4">
        <v>0</v>
      </c>
      <c r="D1888" s="4">
        <v>22</v>
      </c>
    </row>
    <row r="1889" spans="1:5" x14ac:dyDescent="0.25">
      <c r="A1889" s="5" t="s">
        <v>46</v>
      </c>
      <c r="B1889" s="28">
        <v>43973</v>
      </c>
      <c r="C1889" s="4">
        <v>0</v>
      </c>
      <c r="D1889" s="4">
        <v>148</v>
      </c>
    </row>
    <row r="1890" spans="1:5" x14ac:dyDescent="0.25">
      <c r="A1890" s="5" t="s">
        <v>47</v>
      </c>
      <c r="B1890" s="28">
        <v>43973</v>
      </c>
      <c r="C1890" s="4">
        <v>0</v>
      </c>
      <c r="D1890" s="4">
        <v>43</v>
      </c>
    </row>
    <row r="1891" spans="1:5" x14ac:dyDescent="0.25">
      <c r="A1891" s="5" t="s">
        <v>22</v>
      </c>
      <c r="B1891" s="28">
        <v>43974</v>
      </c>
      <c r="C1891" s="4">
        <v>289</v>
      </c>
      <c r="D1891" s="4">
        <v>3864</v>
      </c>
      <c r="E1891" s="4">
        <v>4</v>
      </c>
    </row>
    <row r="1892" spans="1:5" x14ac:dyDescent="0.25">
      <c r="A1892" s="5" t="s">
        <v>35</v>
      </c>
      <c r="B1892" s="28">
        <v>43974</v>
      </c>
      <c r="C1892" s="4">
        <v>0</v>
      </c>
      <c r="D1892" s="4">
        <v>0</v>
      </c>
    </row>
    <row r="1893" spans="1:5" x14ac:dyDescent="0.25">
      <c r="A1893" s="5" t="s">
        <v>21</v>
      </c>
      <c r="B1893" s="28">
        <v>43974</v>
      </c>
      <c r="C1893" s="4">
        <v>7</v>
      </c>
      <c r="D1893" s="4">
        <v>728</v>
      </c>
      <c r="E1893" s="4">
        <v>2</v>
      </c>
    </row>
    <row r="1894" spans="1:5" x14ac:dyDescent="0.25">
      <c r="A1894" s="5" t="s">
        <v>36</v>
      </c>
      <c r="B1894" s="28">
        <v>43974</v>
      </c>
      <c r="C1894" s="4">
        <v>0</v>
      </c>
      <c r="D1894" s="4">
        <v>4</v>
      </c>
    </row>
    <row r="1895" spans="1:5" x14ac:dyDescent="0.25">
      <c r="A1895" s="5" t="s">
        <v>20</v>
      </c>
      <c r="B1895" s="28">
        <v>43974</v>
      </c>
      <c r="C1895" s="4">
        <v>400</v>
      </c>
      <c r="D1895" s="4">
        <v>5005</v>
      </c>
      <c r="E1895" s="4">
        <v>6</v>
      </c>
    </row>
    <row r="1896" spans="1:5" x14ac:dyDescent="0.25">
      <c r="A1896" s="5" t="s">
        <v>27</v>
      </c>
      <c r="B1896" s="28">
        <v>43974</v>
      </c>
      <c r="C1896" s="4">
        <v>0</v>
      </c>
      <c r="D1896" s="4">
        <v>450</v>
      </c>
    </row>
    <row r="1897" spans="1:5" x14ac:dyDescent="0.25">
      <c r="A1897" s="5" t="s">
        <v>37</v>
      </c>
      <c r="B1897" s="28">
        <v>43974</v>
      </c>
      <c r="C1897" s="4">
        <v>0</v>
      </c>
      <c r="D1897" s="4">
        <v>78</v>
      </c>
    </row>
    <row r="1898" spans="1:5" x14ac:dyDescent="0.25">
      <c r="A1898" s="5" t="s">
        <v>38</v>
      </c>
      <c r="B1898" s="28">
        <v>43974</v>
      </c>
      <c r="C1898" s="4">
        <v>0</v>
      </c>
      <c r="D1898" s="4">
        <v>29</v>
      </c>
    </row>
    <row r="1899" spans="1:5" x14ac:dyDescent="0.25">
      <c r="A1899" s="5" t="s">
        <v>48</v>
      </c>
      <c r="B1899" s="28">
        <v>43974</v>
      </c>
      <c r="C1899" s="4">
        <v>0</v>
      </c>
      <c r="D1899" s="4">
        <v>0</v>
      </c>
    </row>
    <row r="1900" spans="1:5" x14ac:dyDescent="0.25">
      <c r="A1900" s="5" t="s">
        <v>39</v>
      </c>
      <c r="B1900" s="28">
        <v>43974</v>
      </c>
      <c r="C1900" s="4">
        <v>0</v>
      </c>
      <c r="D1900" s="4">
        <v>5</v>
      </c>
    </row>
    <row r="1901" spans="1:5" x14ac:dyDescent="0.25">
      <c r="A1901" s="5" t="s">
        <v>40</v>
      </c>
      <c r="B1901" s="28">
        <v>43974</v>
      </c>
      <c r="C1901" s="4">
        <v>0</v>
      </c>
      <c r="D1901" s="4">
        <v>5</v>
      </c>
    </row>
    <row r="1902" spans="1:5" x14ac:dyDescent="0.25">
      <c r="A1902" s="5" t="s">
        <v>28</v>
      </c>
      <c r="B1902" s="28">
        <v>43974</v>
      </c>
      <c r="C1902" s="4">
        <v>0</v>
      </c>
      <c r="D1902" s="4">
        <v>63</v>
      </c>
    </row>
    <row r="1903" spans="1:5" x14ac:dyDescent="0.25">
      <c r="A1903" s="5" t="s">
        <v>24</v>
      </c>
      <c r="B1903" s="28">
        <v>43974</v>
      </c>
      <c r="C1903" s="4">
        <v>0</v>
      </c>
      <c r="D1903" s="4">
        <v>90</v>
      </c>
    </row>
    <row r="1904" spans="1:5" x14ac:dyDescent="0.25">
      <c r="A1904" s="5" t="s">
        <v>30</v>
      </c>
      <c r="B1904" s="28">
        <v>43974</v>
      </c>
      <c r="C1904" s="4">
        <v>0</v>
      </c>
      <c r="D1904" s="4">
        <v>25</v>
      </c>
    </row>
    <row r="1905" spans="1:5" x14ac:dyDescent="0.25">
      <c r="A1905" s="5" t="s">
        <v>26</v>
      </c>
      <c r="B1905" s="28">
        <v>43974</v>
      </c>
      <c r="C1905" s="4">
        <v>0</v>
      </c>
      <c r="D1905" s="4">
        <v>114</v>
      </c>
    </row>
    <row r="1906" spans="1:5" x14ac:dyDescent="0.25">
      <c r="A1906" s="5" t="s">
        <v>25</v>
      </c>
      <c r="B1906" s="28">
        <v>43974</v>
      </c>
      <c r="C1906" s="4">
        <v>5</v>
      </c>
      <c r="D1906" s="4">
        <v>347</v>
      </c>
    </row>
    <row r="1907" spans="1:5" x14ac:dyDescent="0.25">
      <c r="A1907" s="5" t="s">
        <v>41</v>
      </c>
      <c r="B1907" s="28">
        <v>43974</v>
      </c>
      <c r="C1907" s="4">
        <v>0</v>
      </c>
      <c r="D1907" s="4">
        <v>7</v>
      </c>
    </row>
    <row r="1908" spans="1:5" x14ac:dyDescent="0.25">
      <c r="A1908" s="5" t="s">
        <v>42</v>
      </c>
      <c r="B1908" s="28">
        <v>43974</v>
      </c>
      <c r="C1908" s="4">
        <v>0</v>
      </c>
      <c r="D1908" s="4">
        <v>4</v>
      </c>
    </row>
    <row r="1909" spans="1:5" x14ac:dyDescent="0.25">
      <c r="A1909" s="5" t="s">
        <v>43</v>
      </c>
      <c r="B1909" s="28">
        <v>43974</v>
      </c>
      <c r="C1909" s="4">
        <v>0</v>
      </c>
      <c r="D1909" s="4">
        <v>11</v>
      </c>
    </row>
    <row r="1910" spans="1:5" x14ac:dyDescent="0.25">
      <c r="A1910" s="5" t="s">
        <v>44</v>
      </c>
      <c r="B1910" s="28">
        <v>43974</v>
      </c>
      <c r="C1910" s="4">
        <v>0</v>
      </c>
      <c r="D1910" s="4">
        <v>49</v>
      </c>
    </row>
    <row r="1911" spans="1:5" x14ac:dyDescent="0.25">
      <c r="A1911" s="5" t="s">
        <v>29</v>
      </c>
      <c r="B1911" s="28">
        <v>43974</v>
      </c>
      <c r="C1911" s="4">
        <v>0</v>
      </c>
      <c r="D1911" s="4">
        <v>258</v>
      </c>
    </row>
    <row r="1912" spans="1:5" x14ac:dyDescent="0.25">
      <c r="A1912" s="5" t="s">
        <v>45</v>
      </c>
      <c r="B1912" s="28">
        <v>43974</v>
      </c>
      <c r="C1912" s="4">
        <v>0</v>
      </c>
      <c r="D1912" s="4">
        <v>22</v>
      </c>
    </row>
    <row r="1913" spans="1:5" x14ac:dyDescent="0.25">
      <c r="A1913" s="5" t="s">
        <v>46</v>
      </c>
      <c r="B1913" s="28">
        <v>43974</v>
      </c>
      <c r="C1913" s="4">
        <v>0</v>
      </c>
      <c r="D1913" s="4">
        <v>148</v>
      </c>
    </row>
    <row r="1914" spans="1:5" x14ac:dyDescent="0.25">
      <c r="A1914" s="5" t="s">
        <v>47</v>
      </c>
      <c r="B1914" s="28">
        <v>43974</v>
      </c>
      <c r="C1914" s="4">
        <v>2</v>
      </c>
      <c r="D1914" s="4">
        <v>46</v>
      </c>
    </row>
    <row r="1915" spans="1:5" x14ac:dyDescent="0.25">
      <c r="A1915" s="5" t="s">
        <v>22</v>
      </c>
      <c r="B1915" s="28">
        <v>43975</v>
      </c>
      <c r="C1915" s="4">
        <v>196</v>
      </c>
      <c r="D1915" s="4">
        <v>4060</v>
      </c>
      <c r="E1915" s="4">
        <v>2</v>
      </c>
    </row>
    <row r="1916" spans="1:5" x14ac:dyDescent="0.25">
      <c r="A1916" s="5" t="s">
        <v>35</v>
      </c>
      <c r="B1916" s="28">
        <v>43975</v>
      </c>
      <c r="C1916" s="4">
        <v>0</v>
      </c>
      <c r="D1916" s="4">
        <v>0</v>
      </c>
    </row>
    <row r="1917" spans="1:5" x14ac:dyDescent="0.25">
      <c r="A1917" s="5" t="s">
        <v>21</v>
      </c>
      <c r="B1917" s="28">
        <v>43975</v>
      </c>
      <c r="C1917" s="4">
        <v>20</v>
      </c>
      <c r="D1917" s="4">
        <v>748</v>
      </c>
      <c r="E1917" s="4">
        <v>2</v>
      </c>
    </row>
    <row r="1918" spans="1:5" x14ac:dyDescent="0.25">
      <c r="A1918" s="5" t="s">
        <v>36</v>
      </c>
      <c r="B1918" s="28">
        <v>43975</v>
      </c>
      <c r="C1918" s="4">
        <v>0</v>
      </c>
      <c r="D1918" s="4">
        <v>4</v>
      </c>
    </row>
    <row r="1919" spans="1:5" x14ac:dyDescent="0.25">
      <c r="A1919" s="5" t="s">
        <v>20</v>
      </c>
      <c r="B1919" s="28">
        <v>43975</v>
      </c>
      <c r="C1919" s="4">
        <v>495</v>
      </c>
      <c r="D1919" s="4">
        <v>5500</v>
      </c>
      <c r="E1919" s="4">
        <v>3</v>
      </c>
    </row>
    <row r="1920" spans="1:5" x14ac:dyDescent="0.25">
      <c r="A1920" s="5" t="s">
        <v>27</v>
      </c>
      <c r="B1920" s="28">
        <v>43975</v>
      </c>
      <c r="C1920" s="4">
        <v>6</v>
      </c>
      <c r="D1920" s="4">
        <v>456</v>
      </c>
    </row>
    <row r="1921" spans="1:4" x14ac:dyDescent="0.25">
      <c r="A1921" s="5" t="s">
        <v>37</v>
      </c>
      <c r="B1921" s="28">
        <v>43975</v>
      </c>
      <c r="C1921" s="4">
        <v>0</v>
      </c>
      <c r="D1921" s="4">
        <v>78</v>
      </c>
    </row>
    <row r="1922" spans="1:4" x14ac:dyDescent="0.25">
      <c r="A1922" s="5" t="s">
        <v>38</v>
      </c>
      <c r="B1922" s="28">
        <v>43975</v>
      </c>
      <c r="C1922" s="4">
        <v>0</v>
      </c>
      <c r="D1922" s="4">
        <v>29</v>
      </c>
    </row>
    <row r="1923" spans="1:4" x14ac:dyDescent="0.25">
      <c r="A1923" s="5" t="s">
        <v>48</v>
      </c>
      <c r="B1923" s="28">
        <v>43975</v>
      </c>
      <c r="C1923" s="4">
        <v>0</v>
      </c>
      <c r="D1923" s="4">
        <v>0</v>
      </c>
    </row>
    <row r="1924" spans="1:4" x14ac:dyDescent="0.25">
      <c r="A1924" s="5" t="s">
        <v>39</v>
      </c>
      <c r="B1924" s="28">
        <v>43975</v>
      </c>
      <c r="C1924" s="4">
        <v>0</v>
      </c>
      <c r="D1924" s="4">
        <v>5</v>
      </c>
    </row>
    <row r="1925" spans="1:4" x14ac:dyDescent="0.25">
      <c r="A1925" s="5" t="s">
        <v>40</v>
      </c>
      <c r="B1925" s="28">
        <v>43975</v>
      </c>
      <c r="C1925" s="4">
        <v>0</v>
      </c>
      <c r="D1925" s="4">
        <v>5</v>
      </c>
    </row>
    <row r="1926" spans="1:4" x14ac:dyDescent="0.25">
      <c r="A1926" s="5" t="s">
        <v>28</v>
      </c>
      <c r="B1926" s="28">
        <v>43975</v>
      </c>
      <c r="C1926" s="4">
        <v>0</v>
      </c>
      <c r="D1926" s="4">
        <v>63</v>
      </c>
    </row>
    <row r="1927" spans="1:4" x14ac:dyDescent="0.25">
      <c r="A1927" s="5" t="s">
        <v>24</v>
      </c>
      <c r="B1927" s="28">
        <v>43975</v>
      </c>
      <c r="C1927" s="4">
        <v>0</v>
      </c>
      <c r="D1927" s="4">
        <v>90</v>
      </c>
    </row>
    <row r="1928" spans="1:4" x14ac:dyDescent="0.25">
      <c r="A1928" s="5" t="s">
        <v>30</v>
      </c>
      <c r="B1928" s="28">
        <v>43975</v>
      </c>
      <c r="C1928" s="4">
        <v>0</v>
      </c>
      <c r="D1928" s="4">
        <v>25</v>
      </c>
    </row>
    <row r="1929" spans="1:4" x14ac:dyDescent="0.25">
      <c r="A1929" s="5" t="s">
        <v>26</v>
      </c>
      <c r="B1929" s="28">
        <v>43975</v>
      </c>
      <c r="C1929" s="4">
        <v>1</v>
      </c>
      <c r="D1929" s="4">
        <v>115</v>
      </c>
    </row>
    <row r="1930" spans="1:4" x14ac:dyDescent="0.25">
      <c r="A1930" s="5" t="s">
        <v>25</v>
      </c>
      <c r="B1930" s="28">
        <v>43975</v>
      </c>
      <c r="C1930" s="4">
        <v>5</v>
      </c>
      <c r="D1930" s="4">
        <v>352</v>
      </c>
    </row>
    <row r="1931" spans="1:4" x14ac:dyDescent="0.25">
      <c r="A1931" s="5" t="s">
        <v>41</v>
      </c>
      <c r="B1931" s="28">
        <v>43975</v>
      </c>
      <c r="C1931" s="4">
        <v>0</v>
      </c>
      <c r="D1931" s="4">
        <v>7</v>
      </c>
    </row>
    <row r="1932" spans="1:4" x14ac:dyDescent="0.25">
      <c r="A1932" s="5" t="s">
        <v>42</v>
      </c>
      <c r="B1932" s="28">
        <v>43975</v>
      </c>
      <c r="C1932" s="4">
        <v>0</v>
      </c>
      <c r="D1932" s="4">
        <v>4</v>
      </c>
    </row>
    <row r="1933" spans="1:4" x14ac:dyDescent="0.25">
      <c r="A1933" s="5" t="s">
        <v>43</v>
      </c>
      <c r="B1933" s="28">
        <v>43975</v>
      </c>
      <c r="C1933" s="4">
        <v>0</v>
      </c>
      <c r="D1933" s="4">
        <v>11</v>
      </c>
    </row>
    <row r="1934" spans="1:4" x14ac:dyDescent="0.25">
      <c r="A1934" s="5" t="s">
        <v>44</v>
      </c>
      <c r="B1934" s="28">
        <v>43975</v>
      </c>
      <c r="C1934" s="4">
        <v>0</v>
      </c>
      <c r="D1934" s="4">
        <v>49</v>
      </c>
    </row>
    <row r="1935" spans="1:4" x14ac:dyDescent="0.25">
      <c r="A1935" s="5" t="s">
        <v>29</v>
      </c>
      <c r="B1935" s="28">
        <v>43975</v>
      </c>
      <c r="C1935" s="4">
        <v>0</v>
      </c>
      <c r="D1935" s="4">
        <v>258</v>
      </c>
    </row>
    <row r="1936" spans="1:4" x14ac:dyDescent="0.25">
      <c r="A1936" s="5" t="s">
        <v>45</v>
      </c>
      <c r="B1936" s="28">
        <v>43975</v>
      </c>
      <c r="C1936" s="4">
        <v>0</v>
      </c>
      <c r="D1936" s="4">
        <v>22</v>
      </c>
    </row>
    <row r="1937" spans="1:5" x14ac:dyDescent="0.25">
      <c r="A1937" s="5" t="s">
        <v>46</v>
      </c>
      <c r="B1937" s="28">
        <v>43975</v>
      </c>
      <c r="C1937" s="4">
        <v>0</v>
      </c>
      <c r="D1937" s="4">
        <v>148</v>
      </c>
    </row>
    <row r="1938" spans="1:5" x14ac:dyDescent="0.25">
      <c r="A1938" s="5" t="s">
        <v>47</v>
      </c>
      <c r="B1938" s="28">
        <v>43975</v>
      </c>
      <c r="C1938" s="4">
        <v>0</v>
      </c>
      <c r="D1938" s="4">
        <v>45</v>
      </c>
    </row>
    <row r="1939" spans="1:5" x14ac:dyDescent="0.25">
      <c r="A1939" s="5" t="s">
        <v>22</v>
      </c>
      <c r="B1939" s="28">
        <v>43976</v>
      </c>
      <c r="C1939" s="4">
        <v>159</v>
      </c>
      <c r="D1939" s="4">
        <v>4219</v>
      </c>
      <c r="E1939" s="4">
        <v>5</v>
      </c>
    </row>
    <row r="1940" spans="1:5" x14ac:dyDescent="0.25">
      <c r="A1940" s="5" t="s">
        <v>35</v>
      </c>
      <c r="B1940" s="28">
        <v>43976</v>
      </c>
      <c r="C1940" s="4">
        <v>0</v>
      </c>
      <c r="D1940" s="4">
        <v>0</v>
      </c>
    </row>
    <row r="1941" spans="1:5" x14ac:dyDescent="0.25">
      <c r="A1941" s="5" t="s">
        <v>21</v>
      </c>
      <c r="B1941" s="28">
        <v>43976</v>
      </c>
      <c r="C1941" s="4">
        <v>9</v>
      </c>
      <c r="D1941" s="4">
        <v>757</v>
      </c>
    </row>
    <row r="1942" spans="1:5" x14ac:dyDescent="0.25">
      <c r="A1942" s="5" t="s">
        <v>36</v>
      </c>
      <c r="B1942" s="28">
        <v>43976</v>
      </c>
      <c r="C1942" s="4">
        <v>0</v>
      </c>
      <c r="D1942" s="4">
        <v>4</v>
      </c>
    </row>
    <row r="1943" spans="1:5" x14ac:dyDescent="0.25">
      <c r="A1943" s="5" t="s">
        <v>20</v>
      </c>
      <c r="B1943" s="28">
        <v>43976</v>
      </c>
      <c r="C1943" s="4">
        <v>375</v>
      </c>
      <c r="D1943" s="4">
        <v>5875</v>
      </c>
      <c r="E1943" s="4">
        <v>8</v>
      </c>
    </row>
    <row r="1944" spans="1:5" x14ac:dyDescent="0.25">
      <c r="A1944" s="5" t="s">
        <v>27</v>
      </c>
      <c r="B1944" s="28">
        <v>43976</v>
      </c>
      <c r="C1944" s="4">
        <v>3</v>
      </c>
      <c r="D1944" s="4">
        <v>459</v>
      </c>
      <c r="E1944" s="4">
        <v>1</v>
      </c>
    </row>
    <row r="1945" spans="1:5" x14ac:dyDescent="0.25">
      <c r="A1945" s="5" t="s">
        <v>37</v>
      </c>
      <c r="B1945" s="28">
        <v>43976</v>
      </c>
      <c r="C1945" s="4">
        <v>0</v>
      </c>
      <c r="D1945" s="4">
        <v>78</v>
      </c>
    </row>
    <row r="1946" spans="1:5" x14ac:dyDescent="0.25">
      <c r="A1946" s="5" t="s">
        <v>38</v>
      </c>
      <c r="B1946" s="28">
        <v>43976</v>
      </c>
      <c r="C1946" s="4">
        <v>0</v>
      </c>
      <c r="D1946" s="4">
        <v>29</v>
      </c>
    </row>
    <row r="1947" spans="1:5" x14ac:dyDescent="0.25">
      <c r="A1947" s="5" t="s">
        <v>48</v>
      </c>
      <c r="B1947" s="28">
        <v>43976</v>
      </c>
      <c r="C1947" s="4">
        <v>0</v>
      </c>
      <c r="D1947" s="4">
        <v>0</v>
      </c>
    </row>
    <row r="1948" spans="1:5" x14ac:dyDescent="0.25">
      <c r="A1948" s="5" t="s">
        <v>39</v>
      </c>
      <c r="B1948" s="28">
        <v>43976</v>
      </c>
      <c r="C1948" s="4">
        <v>0</v>
      </c>
      <c r="D1948" s="4">
        <v>5</v>
      </c>
    </row>
    <row r="1949" spans="1:5" x14ac:dyDescent="0.25">
      <c r="A1949" s="5" t="s">
        <v>40</v>
      </c>
      <c r="B1949" s="28">
        <v>43976</v>
      </c>
      <c r="C1949" s="4">
        <v>0</v>
      </c>
      <c r="D1949" s="4">
        <v>5</v>
      </c>
    </row>
    <row r="1950" spans="1:5" x14ac:dyDescent="0.25">
      <c r="A1950" s="5" t="s">
        <v>28</v>
      </c>
      <c r="B1950" s="28">
        <v>43976</v>
      </c>
      <c r="C1950" s="4">
        <v>0</v>
      </c>
      <c r="D1950" s="4">
        <v>63</v>
      </c>
    </row>
    <row r="1951" spans="1:5" x14ac:dyDescent="0.25">
      <c r="A1951" s="5" t="s">
        <v>24</v>
      </c>
      <c r="B1951" s="28">
        <v>43976</v>
      </c>
      <c r="C1951" s="4">
        <v>0</v>
      </c>
      <c r="D1951" s="4">
        <v>90</v>
      </c>
    </row>
    <row r="1952" spans="1:5" x14ac:dyDescent="0.25">
      <c r="A1952" s="5" t="s">
        <v>30</v>
      </c>
      <c r="B1952" s="28">
        <v>43976</v>
      </c>
      <c r="C1952" s="4">
        <v>0</v>
      </c>
      <c r="D1952" s="4">
        <v>25</v>
      </c>
    </row>
    <row r="1953" spans="1:5" x14ac:dyDescent="0.25">
      <c r="A1953" s="5" t="s">
        <v>26</v>
      </c>
      <c r="B1953" s="28">
        <v>43976</v>
      </c>
      <c r="C1953" s="4">
        <v>1</v>
      </c>
      <c r="D1953" s="4">
        <v>116</v>
      </c>
    </row>
    <row r="1954" spans="1:5" x14ac:dyDescent="0.25">
      <c r="A1954" s="5" t="s">
        <v>25</v>
      </c>
      <c r="B1954" s="28">
        <v>43976</v>
      </c>
      <c r="C1954" s="4">
        <v>4</v>
      </c>
      <c r="D1954" s="4">
        <v>356</v>
      </c>
      <c r="E1954" s="4">
        <v>1</v>
      </c>
    </row>
    <row r="1955" spans="1:5" x14ac:dyDescent="0.25">
      <c r="A1955" s="5" t="s">
        <v>41</v>
      </c>
      <c r="B1955" s="28">
        <v>43976</v>
      </c>
      <c r="C1955" s="4">
        <v>0</v>
      </c>
      <c r="D1955" s="4">
        <v>7</v>
      </c>
    </row>
    <row r="1956" spans="1:5" x14ac:dyDescent="0.25">
      <c r="A1956" s="5" t="s">
        <v>42</v>
      </c>
      <c r="B1956" s="28">
        <v>43976</v>
      </c>
      <c r="C1956" s="4">
        <v>0</v>
      </c>
      <c r="D1956" s="4">
        <v>4</v>
      </c>
    </row>
    <row r="1957" spans="1:5" x14ac:dyDescent="0.25">
      <c r="A1957" s="5" t="s">
        <v>43</v>
      </c>
      <c r="B1957" s="28">
        <v>43976</v>
      </c>
      <c r="C1957" s="4">
        <v>0</v>
      </c>
      <c r="D1957" s="4">
        <v>11</v>
      </c>
    </row>
    <row r="1958" spans="1:5" x14ac:dyDescent="0.25">
      <c r="A1958" s="5" t="s">
        <v>44</v>
      </c>
      <c r="B1958" s="28">
        <v>43976</v>
      </c>
      <c r="C1958" s="4">
        <v>0</v>
      </c>
      <c r="D1958" s="4">
        <v>49</v>
      </c>
    </row>
    <row r="1959" spans="1:5" x14ac:dyDescent="0.25">
      <c r="A1959" s="5" t="s">
        <v>29</v>
      </c>
      <c r="B1959" s="28">
        <v>43976</v>
      </c>
      <c r="C1959" s="4">
        <v>0</v>
      </c>
      <c r="D1959" s="4">
        <v>258</v>
      </c>
    </row>
    <row r="1960" spans="1:5" x14ac:dyDescent="0.25">
      <c r="A1960" s="5" t="s">
        <v>45</v>
      </c>
      <c r="B1960" s="28">
        <v>43976</v>
      </c>
      <c r="C1960" s="4">
        <v>0</v>
      </c>
      <c r="D1960" s="4">
        <v>22</v>
      </c>
    </row>
    <row r="1961" spans="1:5" x14ac:dyDescent="0.25">
      <c r="A1961" s="5" t="s">
        <v>46</v>
      </c>
      <c r="B1961" s="28">
        <v>43976</v>
      </c>
      <c r="C1961" s="4">
        <v>0</v>
      </c>
      <c r="D1961" s="4">
        <v>148</v>
      </c>
    </row>
    <row r="1962" spans="1:5" x14ac:dyDescent="0.25">
      <c r="A1962" s="5" t="s">
        <v>47</v>
      </c>
      <c r="B1962" s="28">
        <v>43976</v>
      </c>
      <c r="C1962" s="4">
        <v>2</v>
      </c>
      <c r="D1962" s="4">
        <v>47</v>
      </c>
    </row>
    <row r="1963" spans="1:5" x14ac:dyDescent="0.25">
      <c r="A1963" s="5" t="s">
        <v>22</v>
      </c>
      <c r="B1963" s="28">
        <v>43977</v>
      </c>
      <c r="C1963" s="4">
        <v>236</v>
      </c>
      <c r="D1963" s="4">
        <v>4455</v>
      </c>
      <c r="E1963" s="4">
        <v>17</v>
      </c>
    </row>
    <row r="1964" spans="1:5" x14ac:dyDescent="0.25">
      <c r="A1964" s="5" t="s">
        <v>35</v>
      </c>
      <c r="B1964" s="28">
        <v>43977</v>
      </c>
      <c r="C1964" s="4">
        <v>0</v>
      </c>
      <c r="D1964" s="4">
        <v>0</v>
      </c>
    </row>
    <row r="1965" spans="1:5" x14ac:dyDescent="0.25">
      <c r="A1965" s="5" t="s">
        <v>21</v>
      </c>
      <c r="B1965" s="28">
        <v>43977</v>
      </c>
      <c r="C1965" s="4">
        <v>23</v>
      </c>
      <c r="D1965" s="4">
        <v>780</v>
      </c>
      <c r="E1965" s="4">
        <v>2</v>
      </c>
    </row>
    <row r="1966" spans="1:5" x14ac:dyDescent="0.25">
      <c r="A1966" s="5" t="s">
        <v>36</v>
      </c>
      <c r="B1966" s="28">
        <v>43977</v>
      </c>
      <c r="C1966" s="4">
        <v>1</v>
      </c>
      <c r="D1966" s="4">
        <v>5</v>
      </c>
    </row>
    <row r="1967" spans="1:5" x14ac:dyDescent="0.25">
      <c r="A1967" s="5" t="s">
        <v>20</v>
      </c>
      <c r="B1967" s="28">
        <v>43977</v>
      </c>
      <c r="C1967" s="4">
        <v>327</v>
      </c>
      <c r="D1967" s="4">
        <v>6202</v>
      </c>
      <c r="E1967" s="4">
        <v>4</v>
      </c>
    </row>
    <row r="1968" spans="1:5" x14ac:dyDescent="0.25">
      <c r="A1968" s="5" t="s">
        <v>27</v>
      </c>
      <c r="B1968" s="28">
        <v>43977</v>
      </c>
      <c r="C1968" s="4">
        <v>0</v>
      </c>
      <c r="D1968" s="4">
        <v>459</v>
      </c>
    </row>
    <row r="1969" spans="1:4" x14ac:dyDescent="0.25">
      <c r="A1969" s="5" t="s">
        <v>37</v>
      </c>
      <c r="B1969" s="28">
        <v>43977</v>
      </c>
      <c r="C1969" s="4">
        <v>0</v>
      </c>
      <c r="D1969" s="4">
        <v>78</v>
      </c>
    </row>
    <row r="1970" spans="1:4" x14ac:dyDescent="0.25">
      <c r="A1970" s="5" t="s">
        <v>38</v>
      </c>
      <c r="B1970" s="28">
        <v>43977</v>
      </c>
      <c r="C1970" s="4">
        <v>0</v>
      </c>
      <c r="D1970" s="4">
        <v>29</v>
      </c>
    </row>
    <row r="1971" spans="1:4" x14ac:dyDescent="0.25">
      <c r="A1971" s="5" t="s">
        <v>48</v>
      </c>
      <c r="B1971" s="28">
        <v>43977</v>
      </c>
      <c r="C1971" s="4">
        <v>0</v>
      </c>
      <c r="D1971" s="4">
        <v>0</v>
      </c>
    </row>
    <row r="1972" spans="1:4" x14ac:dyDescent="0.25">
      <c r="A1972" s="5" t="s">
        <v>39</v>
      </c>
      <c r="B1972" s="28">
        <v>43977</v>
      </c>
      <c r="C1972" s="4">
        <v>0</v>
      </c>
      <c r="D1972" s="4">
        <v>5</v>
      </c>
    </row>
    <row r="1973" spans="1:4" x14ac:dyDescent="0.25">
      <c r="A1973" s="5" t="s">
        <v>40</v>
      </c>
      <c r="B1973" s="28">
        <v>43977</v>
      </c>
      <c r="C1973" s="4">
        <v>0</v>
      </c>
      <c r="D1973" s="4">
        <v>5</v>
      </c>
    </row>
    <row r="1974" spans="1:4" x14ac:dyDescent="0.25">
      <c r="A1974" s="5" t="s">
        <v>28</v>
      </c>
      <c r="B1974" s="28">
        <v>43977</v>
      </c>
      <c r="C1974" s="4">
        <v>0</v>
      </c>
      <c r="D1974" s="4">
        <v>63</v>
      </c>
    </row>
    <row r="1975" spans="1:4" x14ac:dyDescent="0.25">
      <c r="A1975" s="5" t="s">
        <v>24</v>
      </c>
      <c r="B1975" s="28">
        <v>43977</v>
      </c>
      <c r="C1975" s="4">
        <v>0</v>
      </c>
      <c r="D1975" s="4">
        <v>90</v>
      </c>
    </row>
    <row r="1976" spans="1:4" x14ac:dyDescent="0.25">
      <c r="A1976" s="5" t="s">
        <v>30</v>
      </c>
      <c r="B1976" s="28">
        <v>43977</v>
      </c>
      <c r="C1976" s="4">
        <v>0</v>
      </c>
      <c r="D1976" s="4">
        <v>25</v>
      </c>
    </row>
    <row r="1977" spans="1:4" x14ac:dyDescent="0.25">
      <c r="A1977" s="5" t="s">
        <v>26</v>
      </c>
      <c r="B1977" s="28">
        <v>43977</v>
      </c>
      <c r="C1977" s="4">
        <v>7</v>
      </c>
      <c r="D1977" s="4">
        <v>123</v>
      </c>
    </row>
    <row r="1978" spans="1:4" x14ac:dyDescent="0.25">
      <c r="A1978" s="5" t="s">
        <v>25</v>
      </c>
      <c r="B1978" s="28">
        <v>43977</v>
      </c>
      <c r="C1978" s="4">
        <v>4</v>
      </c>
      <c r="D1978" s="4">
        <v>360</v>
      </c>
    </row>
    <row r="1979" spans="1:4" x14ac:dyDescent="0.25">
      <c r="A1979" s="5" t="s">
        <v>41</v>
      </c>
      <c r="B1979" s="28">
        <v>43977</v>
      </c>
      <c r="C1979" s="4">
        <v>0</v>
      </c>
      <c r="D1979" s="4">
        <v>7</v>
      </c>
    </row>
    <row r="1980" spans="1:4" x14ac:dyDescent="0.25">
      <c r="A1980" s="5" t="s">
        <v>42</v>
      </c>
      <c r="B1980" s="28">
        <v>43977</v>
      </c>
      <c r="C1980" s="4">
        <v>0</v>
      </c>
      <c r="D1980" s="4">
        <v>4</v>
      </c>
    </row>
    <row r="1981" spans="1:4" x14ac:dyDescent="0.25">
      <c r="A1981" s="5" t="s">
        <v>43</v>
      </c>
      <c r="B1981" s="28">
        <v>43977</v>
      </c>
      <c r="C1981" s="4">
        <v>0</v>
      </c>
      <c r="D1981" s="4">
        <v>11</v>
      </c>
    </row>
    <row r="1982" spans="1:4" x14ac:dyDescent="0.25">
      <c r="A1982" s="5" t="s">
        <v>44</v>
      </c>
      <c r="B1982" s="28">
        <v>43977</v>
      </c>
      <c r="C1982" s="4">
        <v>0</v>
      </c>
      <c r="D1982" s="4">
        <v>49</v>
      </c>
    </row>
    <row r="1983" spans="1:4" x14ac:dyDescent="0.25">
      <c r="A1983" s="5" t="s">
        <v>29</v>
      </c>
      <c r="B1983" s="28">
        <v>43977</v>
      </c>
      <c r="C1983" s="4">
        <v>2</v>
      </c>
      <c r="D1983" s="4">
        <v>260</v>
      </c>
    </row>
    <row r="1984" spans="1:4" x14ac:dyDescent="0.25">
      <c r="A1984" s="5" t="s">
        <v>45</v>
      </c>
      <c r="B1984" s="28">
        <v>43977</v>
      </c>
      <c r="C1984" s="4">
        <v>0</v>
      </c>
      <c r="D1984" s="4">
        <v>22</v>
      </c>
    </row>
    <row r="1985" spans="1:5" x14ac:dyDescent="0.25">
      <c r="A1985" s="5" t="s">
        <v>46</v>
      </c>
      <c r="B1985" s="28">
        <v>43977</v>
      </c>
      <c r="C1985" s="4">
        <v>0</v>
      </c>
      <c r="D1985" s="4">
        <v>148</v>
      </c>
    </row>
    <row r="1986" spans="1:5" x14ac:dyDescent="0.25">
      <c r="A1986" s="5" t="s">
        <v>47</v>
      </c>
      <c r="B1986" s="28">
        <v>43977</v>
      </c>
      <c r="C1986" s="4">
        <v>0</v>
      </c>
      <c r="D1986" s="4">
        <v>47</v>
      </c>
    </row>
    <row r="1987" spans="1:5" x14ac:dyDescent="0.25">
      <c r="A1987" s="5" t="s">
        <v>22</v>
      </c>
      <c r="B1987" s="28">
        <v>43978</v>
      </c>
      <c r="C1987" s="4">
        <v>315</v>
      </c>
      <c r="D1987" s="4">
        <v>4770</v>
      </c>
      <c r="E1987" s="4">
        <v>3</v>
      </c>
    </row>
    <row r="1988" spans="1:5" x14ac:dyDescent="0.25">
      <c r="A1988" s="5" t="s">
        <v>35</v>
      </c>
      <c r="B1988" s="28">
        <v>43978</v>
      </c>
      <c r="C1988" s="4">
        <v>0</v>
      </c>
      <c r="D1988" s="4">
        <v>0</v>
      </c>
    </row>
    <row r="1989" spans="1:5" x14ac:dyDescent="0.25">
      <c r="A1989" s="5" t="s">
        <v>21</v>
      </c>
      <c r="B1989" s="28">
        <v>43978</v>
      </c>
      <c r="C1989" s="4">
        <v>16</v>
      </c>
      <c r="D1989" s="4">
        <v>796</v>
      </c>
      <c r="E1989" s="4">
        <v>2</v>
      </c>
    </row>
    <row r="1990" spans="1:5" x14ac:dyDescent="0.25">
      <c r="A1990" s="5" t="s">
        <v>36</v>
      </c>
      <c r="B1990" s="28">
        <v>43978</v>
      </c>
      <c r="C1990" s="4">
        <v>0</v>
      </c>
      <c r="D1990" s="4">
        <v>5</v>
      </c>
    </row>
    <row r="1991" spans="1:5" x14ac:dyDescent="0.25">
      <c r="A1991" s="5" t="s">
        <v>20</v>
      </c>
      <c r="B1991" s="28">
        <v>43978</v>
      </c>
      <c r="C1991" s="4">
        <v>362</v>
      </c>
      <c r="D1991" s="4">
        <v>6564</v>
      </c>
      <c r="E1991" s="4">
        <v>4</v>
      </c>
    </row>
    <row r="1992" spans="1:5" x14ac:dyDescent="0.25">
      <c r="A1992" s="5" t="s">
        <v>27</v>
      </c>
      <c r="B1992" s="28">
        <v>43978</v>
      </c>
      <c r="C1992" s="4">
        <v>0</v>
      </c>
      <c r="D1992" s="4">
        <v>459</v>
      </c>
      <c r="E1992" s="4">
        <v>1</v>
      </c>
    </row>
    <row r="1993" spans="1:5" x14ac:dyDescent="0.25">
      <c r="A1993" s="5" t="s">
        <v>37</v>
      </c>
      <c r="B1993" s="28">
        <v>43978</v>
      </c>
      <c r="C1993" s="4">
        <v>2</v>
      </c>
      <c r="D1993" s="4">
        <v>80</v>
      </c>
    </row>
    <row r="1994" spans="1:5" x14ac:dyDescent="0.25">
      <c r="A1994" s="5" t="s">
        <v>38</v>
      </c>
      <c r="B1994" s="28">
        <v>43978</v>
      </c>
      <c r="C1994" s="4">
        <v>0</v>
      </c>
      <c r="D1994" s="4">
        <v>29</v>
      </c>
    </row>
    <row r="1995" spans="1:5" x14ac:dyDescent="0.25">
      <c r="A1995" s="5" t="s">
        <v>48</v>
      </c>
      <c r="B1995" s="28">
        <v>43978</v>
      </c>
      <c r="C1995" s="4">
        <v>0</v>
      </c>
      <c r="D1995" s="4">
        <v>0</v>
      </c>
    </row>
    <row r="1996" spans="1:5" x14ac:dyDescent="0.25">
      <c r="A1996" s="5" t="s">
        <v>39</v>
      </c>
      <c r="B1996" s="28">
        <v>43978</v>
      </c>
      <c r="C1996" s="4">
        <v>0</v>
      </c>
      <c r="D1996" s="4">
        <v>5</v>
      </c>
    </row>
    <row r="1997" spans="1:5" x14ac:dyDescent="0.25">
      <c r="A1997" s="5" t="s">
        <v>40</v>
      </c>
      <c r="B1997" s="28">
        <v>43978</v>
      </c>
      <c r="C1997" s="4">
        <v>0</v>
      </c>
      <c r="D1997" s="4">
        <v>5</v>
      </c>
    </row>
    <row r="1998" spans="1:5" x14ac:dyDescent="0.25">
      <c r="A1998" s="5" t="s">
        <v>28</v>
      </c>
      <c r="B1998" s="28">
        <v>43978</v>
      </c>
      <c r="C1998" s="4">
        <v>0</v>
      </c>
      <c r="D1998" s="4">
        <v>63</v>
      </c>
    </row>
    <row r="1999" spans="1:5" x14ac:dyDescent="0.25">
      <c r="A1999" s="5" t="s">
        <v>24</v>
      </c>
      <c r="B1999" s="28">
        <v>43978</v>
      </c>
      <c r="C1999" s="4">
        <v>-1</v>
      </c>
      <c r="D1999" s="4">
        <v>89</v>
      </c>
    </row>
    <row r="2000" spans="1:5" x14ac:dyDescent="0.25">
      <c r="A2000" s="5" t="s">
        <v>30</v>
      </c>
      <c r="B2000" s="28">
        <v>43978</v>
      </c>
      <c r="C2000" s="4">
        <v>0</v>
      </c>
      <c r="D2000" s="4">
        <v>25</v>
      </c>
    </row>
    <row r="2001" spans="1:5" x14ac:dyDescent="0.25">
      <c r="A2001" s="5" t="s">
        <v>26</v>
      </c>
      <c r="B2001" s="28">
        <v>43978</v>
      </c>
      <c r="C2001" s="4">
        <v>2</v>
      </c>
      <c r="D2001" s="4">
        <v>125</v>
      </c>
    </row>
    <row r="2002" spans="1:5" x14ac:dyDescent="0.25">
      <c r="A2002" s="5" t="s">
        <v>25</v>
      </c>
      <c r="B2002" s="28">
        <v>43978</v>
      </c>
      <c r="C2002" s="4">
        <v>8</v>
      </c>
      <c r="D2002" s="4">
        <v>368</v>
      </c>
    </row>
    <row r="2003" spans="1:5" x14ac:dyDescent="0.25">
      <c r="A2003" s="5" t="s">
        <v>41</v>
      </c>
      <c r="B2003" s="28">
        <v>43978</v>
      </c>
      <c r="C2003" s="4">
        <v>0</v>
      </c>
      <c r="D2003" s="4">
        <v>7</v>
      </c>
    </row>
    <row r="2004" spans="1:5" x14ac:dyDescent="0.25">
      <c r="A2004" s="5" t="s">
        <v>42</v>
      </c>
      <c r="B2004" s="28">
        <v>43978</v>
      </c>
      <c r="C2004" s="4">
        <v>1</v>
      </c>
      <c r="D2004" s="4">
        <v>5</v>
      </c>
    </row>
    <row r="2005" spans="1:5" x14ac:dyDescent="0.25">
      <c r="A2005" s="5" t="s">
        <v>43</v>
      </c>
      <c r="B2005" s="28">
        <v>43978</v>
      </c>
      <c r="C2005" s="4">
        <v>0</v>
      </c>
      <c r="D2005" s="4">
        <v>11</v>
      </c>
    </row>
    <row r="2006" spans="1:5" x14ac:dyDescent="0.25">
      <c r="A2006" s="5" t="s">
        <v>44</v>
      </c>
      <c r="B2006" s="28">
        <v>43978</v>
      </c>
      <c r="C2006" s="4">
        <v>0</v>
      </c>
      <c r="D2006" s="4">
        <v>49</v>
      </c>
    </row>
    <row r="2007" spans="1:5" x14ac:dyDescent="0.25">
      <c r="A2007" s="5" t="s">
        <v>29</v>
      </c>
      <c r="B2007" s="28">
        <v>43978</v>
      </c>
      <c r="C2007" s="4">
        <v>0</v>
      </c>
      <c r="D2007" s="4">
        <v>260</v>
      </c>
    </row>
    <row r="2008" spans="1:5" x14ac:dyDescent="0.25">
      <c r="A2008" s="5" t="s">
        <v>45</v>
      </c>
      <c r="B2008" s="28">
        <v>43978</v>
      </c>
      <c r="C2008" s="4">
        <v>0</v>
      </c>
      <c r="D2008" s="4">
        <v>22</v>
      </c>
    </row>
    <row r="2009" spans="1:5" x14ac:dyDescent="0.25">
      <c r="A2009" s="5" t="s">
        <v>46</v>
      </c>
      <c r="B2009" s="28">
        <v>43978</v>
      </c>
      <c r="C2009" s="4">
        <v>1</v>
      </c>
      <c r="D2009" s="4">
        <v>149</v>
      </c>
    </row>
    <row r="2010" spans="1:5" x14ac:dyDescent="0.25">
      <c r="A2010" s="5" t="s">
        <v>47</v>
      </c>
      <c r="B2010" s="28">
        <v>43978</v>
      </c>
      <c r="C2010" s="4">
        <v>0</v>
      </c>
      <c r="D2010" s="4">
        <v>47</v>
      </c>
    </row>
    <row r="2011" spans="1:5" x14ac:dyDescent="0.25">
      <c r="A2011" s="5" t="s">
        <v>22</v>
      </c>
      <c r="B2011" s="28">
        <v>43979</v>
      </c>
      <c r="C2011" s="4">
        <v>299</v>
      </c>
      <c r="D2011" s="4">
        <v>5069</v>
      </c>
      <c r="E2011" s="4">
        <v>4</v>
      </c>
    </row>
    <row r="2012" spans="1:5" x14ac:dyDescent="0.25">
      <c r="A2012" s="5" t="s">
        <v>35</v>
      </c>
      <c r="B2012" s="28">
        <v>43979</v>
      </c>
      <c r="C2012" s="4">
        <v>0</v>
      </c>
      <c r="D2012" s="4">
        <v>0</v>
      </c>
    </row>
    <row r="2013" spans="1:5" x14ac:dyDescent="0.25">
      <c r="A2013" s="5" t="s">
        <v>21</v>
      </c>
      <c r="B2013" s="28">
        <v>43979</v>
      </c>
      <c r="C2013" s="4">
        <v>28</v>
      </c>
      <c r="D2013" s="4">
        <v>824</v>
      </c>
      <c r="E2013" s="4">
        <v>1</v>
      </c>
    </row>
    <row r="2014" spans="1:5" x14ac:dyDescent="0.25">
      <c r="A2014" s="5" t="s">
        <v>36</v>
      </c>
      <c r="B2014" s="28">
        <v>43979</v>
      </c>
      <c r="C2014" s="4">
        <v>3</v>
      </c>
      <c r="D2014" s="4">
        <v>8</v>
      </c>
    </row>
    <row r="2015" spans="1:5" x14ac:dyDescent="0.25">
      <c r="A2015" s="5" t="s">
        <v>20</v>
      </c>
      <c r="B2015" s="28">
        <v>43979</v>
      </c>
      <c r="C2015" s="4">
        <v>425</v>
      </c>
      <c r="D2015" s="4">
        <v>6989</v>
      </c>
      <c r="E2015" s="4">
        <v>3</v>
      </c>
    </row>
    <row r="2016" spans="1:5" x14ac:dyDescent="0.25">
      <c r="A2016" s="5" t="s">
        <v>27</v>
      </c>
      <c r="B2016" s="28">
        <v>43979</v>
      </c>
      <c r="C2016" s="4">
        <v>-1</v>
      </c>
      <c r="D2016" s="4">
        <v>458</v>
      </c>
    </row>
    <row r="2017" spans="1:4" x14ac:dyDescent="0.25">
      <c r="A2017" s="5" t="s">
        <v>37</v>
      </c>
      <c r="B2017" s="28">
        <v>43979</v>
      </c>
      <c r="C2017" s="4">
        <v>1</v>
      </c>
      <c r="D2017" s="4">
        <v>81</v>
      </c>
    </row>
    <row r="2018" spans="1:4" x14ac:dyDescent="0.25">
      <c r="A2018" s="5" t="s">
        <v>38</v>
      </c>
      <c r="B2018" s="28">
        <v>43979</v>
      </c>
      <c r="C2018" s="4">
        <v>1</v>
      </c>
      <c r="D2018" s="4">
        <v>30</v>
      </c>
    </row>
    <row r="2019" spans="1:4" x14ac:dyDescent="0.25">
      <c r="A2019" s="5" t="s">
        <v>48</v>
      </c>
      <c r="B2019" s="28">
        <v>43979</v>
      </c>
      <c r="C2019" s="4">
        <v>0</v>
      </c>
      <c r="D2019" s="4">
        <v>0</v>
      </c>
    </row>
    <row r="2020" spans="1:4" x14ac:dyDescent="0.25">
      <c r="A2020" s="5" t="s">
        <v>39</v>
      </c>
      <c r="B2020" s="28">
        <v>43979</v>
      </c>
      <c r="C2020" s="4">
        <v>1</v>
      </c>
      <c r="D2020" s="4">
        <v>6</v>
      </c>
    </row>
    <row r="2021" spans="1:4" x14ac:dyDescent="0.25">
      <c r="A2021" s="5" t="s">
        <v>40</v>
      </c>
      <c r="B2021" s="28">
        <v>43979</v>
      </c>
      <c r="C2021" s="4">
        <v>0</v>
      </c>
      <c r="D2021" s="4">
        <v>5</v>
      </c>
    </row>
    <row r="2022" spans="1:4" x14ac:dyDescent="0.25">
      <c r="A2022" s="5" t="s">
        <v>28</v>
      </c>
      <c r="B2022" s="28">
        <v>43979</v>
      </c>
      <c r="C2022" s="4">
        <v>0</v>
      </c>
      <c r="D2022" s="4">
        <v>63</v>
      </c>
    </row>
    <row r="2023" spans="1:4" x14ac:dyDescent="0.25">
      <c r="A2023" s="5" t="s">
        <v>24</v>
      </c>
      <c r="B2023" s="28">
        <v>43979</v>
      </c>
      <c r="C2023" s="4">
        <v>0</v>
      </c>
      <c r="D2023" s="4">
        <v>89</v>
      </c>
    </row>
    <row r="2024" spans="1:4" x14ac:dyDescent="0.25">
      <c r="A2024" s="5" t="s">
        <v>30</v>
      </c>
      <c r="B2024" s="28">
        <v>43979</v>
      </c>
      <c r="C2024" s="4">
        <v>2</v>
      </c>
      <c r="D2024" s="4">
        <v>27</v>
      </c>
    </row>
    <row r="2025" spans="1:4" x14ac:dyDescent="0.25">
      <c r="A2025" s="5" t="s">
        <v>26</v>
      </c>
      <c r="B2025" s="28">
        <v>43979</v>
      </c>
      <c r="C2025" s="4">
        <v>3</v>
      </c>
      <c r="D2025" s="4">
        <v>128</v>
      </c>
    </row>
    <row r="2026" spans="1:4" x14ac:dyDescent="0.25">
      <c r="A2026" s="5" t="s">
        <v>25</v>
      </c>
      <c r="B2026" s="28">
        <v>43979</v>
      </c>
      <c r="C2026" s="4">
        <v>7</v>
      </c>
      <c r="D2026" s="4">
        <v>375</v>
      </c>
    </row>
    <row r="2027" spans="1:4" x14ac:dyDescent="0.25">
      <c r="A2027" s="5" t="s">
        <v>41</v>
      </c>
      <c r="B2027" s="28">
        <v>43979</v>
      </c>
      <c r="C2027" s="4">
        <v>0</v>
      </c>
      <c r="D2027" s="4">
        <v>7</v>
      </c>
    </row>
    <row r="2028" spans="1:4" x14ac:dyDescent="0.25">
      <c r="A2028" s="5" t="s">
        <v>42</v>
      </c>
      <c r="B2028" s="28">
        <v>43979</v>
      </c>
      <c r="C2028" s="4">
        <v>0</v>
      </c>
      <c r="D2028" s="4">
        <v>5</v>
      </c>
    </row>
    <row r="2029" spans="1:4" x14ac:dyDescent="0.25">
      <c r="A2029" s="5" t="s">
        <v>43</v>
      </c>
      <c r="B2029" s="28">
        <v>43979</v>
      </c>
      <c r="C2029" s="4">
        <v>0</v>
      </c>
      <c r="D2029" s="4">
        <v>11</v>
      </c>
    </row>
    <row r="2030" spans="1:4" x14ac:dyDescent="0.25">
      <c r="A2030" s="5" t="s">
        <v>44</v>
      </c>
      <c r="B2030" s="28">
        <v>43979</v>
      </c>
      <c r="C2030" s="4">
        <v>0</v>
      </c>
      <c r="D2030" s="4">
        <v>49</v>
      </c>
    </row>
    <row r="2031" spans="1:4" x14ac:dyDescent="0.25">
      <c r="A2031" s="5" t="s">
        <v>29</v>
      </c>
      <c r="B2031" s="28">
        <v>43979</v>
      </c>
      <c r="C2031" s="4">
        <v>0</v>
      </c>
      <c r="D2031" s="4">
        <v>260</v>
      </c>
    </row>
    <row r="2032" spans="1:4" x14ac:dyDescent="0.25">
      <c r="A2032" s="5" t="s">
        <v>45</v>
      </c>
      <c r="B2032" s="28">
        <v>43979</v>
      </c>
      <c r="C2032" s="4">
        <v>0</v>
      </c>
      <c r="D2032" s="4">
        <v>22</v>
      </c>
    </row>
    <row r="2033" spans="1:5" x14ac:dyDescent="0.25">
      <c r="A2033" s="5" t="s">
        <v>46</v>
      </c>
      <c r="B2033" s="28">
        <v>43979</v>
      </c>
      <c r="C2033" s="4">
        <v>0</v>
      </c>
      <c r="D2033" s="4">
        <v>149</v>
      </c>
    </row>
    <row r="2034" spans="1:5" x14ac:dyDescent="0.25">
      <c r="A2034" s="5" t="s">
        <v>47</v>
      </c>
      <c r="B2034" s="28">
        <v>43979</v>
      </c>
      <c r="C2034" s="4">
        <v>0</v>
      </c>
      <c r="D2034" s="4">
        <v>47</v>
      </c>
    </row>
    <row r="2035" spans="1:5" x14ac:dyDescent="0.25">
      <c r="A2035" s="5" t="s">
        <v>22</v>
      </c>
      <c r="B2035" s="28">
        <v>43980</v>
      </c>
      <c r="C2035" s="4">
        <v>273</v>
      </c>
      <c r="D2035" s="4">
        <v>5342</v>
      </c>
      <c r="E2035" s="4">
        <v>5</v>
      </c>
    </row>
    <row r="2036" spans="1:5" x14ac:dyDescent="0.25">
      <c r="A2036" s="5" t="s">
        <v>35</v>
      </c>
      <c r="B2036" s="28">
        <v>43980</v>
      </c>
      <c r="C2036" s="4">
        <v>0</v>
      </c>
      <c r="D2036" s="4">
        <v>0</v>
      </c>
    </row>
    <row r="2037" spans="1:5" x14ac:dyDescent="0.25">
      <c r="A2037" s="5" t="s">
        <v>21</v>
      </c>
      <c r="B2037" s="28">
        <v>43980</v>
      </c>
      <c r="C2037" s="4">
        <v>26</v>
      </c>
      <c r="D2037" s="4">
        <v>850</v>
      </c>
      <c r="E2037" s="4">
        <v>1</v>
      </c>
    </row>
    <row r="2038" spans="1:5" x14ac:dyDescent="0.25">
      <c r="A2038" s="5" t="s">
        <v>36</v>
      </c>
      <c r="B2038" s="28">
        <v>43980</v>
      </c>
      <c r="C2038" s="4">
        <v>0</v>
      </c>
      <c r="D2038" s="4">
        <v>8</v>
      </c>
    </row>
    <row r="2039" spans="1:5" x14ac:dyDescent="0.25">
      <c r="A2039" s="5" t="s">
        <v>20</v>
      </c>
      <c r="B2039" s="28">
        <v>43980</v>
      </c>
      <c r="C2039" s="4">
        <v>399</v>
      </c>
      <c r="D2039" s="4">
        <v>7388</v>
      </c>
      <c r="E2039" s="4">
        <v>6</v>
      </c>
    </row>
    <row r="2040" spans="1:5" x14ac:dyDescent="0.25">
      <c r="A2040" s="5" t="s">
        <v>27</v>
      </c>
      <c r="B2040" s="28">
        <v>43980</v>
      </c>
      <c r="C2040" s="4">
        <v>0</v>
      </c>
      <c r="D2040" s="4">
        <v>458</v>
      </c>
    </row>
    <row r="2041" spans="1:5" x14ac:dyDescent="0.25">
      <c r="A2041" s="5" t="s">
        <v>37</v>
      </c>
      <c r="B2041" s="28">
        <v>43980</v>
      </c>
      <c r="C2041" s="4">
        <v>6</v>
      </c>
      <c r="D2041" s="4">
        <v>87</v>
      </c>
    </row>
    <row r="2042" spans="1:5" x14ac:dyDescent="0.25">
      <c r="A2042" s="5" t="s">
        <v>38</v>
      </c>
      <c r="B2042" s="28">
        <v>43980</v>
      </c>
      <c r="C2042" s="4">
        <v>0</v>
      </c>
      <c r="D2042" s="4">
        <v>30</v>
      </c>
    </row>
    <row r="2043" spans="1:5" x14ac:dyDescent="0.25">
      <c r="A2043" s="5" t="s">
        <v>48</v>
      </c>
      <c r="B2043" s="28">
        <v>43980</v>
      </c>
      <c r="C2043" s="4">
        <v>0</v>
      </c>
      <c r="D2043" s="4">
        <v>0</v>
      </c>
    </row>
    <row r="2044" spans="1:5" x14ac:dyDescent="0.25">
      <c r="A2044" s="5" t="s">
        <v>39</v>
      </c>
      <c r="B2044" s="28">
        <v>43980</v>
      </c>
      <c r="C2044" s="4">
        <v>0</v>
      </c>
      <c r="D2044" s="4">
        <v>6</v>
      </c>
    </row>
    <row r="2045" spans="1:5" x14ac:dyDescent="0.25">
      <c r="A2045" s="5" t="s">
        <v>40</v>
      </c>
      <c r="B2045" s="28">
        <v>43980</v>
      </c>
      <c r="C2045" s="4">
        <v>0</v>
      </c>
      <c r="D2045" s="4">
        <v>5</v>
      </c>
    </row>
    <row r="2046" spans="1:5" x14ac:dyDescent="0.25">
      <c r="A2046" s="5" t="s">
        <v>28</v>
      </c>
      <c r="B2046" s="28">
        <v>43980</v>
      </c>
      <c r="C2046" s="4">
        <v>0</v>
      </c>
      <c r="D2046" s="4">
        <v>63</v>
      </c>
    </row>
    <row r="2047" spans="1:5" x14ac:dyDescent="0.25">
      <c r="A2047" s="5" t="s">
        <v>24</v>
      </c>
      <c r="B2047" s="28">
        <v>43980</v>
      </c>
      <c r="C2047" s="4">
        <v>0</v>
      </c>
      <c r="D2047" s="4">
        <v>89</v>
      </c>
    </row>
    <row r="2048" spans="1:5" x14ac:dyDescent="0.25">
      <c r="A2048" s="5" t="s">
        <v>30</v>
      </c>
      <c r="B2048" s="28">
        <v>43980</v>
      </c>
      <c r="C2048" s="4">
        <v>0</v>
      </c>
      <c r="D2048" s="4">
        <v>27</v>
      </c>
    </row>
    <row r="2049" spans="1:5" x14ac:dyDescent="0.25">
      <c r="A2049" s="5" t="s">
        <v>26</v>
      </c>
      <c r="B2049" s="28">
        <v>43980</v>
      </c>
      <c r="C2049" s="4">
        <v>2</v>
      </c>
      <c r="D2049" s="4">
        <v>130</v>
      </c>
    </row>
    <row r="2050" spans="1:5" x14ac:dyDescent="0.25">
      <c r="A2050" s="5" t="s">
        <v>25</v>
      </c>
      <c r="B2050" s="28">
        <v>43980</v>
      </c>
      <c r="C2050" s="4">
        <v>12</v>
      </c>
      <c r="D2050" s="4">
        <v>387</v>
      </c>
    </row>
    <row r="2051" spans="1:5" x14ac:dyDescent="0.25">
      <c r="A2051" s="5" t="s">
        <v>41</v>
      </c>
      <c r="B2051" s="28">
        <v>43980</v>
      </c>
      <c r="C2051" s="4">
        <v>0</v>
      </c>
      <c r="D2051" s="4">
        <v>7</v>
      </c>
    </row>
    <row r="2052" spans="1:5" x14ac:dyDescent="0.25">
      <c r="A2052" s="5" t="s">
        <v>42</v>
      </c>
      <c r="B2052" s="28">
        <v>43980</v>
      </c>
      <c r="C2052" s="4">
        <v>0</v>
      </c>
      <c r="D2052" s="4">
        <v>5</v>
      </c>
    </row>
    <row r="2053" spans="1:5" x14ac:dyDescent="0.25">
      <c r="A2053" s="5" t="s">
        <v>43</v>
      </c>
      <c r="B2053" s="28">
        <v>43980</v>
      </c>
      <c r="C2053" s="4">
        <v>0</v>
      </c>
      <c r="D2053" s="4">
        <v>11</v>
      </c>
    </row>
    <row r="2054" spans="1:5" x14ac:dyDescent="0.25">
      <c r="A2054" s="5" t="s">
        <v>44</v>
      </c>
      <c r="B2054" s="28">
        <v>43980</v>
      </c>
      <c r="C2054" s="4">
        <v>0</v>
      </c>
      <c r="D2054" s="4">
        <v>49</v>
      </c>
    </row>
    <row r="2055" spans="1:5" x14ac:dyDescent="0.25">
      <c r="A2055" s="5" t="s">
        <v>29</v>
      </c>
      <c r="B2055" s="28">
        <v>43980</v>
      </c>
      <c r="C2055" s="4">
        <v>0</v>
      </c>
      <c r="D2055" s="4">
        <v>260</v>
      </c>
    </row>
    <row r="2056" spans="1:5" x14ac:dyDescent="0.25">
      <c r="A2056" s="5" t="s">
        <v>45</v>
      </c>
      <c r="B2056" s="28">
        <v>43980</v>
      </c>
      <c r="C2056" s="4">
        <v>0</v>
      </c>
      <c r="D2056" s="4">
        <v>22</v>
      </c>
    </row>
    <row r="2057" spans="1:5" x14ac:dyDescent="0.25">
      <c r="A2057" s="5" t="s">
        <v>46</v>
      </c>
      <c r="B2057" s="28">
        <v>43980</v>
      </c>
      <c r="C2057" s="4">
        <v>0</v>
      </c>
      <c r="D2057" s="4">
        <v>149</v>
      </c>
    </row>
    <row r="2058" spans="1:5" x14ac:dyDescent="0.25">
      <c r="A2058" s="5" t="s">
        <v>47</v>
      </c>
      <c r="B2058" s="28">
        <v>43980</v>
      </c>
      <c r="C2058" s="4">
        <v>0</v>
      </c>
      <c r="D2058" s="4">
        <v>47</v>
      </c>
    </row>
    <row r="2059" spans="1:5" x14ac:dyDescent="0.25">
      <c r="A2059" s="5" t="s">
        <v>22</v>
      </c>
      <c r="B2059" s="28">
        <v>43981</v>
      </c>
      <c r="C2059" s="4">
        <v>296</v>
      </c>
      <c r="D2059" s="4">
        <v>5638</v>
      </c>
      <c r="E2059" s="4">
        <v>2</v>
      </c>
    </row>
    <row r="2060" spans="1:5" x14ac:dyDescent="0.25">
      <c r="A2060" s="5" t="s">
        <v>35</v>
      </c>
      <c r="B2060" s="28">
        <v>43981</v>
      </c>
      <c r="C2060" s="4">
        <v>0</v>
      </c>
      <c r="D2060" s="4">
        <v>0</v>
      </c>
    </row>
    <row r="2061" spans="1:5" x14ac:dyDescent="0.25">
      <c r="A2061" s="5" t="s">
        <v>21</v>
      </c>
      <c r="B2061" s="28">
        <v>43981</v>
      </c>
      <c r="C2061" s="4">
        <v>24</v>
      </c>
      <c r="D2061" s="4">
        <v>874</v>
      </c>
      <c r="E2061" s="4">
        <v>4</v>
      </c>
    </row>
    <row r="2062" spans="1:5" x14ac:dyDescent="0.25">
      <c r="A2062" s="5" t="s">
        <v>36</v>
      </c>
      <c r="B2062" s="28">
        <v>43981</v>
      </c>
      <c r="C2062" s="4">
        <v>2</v>
      </c>
      <c r="D2062" s="4">
        <v>10</v>
      </c>
    </row>
    <row r="2063" spans="1:5" x14ac:dyDescent="0.25">
      <c r="A2063" s="5" t="s">
        <v>20</v>
      </c>
      <c r="B2063" s="28">
        <v>43981</v>
      </c>
      <c r="C2063" s="4">
        <v>460</v>
      </c>
      <c r="D2063" s="4">
        <v>7848</v>
      </c>
      <c r="E2063" s="4">
        <v>2</v>
      </c>
    </row>
    <row r="2064" spans="1:5" x14ac:dyDescent="0.25">
      <c r="A2064" s="5" t="s">
        <v>27</v>
      </c>
      <c r="B2064" s="28">
        <v>43981</v>
      </c>
      <c r="C2064" s="4">
        <v>0</v>
      </c>
      <c r="D2064" s="4">
        <v>458</v>
      </c>
    </row>
    <row r="2065" spans="1:4" x14ac:dyDescent="0.25">
      <c r="A2065" s="5" t="s">
        <v>37</v>
      </c>
      <c r="B2065" s="28">
        <v>43981</v>
      </c>
      <c r="C2065" s="4">
        <v>0</v>
      </c>
      <c r="D2065" s="4">
        <v>87</v>
      </c>
    </row>
    <row r="2066" spans="1:4" x14ac:dyDescent="0.25">
      <c r="A2066" s="5" t="s">
        <v>38</v>
      </c>
      <c r="B2066" s="28">
        <v>43981</v>
      </c>
      <c r="C2066" s="4">
        <v>1</v>
      </c>
      <c r="D2066" s="4">
        <v>31</v>
      </c>
    </row>
    <row r="2067" spans="1:4" x14ac:dyDescent="0.25">
      <c r="A2067" s="5" t="s">
        <v>48</v>
      </c>
      <c r="B2067" s="28">
        <v>43981</v>
      </c>
      <c r="C2067" s="4">
        <v>0</v>
      </c>
      <c r="D2067" s="4">
        <v>0</v>
      </c>
    </row>
    <row r="2068" spans="1:4" x14ac:dyDescent="0.25">
      <c r="A2068" s="5" t="s">
        <v>39</v>
      </c>
      <c r="B2068" s="28">
        <v>43981</v>
      </c>
      <c r="C2068" s="4">
        <v>0</v>
      </c>
      <c r="D2068" s="4">
        <v>6</v>
      </c>
    </row>
    <row r="2069" spans="1:4" x14ac:dyDescent="0.25">
      <c r="A2069" s="5" t="s">
        <v>40</v>
      </c>
      <c r="B2069" s="28">
        <v>43981</v>
      </c>
      <c r="C2069" s="4">
        <v>0</v>
      </c>
      <c r="D2069" s="4">
        <v>5</v>
      </c>
    </row>
    <row r="2070" spans="1:4" x14ac:dyDescent="0.25">
      <c r="A2070" s="5" t="s">
        <v>28</v>
      </c>
      <c r="B2070" s="28">
        <v>43981</v>
      </c>
      <c r="C2070" s="4">
        <v>0</v>
      </c>
      <c r="D2070" s="4">
        <v>63</v>
      </c>
    </row>
    <row r="2071" spans="1:4" x14ac:dyDescent="0.25">
      <c r="A2071" s="5" t="s">
        <v>24</v>
      </c>
      <c r="B2071" s="28">
        <v>43981</v>
      </c>
      <c r="C2071" s="4">
        <v>3</v>
      </c>
      <c r="D2071" s="4">
        <v>92</v>
      </c>
    </row>
    <row r="2072" spans="1:4" x14ac:dyDescent="0.25">
      <c r="A2072" s="5" t="s">
        <v>30</v>
      </c>
      <c r="B2072" s="28">
        <v>43981</v>
      </c>
      <c r="C2072" s="4">
        <v>0</v>
      </c>
      <c r="D2072" s="4">
        <v>27</v>
      </c>
    </row>
    <row r="2073" spans="1:4" x14ac:dyDescent="0.25">
      <c r="A2073" s="5" t="s">
        <v>26</v>
      </c>
      <c r="B2073" s="28">
        <v>43981</v>
      </c>
      <c r="C2073" s="4">
        <v>1</v>
      </c>
      <c r="D2073" s="4">
        <v>131</v>
      </c>
    </row>
    <row r="2074" spans="1:4" x14ac:dyDescent="0.25">
      <c r="A2074" s="5" t="s">
        <v>25</v>
      </c>
      <c r="B2074" s="28">
        <v>43981</v>
      </c>
      <c r="C2074" s="4">
        <v>5</v>
      </c>
      <c r="D2074" s="4">
        <v>392</v>
      </c>
    </row>
    <row r="2075" spans="1:4" x14ac:dyDescent="0.25">
      <c r="A2075" s="5" t="s">
        <v>41</v>
      </c>
      <c r="B2075" s="28">
        <v>43981</v>
      </c>
      <c r="C2075" s="4">
        <v>1</v>
      </c>
      <c r="D2075" s="4">
        <v>8</v>
      </c>
    </row>
    <row r="2076" spans="1:4" x14ac:dyDescent="0.25">
      <c r="A2076" s="5" t="s">
        <v>42</v>
      </c>
      <c r="B2076" s="28">
        <v>43981</v>
      </c>
      <c r="C2076" s="4">
        <v>0</v>
      </c>
      <c r="D2076" s="4">
        <v>5</v>
      </c>
    </row>
    <row r="2077" spans="1:4" x14ac:dyDescent="0.25">
      <c r="A2077" s="5" t="s">
        <v>43</v>
      </c>
      <c r="B2077" s="28">
        <v>43981</v>
      </c>
      <c r="C2077" s="4">
        <v>0</v>
      </c>
      <c r="D2077" s="4">
        <v>11</v>
      </c>
    </row>
    <row r="2078" spans="1:4" x14ac:dyDescent="0.25">
      <c r="A2078" s="5" t="s">
        <v>44</v>
      </c>
      <c r="B2078" s="28">
        <v>43981</v>
      </c>
      <c r="C2078" s="4">
        <v>0</v>
      </c>
      <c r="D2078" s="4">
        <v>49</v>
      </c>
    </row>
    <row r="2079" spans="1:4" x14ac:dyDescent="0.25">
      <c r="A2079" s="5" t="s">
        <v>29</v>
      </c>
      <c r="B2079" s="28">
        <v>43981</v>
      </c>
      <c r="C2079" s="4">
        <v>2</v>
      </c>
      <c r="D2079" s="4">
        <v>262</v>
      </c>
    </row>
    <row r="2080" spans="1:4" x14ac:dyDescent="0.25">
      <c r="A2080" s="5" t="s">
        <v>45</v>
      </c>
      <c r="B2080" s="28">
        <v>43981</v>
      </c>
      <c r="C2080" s="4">
        <v>0</v>
      </c>
      <c r="D2080" s="4">
        <v>22</v>
      </c>
    </row>
    <row r="2081" spans="1:5" x14ac:dyDescent="0.25">
      <c r="A2081" s="5" t="s">
        <v>46</v>
      </c>
      <c r="B2081" s="28">
        <v>43981</v>
      </c>
      <c r="C2081" s="4">
        <v>0</v>
      </c>
      <c r="D2081" s="4">
        <v>149</v>
      </c>
    </row>
    <row r="2082" spans="1:5" x14ac:dyDescent="0.25">
      <c r="A2082" s="5" t="s">
        <v>47</v>
      </c>
      <c r="B2082" s="28">
        <v>43981</v>
      </c>
      <c r="C2082" s="4">
        <v>1</v>
      </c>
      <c r="D2082" s="4">
        <v>48</v>
      </c>
    </row>
    <row r="2083" spans="1:5" x14ac:dyDescent="0.25">
      <c r="A2083" s="5" t="s">
        <v>22</v>
      </c>
      <c r="B2083" s="28">
        <v>43982</v>
      </c>
      <c r="C2083" s="4">
        <v>254</v>
      </c>
      <c r="D2083" s="4">
        <v>5892</v>
      </c>
      <c r="E2083" s="4">
        <v>6</v>
      </c>
    </row>
    <row r="2084" spans="1:5" x14ac:dyDescent="0.25">
      <c r="A2084" s="5" t="s">
        <v>35</v>
      </c>
      <c r="B2084" s="28">
        <v>43982</v>
      </c>
      <c r="C2084" s="4">
        <v>0</v>
      </c>
      <c r="D2084" s="4">
        <v>0</v>
      </c>
    </row>
    <row r="2085" spans="1:5" x14ac:dyDescent="0.25">
      <c r="A2085" s="5" t="s">
        <v>21</v>
      </c>
      <c r="B2085" s="28">
        <v>43982</v>
      </c>
      <c r="C2085" s="4">
        <v>13</v>
      </c>
      <c r="D2085" s="4">
        <v>887</v>
      </c>
    </row>
    <row r="2086" spans="1:5" x14ac:dyDescent="0.25">
      <c r="A2086" s="5" t="s">
        <v>36</v>
      </c>
      <c r="B2086" s="28">
        <v>43982</v>
      </c>
      <c r="C2086" s="4">
        <v>0</v>
      </c>
      <c r="D2086" s="4">
        <v>10</v>
      </c>
    </row>
    <row r="2087" spans="1:5" x14ac:dyDescent="0.25">
      <c r="A2087" s="5" t="s">
        <v>20</v>
      </c>
      <c r="B2087" s="28">
        <v>43982</v>
      </c>
      <c r="C2087" s="4">
        <v>358</v>
      </c>
      <c r="D2087" s="4">
        <v>8206</v>
      </c>
      <c r="E2087" s="4">
        <v>5</v>
      </c>
    </row>
    <row r="2088" spans="1:5" x14ac:dyDescent="0.25">
      <c r="A2088" s="5" t="s">
        <v>27</v>
      </c>
      <c r="B2088" s="28">
        <v>43982</v>
      </c>
      <c r="C2088" s="4">
        <v>2</v>
      </c>
      <c r="D2088" s="12">
        <v>460</v>
      </c>
    </row>
    <row r="2089" spans="1:5" x14ac:dyDescent="0.25">
      <c r="A2089" s="5" t="s">
        <v>37</v>
      </c>
      <c r="B2089" s="28">
        <v>43982</v>
      </c>
      <c r="C2089" s="4">
        <v>1</v>
      </c>
      <c r="D2089" s="4">
        <v>88</v>
      </c>
    </row>
    <row r="2090" spans="1:5" x14ac:dyDescent="0.25">
      <c r="A2090" s="5" t="s">
        <v>38</v>
      </c>
      <c r="B2090" s="28">
        <v>43982</v>
      </c>
      <c r="C2090" s="4">
        <v>0</v>
      </c>
      <c r="D2090" s="4">
        <v>31</v>
      </c>
    </row>
    <row r="2091" spans="1:5" x14ac:dyDescent="0.25">
      <c r="A2091" s="5" t="s">
        <v>48</v>
      </c>
      <c r="B2091" s="28">
        <v>43982</v>
      </c>
      <c r="C2091" s="4">
        <v>0</v>
      </c>
      <c r="D2091" s="4">
        <v>0</v>
      </c>
    </row>
    <row r="2092" spans="1:5" x14ac:dyDescent="0.25">
      <c r="A2092" s="5" t="s">
        <v>39</v>
      </c>
      <c r="B2092" s="28">
        <v>43982</v>
      </c>
      <c r="C2092" s="4">
        <v>0</v>
      </c>
      <c r="D2092" s="4">
        <v>6</v>
      </c>
    </row>
    <row r="2093" spans="1:5" x14ac:dyDescent="0.25">
      <c r="A2093" s="5" t="s">
        <v>40</v>
      </c>
      <c r="B2093" s="28">
        <v>43982</v>
      </c>
      <c r="C2093" s="4">
        <v>0</v>
      </c>
      <c r="D2093" s="4">
        <v>5</v>
      </c>
    </row>
    <row r="2094" spans="1:5" x14ac:dyDescent="0.25">
      <c r="A2094" s="5" t="s">
        <v>28</v>
      </c>
      <c r="B2094" s="28">
        <v>43982</v>
      </c>
      <c r="C2094" s="4">
        <v>0</v>
      </c>
      <c r="D2094" s="4">
        <v>63</v>
      </c>
    </row>
    <row r="2095" spans="1:5" x14ac:dyDescent="0.25">
      <c r="A2095" s="5" t="s">
        <v>24</v>
      </c>
      <c r="B2095" s="28">
        <v>43982</v>
      </c>
      <c r="C2095" s="4">
        <v>0</v>
      </c>
      <c r="D2095" s="4">
        <v>92</v>
      </c>
    </row>
    <row r="2096" spans="1:5" x14ac:dyDescent="0.25">
      <c r="A2096" s="5" t="s">
        <v>30</v>
      </c>
      <c r="B2096" s="28">
        <v>43982</v>
      </c>
      <c r="C2096" s="4">
        <v>1</v>
      </c>
      <c r="D2096" s="4">
        <v>28</v>
      </c>
    </row>
    <row r="2097" spans="1:5" x14ac:dyDescent="0.25">
      <c r="A2097" s="5" t="s">
        <v>26</v>
      </c>
      <c r="B2097" s="28">
        <v>43982</v>
      </c>
      <c r="C2097" s="4">
        <v>3</v>
      </c>
      <c r="D2097" s="4">
        <v>134</v>
      </c>
    </row>
    <row r="2098" spans="1:5" x14ac:dyDescent="0.25">
      <c r="A2098" s="5" t="s">
        <v>25</v>
      </c>
      <c r="B2098" s="28">
        <v>43982</v>
      </c>
      <c r="C2098" s="4">
        <v>4</v>
      </c>
      <c r="D2098" s="4">
        <v>396</v>
      </c>
    </row>
    <row r="2099" spans="1:5" x14ac:dyDescent="0.25">
      <c r="A2099" s="5" t="s">
        <v>41</v>
      </c>
      <c r="B2099" s="28">
        <v>43982</v>
      </c>
      <c r="C2099" s="4">
        <v>0</v>
      </c>
      <c r="D2099" s="4">
        <v>8</v>
      </c>
    </row>
    <row r="2100" spans="1:5" x14ac:dyDescent="0.25">
      <c r="A2100" s="5" t="s">
        <v>42</v>
      </c>
      <c r="B2100" s="28">
        <v>43982</v>
      </c>
      <c r="C2100" s="4">
        <v>0</v>
      </c>
      <c r="D2100" s="4">
        <v>5</v>
      </c>
    </row>
    <row r="2101" spans="1:5" x14ac:dyDescent="0.25">
      <c r="A2101" s="5" t="s">
        <v>43</v>
      </c>
      <c r="B2101" s="28">
        <v>43982</v>
      </c>
      <c r="C2101" s="4">
        <v>0</v>
      </c>
      <c r="D2101" s="4">
        <v>11</v>
      </c>
    </row>
    <row r="2102" spans="1:5" x14ac:dyDescent="0.25">
      <c r="A2102" s="5" t="s">
        <v>44</v>
      </c>
      <c r="B2102" s="28">
        <v>43982</v>
      </c>
      <c r="C2102" s="4">
        <v>1</v>
      </c>
      <c r="D2102" s="4">
        <v>50</v>
      </c>
    </row>
    <row r="2103" spans="1:5" x14ac:dyDescent="0.25">
      <c r="A2103" s="5" t="s">
        <v>29</v>
      </c>
      <c r="B2103" s="28">
        <v>43982</v>
      </c>
      <c r="C2103" s="4">
        <v>0</v>
      </c>
      <c r="D2103" s="4">
        <v>262</v>
      </c>
    </row>
    <row r="2104" spans="1:5" x14ac:dyDescent="0.25">
      <c r="A2104" s="5" t="s">
        <v>45</v>
      </c>
      <c r="B2104" s="28">
        <v>43982</v>
      </c>
      <c r="C2104" s="4">
        <v>0</v>
      </c>
      <c r="D2104" s="4">
        <v>22</v>
      </c>
    </row>
    <row r="2105" spans="1:5" x14ac:dyDescent="0.25">
      <c r="A2105" s="5" t="s">
        <v>46</v>
      </c>
      <c r="B2105" s="28">
        <v>43982</v>
      </c>
      <c r="C2105" s="4">
        <v>0</v>
      </c>
      <c r="D2105" s="4">
        <v>149</v>
      </c>
    </row>
    <row r="2106" spans="1:5" x14ac:dyDescent="0.25">
      <c r="A2106" s="5" t="s">
        <v>47</v>
      </c>
      <c r="B2106" s="28">
        <v>43982</v>
      </c>
      <c r="C2106" s="4">
        <v>0</v>
      </c>
      <c r="D2106" s="4">
        <v>48</v>
      </c>
    </row>
    <row r="2107" spans="1:5" x14ac:dyDescent="0.25">
      <c r="A2107" s="5" t="s">
        <v>22</v>
      </c>
      <c r="B2107" s="28">
        <v>43983</v>
      </c>
      <c r="C2107" s="4">
        <v>252</v>
      </c>
      <c r="D2107" s="4">
        <v>6144</v>
      </c>
      <c r="E2107" s="4">
        <v>5</v>
      </c>
    </row>
    <row r="2108" spans="1:5" x14ac:dyDescent="0.25">
      <c r="A2108" s="5" t="s">
        <v>35</v>
      </c>
      <c r="B2108" s="28">
        <v>43983</v>
      </c>
      <c r="C2108" s="4">
        <v>0</v>
      </c>
      <c r="D2108" s="4">
        <v>0</v>
      </c>
    </row>
    <row r="2109" spans="1:5" x14ac:dyDescent="0.25">
      <c r="A2109" s="5" t="s">
        <v>21</v>
      </c>
      <c r="B2109" s="28">
        <v>43983</v>
      </c>
      <c r="C2109" s="4">
        <v>3</v>
      </c>
      <c r="D2109" s="4">
        <v>890</v>
      </c>
      <c r="E2109" s="4">
        <v>3</v>
      </c>
    </row>
    <row r="2110" spans="1:5" x14ac:dyDescent="0.25">
      <c r="A2110" s="5" t="s">
        <v>36</v>
      </c>
      <c r="B2110" s="28">
        <v>43983</v>
      </c>
      <c r="C2110" s="4">
        <v>0</v>
      </c>
      <c r="D2110" s="4">
        <v>10</v>
      </c>
    </row>
    <row r="2111" spans="1:5" x14ac:dyDescent="0.25">
      <c r="A2111" s="5" t="s">
        <v>20</v>
      </c>
      <c r="B2111" s="28">
        <v>43983</v>
      </c>
      <c r="C2111" s="4">
        <v>274</v>
      </c>
      <c r="D2111" s="4">
        <v>8480</v>
      </c>
      <c r="E2111" s="4">
        <v>8</v>
      </c>
    </row>
    <row r="2112" spans="1:5" x14ac:dyDescent="0.25">
      <c r="A2112" s="5" t="s">
        <v>27</v>
      </c>
      <c r="B2112" s="28">
        <v>43983</v>
      </c>
      <c r="C2112" s="4">
        <v>0</v>
      </c>
      <c r="D2112" s="4">
        <v>460</v>
      </c>
      <c r="E2112" s="4">
        <v>1</v>
      </c>
    </row>
    <row r="2113" spans="1:4" x14ac:dyDescent="0.25">
      <c r="A2113" s="5" t="s">
        <v>37</v>
      </c>
      <c r="B2113" s="28">
        <v>43983</v>
      </c>
      <c r="C2113" s="4">
        <v>6</v>
      </c>
      <c r="D2113" s="4">
        <v>94</v>
      </c>
    </row>
    <row r="2114" spans="1:4" x14ac:dyDescent="0.25">
      <c r="A2114" s="5" t="s">
        <v>38</v>
      </c>
      <c r="B2114" s="28">
        <v>43983</v>
      </c>
      <c r="C2114" s="4">
        <v>0</v>
      </c>
      <c r="D2114" s="4">
        <v>31</v>
      </c>
    </row>
    <row r="2115" spans="1:4" x14ac:dyDescent="0.25">
      <c r="A2115" s="5" t="s">
        <v>48</v>
      </c>
      <c r="B2115" s="28">
        <v>43983</v>
      </c>
      <c r="C2115" s="4">
        <v>0</v>
      </c>
      <c r="D2115" s="4">
        <v>0</v>
      </c>
    </row>
    <row r="2116" spans="1:4" x14ac:dyDescent="0.25">
      <c r="A2116" s="5" t="s">
        <v>39</v>
      </c>
      <c r="B2116" s="28">
        <v>43983</v>
      </c>
      <c r="C2116" s="4">
        <v>0</v>
      </c>
      <c r="D2116" s="4">
        <v>6</v>
      </c>
    </row>
    <row r="2117" spans="1:4" x14ac:dyDescent="0.25">
      <c r="A2117" s="5" t="s">
        <v>40</v>
      </c>
      <c r="B2117" s="28">
        <v>43983</v>
      </c>
      <c r="C2117" s="4">
        <v>0</v>
      </c>
      <c r="D2117" s="4">
        <v>5</v>
      </c>
    </row>
    <row r="2118" spans="1:4" x14ac:dyDescent="0.25">
      <c r="A2118" s="5" t="s">
        <v>28</v>
      </c>
      <c r="B2118" s="28">
        <v>43983</v>
      </c>
      <c r="C2118" s="4">
        <v>0</v>
      </c>
      <c r="D2118" s="4">
        <v>63</v>
      </c>
    </row>
    <row r="2119" spans="1:4" x14ac:dyDescent="0.25">
      <c r="A2119" s="5" t="s">
        <v>24</v>
      </c>
      <c r="B2119" s="28">
        <v>43983</v>
      </c>
      <c r="C2119" s="4">
        <v>8</v>
      </c>
      <c r="D2119" s="4">
        <v>100</v>
      </c>
    </row>
    <row r="2120" spans="1:4" x14ac:dyDescent="0.25">
      <c r="A2120" s="5" t="s">
        <v>30</v>
      </c>
      <c r="B2120" s="28">
        <v>43983</v>
      </c>
      <c r="C2120" s="4">
        <v>0</v>
      </c>
      <c r="D2120" s="4">
        <v>28</v>
      </c>
    </row>
    <row r="2121" spans="1:4" x14ac:dyDescent="0.25">
      <c r="A2121" s="5" t="s">
        <v>26</v>
      </c>
      <c r="B2121" s="28">
        <v>43983</v>
      </c>
      <c r="C2121" s="4">
        <v>3</v>
      </c>
      <c r="D2121" s="4">
        <v>137</v>
      </c>
    </row>
    <row r="2122" spans="1:4" x14ac:dyDescent="0.25">
      <c r="A2122" s="5" t="s">
        <v>25</v>
      </c>
      <c r="B2122" s="28">
        <v>43983</v>
      </c>
      <c r="C2122" s="4">
        <v>11</v>
      </c>
      <c r="D2122" s="4">
        <v>407</v>
      </c>
    </row>
    <row r="2123" spans="1:4" x14ac:dyDescent="0.25">
      <c r="A2123" s="5" t="s">
        <v>41</v>
      </c>
      <c r="B2123" s="28">
        <v>43983</v>
      </c>
      <c r="C2123" s="4">
        <v>3</v>
      </c>
      <c r="D2123" s="4">
        <v>11</v>
      </c>
    </row>
    <row r="2124" spans="1:4" x14ac:dyDescent="0.25">
      <c r="A2124" s="5" t="s">
        <v>42</v>
      </c>
      <c r="B2124" s="28">
        <v>43983</v>
      </c>
      <c r="C2124" s="4">
        <v>0</v>
      </c>
      <c r="D2124" s="4">
        <v>5</v>
      </c>
    </row>
    <row r="2125" spans="1:4" x14ac:dyDescent="0.25">
      <c r="A2125" s="5" t="s">
        <v>43</v>
      </c>
      <c r="B2125" s="28">
        <v>43983</v>
      </c>
      <c r="C2125" s="4">
        <v>0</v>
      </c>
      <c r="D2125" s="4">
        <v>11</v>
      </c>
    </row>
    <row r="2126" spans="1:4" x14ac:dyDescent="0.25">
      <c r="A2126" s="5" t="s">
        <v>44</v>
      </c>
      <c r="B2126" s="28">
        <v>43983</v>
      </c>
      <c r="C2126" s="4">
        <v>1</v>
      </c>
      <c r="D2126" s="4">
        <v>51</v>
      </c>
    </row>
    <row r="2127" spans="1:4" x14ac:dyDescent="0.25">
      <c r="A2127" s="5" t="s">
        <v>29</v>
      </c>
      <c r="B2127" s="28">
        <v>43983</v>
      </c>
      <c r="C2127" s="4">
        <v>3</v>
      </c>
      <c r="D2127" s="4">
        <v>265</v>
      </c>
    </row>
    <row r="2128" spans="1:4" x14ac:dyDescent="0.25">
      <c r="A2128" s="5" t="s">
        <v>45</v>
      </c>
      <c r="B2128" s="28">
        <v>43983</v>
      </c>
      <c r="C2128" s="4">
        <v>0</v>
      </c>
      <c r="D2128" s="4">
        <v>22</v>
      </c>
    </row>
    <row r="2129" spans="1:5" x14ac:dyDescent="0.25">
      <c r="A2129" s="5" t="s">
        <v>46</v>
      </c>
      <c r="B2129" s="28">
        <v>43983</v>
      </c>
      <c r="C2129" s="4">
        <v>0</v>
      </c>
      <c r="D2129" s="4">
        <v>149</v>
      </c>
    </row>
    <row r="2130" spans="1:5" x14ac:dyDescent="0.25">
      <c r="A2130" s="5" t="s">
        <v>47</v>
      </c>
      <c r="B2130" s="28">
        <v>43983</v>
      </c>
      <c r="C2130" s="4">
        <v>0</v>
      </c>
      <c r="D2130" s="4">
        <v>48</v>
      </c>
    </row>
    <row r="2131" spans="1:5" x14ac:dyDescent="0.25">
      <c r="A2131" s="5" t="s">
        <v>22</v>
      </c>
      <c r="B2131" s="28">
        <v>43984</v>
      </c>
      <c r="C2131" s="4">
        <v>488</v>
      </c>
      <c r="D2131" s="50">
        <v>6632</v>
      </c>
      <c r="E2131" s="4">
        <v>8</v>
      </c>
    </row>
    <row r="2132" spans="1:5" x14ac:dyDescent="0.25">
      <c r="A2132" s="5" t="s">
        <v>35</v>
      </c>
      <c r="B2132" s="28">
        <v>43984</v>
      </c>
      <c r="C2132" s="4">
        <v>0</v>
      </c>
      <c r="D2132" s="4">
        <v>0</v>
      </c>
    </row>
    <row r="2133" spans="1:5" x14ac:dyDescent="0.25">
      <c r="A2133" s="5" t="s">
        <v>21</v>
      </c>
      <c r="B2133" s="28">
        <v>43984</v>
      </c>
      <c r="C2133" s="4">
        <v>30</v>
      </c>
      <c r="D2133" s="4">
        <v>920</v>
      </c>
      <c r="E2133" s="4">
        <v>2</v>
      </c>
    </row>
    <row r="2134" spans="1:5" x14ac:dyDescent="0.25">
      <c r="A2134" s="5" t="s">
        <v>36</v>
      </c>
      <c r="B2134" s="28">
        <v>43984</v>
      </c>
      <c r="C2134" s="4">
        <v>0</v>
      </c>
      <c r="D2134" s="4">
        <v>10</v>
      </c>
    </row>
    <row r="2135" spans="1:5" x14ac:dyDescent="0.25">
      <c r="A2135" s="5" t="s">
        <v>20</v>
      </c>
      <c r="B2135" s="28">
        <v>43984</v>
      </c>
      <c r="C2135" s="4">
        <v>371</v>
      </c>
      <c r="D2135" s="4">
        <v>8851</v>
      </c>
      <c r="E2135" s="4">
        <v>3</v>
      </c>
    </row>
    <row r="2136" spans="1:5" x14ac:dyDescent="0.25">
      <c r="A2136" s="5" t="s">
        <v>27</v>
      </c>
      <c r="B2136" s="28">
        <v>43984</v>
      </c>
      <c r="C2136" s="4">
        <v>1</v>
      </c>
      <c r="D2136" s="4">
        <v>461</v>
      </c>
    </row>
    <row r="2137" spans="1:5" x14ac:dyDescent="0.25">
      <c r="A2137" s="5" t="s">
        <v>37</v>
      </c>
      <c r="B2137" s="28">
        <v>43984</v>
      </c>
      <c r="C2137" s="4">
        <v>2</v>
      </c>
      <c r="D2137" s="4">
        <v>96</v>
      </c>
    </row>
    <row r="2138" spans="1:5" x14ac:dyDescent="0.25">
      <c r="A2138" s="5" t="s">
        <v>38</v>
      </c>
      <c r="B2138" s="28">
        <v>43984</v>
      </c>
      <c r="C2138" s="4">
        <v>2</v>
      </c>
      <c r="D2138" s="4">
        <v>33</v>
      </c>
    </row>
    <row r="2139" spans="1:5" x14ac:dyDescent="0.25">
      <c r="A2139" s="5" t="s">
        <v>48</v>
      </c>
      <c r="B2139" s="28">
        <v>43984</v>
      </c>
      <c r="C2139" s="4">
        <v>0</v>
      </c>
      <c r="D2139" s="4">
        <v>0</v>
      </c>
    </row>
    <row r="2140" spans="1:5" x14ac:dyDescent="0.25">
      <c r="A2140" s="5" t="s">
        <v>39</v>
      </c>
      <c r="B2140" s="28">
        <v>43984</v>
      </c>
      <c r="C2140" s="4">
        <v>0</v>
      </c>
      <c r="D2140" s="4">
        <v>6</v>
      </c>
    </row>
    <row r="2141" spans="1:5" x14ac:dyDescent="0.25">
      <c r="A2141" s="5" t="s">
        <v>40</v>
      </c>
      <c r="B2141" s="28">
        <v>43984</v>
      </c>
      <c r="C2141" s="4">
        <v>0</v>
      </c>
      <c r="D2141" s="4">
        <v>5</v>
      </c>
    </row>
    <row r="2142" spans="1:5" x14ac:dyDescent="0.25">
      <c r="A2142" s="5" t="s">
        <v>28</v>
      </c>
      <c r="B2142" s="28">
        <v>43984</v>
      </c>
      <c r="C2142" s="4">
        <v>0</v>
      </c>
      <c r="D2142" s="4">
        <v>63</v>
      </c>
    </row>
    <row r="2143" spans="1:5" x14ac:dyDescent="0.25">
      <c r="A2143" s="5" t="s">
        <v>24</v>
      </c>
      <c r="B2143" s="28">
        <v>43984</v>
      </c>
      <c r="C2143" s="4">
        <v>0</v>
      </c>
      <c r="D2143" s="4">
        <v>100</v>
      </c>
    </row>
    <row r="2144" spans="1:5" x14ac:dyDescent="0.25">
      <c r="A2144" s="5" t="s">
        <v>30</v>
      </c>
      <c r="B2144" s="28">
        <v>43984</v>
      </c>
      <c r="C2144" s="4">
        <v>0</v>
      </c>
      <c r="D2144" s="4">
        <v>28</v>
      </c>
    </row>
    <row r="2145" spans="1:5" x14ac:dyDescent="0.25">
      <c r="A2145" s="5" t="s">
        <v>26</v>
      </c>
      <c r="B2145" s="28">
        <v>43984</v>
      </c>
      <c r="C2145" s="4">
        <v>3</v>
      </c>
      <c r="D2145" s="4">
        <v>140</v>
      </c>
    </row>
    <row r="2146" spans="1:5" x14ac:dyDescent="0.25">
      <c r="A2146" s="5" t="s">
        <v>25</v>
      </c>
      <c r="B2146" s="28">
        <v>43984</v>
      </c>
      <c r="C2146" s="4">
        <v>3</v>
      </c>
      <c r="D2146" s="4">
        <v>410</v>
      </c>
    </row>
    <row r="2147" spans="1:5" x14ac:dyDescent="0.25">
      <c r="A2147" s="5" t="s">
        <v>41</v>
      </c>
      <c r="B2147" s="28">
        <v>43984</v>
      </c>
      <c r="C2147" s="4">
        <v>4</v>
      </c>
      <c r="D2147" s="4">
        <v>15</v>
      </c>
    </row>
    <row r="2148" spans="1:5" x14ac:dyDescent="0.25">
      <c r="A2148" s="5" t="s">
        <v>42</v>
      </c>
      <c r="B2148" s="28">
        <v>43984</v>
      </c>
      <c r="C2148" s="4">
        <v>0</v>
      </c>
      <c r="D2148" s="4">
        <v>5</v>
      </c>
    </row>
    <row r="2149" spans="1:5" x14ac:dyDescent="0.25">
      <c r="A2149" s="5" t="s">
        <v>43</v>
      </c>
      <c r="B2149" s="28">
        <v>43984</v>
      </c>
      <c r="C2149" s="4">
        <v>0</v>
      </c>
      <c r="D2149" s="4">
        <v>11</v>
      </c>
    </row>
    <row r="2150" spans="1:5" x14ac:dyDescent="0.25">
      <c r="A2150" s="5" t="s">
        <v>44</v>
      </c>
      <c r="B2150" s="28">
        <v>43984</v>
      </c>
      <c r="C2150" s="4">
        <v>0</v>
      </c>
      <c r="D2150" s="4">
        <v>51</v>
      </c>
    </row>
    <row r="2151" spans="1:5" x14ac:dyDescent="0.25">
      <c r="A2151" s="5" t="s">
        <v>29</v>
      </c>
      <c r="B2151" s="28">
        <v>43984</v>
      </c>
      <c r="C2151" s="4">
        <v>0</v>
      </c>
      <c r="D2151" s="4">
        <v>265</v>
      </c>
    </row>
    <row r="2152" spans="1:5" x14ac:dyDescent="0.25">
      <c r="A2152" s="5" t="s">
        <v>45</v>
      </c>
      <c r="B2152" s="28">
        <v>43984</v>
      </c>
      <c r="C2152" s="4">
        <v>0</v>
      </c>
      <c r="D2152" s="4">
        <v>22</v>
      </c>
    </row>
    <row r="2153" spans="1:5" x14ac:dyDescent="0.25">
      <c r="A2153" s="5" t="s">
        <v>46</v>
      </c>
      <c r="B2153" s="28">
        <v>43984</v>
      </c>
      <c r="C2153" s="4">
        <v>0</v>
      </c>
      <c r="D2153" s="4">
        <v>149</v>
      </c>
    </row>
    <row r="2154" spans="1:5" x14ac:dyDescent="0.25">
      <c r="A2154" s="5" t="s">
        <v>47</v>
      </c>
      <c r="B2154" s="28">
        <v>43984</v>
      </c>
      <c r="C2154" s="4">
        <v>0</v>
      </c>
      <c r="D2154" s="4">
        <v>48</v>
      </c>
    </row>
    <row r="2155" spans="1:5" x14ac:dyDescent="0.25">
      <c r="A2155" s="5" t="s">
        <v>22</v>
      </c>
      <c r="B2155" s="28">
        <v>43985</v>
      </c>
      <c r="C2155" s="4">
        <v>442</v>
      </c>
      <c r="D2155" s="50">
        <f>D2154+C2155</f>
        <v>490</v>
      </c>
      <c r="E2155" s="4">
        <v>6</v>
      </c>
    </row>
    <row r="2156" spans="1:5" x14ac:dyDescent="0.25">
      <c r="A2156" s="5" t="s">
        <v>35</v>
      </c>
      <c r="B2156" s="28">
        <v>43985</v>
      </c>
      <c r="C2156" s="4">
        <v>0</v>
      </c>
      <c r="D2156" s="4">
        <v>0</v>
      </c>
    </row>
    <row r="2157" spans="1:5" x14ac:dyDescent="0.25">
      <c r="A2157" s="5" t="s">
        <v>21</v>
      </c>
      <c r="B2157" s="28">
        <v>43985</v>
      </c>
      <c r="C2157" s="4">
        <v>6</v>
      </c>
      <c r="D2157" s="4">
        <f>D2156+C2157</f>
        <v>6</v>
      </c>
      <c r="E2157" s="4">
        <v>1</v>
      </c>
    </row>
    <row r="2158" spans="1:5" x14ac:dyDescent="0.25">
      <c r="A2158" s="5" t="s">
        <v>36</v>
      </c>
      <c r="B2158" s="28">
        <v>43985</v>
      </c>
      <c r="C2158" s="4">
        <v>1</v>
      </c>
      <c r="D2158" s="4">
        <f>D2157+C2158</f>
        <v>7</v>
      </c>
    </row>
    <row r="2159" spans="1:5" x14ac:dyDescent="0.25">
      <c r="A2159" s="5" t="s">
        <v>20</v>
      </c>
      <c r="B2159" s="28">
        <v>43985</v>
      </c>
      <c r="C2159" s="4">
        <v>467</v>
      </c>
      <c r="D2159" s="15">
        <f>D2158+C2159</f>
        <v>474</v>
      </c>
      <c r="E2159" s="4">
        <v>5</v>
      </c>
    </row>
    <row r="2160" spans="1:5" x14ac:dyDescent="0.25">
      <c r="A2160" s="5" t="s">
        <v>27</v>
      </c>
      <c r="B2160" s="28">
        <v>43985</v>
      </c>
      <c r="C2160" s="4">
        <v>1</v>
      </c>
      <c r="D2160" s="15">
        <f>D2159+C2160</f>
        <v>475</v>
      </c>
      <c r="E2160" s="4">
        <v>1</v>
      </c>
    </row>
    <row r="2161" spans="1:5" x14ac:dyDescent="0.25">
      <c r="A2161" s="5" t="s">
        <v>37</v>
      </c>
      <c r="B2161" s="28">
        <v>43985</v>
      </c>
      <c r="C2161" s="4">
        <v>0</v>
      </c>
      <c r="D2161" s="4">
        <v>96</v>
      </c>
    </row>
    <row r="2162" spans="1:5" x14ac:dyDescent="0.25">
      <c r="A2162" s="5" t="s">
        <v>38</v>
      </c>
      <c r="B2162" s="28">
        <v>43985</v>
      </c>
      <c r="C2162" s="4">
        <v>2</v>
      </c>
      <c r="D2162" s="4">
        <f>D2161+C2162</f>
        <v>98</v>
      </c>
    </row>
    <row r="2163" spans="1:5" x14ac:dyDescent="0.25">
      <c r="A2163" s="5" t="s">
        <v>48</v>
      </c>
      <c r="B2163" s="28">
        <v>43985</v>
      </c>
      <c r="C2163" s="4">
        <v>0</v>
      </c>
      <c r="D2163" s="4">
        <v>0</v>
      </c>
    </row>
    <row r="2164" spans="1:5" x14ac:dyDescent="0.25">
      <c r="A2164" s="5" t="s">
        <v>39</v>
      </c>
      <c r="B2164" s="28">
        <v>43985</v>
      </c>
      <c r="C2164" s="4">
        <v>0</v>
      </c>
      <c r="D2164" s="4">
        <v>6</v>
      </c>
    </row>
    <row r="2165" spans="1:5" x14ac:dyDescent="0.25">
      <c r="A2165" s="5" t="s">
        <v>40</v>
      </c>
      <c r="B2165" s="28">
        <v>43985</v>
      </c>
      <c r="C2165" s="4">
        <v>0</v>
      </c>
      <c r="D2165" s="4">
        <v>5</v>
      </c>
    </row>
    <row r="2166" spans="1:5" x14ac:dyDescent="0.25">
      <c r="A2166" s="5" t="s">
        <v>28</v>
      </c>
      <c r="B2166" s="28">
        <v>43985</v>
      </c>
      <c r="C2166" s="4">
        <v>0</v>
      </c>
      <c r="D2166" s="4">
        <v>63</v>
      </c>
    </row>
    <row r="2167" spans="1:5" x14ac:dyDescent="0.25">
      <c r="A2167" s="5" t="s">
        <v>24</v>
      </c>
      <c r="B2167" s="28">
        <v>43985</v>
      </c>
      <c r="C2167" s="4">
        <v>0</v>
      </c>
      <c r="D2167" s="4">
        <f>D2166+C2167</f>
        <v>63</v>
      </c>
    </row>
    <row r="2168" spans="1:5" x14ac:dyDescent="0.25">
      <c r="A2168" s="5" t="s">
        <v>30</v>
      </c>
      <c r="B2168" s="28">
        <v>43985</v>
      </c>
      <c r="C2168" s="4">
        <v>1</v>
      </c>
      <c r="D2168" s="4">
        <f>D2167+C2168</f>
        <v>64</v>
      </c>
    </row>
    <row r="2169" spans="1:5" x14ac:dyDescent="0.25">
      <c r="A2169" s="5" t="s">
        <v>26</v>
      </c>
      <c r="B2169" s="28">
        <v>43985</v>
      </c>
      <c r="C2169" s="4">
        <v>10</v>
      </c>
      <c r="D2169" s="4">
        <f>D2168+C2169</f>
        <v>74</v>
      </c>
    </row>
    <row r="2170" spans="1:5" x14ac:dyDescent="0.25">
      <c r="A2170" s="5" t="s">
        <v>25</v>
      </c>
      <c r="B2170" s="28">
        <v>43985</v>
      </c>
      <c r="C2170" s="4">
        <v>16</v>
      </c>
      <c r="D2170" s="4">
        <f>D2169+C2170</f>
        <v>90</v>
      </c>
      <c r="E2170" s="4">
        <v>1</v>
      </c>
    </row>
    <row r="2171" spans="1:5" x14ac:dyDescent="0.25">
      <c r="A2171" s="5" t="s">
        <v>41</v>
      </c>
      <c r="B2171" s="28">
        <v>43985</v>
      </c>
      <c r="C2171" s="4">
        <v>0</v>
      </c>
      <c r="D2171" s="4">
        <v>15</v>
      </c>
    </row>
    <row r="2172" spans="1:5" x14ac:dyDescent="0.25">
      <c r="A2172" s="5" t="s">
        <v>42</v>
      </c>
      <c r="B2172" s="28">
        <v>43985</v>
      </c>
      <c r="C2172" s="4">
        <v>0</v>
      </c>
      <c r="D2172" s="4">
        <v>5</v>
      </c>
    </row>
    <row r="2173" spans="1:5" x14ac:dyDescent="0.25">
      <c r="A2173" s="5" t="s">
        <v>43</v>
      </c>
      <c r="B2173" s="28">
        <v>43985</v>
      </c>
      <c r="C2173" s="4">
        <v>0</v>
      </c>
      <c r="D2173" s="4">
        <v>11</v>
      </c>
    </row>
    <row r="2174" spans="1:5" x14ac:dyDescent="0.25">
      <c r="A2174" s="5" t="s">
        <v>44</v>
      </c>
      <c r="B2174" s="28">
        <v>43985</v>
      </c>
      <c r="C2174" s="4">
        <v>0</v>
      </c>
      <c r="D2174" s="4">
        <v>51</v>
      </c>
    </row>
    <row r="2175" spans="1:5" x14ac:dyDescent="0.25">
      <c r="A2175" s="5" t="s">
        <v>29</v>
      </c>
      <c r="B2175" s="28">
        <v>43985</v>
      </c>
      <c r="C2175" s="4">
        <v>3</v>
      </c>
      <c r="D2175" s="4">
        <f>D2174+C2175</f>
        <v>54</v>
      </c>
    </row>
    <row r="2176" spans="1:5" x14ac:dyDescent="0.25">
      <c r="A2176" s="5" t="s">
        <v>45</v>
      </c>
      <c r="B2176" s="28">
        <v>43985</v>
      </c>
      <c r="C2176" s="4">
        <v>0</v>
      </c>
      <c r="D2176" s="4">
        <v>22</v>
      </c>
    </row>
    <row r="2177" spans="1:5" x14ac:dyDescent="0.25">
      <c r="A2177" s="5" t="s">
        <v>46</v>
      </c>
      <c r="B2177" s="28">
        <v>43985</v>
      </c>
      <c r="C2177" s="4">
        <v>0</v>
      </c>
      <c r="D2177" s="4">
        <f>C2177+D2176</f>
        <v>22</v>
      </c>
    </row>
    <row r="2178" spans="1:5" x14ac:dyDescent="0.25">
      <c r="A2178" s="5" t="s">
        <v>47</v>
      </c>
      <c r="B2178" s="28">
        <v>43985</v>
      </c>
      <c r="C2178" s="4">
        <v>0</v>
      </c>
      <c r="D2178" s="4">
        <f>D2177+C2178</f>
        <v>22</v>
      </c>
    </row>
    <row r="2179" spans="1:5" x14ac:dyDescent="0.25">
      <c r="A2179" s="5" t="s">
        <v>22</v>
      </c>
      <c r="B2179" s="28">
        <v>43986</v>
      </c>
      <c r="C2179" s="4">
        <v>422</v>
      </c>
      <c r="D2179" s="50">
        <f>D2178+C2179</f>
        <v>444</v>
      </c>
      <c r="E2179" s="4">
        <v>11</v>
      </c>
    </row>
    <row r="2180" spans="1:5" x14ac:dyDescent="0.25">
      <c r="A2180" s="5" t="s">
        <v>35</v>
      </c>
      <c r="B2180" s="28">
        <v>43986</v>
      </c>
      <c r="C2180" s="4">
        <v>0</v>
      </c>
      <c r="D2180" s="4">
        <v>0</v>
      </c>
    </row>
    <row r="2181" spans="1:5" x14ac:dyDescent="0.25">
      <c r="A2181" s="5" t="s">
        <v>21</v>
      </c>
      <c r="B2181" s="28">
        <v>43986</v>
      </c>
      <c r="C2181" s="4">
        <v>53</v>
      </c>
      <c r="D2181" s="4">
        <f>D2180+C2181</f>
        <v>53</v>
      </c>
      <c r="E2181" s="4">
        <v>1</v>
      </c>
    </row>
    <row r="2182" spans="1:5" x14ac:dyDescent="0.25">
      <c r="A2182" s="5" t="s">
        <v>36</v>
      </c>
      <c r="B2182" s="28">
        <v>43986</v>
      </c>
      <c r="C2182" s="4">
        <v>0</v>
      </c>
      <c r="D2182" s="4">
        <f>D2181+C2182</f>
        <v>53</v>
      </c>
    </row>
    <row r="2183" spans="1:5" x14ac:dyDescent="0.25">
      <c r="A2183" s="5" t="s">
        <v>20</v>
      </c>
      <c r="B2183" s="28">
        <v>43986</v>
      </c>
      <c r="C2183" s="4">
        <v>436</v>
      </c>
      <c r="D2183" s="15">
        <f>D2182+C2183</f>
        <v>489</v>
      </c>
      <c r="E2183" s="4">
        <v>12</v>
      </c>
    </row>
    <row r="2184" spans="1:5" x14ac:dyDescent="0.25">
      <c r="A2184" s="5" t="s">
        <v>27</v>
      </c>
      <c r="B2184" s="28">
        <v>43986</v>
      </c>
      <c r="C2184" s="4">
        <v>2</v>
      </c>
      <c r="D2184" s="15">
        <f>D2183+C2184</f>
        <v>491</v>
      </c>
    </row>
    <row r="2185" spans="1:5" x14ac:dyDescent="0.25">
      <c r="A2185" s="5" t="s">
        <v>37</v>
      </c>
      <c r="B2185" s="28">
        <v>43986</v>
      </c>
      <c r="C2185" s="4">
        <v>0</v>
      </c>
      <c r="D2185" s="4">
        <v>96</v>
      </c>
    </row>
    <row r="2186" spans="1:5" x14ac:dyDescent="0.25">
      <c r="A2186" s="5" t="s">
        <v>38</v>
      </c>
      <c r="B2186" s="28">
        <v>43986</v>
      </c>
      <c r="C2186" s="4">
        <v>0</v>
      </c>
      <c r="D2186" s="4">
        <f>D2185+C2186</f>
        <v>96</v>
      </c>
    </row>
    <row r="2187" spans="1:5" x14ac:dyDescent="0.25">
      <c r="A2187" s="5" t="s">
        <v>48</v>
      </c>
      <c r="B2187" s="28">
        <v>43986</v>
      </c>
      <c r="C2187" s="4">
        <v>0</v>
      </c>
      <c r="D2187" s="4">
        <v>0</v>
      </c>
    </row>
    <row r="2188" spans="1:5" x14ac:dyDescent="0.25">
      <c r="A2188" s="5" t="s">
        <v>39</v>
      </c>
      <c r="B2188" s="28">
        <v>43986</v>
      </c>
      <c r="C2188" s="4">
        <v>0</v>
      </c>
      <c r="D2188" s="4">
        <v>6</v>
      </c>
    </row>
    <row r="2189" spans="1:5" x14ac:dyDescent="0.25">
      <c r="A2189" s="5" t="s">
        <v>40</v>
      </c>
      <c r="B2189" s="28">
        <v>43986</v>
      </c>
      <c r="C2189" s="4">
        <v>0</v>
      </c>
      <c r="D2189" s="4">
        <v>5</v>
      </c>
    </row>
    <row r="2190" spans="1:5" x14ac:dyDescent="0.25">
      <c r="A2190" s="5" t="s">
        <v>28</v>
      </c>
      <c r="B2190" s="28">
        <v>43986</v>
      </c>
      <c r="C2190" s="4">
        <v>0</v>
      </c>
      <c r="D2190" s="4">
        <v>63</v>
      </c>
    </row>
    <row r="2191" spans="1:5" x14ac:dyDescent="0.25">
      <c r="A2191" s="5" t="s">
        <v>24</v>
      </c>
      <c r="B2191" s="28">
        <v>43986</v>
      </c>
      <c r="C2191" s="4">
        <v>0</v>
      </c>
      <c r="D2191" s="4">
        <f>D2190+C2191</f>
        <v>63</v>
      </c>
    </row>
    <row r="2192" spans="1:5" x14ac:dyDescent="0.25">
      <c r="A2192" s="5" t="s">
        <v>30</v>
      </c>
      <c r="B2192" s="28">
        <v>43986</v>
      </c>
      <c r="C2192" s="4">
        <v>2</v>
      </c>
      <c r="D2192" s="15"/>
    </row>
    <row r="2193" spans="1:5" x14ac:dyDescent="0.25">
      <c r="A2193" s="5" t="s">
        <v>26</v>
      </c>
      <c r="B2193" s="28">
        <v>43986</v>
      </c>
      <c r="C2193" s="4">
        <v>0</v>
      </c>
      <c r="D2193" s="4">
        <f>D2192+C2193</f>
        <v>0</v>
      </c>
    </row>
    <row r="2194" spans="1:5" x14ac:dyDescent="0.25">
      <c r="A2194" s="5" t="s">
        <v>25</v>
      </c>
      <c r="B2194" s="28">
        <v>43986</v>
      </c>
      <c r="C2194" s="4">
        <v>8</v>
      </c>
      <c r="D2194" s="4">
        <f>D2193+C2194</f>
        <v>8</v>
      </c>
      <c r="E2194" s="4">
        <v>1</v>
      </c>
    </row>
    <row r="2195" spans="1:5" x14ac:dyDescent="0.25">
      <c r="A2195" s="5" t="s">
        <v>41</v>
      </c>
      <c r="B2195" s="28">
        <v>43986</v>
      </c>
      <c r="C2195" s="4">
        <v>0</v>
      </c>
      <c r="D2195" s="4">
        <v>15</v>
      </c>
    </row>
    <row r="2196" spans="1:5" x14ac:dyDescent="0.25">
      <c r="A2196" s="5" t="s">
        <v>42</v>
      </c>
      <c r="B2196" s="28">
        <v>43986</v>
      </c>
      <c r="C2196" s="4">
        <v>0</v>
      </c>
      <c r="D2196" s="4">
        <v>5</v>
      </c>
    </row>
    <row r="2197" spans="1:5" x14ac:dyDescent="0.25">
      <c r="A2197" s="5" t="s">
        <v>43</v>
      </c>
      <c r="B2197" s="28">
        <v>43986</v>
      </c>
      <c r="C2197" s="4">
        <v>0</v>
      </c>
      <c r="D2197" s="4">
        <v>11</v>
      </c>
    </row>
    <row r="2198" spans="1:5" x14ac:dyDescent="0.25">
      <c r="A2198" s="5" t="s">
        <v>44</v>
      </c>
      <c r="B2198" s="28">
        <v>43986</v>
      </c>
      <c r="C2198" s="4">
        <v>0</v>
      </c>
      <c r="D2198" s="4">
        <v>51</v>
      </c>
    </row>
    <row r="2199" spans="1:5" x14ac:dyDescent="0.25">
      <c r="A2199" s="5" t="s">
        <v>29</v>
      </c>
      <c r="B2199" s="28">
        <v>43986</v>
      </c>
      <c r="C2199" s="4">
        <v>5</v>
      </c>
      <c r="D2199" s="4">
        <f>D2198+C2199</f>
        <v>56</v>
      </c>
    </row>
    <row r="2200" spans="1:5" x14ac:dyDescent="0.25">
      <c r="A2200" s="5" t="s">
        <v>45</v>
      </c>
      <c r="B2200" s="28">
        <v>43986</v>
      </c>
      <c r="C2200" s="4">
        <v>0</v>
      </c>
      <c r="D2200" s="4">
        <v>22</v>
      </c>
    </row>
    <row r="2201" spans="1:5" x14ac:dyDescent="0.25">
      <c r="A2201" s="5" t="s">
        <v>46</v>
      </c>
      <c r="B2201" s="28">
        <v>43986</v>
      </c>
      <c r="C2201" s="4">
        <v>0</v>
      </c>
      <c r="D2201" s="4">
        <f>C2201+D2200</f>
        <v>22</v>
      </c>
    </row>
    <row r="2202" spans="1:5" x14ac:dyDescent="0.25">
      <c r="A2202" s="5" t="s">
        <v>47</v>
      </c>
      <c r="B2202" s="28">
        <v>43986</v>
      </c>
      <c r="C2202" s="4">
        <v>1</v>
      </c>
      <c r="D2202" s="4">
        <f>D2201+C2202</f>
        <v>23</v>
      </c>
    </row>
    <row r="2203" spans="1:5" x14ac:dyDescent="0.25">
      <c r="A2203" s="5" t="s">
        <v>22</v>
      </c>
      <c r="B2203" s="28">
        <v>43987</v>
      </c>
      <c r="C2203" s="4">
        <v>371</v>
      </c>
      <c r="D2203" s="50">
        <f>D2202+C2203</f>
        <v>394</v>
      </c>
      <c r="E2203" s="4">
        <v>8</v>
      </c>
    </row>
    <row r="2204" spans="1:5" x14ac:dyDescent="0.25">
      <c r="A2204" s="5" t="s">
        <v>35</v>
      </c>
      <c r="B2204" s="28">
        <v>43987</v>
      </c>
      <c r="C2204" s="4">
        <v>0</v>
      </c>
      <c r="D2204" s="4">
        <v>0</v>
      </c>
    </row>
    <row r="2205" spans="1:5" x14ac:dyDescent="0.25">
      <c r="A2205" s="5" t="s">
        <v>21</v>
      </c>
      <c r="B2205" s="28">
        <v>43987</v>
      </c>
      <c r="C2205" s="4">
        <v>29</v>
      </c>
      <c r="D2205" s="4">
        <f>D2204+C2205</f>
        <v>29</v>
      </c>
      <c r="E2205" s="4">
        <v>1</v>
      </c>
    </row>
    <row r="2206" spans="1:5" x14ac:dyDescent="0.25">
      <c r="A2206" s="5" t="s">
        <v>36</v>
      </c>
      <c r="B2206" s="28">
        <v>43987</v>
      </c>
      <c r="C2206" s="4">
        <v>3</v>
      </c>
      <c r="D2206" s="4">
        <f>D2205+C2206</f>
        <v>32</v>
      </c>
    </row>
    <row r="2207" spans="1:5" x14ac:dyDescent="0.25">
      <c r="A2207" s="5" t="s">
        <v>20</v>
      </c>
      <c r="B2207" s="28">
        <v>43987</v>
      </c>
      <c r="C2207" s="4">
        <v>420</v>
      </c>
      <c r="D2207" s="15">
        <f>D2206+C2207</f>
        <v>452</v>
      </c>
      <c r="E2207" s="4">
        <v>15</v>
      </c>
    </row>
    <row r="2208" spans="1:5" x14ac:dyDescent="0.25">
      <c r="A2208" s="5" t="s">
        <v>27</v>
      </c>
      <c r="B2208" s="28">
        <v>43987</v>
      </c>
      <c r="C2208" s="4">
        <v>2</v>
      </c>
      <c r="D2208" s="15">
        <f>D2207+C2208</f>
        <v>454</v>
      </c>
    </row>
    <row r="2209" spans="1:4" x14ac:dyDescent="0.25">
      <c r="A2209" s="5" t="s">
        <v>37</v>
      </c>
      <c r="B2209" s="28">
        <v>43987</v>
      </c>
      <c r="C2209" s="4">
        <v>0</v>
      </c>
      <c r="D2209" s="4">
        <v>96</v>
      </c>
    </row>
    <row r="2210" spans="1:4" x14ac:dyDescent="0.25">
      <c r="A2210" s="5" t="s">
        <v>38</v>
      </c>
      <c r="B2210" s="28">
        <v>43987</v>
      </c>
      <c r="C2210" s="4">
        <v>4</v>
      </c>
      <c r="D2210" s="4">
        <f>D2209+C2210</f>
        <v>100</v>
      </c>
    </row>
    <row r="2211" spans="1:4" x14ac:dyDescent="0.25">
      <c r="A2211" s="5" t="s">
        <v>48</v>
      </c>
      <c r="B2211" s="28">
        <v>43987</v>
      </c>
      <c r="C2211" s="4">
        <v>0</v>
      </c>
      <c r="D2211" s="4">
        <v>0</v>
      </c>
    </row>
    <row r="2212" spans="1:4" x14ac:dyDescent="0.25">
      <c r="A2212" s="5" t="s">
        <v>39</v>
      </c>
      <c r="B2212" s="28">
        <v>43987</v>
      </c>
      <c r="C2212" s="4">
        <v>0</v>
      </c>
      <c r="D2212" s="4">
        <v>6</v>
      </c>
    </row>
    <row r="2213" spans="1:4" x14ac:dyDescent="0.25">
      <c r="A2213" s="5" t="s">
        <v>40</v>
      </c>
      <c r="B2213" s="28">
        <v>43987</v>
      </c>
      <c r="C2213" s="4">
        <v>0</v>
      </c>
      <c r="D2213" s="4">
        <v>5</v>
      </c>
    </row>
    <row r="2214" spans="1:4" x14ac:dyDescent="0.25">
      <c r="A2214" s="5" t="s">
        <v>28</v>
      </c>
      <c r="B2214" s="28">
        <v>43987</v>
      </c>
      <c r="C2214" s="4">
        <v>0</v>
      </c>
      <c r="D2214" s="4">
        <v>63</v>
      </c>
    </row>
    <row r="2215" spans="1:4" x14ac:dyDescent="0.25">
      <c r="A2215" s="5" t="s">
        <v>24</v>
      </c>
      <c r="B2215" s="28">
        <v>43987</v>
      </c>
      <c r="C2215" s="15">
        <v>1</v>
      </c>
      <c r="D2215" s="15">
        <f>D2214+C2215</f>
        <v>64</v>
      </c>
    </row>
    <row r="2216" spans="1:4" x14ac:dyDescent="0.25">
      <c r="A2216" s="5" t="s">
        <v>30</v>
      </c>
      <c r="B2216" s="28">
        <v>43987</v>
      </c>
      <c r="C2216" s="4">
        <v>0</v>
      </c>
      <c r="D2216" s="15"/>
    </row>
    <row r="2217" spans="1:4" x14ac:dyDescent="0.25">
      <c r="A2217" s="5" t="s">
        <v>26</v>
      </c>
      <c r="B2217" s="28">
        <v>43987</v>
      </c>
      <c r="C2217" s="4">
        <v>1</v>
      </c>
      <c r="D2217" s="4">
        <f>D2216+C2217</f>
        <v>1</v>
      </c>
    </row>
    <row r="2218" spans="1:4" x14ac:dyDescent="0.25">
      <c r="A2218" s="5" t="s">
        <v>25</v>
      </c>
      <c r="B2218" s="28">
        <v>43987</v>
      </c>
      <c r="C2218" s="4">
        <v>8</v>
      </c>
      <c r="D2218" s="4">
        <f>D2217+C2218</f>
        <v>9</v>
      </c>
    </row>
    <row r="2219" spans="1:4" x14ac:dyDescent="0.25">
      <c r="A2219" s="5" t="s">
        <v>41</v>
      </c>
      <c r="B2219" s="28">
        <v>43987</v>
      </c>
      <c r="C2219" s="4">
        <v>0</v>
      </c>
      <c r="D2219" s="4">
        <v>15</v>
      </c>
    </row>
    <row r="2220" spans="1:4" x14ac:dyDescent="0.25">
      <c r="A2220" s="5" t="s">
        <v>42</v>
      </c>
      <c r="B2220" s="28">
        <v>43987</v>
      </c>
      <c r="C2220" s="4">
        <v>0</v>
      </c>
      <c r="D2220" s="4">
        <v>5</v>
      </c>
    </row>
    <row r="2221" spans="1:4" x14ac:dyDescent="0.25">
      <c r="A2221" s="5" t="s">
        <v>43</v>
      </c>
      <c r="B2221" s="28">
        <v>43987</v>
      </c>
      <c r="C2221" s="4">
        <v>0</v>
      </c>
      <c r="D2221" s="4">
        <v>11</v>
      </c>
    </row>
    <row r="2222" spans="1:4" x14ac:dyDescent="0.25">
      <c r="A2222" s="5" t="s">
        <v>44</v>
      </c>
      <c r="B2222" s="28">
        <v>43987</v>
      </c>
      <c r="C2222" s="4">
        <v>0</v>
      </c>
      <c r="D2222" s="4">
        <v>51</v>
      </c>
    </row>
    <row r="2223" spans="1:4" x14ac:dyDescent="0.25">
      <c r="A2223" s="5" t="s">
        <v>29</v>
      </c>
      <c r="B2223" s="28">
        <v>43987</v>
      </c>
      <c r="C2223" s="4">
        <v>1</v>
      </c>
      <c r="D2223" s="4">
        <f>D2222+C2223</f>
        <v>52</v>
      </c>
    </row>
    <row r="2224" spans="1:4" x14ac:dyDescent="0.25">
      <c r="A2224" s="5" t="s">
        <v>45</v>
      </c>
      <c r="B2224" s="28">
        <v>43987</v>
      </c>
      <c r="C2224" s="4">
        <v>0</v>
      </c>
      <c r="D2224" s="4">
        <v>22</v>
      </c>
    </row>
    <row r="2225" spans="1:5" x14ac:dyDescent="0.25">
      <c r="A2225" s="5" t="s">
        <v>46</v>
      </c>
      <c r="B2225" s="28">
        <v>43987</v>
      </c>
      <c r="C2225" s="4">
        <v>0</v>
      </c>
      <c r="D2225" s="4">
        <f>C2225+D2224</f>
        <v>22</v>
      </c>
    </row>
    <row r="2226" spans="1:5" x14ac:dyDescent="0.25">
      <c r="A2226" s="5" t="s">
        <v>47</v>
      </c>
      <c r="B2226" s="28">
        <v>43987</v>
      </c>
      <c r="C2226" s="4">
        <v>0</v>
      </c>
      <c r="D2226" s="4">
        <f>D2225+C2226</f>
        <v>22</v>
      </c>
    </row>
    <row r="2227" spans="1:5" x14ac:dyDescent="0.25">
      <c r="A2227" s="5" t="s">
        <v>22</v>
      </c>
      <c r="B2227" s="28">
        <v>43988</v>
      </c>
      <c r="C2227" s="4">
        <v>457</v>
      </c>
      <c r="D2227" s="50">
        <f>D2226+C2227</f>
        <v>479</v>
      </c>
      <c r="E2227" s="4">
        <v>2</v>
      </c>
    </row>
    <row r="2228" spans="1:5" x14ac:dyDescent="0.25">
      <c r="A2228" s="5" t="s">
        <v>35</v>
      </c>
      <c r="B2228" s="28">
        <v>43988</v>
      </c>
      <c r="C2228" s="4">
        <v>0</v>
      </c>
      <c r="D2228" s="4">
        <v>0</v>
      </c>
    </row>
    <row r="2229" spans="1:5" x14ac:dyDescent="0.25">
      <c r="A2229" s="5" t="s">
        <v>21</v>
      </c>
      <c r="B2229" s="28">
        <v>43988</v>
      </c>
      <c r="C2229" s="4">
        <v>19</v>
      </c>
      <c r="D2229" s="4">
        <f>D2228+C2229</f>
        <v>19</v>
      </c>
    </row>
    <row r="2230" spans="1:5" x14ac:dyDescent="0.25">
      <c r="A2230" s="5" t="s">
        <v>36</v>
      </c>
      <c r="B2230" s="28">
        <v>43988</v>
      </c>
      <c r="C2230" s="4">
        <v>1</v>
      </c>
      <c r="D2230" s="4">
        <f>D2229+C2230</f>
        <v>20</v>
      </c>
    </row>
    <row r="2231" spans="1:5" x14ac:dyDescent="0.25">
      <c r="A2231" s="5" t="s">
        <v>20</v>
      </c>
      <c r="B2231" s="28">
        <v>43988</v>
      </c>
      <c r="C2231" s="4">
        <v>474</v>
      </c>
      <c r="D2231" s="15">
        <f>D2230+C2231</f>
        <v>494</v>
      </c>
      <c r="E2231" s="4">
        <v>13</v>
      </c>
    </row>
    <row r="2232" spans="1:5" x14ac:dyDescent="0.25">
      <c r="A2232" s="5" t="s">
        <v>27</v>
      </c>
      <c r="B2232" s="28">
        <v>43988</v>
      </c>
      <c r="C2232" s="4">
        <v>0</v>
      </c>
      <c r="D2232" s="15">
        <f>D2231+C2232</f>
        <v>494</v>
      </c>
      <c r="E2232" s="4">
        <v>1</v>
      </c>
    </row>
    <row r="2233" spans="1:5" x14ac:dyDescent="0.25">
      <c r="A2233" s="5" t="s">
        <v>37</v>
      </c>
      <c r="B2233" s="28">
        <v>43988</v>
      </c>
      <c r="C2233" s="4">
        <v>0</v>
      </c>
      <c r="D2233" s="4">
        <v>96</v>
      </c>
    </row>
    <row r="2234" spans="1:5" x14ac:dyDescent="0.25">
      <c r="A2234" s="5" t="s">
        <v>38</v>
      </c>
      <c r="B2234" s="28">
        <v>43988</v>
      </c>
      <c r="C2234" s="4">
        <v>10</v>
      </c>
      <c r="D2234" s="4">
        <f>D2233+C2234</f>
        <v>106</v>
      </c>
    </row>
    <row r="2235" spans="1:5" x14ac:dyDescent="0.25">
      <c r="A2235" s="5" t="s">
        <v>48</v>
      </c>
      <c r="B2235" s="28">
        <v>43988</v>
      </c>
      <c r="C2235" s="4">
        <v>0</v>
      </c>
      <c r="D2235" s="4">
        <v>0</v>
      </c>
    </row>
    <row r="2236" spans="1:5" x14ac:dyDescent="0.25">
      <c r="A2236" s="5" t="s">
        <v>39</v>
      </c>
      <c r="B2236" s="28">
        <v>43988</v>
      </c>
      <c r="C2236" s="4">
        <v>0</v>
      </c>
      <c r="D2236" s="4">
        <v>6</v>
      </c>
    </row>
    <row r="2237" spans="1:5" x14ac:dyDescent="0.25">
      <c r="A2237" s="5" t="s">
        <v>40</v>
      </c>
      <c r="B2237" s="28">
        <v>43988</v>
      </c>
      <c r="C2237" s="4">
        <v>0</v>
      </c>
      <c r="D2237" s="4">
        <v>5</v>
      </c>
    </row>
    <row r="2238" spans="1:5" x14ac:dyDescent="0.25">
      <c r="A2238" s="5" t="s">
        <v>28</v>
      </c>
      <c r="B2238" s="28">
        <v>43988</v>
      </c>
      <c r="C2238" s="4">
        <v>0</v>
      </c>
      <c r="D2238" s="4">
        <v>63</v>
      </c>
    </row>
    <row r="2239" spans="1:5" x14ac:dyDescent="0.25">
      <c r="A2239" s="5" t="s">
        <v>24</v>
      </c>
      <c r="B2239" s="28">
        <v>43988</v>
      </c>
      <c r="C2239" s="15">
        <v>0</v>
      </c>
      <c r="D2239" s="15">
        <f>D2238+C2239</f>
        <v>63</v>
      </c>
    </row>
    <row r="2240" spans="1:5" x14ac:dyDescent="0.25">
      <c r="A2240" s="5" t="s">
        <v>30</v>
      </c>
      <c r="B2240" s="28">
        <v>43988</v>
      </c>
      <c r="C2240" s="4">
        <v>4</v>
      </c>
      <c r="D2240" s="15"/>
    </row>
    <row r="2241" spans="1:5" x14ac:dyDescent="0.25">
      <c r="A2241" s="5" t="s">
        <v>26</v>
      </c>
      <c r="B2241" s="28">
        <v>43988</v>
      </c>
      <c r="C2241" s="4">
        <v>1</v>
      </c>
      <c r="D2241" s="4">
        <f>D2240+C2241</f>
        <v>1</v>
      </c>
    </row>
    <row r="2242" spans="1:5" x14ac:dyDescent="0.25">
      <c r="A2242" s="5" t="s">
        <v>25</v>
      </c>
      <c r="B2242" s="28">
        <v>43988</v>
      </c>
      <c r="C2242" s="4">
        <v>15</v>
      </c>
      <c r="D2242" s="4">
        <f>D2241+C2242</f>
        <v>16</v>
      </c>
    </row>
    <row r="2243" spans="1:5" x14ac:dyDescent="0.25">
      <c r="A2243" s="5" t="s">
        <v>41</v>
      </c>
      <c r="B2243" s="28">
        <v>43988</v>
      </c>
      <c r="C2243" s="4">
        <v>0</v>
      </c>
      <c r="D2243" s="4">
        <v>15</v>
      </c>
    </row>
    <row r="2244" spans="1:5" x14ac:dyDescent="0.25">
      <c r="A2244" s="5" t="s">
        <v>42</v>
      </c>
      <c r="B2244" s="28">
        <v>43988</v>
      </c>
      <c r="C2244" s="4">
        <v>0</v>
      </c>
      <c r="D2244" s="4">
        <v>5</v>
      </c>
    </row>
    <row r="2245" spans="1:5" x14ac:dyDescent="0.25">
      <c r="A2245" s="5" t="s">
        <v>43</v>
      </c>
      <c r="B2245" s="28">
        <v>43988</v>
      </c>
      <c r="C2245" s="4">
        <v>0</v>
      </c>
      <c r="D2245" s="4">
        <v>11</v>
      </c>
    </row>
    <row r="2246" spans="1:5" x14ac:dyDescent="0.25">
      <c r="A2246" s="5" t="s">
        <v>44</v>
      </c>
      <c r="B2246" s="28">
        <v>43988</v>
      </c>
      <c r="C2246" s="4">
        <v>0</v>
      </c>
      <c r="D2246" s="4">
        <v>51</v>
      </c>
    </row>
    <row r="2247" spans="1:5" x14ac:dyDescent="0.25">
      <c r="A2247" s="5" t="s">
        <v>29</v>
      </c>
      <c r="B2247" s="28">
        <v>43988</v>
      </c>
      <c r="C2247" s="4">
        <v>2</v>
      </c>
      <c r="D2247" s="4">
        <f>D2246+C2247</f>
        <v>53</v>
      </c>
    </row>
    <row r="2248" spans="1:5" x14ac:dyDescent="0.25">
      <c r="A2248" s="5" t="s">
        <v>45</v>
      </c>
      <c r="B2248" s="28">
        <v>43988</v>
      </c>
      <c r="C2248" s="4">
        <v>0</v>
      </c>
      <c r="D2248" s="4">
        <v>22</v>
      </c>
    </row>
    <row r="2249" spans="1:5" x14ac:dyDescent="0.25">
      <c r="A2249" s="5" t="s">
        <v>46</v>
      </c>
      <c r="B2249" s="28">
        <v>43988</v>
      </c>
      <c r="C2249" s="4">
        <v>0</v>
      </c>
      <c r="D2249" s="4">
        <f>C2249+D2248</f>
        <v>22</v>
      </c>
    </row>
    <row r="2250" spans="1:5" x14ac:dyDescent="0.25">
      <c r="A2250" s="5" t="s">
        <v>47</v>
      </c>
      <c r="B2250" s="28">
        <v>43988</v>
      </c>
      <c r="C2250" s="4">
        <v>0</v>
      </c>
      <c r="D2250" s="4">
        <f>D2249+C2250</f>
        <v>22</v>
      </c>
    </row>
    <row r="2251" spans="1:5" x14ac:dyDescent="0.25">
      <c r="A2251" s="5" t="s">
        <v>22</v>
      </c>
      <c r="B2251" s="28">
        <v>43989</v>
      </c>
      <c r="C2251" s="4">
        <v>375</v>
      </c>
      <c r="D2251" s="4">
        <v>8700</v>
      </c>
      <c r="E2251" s="4">
        <v>5</v>
      </c>
    </row>
    <row r="2252" spans="1:5" x14ac:dyDescent="0.25">
      <c r="A2252" s="5" t="s">
        <v>35</v>
      </c>
      <c r="B2252" s="28">
        <v>43989</v>
      </c>
      <c r="C2252" s="4">
        <v>0</v>
      </c>
      <c r="D2252" s="4">
        <v>0</v>
      </c>
    </row>
    <row r="2253" spans="1:5" x14ac:dyDescent="0.25">
      <c r="A2253" s="5" t="s">
        <v>21</v>
      </c>
      <c r="B2253" s="28">
        <v>43989</v>
      </c>
      <c r="C2253" s="4">
        <v>18</v>
      </c>
      <c r="D2253" s="4">
        <v>1045</v>
      </c>
      <c r="E2253" s="4">
        <v>1</v>
      </c>
    </row>
    <row r="2254" spans="1:5" x14ac:dyDescent="0.25">
      <c r="A2254" s="5" t="s">
        <v>36</v>
      </c>
      <c r="B2254" s="28">
        <v>43989</v>
      </c>
      <c r="C2254" s="4">
        <v>5</v>
      </c>
      <c r="D2254" s="4">
        <v>20</v>
      </c>
    </row>
    <row r="2255" spans="1:5" x14ac:dyDescent="0.25">
      <c r="A2255" s="5" t="s">
        <v>20</v>
      </c>
      <c r="B2255" s="28">
        <v>43989</v>
      </c>
      <c r="C2255" s="4">
        <v>359</v>
      </c>
      <c r="D2255" s="4">
        <v>11010</v>
      </c>
      <c r="E2255" s="4">
        <v>8</v>
      </c>
    </row>
    <row r="2256" spans="1:5" x14ac:dyDescent="0.25">
      <c r="A2256" s="5" t="s">
        <v>27</v>
      </c>
      <c r="B2256" s="28">
        <v>43989</v>
      </c>
      <c r="C2256" s="4">
        <v>0</v>
      </c>
      <c r="D2256" s="4">
        <v>463</v>
      </c>
    </row>
    <row r="2257" spans="1:5" x14ac:dyDescent="0.25">
      <c r="A2257" s="5" t="s">
        <v>37</v>
      </c>
      <c r="B2257" s="28">
        <v>43989</v>
      </c>
      <c r="C2257" s="4">
        <v>0</v>
      </c>
      <c r="D2257" s="4">
        <v>96</v>
      </c>
    </row>
    <row r="2258" spans="1:5" x14ac:dyDescent="0.25">
      <c r="A2258" s="5" t="s">
        <v>38</v>
      </c>
      <c r="B2258" s="28">
        <v>43989</v>
      </c>
      <c r="C2258" s="4">
        <v>2</v>
      </c>
      <c r="D2258" s="4">
        <v>51</v>
      </c>
    </row>
    <row r="2259" spans="1:5" x14ac:dyDescent="0.25">
      <c r="A2259" s="5" t="s">
        <v>48</v>
      </c>
      <c r="B2259" s="28">
        <v>43989</v>
      </c>
      <c r="C2259" s="4">
        <v>0</v>
      </c>
      <c r="D2259" s="4">
        <v>0</v>
      </c>
    </row>
    <row r="2260" spans="1:5" x14ac:dyDescent="0.25">
      <c r="A2260" s="5" t="s">
        <v>39</v>
      </c>
      <c r="B2260" s="28">
        <v>43989</v>
      </c>
      <c r="C2260" s="4">
        <v>0</v>
      </c>
      <c r="D2260" s="4">
        <v>6</v>
      </c>
    </row>
    <row r="2261" spans="1:5" x14ac:dyDescent="0.25">
      <c r="A2261" s="5" t="s">
        <v>40</v>
      </c>
      <c r="B2261" s="28">
        <v>43989</v>
      </c>
      <c r="C2261" s="4">
        <v>0</v>
      </c>
      <c r="D2261" s="4">
        <v>5</v>
      </c>
    </row>
    <row r="2262" spans="1:5" x14ac:dyDescent="0.25">
      <c r="A2262" s="5" t="s">
        <v>28</v>
      </c>
      <c r="B2262" s="28">
        <v>43989</v>
      </c>
      <c r="C2262" s="4">
        <v>1</v>
      </c>
      <c r="D2262" s="4">
        <v>64</v>
      </c>
      <c r="E2262" s="4">
        <v>1</v>
      </c>
    </row>
    <row r="2263" spans="1:5" x14ac:dyDescent="0.25">
      <c r="A2263" s="5" t="s">
        <v>24</v>
      </c>
      <c r="B2263" s="28">
        <v>43989</v>
      </c>
      <c r="C2263" s="4">
        <v>0</v>
      </c>
      <c r="D2263" s="4">
        <v>100</v>
      </c>
    </row>
    <row r="2264" spans="1:5" x14ac:dyDescent="0.25">
      <c r="A2264" s="5" t="s">
        <v>30</v>
      </c>
      <c r="B2264" s="28">
        <v>43989</v>
      </c>
      <c r="C2264" s="4">
        <v>3</v>
      </c>
      <c r="D2264" s="4">
        <v>36</v>
      </c>
    </row>
    <row r="2265" spans="1:5" x14ac:dyDescent="0.25">
      <c r="A2265" s="5" t="s">
        <v>26</v>
      </c>
      <c r="B2265" s="28">
        <v>43989</v>
      </c>
      <c r="C2265" s="4">
        <v>0</v>
      </c>
      <c r="D2265" s="4">
        <v>152</v>
      </c>
    </row>
    <row r="2266" spans="1:5" x14ac:dyDescent="0.25">
      <c r="A2266" s="5" t="s">
        <v>25</v>
      </c>
      <c r="B2266" s="28">
        <v>43989</v>
      </c>
      <c r="C2266" s="4">
        <v>10</v>
      </c>
      <c r="D2266" s="4">
        <v>467</v>
      </c>
      <c r="E2266" s="4">
        <v>1</v>
      </c>
    </row>
    <row r="2267" spans="1:5" x14ac:dyDescent="0.25">
      <c r="A2267" s="5" t="s">
        <v>41</v>
      </c>
      <c r="B2267" s="28">
        <v>43989</v>
      </c>
      <c r="C2267" s="4">
        <v>1</v>
      </c>
      <c r="D2267" s="4">
        <v>16</v>
      </c>
    </row>
    <row r="2268" spans="1:5" x14ac:dyDescent="0.25">
      <c r="A2268" s="5" t="s">
        <v>42</v>
      </c>
      <c r="B2268" s="28">
        <v>43989</v>
      </c>
      <c r="C2268" s="4">
        <v>0</v>
      </c>
      <c r="D2268" s="4">
        <v>5</v>
      </c>
    </row>
    <row r="2269" spans="1:5" x14ac:dyDescent="0.25">
      <c r="A2269" s="5" t="s">
        <v>43</v>
      </c>
      <c r="B2269" s="28">
        <v>43989</v>
      </c>
      <c r="C2269" s="4">
        <v>0</v>
      </c>
      <c r="D2269" s="4">
        <v>11</v>
      </c>
    </row>
    <row r="2270" spans="1:5" x14ac:dyDescent="0.25">
      <c r="A2270" s="5" t="s">
        <v>44</v>
      </c>
      <c r="B2270" s="28">
        <v>43989</v>
      </c>
      <c r="C2270" s="4">
        <v>0</v>
      </c>
      <c r="D2270" s="4">
        <v>51</v>
      </c>
    </row>
    <row r="2271" spans="1:5" x14ac:dyDescent="0.25">
      <c r="A2271" s="5" t="s">
        <v>29</v>
      </c>
      <c r="B2271" s="28">
        <v>43989</v>
      </c>
      <c r="C2271" s="4">
        <v>0</v>
      </c>
      <c r="D2271" s="4">
        <v>276</v>
      </c>
    </row>
    <row r="2272" spans="1:5" x14ac:dyDescent="0.25">
      <c r="A2272" s="5" t="s">
        <v>45</v>
      </c>
      <c r="B2272" s="28">
        <v>43989</v>
      </c>
      <c r="C2272" s="4">
        <v>0</v>
      </c>
      <c r="D2272" s="4">
        <v>22</v>
      </c>
    </row>
    <row r="2273" spans="1:5" x14ac:dyDescent="0.25">
      <c r="A2273" s="5" t="s">
        <v>46</v>
      </c>
      <c r="B2273" s="28">
        <v>43989</v>
      </c>
      <c r="C2273" s="4">
        <v>0</v>
      </c>
      <c r="D2273" s="4">
        <v>149</v>
      </c>
    </row>
    <row r="2274" spans="1:5" x14ac:dyDescent="0.25">
      <c r="A2274" s="5" t="s">
        <v>47</v>
      </c>
      <c r="B2274" s="28">
        <v>43989</v>
      </c>
      <c r="C2274" s="4">
        <v>0</v>
      </c>
      <c r="D2274" s="4">
        <v>49</v>
      </c>
    </row>
    <row r="2275" spans="1:5" x14ac:dyDescent="0.25">
      <c r="A2275" s="5" t="s">
        <v>22</v>
      </c>
      <c r="B2275" s="28">
        <v>43990</v>
      </c>
      <c r="C2275" s="4">
        <v>344</v>
      </c>
      <c r="D2275" s="4">
        <v>9044</v>
      </c>
      <c r="E2275" s="4">
        <v>15</v>
      </c>
    </row>
    <row r="2276" spans="1:5" x14ac:dyDescent="0.25">
      <c r="A2276" s="5" t="s">
        <v>35</v>
      </c>
      <c r="B2276" s="28">
        <v>43990</v>
      </c>
      <c r="C2276" s="4">
        <v>0</v>
      </c>
      <c r="D2276" s="4">
        <v>0</v>
      </c>
    </row>
    <row r="2277" spans="1:5" x14ac:dyDescent="0.25">
      <c r="A2277" s="5" t="s">
        <v>21</v>
      </c>
      <c r="B2277" s="28">
        <v>43990</v>
      </c>
      <c r="C2277" s="4">
        <v>45</v>
      </c>
      <c r="D2277" s="4">
        <v>1090</v>
      </c>
      <c r="E2277" s="4">
        <v>1</v>
      </c>
    </row>
    <row r="2278" spans="1:5" x14ac:dyDescent="0.25">
      <c r="A2278" s="5" t="s">
        <v>36</v>
      </c>
      <c r="B2278" s="28">
        <v>43990</v>
      </c>
      <c r="C2278" s="4">
        <v>1</v>
      </c>
      <c r="D2278" s="4">
        <v>21</v>
      </c>
    </row>
    <row r="2279" spans="1:5" x14ac:dyDescent="0.25">
      <c r="A2279" s="5" t="s">
        <v>20</v>
      </c>
      <c r="B2279" s="28">
        <v>43990</v>
      </c>
      <c r="C2279" s="4">
        <v>420</v>
      </c>
      <c r="D2279" s="4">
        <v>11430</v>
      </c>
      <c r="E2279" s="4">
        <v>9</v>
      </c>
    </row>
    <row r="2280" spans="1:5" x14ac:dyDescent="0.25">
      <c r="A2280" s="5" t="s">
        <v>27</v>
      </c>
      <c r="B2280" s="28">
        <v>43990</v>
      </c>
      <c r="C2280" s="4">
        <v>1</v>
      </c>
      <c r="D2280" s="4">
        <v>464</v>
      </c>
    </row>
    <row r="2281" spans="1:5" x14ac:dyDescent="0.25">
      <c r="A2281" s="5" t="s">
        <v>37</v>
      </c>
      <c r="B2281" s="28">
        <v>43990</v>
      </c>
      <c r="C2281" s="4">
        <v>0</v>
      </c>
      <c r="D2281" s="4">
        <v>96</v>
      </c>
    </row>
    <row r="2282" spans="1:5" x14ac:dyDescent="0.25">
      <c r="A2282" s="5" t="s">
        <v>38</v>
      </c>
      <c r="B2282" s="28">
        <v>43990</v>
      </c>
      <c r="C2282" s="4">
        <v>2</v>
      </c>
      <c r="D2282" s="4">
        <v>53</v>
      </c>
    </row>
    <row r="2283" spans="1:5" x14ac:dyDescent="0.25">
      <c r="A2283" s="5" t="s">
        <v>48</v>
      </c>
      <c r="B2283" s="28">
        <v>43990</v>
      </c>
      <c r="C2283" s="4">
        <v>0</v>
      </c>
      <c r="D2283" s="4">
        <v>0</v>
      </c>
    </row>
    <row r="2284" spans="1:5" x14ac:dyDescent="0.25">
      <c r="A2284" s="5" t="s">
        <v>39</v>
      </c>
      <c r="B2284" s="28">
        <v>43990</v>
      </c>
      <c r="C2284" s="4">
        <v>0</v>
      </c>
      <c r="D2284" s="4">
        <v>6</v>
      </c>
    </row>
    <row r="2285" spans="1:5" x14ac:dyDescent="0.25">
      <c r="A2285" s="5" t="s">
        <v>40</v>
      </c>
      <c r="B2285" s="28">
        <v>43990</v>
      </c>
      <c r="C2285" s="4">
        <v>0</v>
      </c>
      <c r="D2285" s="4">
        <v>5</v>
      </c>
    </row>
    <row r="2286" spans="1:5" x14ac:dyDescent="0.25">
      <c r="A2286" s="5" t="s">
        <v>28</v>
      </c>
      <c r="B2286" s="28">
        <v>43990</v>
      </c>
      <c r="C2286" s="4">
        <v>0</v>
      </c>
      <c r="D2286" s="4">
        <v>64</v>
      </c>
    </row>
    <row r="2287" spans="1:5" x14ac:dyDescent="0.25">
      <c r="A2287" s="5" t="s">
        <v>24</v>
      </c>
      <c r="B2287" s="28">
        <v>43990</v>
      </c>
      <c r="C2287" s="4">
        <v>1</v>
      </c>
      <c r="D2287" s="4">
        <v>101</v>
      </c>
    </row>
    <row r="2288" spans="1:5" x14ac:dyDescent="0.25">
      <c r="A2288" s="5" t="s">
        <v>30</v>
      </c>
      <c r="B2288" s="28">
        <v>43990</v>
      </c>
      <c r="C2288" s="4">
        <v>1</v>
      </c>
      <c r="D2288" s="4">
        <v>37</v>
      </c>
    </row>
    <row r="2289" spans="1:5" x14ac:dyDescent="0.25">
      <c r="A2289" s="5" t="s">
        <v>26</v>
      </c>
      <c r="B2289" s="28">
        <v>43990</v>
      </c>
      <c r="C2289" s="4">
        <v>0</v>
      </c>
      <c r="D2289" s="4">
        <v>152</v>
      </c>
    </row>
    <row r="2290" spans="1:5" x14ac:dyDescent="0.25">
      <c r="A2290" s="5" t="s">
        <v>25</v>
      </c>
      <c r="B2290" s="28">
        <v>43990</v>
      </c>
      <c r="C2290" s="4">
        <v>11</v>
      </c>
      <c r="D2290" s="4">
        <v>478</v>
      </c>
      <c r="E2290" s="4">
        <v>2</v>
      </c>
    </row>
    <row r="2291" spans="1:5" x14ac:dyDescent="0.25">
      <c r="A2291" s="5" t="s">
        <v>41</v>
      </c>
      <c r="B2291" s="28">
        <v>43990</v>
      </c>
      <c r="C2291" s="4">
        <v>0</v>
      </c>
      <c r="D2291" s="4">
        <v>16</v>
      </c>
    </row>
    <row r="2292" spans="1:5" x14ac:dyDescent="0.25">
      <c r="A2292" s="5" t="s">
        <v>42</v>
      </c>
      <c r="B2292" s="28">
        <v>43990</v>
      </c>
      <c r="C2292" s="4">
        <v>0</v>
      </c>
      <c r="D2292" s="4">
        <v>5</v>
      </c>
    </row>
    <row r="2293" spans="1:5" x14ac:dyDescent="0.25">
      <c r="A2293" s="5" t="s">
        <v>43</v>
      </c>
      <c r="B2293" s="28">
        <v>43990</v>
      </c>
      <c r="C2293" s="4">
        <v>0</v>
      </c>
      <c r="D2293" s="4">
        <v>11</v>
      </c>
    </row>
    <row r="2294" spans="1:5" x14ac:dyDescent="0.25">
      <c r="A2294" s="5" t="s">
        <v>44</v>
      </c>
      <c r="B2294" s="28">
        <v>43990</v>
      </c>
      <c r="C2294" s="4">
        <v>0</v>
      </c>
      <c r="D2294" s="4">
        <v>51</v>
      </c>
    </row>
    <row r="2295" spans="1:5" x14ac:dyDescent="0.25">
      <c r="A2295" s="5" t="s">
        <v>29</v>
      </c>
      <c r="B2295" s="28">
        <v>43990</v>
      </c>
      <c r="C2295" s="4">
        <v>0</v>
      </c>
      <c r="D2295" s="4">
        <v>276</v>
      </c>
    </row>
    <row r="2296" spans="1:5" x14ac:dyDescent="0.25">
      <c r="A2296" s="5" t="s">
        <v>45</v>
      </c>
      <c r="B2296" s="28">
        <v>43990</v>
      </c>
      <c r="C2296" s="4">
        <v>0</v>
      </c>
      <c r="D2296" s="4">
        <v>22</v>
      </c>
    </row>
    <row r="2297" spans="1:5" x14ac:dyDescent="0.25">
      <c r="A2297" s="5" t="s">
        <v>46</v>
      </c>
      <c r="B2297" s="28">
        <v>43990</v>
      </c>
      <c r="C2297" s="4">
        <v>0</v>
      </c>
      <c r="D2297" s="4">
        <v>149</v>
      </c>
    </row>
    <row r="2298" spans="1:5" x14ac:dyDescent="0.25">
      <c r="A2298" s="5" t="s">
        <v>47</v>
      </c>
      <c r="B2298" s="28">
        <v>43990</v>
      </c>
      <c r="C2298" s="4">
        <v>0</v>
      </c>
      <c r="D2298" s="4">
        <v>49</v>
      </c>
      <c r="E2298" s="4">
        <v>1</v>
      </c>
    </row>
    <row r="2299" spans="1:5" x14ac:dyDescent="0.25">
      <c r="A2299" s="5" t="s">
        <v>22</v>
      </c>
      <c r="B2299" s="28">
        <v>43991</v>
      </c>
      <c r="C2299" s="4">
        <v>545</v>
      </c>
      <c r="D2299" s="4">
        <v>9590</v>
      </c>
      <c r="E2299" s="4">
        <v>13</v>
      </c>
    </row>
    <row r="2300" spans="1:5" x14ac:dyDescent="0.25">
      <c r="A2300" s="5" t="s">
        <v>35</v>
      </c>
      <c r="B2300" s="28">
        <v>43991</v>
      </c>
      <c r="C2300" s="4">
        <v>0</v>
      </c>
      <c r="D2300" s="4">
        <v>0</v>
      </c>
    </row>
    <row r="2301" spans="1:5" x14ac:dyDescent="0.25">
      <c r="A2301" s="5" t="s">
        <v>21</v>
      </c>
      <c r="B2301" s="28">
        <v>43991</v>
      </c>
      <c r="C2301" s="4">
        <v>28</v>
      </c>
      <c r="D2301" s="4">
        <v>1118</v>
      </c>
      <c r="E2301" s="4">
        <v>2</v>
      </c>
    </row>
    <row r="2302" spans="1:5" x14ac:dyDescent="0.25">
      <c r="A2302" s="5" t="s">
        <v>36</v>
      </c>
      <c r="B2302" s="28">
        <v>43991</v>
      </c>
      <c r="C2302" s="4">
        <v>5</v>
      </c>
      <c r="D2302" s="4">
        <v>26</v>
      </c>
    </row>
    <row r="2303" spans="1:5" x14ac:dyDescent="0.25">
      <c r="A2303" s="5" t="s">
        <v>20</v>
      </c>
      <c r="B2303" s="28">
        <v>43991</v>
      </c>
      <c r="C2303" s="4">
        <v>535</v>
      </c>
      <c r="D2303" s="4">
        <v>11965</v>
      </c>
      <c r="E2303" s="4">
        <v>8</v>
      </c>
    </row>
    <row r="2304" spans="1:5" x14ac:dyDescent="0.25">
      <c r="A2304" s="5" t="s">
        <v>27</v>
      </c>
      <c r="B2304" s="28">
        <v>43991</v>
      </c>
      <c r="C2304" s="4">
        <v>2</v>
      </c>
      <c r="D2304" s="4">
        <v>466</v>
      </c>
    </row>
    <row r="2305" spans="1:5" x14ac:dyDescent="0.25">
      <c r="A2305" s="5" t="s">
        <v>37</v>
      </c>
      <c r="B2305" s="28">
        <v>43991</v>
      </c>
      <c r="C2305" s="4">
        <v>1</v>
      </c>
      <c r="D2305" s="4">
        <v>97</v>
      </c>
    </row>
    <row r="2306" spans="1:5" x14ac:dyDescent="0.25">
      <c r="A2306" s="5" t="s">
        <v>38</v>
      </c>
      <c r="B2306" s="28">
        <v>43991</v>
      </c>
      <c r="C2306" s="4">
        <v>2</v>
      </c>
      <c r="D2306" s="4">
        <v>55</v>
      </c>
    </row>
    <row r="2307" spans="1:5" x14ac:dyDescent="0.25">
      <c r="A2307" s="5" t="s">
        <v>48</v>
      </c>
      <c r="B2307" s="28">
        <v>43991</v>
      </c>
      <c r="C2307" s="4">
        <v>0</v>
      </c>
      <c r="D2307" s="4">
        <v>0</v>
      </c>
    </row>
    <row r="2308" spans="1:5" x14ac:dyDescent="0.25">
      <c r="A2308" s="5" t="s">
        <v>39</v>
      </c>
      <c r="B2308" s="28">
        <v>43991</v>
      </c>
      <c r="C2308" s="4">
        <v>2</v>
      </c>
      <c r="D2308" s="4">
        <v>8</v>
      </c>
    </row>
    <row r="2309" spans="1:5" x14ac:dyDescent="0.25">
      <c r="A2309" s="5" t="s">
        <v>40</v>
      </c>
      <c r="B2309" s="28">
        <v>43991</v>
      </c>
      <c r="C2309" s="4">
        <v>0</v>
      </c>
      <c r="D2309" s="4">
        <v>5</v>
      </c>
    </row>
    <row r="2310" spans="1:5" x14ac:dyDescent="0.25">
      <c r="A2310" s="5" t="s">
        <v>28</v>
      </c>
      <c r="B2310" s="28">
        <v>43991</v>
      </c>
      <c r="C2310" s="4">
        <v>0</v>
      </c>
      <c r="D2310" s="4">
        <v>64</v>
      </c>
    </row>
    <row r="2311" spans="1:5" x14ac:dyDescent="0.25">
      <c r="A2311" s="5" t="s">
        <v>24</v>
      </c>
      <c r="B2311" s="28">
        <v>43991</v>
      </c>
      <c r="C2311" s="4">
        <v>1</v>
      </c>
      <c r="D2311" s="4">
        <v>102</v>
      </c>
    </row>
    <row r="2312" spans="1:5" x14ac:dyDescent="0.25">
      <c r="A2312" s="5" t="s">
        <v>30</v>
      </c>
      <c r="B2312" s="28">
        <v>43991</v>
      </c>
      <c r="C2312" s="4">
        <v>-1</v>
      </c>
      <c r="D2312" s="4">
        <v>36</v>
      </c>
    </row>
    <row r="2313" spans="1:5" x14ac:dyDescent="0.25">
      <c r="A2313" s="5" t="s">
        <v>26</v>
      </c>
      <c r="B2313" s="28">
        <v>43991</v>
      </c>
      <c r="C2313" s="4">
        <v>5</v>
      </c>
      <c r="D2313" s="4">
        <v>157</v>
      </c>
    </row>
    <row r="2314" spans="1:5" x14ac:dyDescent="0.25">
      <c r="A2314" s="5" t="s">
        <v>25</v>
      </c>
      <c r="B2314" s="28">
        <v>43991</v>
      </c>
      <c r="C2314" s="4">
        <v>13</v>
      </c>
      <c r="D2314" s="4">
        <v>491</v>
      </c>
      <c r="E2314" s="4">
        <v>1</v>
      </c>
    </row>
    <row r="2315" spans="1:5" x14ac:dyDescent="0.25">
      <c r="A2315" s="5" t="s">
        <v>41</v>
      </c>
      <c r="B2315" s="28">
        <v>43991</v>
      </c>
      <c r="C2315" s="4">
        <v>0</v>
      </c>
      <c r="D2315" s="4">
        <v>16</v>
      </c>
    </row>
    <row r="2316" spans="1:5" x14ac:dyDescent="0.25">
      <c r="A2316" s="5" t="s">
        <v>42</v>
      </c>
      <c r="B2316" s="28">
        <v>43991</v>
      </c>
      <c r="C2316" s="4">
        <v>0</v>
      </c>
      <c r="D2316" s="4">
        <v>5</v>
      </c>
    </row>
    <row r="2317" spans="1:5" x14ac:dyDescent="0.25">
      <c r="A2317" s="5" t="s">
        <v>43</v>
      </c>
      <c r="B2317" s="28">
        <v>43991</v>
      </c>
      <c r="C2317" s="4">
        <v>0</v>
      </c>
      <c r="D2317" s="4">
        <v>11</v>
      </c>
    </row>
    <row r="2318" spans="1:5" x14ac:dyDescent="0.25">
      <c r="A2318" s="5" t="s">
        <v>44</v>
      </c>
      <c r="B2318" s="28">
        <v>43991</v>
      </c>
      <c r="C2318" s="4">
        <v>0</v>
      </c>
      <c r="D2318" s="4">
        <v>51</v>
      </c>
    </row>
    <row r="2319" spans="1:5" x14ac:dyDescent="0.25">
      <c r="A2319" s="5" t="s">
        <v>29</v>
      </c>
      <c r="B2319" s="28">
        <v>43991</v>
      </c>
      <c r="C2319" s="4">
        <v>2</v>
      </c>
      <c r="D2319" s="4">
        <v>278</v>
      </c>
    </row>
    <row r="2320" spans="1:5" x14ac:dyDescent="0.25">
      <c r="A2320" s="5" t="s">
        <v>45</v>
      </c>
      <c r="B2320" s="28">
        <v>43991</v>
      </c>
      <c r="C2320" s="4">
        <v>0</v>
      </c>
      <c r="D2320" s="4">
        <v>22</v>
      </c>
    </row>
    <row r="2321" spans="1:5" x14ac:dyDescent="0.25">
      <c r="A2321" s="5" t="s">
        <v>46</v>
      </c>
      <c r="B2321" s="28">
        <v>43991</v>
      </c>
      <c r="C2321" s="4">
        <v>0</v>
      </c>
      <c r="D2321" s="4">
        <v>149</v>
      </c>
    </row>
    <row r="2322" spans="1:5" x14ac:dyDescent="0.25">
      <c r="A2322" s="5" t="s">
        <v>47</v>
      </c>
      <c r="B2322" s="28">
        <v>43991</v>
      </c>
      <c r="C2322" s="4">
        <v>0</v>
      </c>
      <c r="D2322" s="4">
        <v>49</v>
      </c>
    </row>
    <row r="2323" spans="1:5" x14ac:dyDescent="0.25">
      <c r="A2323" s="5" t="s">
        <v>22</v>
      </c>
      <c r="B2323" s="28">
        <v>43992</v>
      </c>
      <c r="C2323" s="4">
        <v>621</v>
      </c>
      <c r="D2323" s="4">
        <v>10211</v>
      </c>
      <c r="E2323" s="4">
        <v>7</v>
      </c>
    </row>
    <row r="2324" spans="1:5" x14ac:dyDescent="0.25">
      <c r="A2324" s="5" t="s">
        <v>35</v>
      </c>
      <c r="B2324" s="28">
        <v>43992</v>
      </c>
      <c r="C2324" s="4">
        <v>0</v>
      </c>
      <c r="D2324" s="4">
        <v>0</v>
      </c>
    </row>
    <row r="2325" spans="1:5" x14ac:dyDescent="0.25">
      <c r="A2325" s="5" t="s">
        <v>21</v>
      </c>
      <c r="B2325" s="28">
        <v>43992</v>
      </c>
      <c r="C2325" s="4">
        <v>45</v>
      </c>
      <c r="D2325" s="4">
        <v>1163</v>
      </c>
    </row>
    <row r="2326" spans="1:5" x14ac:dyDescent="0.25">
      <c r="A2326" s="5" t="s">
        <v>36</v>
      </c>
      <c r="B2326" s="28">
        <v>43992</v>
      </c>
      <c r="C2326" s="4">
        <v>0</v>
      </c>
      <c r="D2326" s="4">
        <v>26</v>
      </c>
    </row>
    <row r="2327" spans="1:5" x14ac:dyDescent="0.25">
      <c r="A2327" s="5" t="s">
        <v>20</v>
      </c>
      <c r="B2327" s="28">
        <v>43992</v>
      </c>
      <c r="C2327" s="4">
        <v>521</v>
      </c>
      <c r="D2327" s="4">
        <v>12487</v>
      </c>
      <c r="E2327" s="4">
        <v>11</v>
      </c>
    </row>
    <row r="2328" spans="1:5" x14ac:dyDescent="0.25">
      <c r="A2328" s="5" t="s">
        <v>27</v>
      </c>
      <c r="B2328" s="28">
        <v>43992</v>
      </c>
      <c r="C2328" s="4">
        <v>5</v>
      </c>
      <c r="D2328" s="4">
        <v>571</v>
      </c>
    </row>
    <row r="2329" spans="1:5" x14ac:dyDescent="0.25">
      <c r="A2329" s="5" t="s">
        <v>37</v>
      </c>
      <c r="B2329" s="28">
        <v>43992</v>
      </c>
      <c r="C2329" s="4">
        <v>0</v>
      </c>
      <c r="D2329" s="4">
        <v>97</v>
      </c>
    </row>
    <row r="2330" spans="1:5" x14ac:dyDescent="0.25">
      <c r="A2330" s="5" t="s">
        <v>38</v>
      </c>
      <c r="B2330" s="28">
        <v>43992</v>
      </c>
      <c r="C2330" s="4">
        <v>4</v>
      </c>
      <c r="D2330" s="4">
        <v>59</v>
      </c>
    </row>
    <row r="2331" spans="1:5" x14ac:dyDescent="0.25">
      <c r="A2331" s="5" t="s">
        <v>48</v>
      </c>
      <c r="B2331" s="28">
        <v>43992</v>
      </c>
      <c r="C2331" s="4">
        <v>0</v>
      </c>
      <c r="D2331" s="4">
        <v>0</v>
      </c>
    </row>
    <row r="2332" spans="1:5" x14ac:dyDescent="0.25">
      <c r="A2332" s="5" t="s">
        <v>39</v>
      </c>
      <c r="B2332" s="28">
        <v>43992</v>
      </c>
      <c r="C2332" s="4">
        <v>0</v>
      </c>
      <c r="D2332" s="4">
        <v>8</v>
      </c>
    </row>
    <row r="2333" spans="1:5" x14ac:dyDescent="0.25">
      <c r="A2333" s="5" t="s">
        <v>40</v>
      </c>
      <c r="B2333" s="28">
        <v>43992</v>
      </c>
      <c r="C2333" s="4">
        <v>0</v>
      </c>
      <c r="D2333" s="4">
        <v>5</v>
      </c>
    </row>
    <row r="2334" spans="1:5" x14ac:dyDescent="0.25">
      <c r="A2334" s="5" t="s">
        <v>28</v>
      </c>
      <c r="B2334" s="28">
        <v>43992</v>
      </c>
      <c r="C2334" s="4">
        <v>0</v>
      </c>
      <c r="D2334" s="4">
        <v>64</v>
      </c>
    </row>
    <row r="2335" spans="1:5" x14ac:dyDescent="0.25">
      <c r="A2335" s="5" t="s">
        <v>24</v>
      </c>
      <c r="B2335" s="28">
        <v>43992</v>
      </c>
      <c r="C2335" s="4">
        <v>0</v>
      </c>
      <c r="D2335" s="4">
        <v>102</v>
      </c>
    </row>
    <row r="2336" spans="1:5" x14ac:dyDescent="0.25">
      <c r="A2336" s="5" t="s">
        <v>30</v>
      </c>
      <c r="B2336" s="28">
        <v>43992</v>
      </c>
      <c r="C2336" s="4">
        <v>0</v>
      </c>
      <c r="D2336" s="4">
        <v>36</v>
      </c>
    </row>
    <row r="2337" spans="1:5" x14ac:dyDescent="0.25">
      <c r="A2337" s="5" t="s">
        <v>26</v>
      </c>
      <c r="B2337" s="28">
        <v>43992</v>
      </c>
      <c r="C2337" s="4">
        <v>10</v>
      </c>
      <c r="D2337" s="4">
        <v>167</v>
      </c>
    </row>
    <row r="2338" spans="1:5" x14ac:dyDescent="0.25">
      <c r="A2338" s="5" t="s">
        <v>25</v>
      </c>
      <c r="B2338" s="28">
        <v>43992</v>
      </c>
      <c r="C2338" s="4">
        <v>12</v>
      </c>
      <c r="D2338" s="4">
        <v>503</v>
      </c>
    </row>
    <row r="2339" spans="1:5" x14ac:dyDescent="0.25">
      <c r="A2339" s="5" t="s">
        <v>41</v>
      </c>
      <c r="B2339" s="28">
        <v>43992</v>
      </c>
      <c r="C2339" s="4">
        <v>3</v>
      </c>
      <c r="D2339" s="4">
        <v>19</v>
      </c>
    </row>
    <row r="2340" spans="1:5" x14ac:dyDescent="0.25">
      <c r="A2340" s="5" t="s">
        <v>42</v>
      </c>
      <c r="B2340" s="28">
        <v>43992</v>
      </c>
      <c r="C2340" s="4">
        <v>1</v>
      </c>
      <c r="D2340" s="4">
        <v>6</v>
      </c>
    </row>
    <row r="2341" spans="1:5" x14ac:dyDescent="0.25">
      <c r="A2341" s="5" t="s">
        <v>43</v>
      </c>
      <c r="B2341" s="28">
        <v>43992</v>
      </c>
      <c r="C2341" s="4">
        <v>0</v>
      </c>
      <c r="D2341" s="4">
        <v>11</v>
      </c>
    </row>
    <row r="2342" spans="1:5" x14ac:dyDescent="0.25">
      <c r="A2342" s="5" t="s">
        <v>44</v>
      </c>
      <c r="B2342" s="28">
        <v>43992</v>
      </c>
      <c r="C2342" s="4">
        <v>0</v>
      </c>
      <c r="D2342" s="4">
        <v>51</v>
      </c>
    </row>
    <row r="2343" spans="1:5" x14ac:dyDescent="0.25">
      <c r="A2343" s="5" t="s">
        <v>29</v>
      </c>
      <c r="B2343" s="28">
        <v>43992</v>
      </c>
      <c r="C2343" s="4">
        <v>4</v>
      </c>
      <c r="D2343" s="4">
        <v>282</v>
      </c>
    </row>
    <row r="2344" spans="1:5" x14ac:dyDescent="0.25">
      <c r="A2344" s="5" t="s">
        <v>45</v>
      </c>
      <c r="B2344" s="28">
        <v>43992</v>
      </c>
      <c r="C2344" s="4">
        <v>0</v>
      </c>
      <c r="D2344" s="4">
        <v>22</v>
      </c>
    </row>
    <row r="2345" spans="1:5" x14ac:dyDescent="0.25">
      <c r="A2345" s="5" t="s">
        <v>46</v>
      </c>
      <c r="B2345" s="28">
        <v>43992</v>
      </c>
      <c r="C2345" s="4">
        <v>0</v>
      </c>
      <c r="D2345" s="4">
        <v>149</v>
      </c>
    </row>
    <row r="2346" spans="1:5" x14ac:dyDescent="0.25">
      <c r="A2346" s="5" t="s">
        <v>47</v>
      </c>
      <c r="B2346" s="28">
        <v>43992</v>
      </c>
      <c r="C2346" s="4">
        <v>0</v>
      </c>
      <c r="D2346" s="4">
        <v>48</v>
      </c>
    </row>
    <row r="2347" spans="1:5" x14ac:dyDescent="0.25">
      <c r="A2347" s="5" t="s">
        <v>22</v>
      </c>
      <c r="B2347" s="28">
        <v>43993</v>
      </c>
      <c r="C2347" s="4">
        <v>756</v>
      </c>
      <c r="D2347" s="5">
        <v>10967</v>
      </c>
      <c r="E2347" s="4">
        <v>19</v>
      </c>
    </row>
    <row r="2348" spans="1:5" x14ac:dyDescent="0.25">
      <c r="A2348" s="5" t="s">
        <v>35</v>
      </c>
      <c r="B2348" s="28">
        <v>43993</v>
      </c>
      <c r="C2348" s="4">
        <v>0</v>
      </c>
    </row>
    <row r="2349" spans="1:5" x14ac:dyDescent="0.25">
      <c r="A2349" s="5" t="s">
        <v>21</v>
      </c>
      <c r="B2349" s="28">
        <v>43993</v>
      </c>
      <c r="C2349" s="4">
        <v>48</v>
      </c>
      <c r="D2349" s="4">
        <v>1211</v>
      </c>
      <c r="E2349" s="4">
        <v>1</v>
      </c>
    </row>
    <row r="2350" spans="1:5" x14ac:dyDescent="0.25">
      <c r="A2350" s="5" t="s">
        <v>36</v>
      </c>
      <c r="B2350" s="28">
        <v>43993</v>
      </c>
      <c r="C2350" s="4">
        <v>0</v>
      </c>
      <c r="D2350" s="4">
        <v>26</v>
      </c>
    </row>
    <row r="2351" spans="1:5" x14ac:dyDescent="0.25">
      <c r="A2351" s="5" t="s">
        <v>20</v>
      </c>
      <c r="B2351" s="28">
        <v>43993</v>
      </c>
      <c r="C2351" s="4">
        <v>538</v>
      </c>
      <c r="D2351" s="4">
        <v>13025</v>
      </c>
      <c r="E2351" s="4">
        <v>8</v>
      </c>
    </row>
    <row r="2352" spans="1:5" x14ac:dyDescent="0.25">
      <c r="A2352" s="5" t="s">
        <v>27</v>
      </c>
      <c r="B2352" s="28">
        <v>43993</v>
      </c>
      <c r="C2352" s="4">
        <v>3</v>
      </c>
      <c r="D2352" s="4">
        <v>574</v>
      </c>
    </row>
    <row r="2353" spans="1:5" x14ac:dyDescent="0.25">
      <c r="A2353" s="5" t="s">
        <v>37</v>
      </c>
      <c r="B2353" s="28">
        <v>43993</v>
      </c>
      <c r="C2353" s="4">
        <v>3</v>
      </c>
      <c r="D2353" s="4">
        <v>100</v>
      </c>
    </row>
    <row r="2354" spans="1:5" x14ac:dyDescent="0.25">
      <c r="A2354" s="5" t="s">
        <v>38</v>
      </c>
      <c r="B2354" s="28">
        <v>43993</v>
      </c>
      <c r="C2354" s="4">
        <v>6</v>
      </c>
    </row>
    <row r="2355" spans="1:5" x14ac:dyDescent="0.25">
      <c r="A2355" s="5" t="s">
        <v>48</v>
      </c>
      <c r="B2355" s="28">
        <v>43993</v>
      </c>
      <c r="C2355" s="4">
        <v>0</v>
      </c>
    </row>
    <row r="2356" spans="1:5" x14ac:dyDescent="0.25">
      <c r="A2356" s="5" t="s">
        <v>39</v>
      </c>
      <c r="B2356" s="28">
        <v>43993</v>
      </c>
      <c r="C2356" s="4">
        <v>0</v>
      </c>
    </row>
    <row r="2357" spans="1:5" x14ac:dyDescent="0.25">
      <c r="A2357" s="5" t="s">
        <v>40</v>
      </c>
      <c r="B2357" s="28">
        <v>43993</v>
      </c>
      <c r="C2357" s="4">
        <v>0</v>
      </c>
    </row>
    <row r="2358" spans="1:5" x14ac:dyDescent="0.25">
      <c r="A2358" s="5" t="s">
        <v>28</v>
      </c>
      <c r="B2358" s="28">
        <v>43993</v>
      </c>
      <c r="C2358" s="4">
        <v>0</v>
      </c>
    </row>
    <row r="2359" spans="1:5" x14ac:dyDescent="0.25">
      <c r="A2359" s="5" t="s">
        <v>24</v>
      </c>
      <c r="B2359" s="28">
        <v>43993</v>
      </c>
      <c r="C2359" s="4">
        <v>1</v>
      </c>
    </row>
    <row r="2360" spans="1:5" x14ac:dyDescent="0.25">
      <c r="A2360" s="5" t="s">
        <v>30</v>
      </c>
      <c r="B2360" s="28">
        <v>43993</v>
      </c>
      <c r="C2360" s="4">
        <v>1</v>
      </c>
      <c r="E2360" s="4">
        <v>1</v>
      </c>
    </row>
    <row r="2361" spans="1:5" x14ac:dyDescent="0.25">
      <c r="A2361" s="5" t="s">
        <v>26</v>
      </c>
      <c r="B2361" s="28">
        <v>43993</v>
      </c>
      <c r="C2361" s="4">
        <v>14</v>
      </c>
    </row>
    <row r="2362" spans="1:5" x14ac:dyDescent="0.25">
      <c r="A2362" s="5" t="s">
        <v>25</v>
      </c>
      <c r="B2362" s="28">
        <v>43993</v>
      </c>
      <c r="C2362" s="4">
        <v>14</v>
      </c>
      <c r="E2362" s="4">
        <v>1</v>
      </c>
    </row>
    <row r="2363" spans="1:5" x14ac:dyDescent="0.25">
      <c r="A2363" s="5" t="s">
        <v>41</v>
      </c>
      <c r="B2363" s="28">
        <v>43993</v>
      </c>
      <c r="C2363" s="4">
        <v>-2</v>
      </c>
    </row>
    <row r="2364" spans="1:5" x14ac:dyDescent="0.25">
      <c r="A2364" s="5" t="s">
        <v>42</v>
      </c>
      <c r="B2364" s="28">
        <v>43993</v>
      </c>
      <c r="C2364" s="4">
        <v>0</v>
      </c>
    </row>
    <row r="2365" spans="1:5" x14ac:dyDescent="0.25">
      <c r="A2365" s="5" t="s">
        <v>43</v>
      </c>
      <c r="B2365" s="28">
        <v>43993</v>
      </c>
      <c r="C2365" s="4">
        <v>0</v>
      </c>
    </row>
    <row r="2366" spans="1:5" x14ac:dyDescent="0.25">
      <c r="A2366" s="5" t="s">
        <v>44</v>
      </c>
      <c r="B2366" s="28">
        <v>43993</v>
      </c>
      <c r="C2366" s="4">
        <v>0</v>
      </c>
    </row>
    <row r="2367" spans="1:5" x14ac:dyDescent="0.25">
      <c r="A2367" s="5" t="s">
        <v>29</v>
      </c>
      <c r="B2367" s="28">
        <v>43993</v>
      </c>
      <c r="C2367" s="4">
        <v>2</v>
      </c>
    </row>
    <row r="2368" spans="1:5" x14ac:dyDescent="0.25">
      <c r="A2368" s="5" t="s">
        <v>45</v>
      </c>
      <c r="B2368" s="28">
        <v>43993</v>
      </c>
      <c r="C2368" s="4">
        <v>0</v>
      </c>
    </row>
    <row r="2369" spans="1:5" x14ac:dyDescent="0.25">
      <c r="A2369" s="5" t="s">
        <v>46</v>
      </c>
      <c r="B2369" s="28">
        <v>43993</v>
      </c>
      <c r="C2369" s="4">
        <v>0</v>
      </c>
    </row>
    <row r="2370" spans="1:5" x14ac:dyDescent="0.25">
      <c r="A2370" s="5" t="s">
        <v>47</v>
      </c>
      <c r="B2370" s="28">
        <v>43993</v>
      </c>
      <c r="C2370" s="4">
        <v>0</v>
      </c>
    </row>
    <row r="2371" spans="1:5" x14ac:dyDescent="0.25">
      <c r="A2371" s="5" t="s">
        <v>22</v>
      </c>
      <c r="B2371" s="28">
        <v>43994</v>
      </c>
      <c r="C2371" s="4">
        <v>745</v>
      </c>
      <c r="D2371" s="16">
        <v>11712</v>
      </c>
      <c r="E2371" s="4">
        <v>11</v>
      </c>
    </row>
    <row r="2372" spans="1:5" x14ac:dyDescent="0.25">
      <c r="A2372" s="5" t="s">
        <v>35</v>
      </c>
      <c r="B2372" s="28">
        <v>43994</v>
      </c>
      <c r="C2372" s="4">
        <v>0</v>
      </c>
      <c r="D2372" s="4">
        <v>0</v>
      </c>
    </row>
    <row r="2373" spans="1:5" x14ac:dyDescent="0.25">
      <c r="A2373" s="5" t="s">
        <v>21</v>
      </c>
      <c r="B2373" s="28">
        <v>43994</v>
      </c>
      <c r="C2373" s="4">
        <v>39</v>
      </c>
      <c r="D2373" s="4">
        <v>1250</v>
      </c>
      <c r="E2373" s="4">
        <v>3</v>
      </c>
    </row>
    <row r="2374" spans="1:5" x14ac:dyDescent="0.25">
      <c r="A2374" s="5" t="s">
        <v>36</v>
      </c>
      <c r="B2374" s="28">
        <v>43994</v>
      </c>
      <c r="C2374" s="4">
        <v>4</v>
      </c>
      <c r="D2374" s="4">
        <v>30</v>
      </c>
      <c r="E2374" s="4">
        <v>1</v>
      </c>
    </row>
    <row r="2375" spans="1:5" x14ac:dyDescent="0.25">
      <c r="A2375" s="5" t="s">
        <v>20</v>
      </c>
      <c r="B2375" s="28">
        <v>43994</v>
      </c>
      <c r="C2375" s="4">
        <v>565</v>
      </c>
      <c r="D2375" s="16">
        <v>13591</v>
      </c>
      <c r="E2375" s="4">
        <v>4</v>
      </c>
    </row>
    <row r="2376" spans="1:5" x14ac:dyDescent="0.25">
      <c r="A2376" s="5" t="s">
        <v>27</v>
      </c>
      <c r="B2376" s="28">
        <v>43994</v>
      </c>
      <c r="C2376" s="4">
        <v>9</v>
      </c>
      <c r="D2376" s="4">
        <v>483</v>
      </c>
      <c r="E2376" s="4">
        <v>1</v>
      </c>
    </row>
    <row r="2377" spans="1:5" x14ac:dyDescent="0.25">
      <c r="A2377" s="5" t="s">
        <v>37</v>
      </c>
      <c r="B2377" s="28">
        <v>43994</v>
      </c>
      <c r="C2377" s="4">
        <v>0</v>
      </c>
      <c r="D2377" s="4">
        <v>100</v>
      </c>
    </row>
    <row r="2378" spans="1:5" x14ac:dyDescent="0.25">
      <c r="A2378" s="5" t="s">
        <v>38</v>
      </c>
      <c r="B2378" s="28">
        <v>43994</v>
      </c>
      <c r="C2378" s="4">
        <v>4</v>
      </c>
      <c r="D2378" s="4">
        <v>69</v>
      </c>
    </row>
    <row r="2379" spans="1:5" x14ac:dyDescent="0.25">
      <c r="A2379" s="5" t="s">
        <v>48</v>
      </c>
      <c r="B2379" s="28">
        <v>43994</v>
      </c>
      <c r="C2379" s="4">
        <v>1</v>
      </c>
      <c r="D2379" s="4">
        <v>1</v>
      </c>
    </row>
    <row r="2380" spans="1:5" x14ac:dyDescent="0.25">
      <c r="A2380" s="5" t="s">
        <v>39</v>
      </c>
      <c r="B2380" s="28">
        <v>43994</v>
      </c>
      <c r="C2380" s="4">
        <v>0</v>
      </c>
      <c r="D2380" s="4">
        <v>8</v>
      </c>
    </row>
    <row r="2381" spans="1:5" x14ac:dyDescent="0.25">
      <c r="A2381" s="5" t="s">
        <v>40</v>
      </c>
      <c r="B2381" s="28">
        <v>43994</v>
      </c>
      <c r="C2381" s="4">
        <v>0</v>
      </c>
      <c r="D2381" s="4">
        <v>5</v>
      </c>
    </row>
    <row r="2382" spans="1:5" x14ac:dyDescent="0.25">
      <c r="A2382" s="5" t="s">
        <v>28</v>
      </c>
      <c r="B2382" s="28">
        <v>43994</v>
      </c>
      <c r="C2382" s="4">
        <v>0</v>
      </c>
      <c r="D2382" s="4">
        <v>64</v>
      </c>
    </row>
    <row r="2383" spans="1:5" x14ac:dyDescent="0.25">
      <c r="A2383" s="5" t="s">
        <v>24</v>
      </c>
      <c r="B2383" s="28">
        <v>43994</v>
      </c>
      <c r="C2383" s="4">
        <v>2</v>
      </c>
      <c r="D2383" s="4">
        <v>105</v>
      </c>
    </row>
    <row r="2384" spans="1:5" x14ac:dyDescent="0.25">
      <c r="A2384" s="5" t="s">
        <v>30</v>
      </c>
      <c r="B2384" s="28">
        <v>43994</v>
      </c>
      <c r="C2384" s="4">
        <v>0</v>
      </c>
      <c r="D2384" s="4">
        <v>37</v>
      </c>
    </row>
    <row r="2385" spans="1:5" x14ac:dyDescent="0.25">
      <c r="A2385" s="5" t="s">
        <v>26</v>
      </c>
      <c r="B2385" s="28">
        <v>43994</v>
      </c>
      <c r="C2385" s="4">
        <v>6</v>
      </c>
      <c r="D2385" s="4">
        <v>187</v>
      </c>
    </row>
    <row r="2386" spans="1:5" x14ac:dyDescent="0.25">
      <c r="A2386" s="5" t="s">
        <v>25</v>
      </c>
      <c r="B2386" s="28">
        <v>43994</v>
      </c>
      <c r="C2386" s="4">
        <v>16</v>
      </c>
      <c r="D2386" s="4">
        <v>533</v>
      </c>
    </row>
    <row r="2387" spans="1:5" x14ac:dyDescent="0.25">
      <c r="A2387" s="5" t="s">
        <v>41</v>
      </c>
      <c r="B2387" s="28">
        <v>43994</v>
      </c>
      <c r="C2387" s="4">
        <v>0</v>
      </c>
      <c r="D2387" s="4">
        <v>17</v>
      </c>
    </row>
    <row r="2388" spans="1:5" x14ac:dyDescent="0.25">
      <c r="A2388" s="5" t="s">
        <v>42</v>
      </c>
      <c r="B2388" s="28">
        <v>43994</v>
      </c>
      <c r="C2388" s="4">
        <v>0</v>
      </c>
      <c r="D2388" s="4">
        <v>6</v>
      </c>
    </row>
    <row r="2389" spans="1:5" x14ac:dyDescent="0.25">
      <c r="A2389" s="5" t="s">
        <v>43</v>
      </c>
      <c r="B2389" s="28">
        <v>43994</v>
      </c>
      <c r="C2389" s="4">
        <v>0</v>
      </c>
      <c r="D2389" s="4">
        <v>11</v>
      </c>
    </row>
    <row r="2390" spans="1:5" x14ac:dyDescent="0.25">
      <c r="A2390" s="5" t="s">
        <v>44</v>
      </c>
      <c r="B2390" s="28">
        <v>43994</v>
      </c>
      <c r="C2390" s="4">
        <v>0</v>
      </c>
      <c r="D2390" s="4">
        <v>51</v>
      </c>
    </row>
    <row r="2391" spans="1:5" x14ac:dyDescent="0.25">
      <c r="A2391" s="5" t="s">
        <v>29</v>
      </c>
      <c r="B2391" s="28">
        <v>43994</v>
      </c>
      <c r="C2391" s="4">
        <v>0</v>
      </c>
      <c r="D2391" s="4">
        <v>284</v>
      </c>
    </row>
    <row r="2392" spans="1:5" x14ac:dyDescent="0.25">
      <c r="A2392" s="5" t="s">
        <v>45</v>
      </c>
      <c r="B2392" s="28">
        <v>43994</v>
      </c>
      <c r="C2392" s="4">
        <v>0</v>
      </c>
      <c r="D2392" s="4">
        <v>22</v>
      </c>
    </row>
    <row r="2393" spans="1:5" x14ac:dyDescent="0.25">
      <c r="A2393" s="5" t="s">
        <v>46</v>
      </c>
      <c r="B2393" s="28">
        <v>43994</v>
      </c>
      <c r="C2393" s="4">
        <v>0</v>
      </c>
      <c r="D2393" s="4">
        <v>149</v>
      </c>
    </row>
    <row r="2394" spans="1:5" x14ac:dyDescent="0.25">
      <c r="A2394" s="5" t="s">
        <v>47</v>
      </c>
      <c r="B2394" s="28">
        <v>43994</v>
      </c>
      <c r="C2394" s="4">
        <v>1</v>
      </c>
      <c r="D2394" s="4">
        <v>49</v>
      </c>
    </row>
    <row r="2395" spans="1:5" x14ac:dyDescent="0.25">
      <c r="A2395" s="5" t="s">
        <v>22</v>
      </c>
      <c r="B2395" s="28">
        <v>43995</v>
      </c>
      <c r="C2395" s="4">
        <v>849</v>
      </c>
      <c r="D2395" s="4">
        <v>12561</v>
      </c>
      <c r="E2395" s="4">
        <v>19</v>
      </c>
    </row>
    <row r="2396" spans="1:5" x14ac:dyDescent="0.25">
      <c r="A2396" s="5" t="s">
        <v>35</v>
      </c>
      <c r="B2396" s="28">
        <v>43995</v>
      </c>
      <c r="C2396" s="4">
        <v>0</v>
      </c>
    </row>
    <row r="2397" spans="1:5" x14ac:dyDescent="0.25">
      <c r="A2397" s="5" t="s">
        <v>21</v>
      </c>
      <c r="B2397" s="28">
        <v>43995</v>
      </c>
      <c r="C2397" s="4">
        <v>49</v>
      </c>
      <c r="D2397" s="4">
        <v>1299</v>
      </c>
    </row>
    <row r="2398" spans="1:5" x14ac:dyDescent="0.25">
      <c r="A2398" s="5" t="s">
        <v>36</v>
      </c>
      <c r="B2398" s="28">
        <v>43995</v>
      </c>
      <c r="C2398" s="4">
        <v>9</v>
      </c>
      <c r="D2398" s="4">
        <v>39</v>
      </c>
    </row>
    <row r="2399" spans="1:5" x14ac:dyDescent="0.25">
      <c r="A2399" s="5" t="s">
        <v>20</v>
      </c>
      <c r="B2399" s="28">
        <v>43995</v>
      </c>
      <c r="C2399" s="4">
        <v>558</v>
      </c>
      <c r="D2399" s="4">
        <v>14149</v>
      </c>
      <c r="E2399" s="4">
        <v>7</v>
      </c>
    </row>
    <row r="2400" spans="1:5" x14ac:dyDescent="0.25">
      <c r="A2400" s="5" t="s">
        <v>27</v>
      </c>
      <c r="B2400" s="28">
        <v>43995</v>
      </c>
      <c r="C2400" s="4">
        <v>6</v>
      </c>
      <c r="D2400" s="4">
        <v>489</v>
      </c>
    </row>
    <row r="2401" spans="1:5" x14ac:dyDescent="0.25">
      <c r="A2401" s="5" t="s">
        <v>37</v>
      </c>
      <c r="B2401" s="28">
        <v>43995</v>
      </c>
      <c r="C2401" s="4">
        <v>1</v>
      </c>
      <c r="D2401" s="4">
        <v>101</v>
      </c>
    </row>
    <row r="2402" spans="1:5" x14ac:dyDescent="0.25">
      <c r="A2402" s="5" t="s">
        <v>38</v>
      </c>
      <c r="B2402" s="28">
        <v>43995</v>
      </c>
      <c r="C2402" s="4">
        <v>2</v>
      </c>
      <c r="D2402" s="4">
        <f>D2378+C2402</f>
        <v>71</v>
      </c>
    </row>
    <row r="2403" spans="1:5" x14ac:dyDescent="0.25">
      <c r="A2403" s="5" t="s">
        <v>48</v>
      </c>
      <c r="B2403" s="28">
        <v>43995</v>
      </c>
      <c r="C2403" s="4">
        <v>26</v>
      </c>
    </row>
    <row r="2404" spans="1:5" x14ac:dyDescent="0.25">
      <c r="A2404" s="5" t="s">
        <v>39</v>
      </c>
      <c r="B2404" s="28">
        <v>43995</v>
      </c>
      <c r="C2404" s="4">
        <v>0</v>
      </c>
      <c r="E2404" s="4">
        <v>1</v>
      </c>
    </row>
    <row r="2405" spans="1:5" x14ac:dyDescent="0.25">
      <c r="A2405" s="5" t="s">
        <v>40</v>
      </c>
      <c r="B2405" s="28">
        <v>43995</v>
      </c>
      <c r="C2405" s="4">
        <v>0</v>
      </c>
    </row>
    <row r="2406" spans="1:5" x14ac:dyDescent="0.25">
      <c r="A2406" s="5" t="s">
        <v>28</v>
      </c>
      <c r="B2406" s="28">
        <v>43995</v>
      </c>
      <c r="C2406" s="4">
        <v>0</v>
      </c>
    </row>
    <row r="2407" spans="1:5" x14ac:dyDescent="0.25">
      <c r="A2407" s="5" t="s">
        <v>24</v>
      </c>
      <c r="B2407" s="28">
        <v>43995</v>
      </c>
      <c r="C2407" s="4">
        <v>0</v>
      </c>
    </row>
    <row r="2408" spans="1:5" x14ac:dyDescent="0.25">
      <c r="A2408" s="5" t="s">
        <v>30</v>
      </c>
      <c r="B2408" s="28">
        <v>43995</v>
      </c>
      <c r="C2408" s="4">
        <v>0</v>
      </c>
    </row>
    <row r="2409" spans="1:5" x14ac:dyDescent="0.25">
      <c r="A2409" s="5" t="s">
        <v>26</v>
      </c>
      <c r="B2409" s="28">
        <v>43995</v>
      </c>
      <c r="C2409" s="4">
        <v>13</v>
      </c>
    </row>
    <row r="2410" spans="1:5" x14ac:dyDescent="0.25">
      <c r="A2410" s="5" t="s">
        <v>25</v>
      </c>
      <c r="B2410" s="28">
        <v>43995</v>
      </c>
      <c r="C2410" s="4">
        <v>13</v>
      </c>
      <c r="E2410" s="4">
        <v>3</v>
      </c>
    </row>
    <row r="2411" spans="1:5" x14ac:dyDescent="0.25">
      <c r="A2411" s="5" t="s">
        <v>41</v>
      </c>
      <c r="B2411" s="28">
        <v>43995</v>
      </c>
      <c r="C2411" s="4">
        <v>2</v>
      </c>
    </row>
    <row r="2412" spans="1:5" x14ac:dyDescent="0.25">
      <c r="A2412" s="5" t="s">
        <v>42</v>
      </c>
      <c r="B2412" s="28">
        <v>43995</v>
      </c>
      <c r="C2412" s="4">
        <v>1</v>
      </c>
    </row>
    <row r="2413" spans="1:5" x14ac:dyDescent="0.25">
      <c r="A2413" s="5" t="s">
        <v>43</v>
      </c>
      <c r="B2413" s="28">
        <v>43995</v>
      </c>
      <c r="C2413" s="4">
        <v>0</v>
      </c>
    </row>
    <row r="2414" spans="1:5" x14ac:dyDescent="0.25">
      <c r="A2414" s="5" t="s">
        <v>44</v>
      </c>
      <c r="B2414" s="28">
        <v>43995</v>
      </c>
      <c r="C2414" s="4">
        <v>0</v>
      </c>
    </row>
    <row r="2415" spans="1:5" x14ac:dyDescent="0.25">
      <c r="A2415" s="5" t="s">
        <v>29</v>
      </c>
      <c r="B2415" s="28">
        <v>43995</v>
      </c>
      <c r="C2415" s="4">
        <v>1</v>
      </c>
    </row>
    <row r="2416" spans="1:5" x14ac:dyDescent="0.25">
      <c r="A2416" s="5" t="s">
        <v>45</v>
      </c>
      <c r="B2416" s="28">
        <v>43995</v>
      </c>
      <c r="C2416" s="4">
        <v>0</v>
      </c>
    </row>
    <row r="2417" spans="1:5" x14ac:dyDescent="0.25">
      <c r="A2417" s="5" t="s">
        <v>46</v>
      </c>
      <c r="B2417" s="28">
        <v>43995</v>
      </c>
      <c r="C2417" s="4">
        <v>0</v>
      </c>
    </row>
    <row r="2418" spans="1:5" x14ac:dyDescent="0.25">
      <c r="A2418" s="5" t="s">
        <v>47</v>
      </c>
      <c r="B2418" s="28">
        <v>43995</v>
      </c>
      <c r="C2418" s="4">
        <v>1</v>
      </c>
    </row>
    <row r="2419" spans="1:5" x14ac:dyDescent="0.25">
      <c r="A2419" s="5" t="s">
        <v>22</v>
      </c>
      <c r="B2419" s="28">
        <v>43996</v>
      </c>
      <c r="C2419" s="4">
        <v>635</v>
      </c>
      <c r="D2419" s="4">
        <v>13196</v>
      </c>
      <c r="E2419" s="4">
        <v>7</v>
      </c>
    </row>
    <row r="2420" spans="1:5" x14ac:dyDescent="0.25">
      <c r="A2420" s="5" t="s">
        <v>35</v>
      </c>
      <c r="B2420" s="28">
        <v>43996</v>
      </c>
      <c r="C2420" s="4">
        <v>0</v>
      </c>
      <c r="D2420" s="4">
        <v>0</v>
      </c>
    </row>
    <row r="2421" spans="1:5" x14ac:dyDescent="0.25">
      <c r="A2421" s="5" t="s">
        <v>21</v>
      </c>
      <c r="B2421" s="28">
        <v>43996</v>
      </c>
      <c r="C2421" s="4">
        <v>27</v>
      </c>
      <c r="D2421" s="4">
        <v>1326</v>
      </c>
      <c r="E2421" s="4">
        <v>3</v>
      </c>
    </row>
    <row r="2422" spans="1:5" x14ac:dyDescent="0.25">
      <c r="A2422" s="5" t="s">
        <v>36</v>
      </c>
      <c r="B2422" s="28">
        <v>43996</v>
      </c>
      <c r="C2422" s="4">
        <v>2</v>
      </c>
      <c r="D2422" s="4">
        <v>41</v>
      </c>
    </row>
    <row r="2423" spans="1:5" x14ac:dyDescent="0.25">
      <c r="A2423" s="5" t="s">
        <v>20</v>
      </c>
      <c r="B2423" s="28">
        <v>43996</v>
      </c>
      <c r="C2423" s="4">
        <v>558</v>
      </c>
      <c r="D2423" s="4">
        <v>14707</v>
      </c>
      <c r="E2423" s="4">
        <v>7</v>
      </c>
    </row>
    <row r="2424" spans="1:5" x14ac:dyDescent="0.25">
      <c r="A2424" s="5" t="s">
        <v>27</v>
      </c>
      <c r="B2424" s="28">
        <v>43996</v>
      </c>
      <c r="C2424" s="4">
        <v>6</v>
      </c>
      <c r="D2424" s="4">
        <v>495</v>
      </c>
      <c r="E2424" s="4">
        <v>1</v>
      </c>
    </row>
    <row r="2425" spans="1:5" x14ac:dyDescent="0.25">
      <c r="A2425" s="5" t="s">
        <v>37</v>
      </c>
      <c r="B2425" s="28">
        <v>43996</v>
      </c>
      <c r="C2425" s="4">
        <v>2</v>
      </c>
      <c r="D2425" s="4">
        <v>103</v>
      </c>
    </row>
    <row r="2426" spans="1:5" x14ac:dyDescent="0.25">
      <c r="A2426" s="5" t="s">
        <v>38</v>
      </c>
      <c r="B2426" s="28">
        <v>43996</v>
      </c>
      <c r="C2426" s="4">
        <v>15</v>
      </c>
      <c r="D2426" s="4">
        <v>86</v>
      </c>
    </row>
    <row r="2427" spans="1:5" x14ac:dyDescent="0.25">
      <c r="A2427" s="5" t="s">
        <v>48</v>
      </c>
      <c r="B2427" s="28">
        <v>43996</v>
      </c>
      <c r="C2427" s="4">
        <v>6</v>
      </c>
      <c r="D2427" s="4">
        <v>33</v>
      </c>
    </row>
    <row r="2428" spans="1:5" x14ac:dyDescent="0.25">
      <c r="A2428" s="5" t="s">
        <v>39</v>
      </c>
      <c r="B2428" s="28">
        <v>43996</v>
      </c>
      <c r="C2428" s="4">
        <v>0</v>
      </c>
      <c r="D2428" s="4">
        <v>8</v>
      </c>
    </row>
    <row r="2429" spans="1:5" x14ac:dyDescent="0.25">
      <c r="A2429" s="5" t="s">
        <v>40</v>
      </c>
      <c r="B2429" s="28">
        <v>43996</v>
      </c>
      <c r="C2429" s="4">
        <v>1</v>
      </c>
      <c r="D2429" s="4">
        <v>6</v>
      </c>
    </row>
    <row r="2430" spans="1:5" x14ac:dyDescent="0.25">
      <c r="A2430" s="5" t="s">
        <v>28</v>
      </c>
      <c r="B2430" s="28">
        <v>43996</v>
      </c>
      <c r="C2430" s="4">
        <v>0</v>
      </c>
      <c r="D2430" s="4">
        <v>64</v>
      </c>
    </row>
    <row r="2431" spans="1:5" x14ac:dyDescent="0.25">
      <c r="A2431" s="5" t="s">
        <v>24</v>
      </c>
      <c r="B2431" s="28">
        <v>43996</v>
      </c>
      <c r="C2431" s="4">
        <v>7</v>
      </c>
      <c r="D2431" s="4">
        <v>112</v>
      </c>
    </row>
    <row r="2432" spans="1:5" x14ac:dyDescent="0.25">
      <c r="A2432" s="5" t="s">
        <v>30</v>
      </c>
      <c r="B2432" s="28">
        <v>43996</v>
      </c>
      <c r="C2432" s="4">
        <v>0</v>
      </c>
      <c r="D2432" s="4">
        <v>37</v>
      </c>
    </row>
    <row r="2433" spans="1:5" x14ac:dyDescent="0.25">
      <c r="A2433" s="5" t="s">
        <v>26</v>
      </c>
      <c r="B2433" s="28">
        <v>43996</v>
      </c>
      <c r="C2433" s="4">
        <v>9</v>
      </c>
      <c r="D2433" s="4">
        <v>209</v>
      </c>
    </row>
    <row r="2434" spans="1:5" x14ac:dyDescent="0.25">
      <c r="A2434" s="5" t="s">
        <v>25</v>
      </c>
      <c r="B2434" s="28">
        <v>43996</v>
      </c>
      <c r="C2434" s="4">
        <v>6</v>
      </c>
      <c r="D2434" s="4">
        <v>552</v>
      </c>
    </row>
    <row r="2435" spans="1:5" x14ac:dyDescent="0.25">
      <c r="A2435" s="5" t="s">
        <v>41</v>
      </c>
      <c r="B2435" s="28">
        <v>43996</v>
      </c>
      <c r="C2435" s="4">
        <v>2</v>
      </c>
      <c r="D2435" s="4">
        <v>21</v>
      </c>
    </row>
    <row r="2436" spans="1:5" x14ac:dyDescent="0.25">
      <c r="A2436" s="5" t="s">
        <v>42</v>
      </c>
      <c r="B2436" s="28">
        <v>43996</v>
      </c>
      <c r="C2436" s="4">
        <v>0</v>
      </c>
      <c r="D2436" s="4">
        <v>7</v>
      </c>
    </row>
    <row r="2437" spans="1:5" x14ac:dyDescent="0.25">
      <c r="A2437" s="5" t="s">
        <v>43</v>
      </c>
      <c r="B2437" s="28">
        <v>43996</v>
      </c>
      <c r="C2437" s="4">
        <v>0</v>
      </c>
      <c r="D2437" s="4">
        <v>11</v>
      </c>
    </row>
    <row r="2438" spans="1:5" x14ac:dyDescent="0.25">
      <c r="A2438" s="5" t="s">
        <v>44</v>
      </c>
      <c r="B2438" s="28">
        <v>43996</v>
      </c>
      <c r="C2438" s="4">
        <v>0</v>
      </c>
      <c r="D2438" s="4">
        <v>51</v>
      </c>
    </row>
    <row r="2439" spans="1:5" x14ac:dyDescent="0.25">
      <c r="A2439" s="5" t="s">
        <v>29</v>
      </c>
      <c r="B2439" s="28">
        <v>43996</v>
      </c>
      <c r="C2439" s="4">
        <v>0</v>
      </c>
      <c r="D2439" s="4">
        <v>285</v>
      </c>
    </row>
    <row r="2440" spans="1:5" x14ac:dyDescent="0.25">
      <c r="A2440" s="5" t="s">
        <v>45</v>
      </c>
      <c r="B2440" s="28">
        <v>43996</v>
      </c>
      <c r="C2440" s="4">
        <v>0</v>
      </c>
      <c r="D2440" s="4">
        <v>22</v>
      </c>
    </row>
    <row r="2441" spans="1:5" x14ac:dyDescent="0.25">
      <c r="A2441" s="5" t="s">
        <v>46</v>
      </c>
      <c r="B2441" s="28">
        <v>43996</v>
      </c>
      <c r="C2441" s="4">
        <v>0</v>
      </c>
      <c r="D2441" s="4">
        <v>149</v>
      </c>
    </row>
    <row r="2442" spans="1:5" x14ac:dyDescent="0.25">
      <c r="A2442" s="5" t="s">
        <v>47</v>
      </c>
      <c r="B2442" s="28">
        <v>43996</v>
      </c>
      <c r="C2442" s="4">
        <v>6</v>
      </c>
      <c r="D2442" s="4">
        <v>56</v>
      </c>
    </row>
    <row r="2443" spans="1:5" x14ac:dyDescent="0.25">
      <c r="A2443" s="5" t="s">
        <v>22</v>
      </c>
      <c r="B2443" s="28">
        <v>43997</v>
      </c>
      <c r="C2443" s="4">
        <v>552</v>
      </c>
      <c r="D2443" s="4">
        <v>13748</v>
      </c>
      <c r="E2443" s="4">
        <v>12</v>
      </c>
    </row>
    <row r="2444" spans="1:5" x14ac:dyDescent="0.25">
      <c r="A2444" s="5" t="s">
        <v>35</v>
      </c>
      <c r="B2444" s="28">
        <v>43997</v>
      </c>
      <c r="C2444" s="4">
        <v>0</v>
      </c>
      <c r="D2444" s="4">
        <v>0</v>
      </c>
    </row>
    <row r="2445" spans="1:5" x14ac:dyDescent="0.25">
      <c r="A2445" s="5" t="s">
        <v>21</v>
      </c>
      <c r="B2445" s="28">
        <v>43997</v>
      </c>
      <c r="C2445" s="4">
        <v>38</v>
      </c>
      <c r="D2445" s="4">
        <v>1364</v>
      </c>
    </row>
    <row r="2446" spans="1:5" x14ac:dyDescent="0.25">
      <c r="A2446" s="5" t="s">
        <v>36</v>
      </c>
      <c r="B2446" s="28">
        <v>43997</v>
      </c>
      <c r="C2446" s="4">
        <v>22</v>
      </c>
      <c r="D2446" s="4">
        <v>63</v>
      </c>
    </row>
    <row r="2447" spans="1:5" x14ac:dyDescent="0.25">
      <c r="A2447" s="5" t="s">
        <v>20</v>
      </c>
      <c r="B2447" s="28">
        <v>43997</v>
      </c>
      <c r="C2447" s="4">
        <v>575</v>
      </c>
      <c r="D2447" s="4">
        <v>15282</v>
      </c>
      <c r="E2447" s="4">
        <v>7</v>
      </c>
    </row>
    <row r="2448" spans="1:5" x14ac:dyDescent="0.25">
      <c r="A2448" s="5" t="s">
        <v>27</v>
      </c>
      <c r="B2448" s="28">
        <v>43997</v>
      </c>
      <c r="C2448" s="4">
        <v>2</v>
      </c>
      <c r="D2448" s="4">
        <v>497</v>
      </c>
      <c r="E2448" s="4">
        <v>1</v>
      </c>
    </row>
    <row r="2449" spans="1:5" x14ac:dyDescent="0.25">
      <c r="A2449" s="5" t="s">
        <v>37</v>
      </c>
      <c r="B2449" s="28">
        <v>43997</v>
      </c>
      <c r="C2449" s="4">
        <v>1</v>
      </c>
      <c r="D2449" s="4">
        <v>104</v>
      </c>
    </row>
    <row r="2450" spans="1:5" x14ac:dyDescent="0.25">
      <c r="A2450" s="5" t="s">
        <v>38</v>
      </c>
      <c r="B2450" s="28">
        <v>43997</v>
      </c>
      <c r="C2450" s="4">
        <v>2</v>
      </c>
      <c r="D2450" s="4">
        <v>88</v>
      </c>
    </row>
    <row r="2451" spans="1:5" x14ac:dyDescent="0.25">
      <c r="A2451" s="5" t="s">
        <v>48</v>
      </c>
      <c r="B2451" s="28">
        <v>43997</v>
      </c>
      <c r="C2451" s="4">
        <v>0</v>
      </c>
      <c r="D2451" s="4">
        <v>33</v>
      </c>
    </row>
    <row r="2452" spans="1:5" x14ac:dyDescent="0.25">
      <c r="A2452" s="5" t="s">
        <v>39</v>
      </c>
      <c r="B2452" s="28">
        <v>43997</v>
      </c>
      <c r="C2452" s="4">
        <v>0</v>
      </c>
      <c r="D2452" s="4">
        <v>8</v>
      </c>
    </row>
    <row r="2453" spans="1:5" x14ac:dyDescent="0.25">
      <c r="A2453" s="5" t="s">
        <v>40</v>
      </c>
      <c r="B2453" s="28">
        <v>43997</v>
      </c>
      <c r="C2453" s="4">
        <v>0</v>
      </c>
      <c r="D2453" s="4">
        <v>6</v>
      </c>
    </row>
    <row r="2454" spans="1:5" x14ac:dyDescent="0.25">
      <c r="A2454" s="5" t="s">
        <v>28</v>
      </c>
      <c r="B2454" s="28">
        <v>43997</v>
      </c>
      <c r="C2454" s="4">
        <v>0</v>
      </c>
      <c r="D2454" s="4">
        <v>64</v>
      </c>
    </row>
    <row r="2455" spans="1:5" x14ac:dyDescent="0.25">
      <c r="A2455" s="5" t="s">
        <v>24</v>
      </c>
      <c r="B2455" s="28">
        <v>43997</v>
      </c>
      <c r="C2455" s="4">
        <v>0</v>
      </c>
      <c r="D2455" s="4">
        <v>112</v>
      </c>
    </row>
    <row r="2456" spans="1:5" x14ac:dyDescent="0.25">
      <c r="A2456" s="5" t="s">
        <v>30</v>
      </c>
      <c r="B2456" s="28">
        <v>43997</v>
      </c>
      <c r="C2456" s="4">
        <v>1</v>
      </c>
      <c r="D2456" s="4">
        <v>38</v>
      </c>
    </row>
    <row r="2457" spans="1:5" x14ac:dyDescent="0.25">
      <c r="A2457" s="5" t="s">
        <v>26</v>
      </c>
      <c r="B2457" s="28">
        <v>43997</v>
      </c>
      <c r="C2457" s="4">
        <v>3</v>
      </c>
      <c r="D2457" s="4">
        <v>212</v>
      </c>
    </row>
    <row r="2458" spans="1:5" x14ac:dyDescent="0.25">
      <c r="A2458" s="5" t="s">
        <v>25</v>
      </c>
      <c r="B2458" s="28">
        <v>43997</v>
      </c>
      <c r="C2458" s="4">
        <v>12</v>
      </c>
      <c r="D2458" s="4">
        <v>564</v>
      </c>
      <c r="E2458" s="4">
        <v>1</v>
      </c>
    </row>
    <row r="2459" spans="1:5" x14ac:dyDescent="0.25">
      <c r="A2459" s="5" t="s">
        <v>41</v>
      </c>
      <c r="B2459" s="28">
        <v>43997</v>
      </c>
      <c r="C2459" s="4">
        <v>0</v>
      </c>
      <c r="D2459" s="4">
        <v>21</v>
      </c>
    </row>
    <row r="2460" spans="1:5" x14ac:dyDescent="0.25">
      <c r="A2460" s="5" t="s">
        <v>42</v>
      </c>
      <c r="B2460" s="28">
        <v>43997</v>
      </c>
      <c r="C2460" s="4">
        <v>0</v>
      </c>
      <c r="D2460" s="4">
        <v>7</v>
      </c>
    </row>
    <row r="2461" spans="1:5" x14ac:dyDescent="0.25">
      <c r="A2461" s="5" t="s">
        <v>43</v>
      </c>
      <c r="B2461" s="28">
        <v>43997</v>
      </c>
      <c r="C2461" s="4">
        <v>0</v>
      </c>
      <c r="D2461" s="4">
        <v>11</v>
      </c>
    </row>
    <row r="2462" spans="1:5" x14ac:dyDescent="0.25">
      <c r="A2462" s="5" t="s">
        <v>44</v>
      </c>
      <c r="B2462" s="28">
        <v>43997</v>
      </c>
      <c r="C2462" s="4">
        <v>0</v>
      </c>
      <c r="D2462" s="4">
        <v>51</v>
      </c>
    </row>
    <row r="2463" spans="1:5" x14ac:dyDescent="0.25">
      <c r="A2463" s="5" t="s">
        <v>29</v>
      </c>
      <c r="B2463" s="28">
        <v>43997</v>
      </c>
      <c r="C2463" s="4">
        <v>0</v>
      </c>
      <c r="D2463" s="4">
        <v>285</v>
      </c>
    </row>
    <row r="2464" spans="1:5" x14ac:dyDescent="0.25">
      <c r="A2464" s="5" t="s">
        <v>45</v>
      </c>
      <c r="B2464" s="28">
        <v>43997</v>
      </c>
      <c r="C2464" s="4">
        <v>0</v>
      </c>
      <c r="D2464" s="4">
        <v>22</v>
      </c>
    </row>
    <row r="2465" spans="1:5" x14ac:dyDescent="0.25">
      <c r="A2465" s="5" t="s">
        <v>46</v>
      </c>
      <c r="B2465" s="28">
        <v>43997</v>
      </c>
      <c r="C2465" s="4">
        <v>0</v>
      </c>
      <c r="D2465" s="4">
        <v>149</v>
      </c>
    </row>
    <row r="2466" spans="1:5" x14ac:dyDescent="0.25">
      <c r="A2466" s="5" t="s">
        <v>47</v>
      </c>
      <c r="B2466" s="28">
        <v>43997</v>
      </c>
      <c r="C2466" s="4">
        <v>0</v>
      </c>
      <c r="D2466" s="4">
        <v>56</v>
      </c>
    </row>
    <row r="2467" spans="1:5" x14ac:dyDescent="0.25">
      <c r="A2467" s="5" t="s">
        <v>22</v>
      </c>
      <c r="B2467" s="28">
        <v>43998</v>
      </c>
      <c r="C2467" s="4">
        <v>798</v>
      </c>
      <c r="D2467" s="4">
        <v>14546</v>
      </c>
      <c r="E2467" s="4">
        <v>7</v>
      </c>
    </row>
    <row r="2468" spans="1:5" x14ac:dyDescent="0.25">
      <c r="A2468" s="5" t="s">
        <v>35</v>
      </c>
      <c r="B2468" s="28">
        <v>43998</v>
      </c>
      <c r="C2468" s="4">
        <v>0</v>
      </c>
      <c r="D2468" s="4">
        <v>0</v>
      </c>
    </row>
    <row r="2469" spans="1:5" x14ac:dyDescent="0.25">
      <c r="A2469" s="5" t="s">
        <v>21</v>
      </c>
      <c r="B2469" s="28">
        <v>43998</v>
      </c>
      <c r="C2469" s="4">
        <v>23</v>
      </c>
      <c r="D2469" s="4">
        <v>1387</v>
      </c>
      <c r="E2469" s="4">
        <v>5</v>
      </c>
    </row>
    <row r="2470" spans="1:5" x14ac:dyDescent="0.25">
      <c r="A2470" s="5" t="s">
        <v>36</v>
      </c>
      <c r="B2470" s="28">
        <v>43998</v>
      </c>
      <c r="C2470" s="4">
        <v>1</v>
      </c>
      <c r="D2470" s="4">
        <v>64</v>
      </c>
    </row>
    <row r="2471" spans="1:5" x14ac:dyDescent="0.25">
      <c r="A2471" s="5" t="s">
        <v>20</v>
      </c>
      <c r="B2471" s="28">
        <v>43998</v>
      </c>
      <c r="C2471" s="4">
        <v>488</v>
      </c>
      <c r="D2471" s="4">
        <v>15770</v>
      </c>
      <c r="E2471" s="4">
        <v>10</v>
      </c>
    </row>
    <row r="2472" spans="1:5" x14ac:dyDescent="0.25">
      <c r="A2472" s="5" t="s">
        <v>27</v>
      </c>
      <c r="B2472" s="28">
        <v>43998</v>
      </c>
      <c r="C2472" s="4">
        <v>1</v>
      </c>
      <c r="D2472" s="4">
        <v>498</v>
      </c>
    </row>
    <row r="2473" spans="1:5" x14ac:dyDescent="0.25">
      <c r="A2473" s="5" t="s">
        <v>37</v>
      </c>
      <c r="B2473" s="28">
        <v>43998</v>
      </c>
      <c r="C2473" s="4">
        <v>1</v>
      </c>
      <c r="D2473" s="4">
        <v>105</v>
      </c>
    </row>
    <row r="2474" spans="1:5" x14ac:dyDescent="0.25">
      <c r="A2474" s="5" t="s">
        <v>38</v>
      </c>
      <c r="B2474" s="28">
        <v>43998</v>
      </c>
      <c r="C2474" s="4">
        <v>12</v>
      </c>
      <c r="D2474" s="4">
        <v>100</v>
      </c>
    </row>
    <row r="2475" spans="1:5" x14ac:dyDescent="0.25">
      <c r="A2475" s="5" t="s">
        <v>48</v>
      </c>
      <c r="B2475" s="28">
        <v>43998</v>
      </c>
      <c r="C2475" s="4">
        <v>0</v>
      </c>
      <c r="D2475" s="4">
        <v>33</v>
      </c>
    </row>
    <row r="2476" spans="1:5" x14ac:dyDescent="0.25">
      <c r="A2476" s="5" t="s">
        <v>39</v>
      </c>
      <c r="B2476" s="28">
        <v>43998</v>
      </c>
      <c r="C2476" s="4">
        <v>0</v>
      </c>
      <c r="D2476" s="4">
        <v>8</v>
      </c>
    </row>
    <row r="2477" spans="1:5" x14ac:dyDescent="0.25">
      <c r="A2477" s="5" t="s">
        <v>40</v>
      </c>
      <c r="B2477" s="28">
        <v>43998</v>
      </c>
      <c r="C2477" s="4">
        <v>0</v>
      </c>
      <c r="D2477" s="4">
        <v>6</v>
      </c>
    </row>
    <row r="2478" spans="1:5" x14ac:dyDescent="0.25">
      <c r="A2478" s="5" t="s">
        <v>28</v>
      </c>
      <c r="B2478" s="28">
        <v>43998</v>
      </c>
      <c r="C2478" s="4">
        <v>0</v>
      </c>
      <c r="D2478" s="4">
        <v>64</v>
      </c>
    </row>
    <row r="2479" spans="1:5" x14ac:dyDescent="0.25">
      <c r="A2479" s="5" t="s">
        <v>24</v>
      </c>
      <c r="B2479" s="28">
        <v>43998</v>
      </c>
      <c r="C2479" s="4">
        <v>3</v>
      </c>
      <c r="D2479" s="4">
        <v>115</v>
      </c>
    </row>
    <row r="2480" spans="1:5" x14ac:dyDescent="0.25">
      <c r="A2480" s="5" t="s">
        <v>30</v>
      </c>
      <c r="B2480" s="28">
        <v>43998</v>
      </c>
      <c r="C2480" s="4">
        <v>0</v>
      </c>
      <c r="D2480" s="4">
        <v>38</v>
      </c>
    </row>
    <row r="2481" spans="1:5" x14ac:dyDescent="0.25">
      <c r="A2481" s="5" t="s">
        <v>26</v>
      </c>
      <c r="B2481" s="28">
        <v>43998</v>
      </c>
      <c r="C2481" s="4">
        <v>28</v>
      </c>
      <c r="D2481" s="4">
        <v>240</v>
      </c>
      <c r="E2481" s="4">
        <v>1</v>
      </c>
    </row>
    <row r="2482" spans="1:5" x14ac:dyDescent="0.25">
      <c r="A2482" s="5" t="s">
        <v>25</v>
      </c>
      <c r="B2482" s="28">
        <v>43998</v>
      </c>
      <c r="C2482" s="4">
        <v>17</v>
      </c>
      <c r="D2482" s="4">
        <v>581</v>
      </c>
    </row>
    <row r="2483" spans="1:5" x14ac:dyDescent="0.25">
      <c r="A2483" s="5" t="s">
        <v>41</v>
      </c>
      <c r="B2483" s="28">
        <v>43998</v>
      </c>
      <c r="C2483" s="4">
        <v>-1</v>
      </c>
      <c r="D2483" s="4">
        <v>20</v>
      </c>
    </row>
    <row r="2484" spans="1:5" x14ac:dyDescent="0.25">
      <c r="A2484" s="5" t="s">
        <v>42</v>
      </c>
      <c r="B2484" s="28">
        <v>43998</v>
      </c>
      <c r="C2484" s="4">
        <v>0</v>
      </c>
      <c r="D2484" s="4">
        <v>7</v>
      </c>
    </row>
    <row r="2485" spans="1:5" x14ac:dyDescent="0.25">
      <c r="A2485" s="5" t="s">
        <v>43</v>
      </c>
      <c r="B2485" s="28">
        <v>43998</v>
      </c>
      <c r="C2485" s="4">
        <v>0</v>
      </c>
      <c r="D2485" s="4">
        <v>11</v>
      </c>
    </row>
    <row r="2486" spans="1:5" x14ac:dyDescent="0.25">
      <c r="A2486" s="5" t="s">
        <v>44</v>
      </c>
      <c r="B2486" s="28">
        <v>43998</v>
      </c>
      <c r="C2486" s="4">
        <v>0</v>
      </c>
      <c r="D2486" s="4">
        <v>51</v>
      </c>
    </row>
    <row r="2487" spans="1:5" x14ac:dyDescent="0.25">
      <c r="A2487" s="5" t="s">
        <v>29</v>
      </c>
      <c r="B2487" s="28">
        <v>43998</v>
      </c>
      <c r="C2487" s="4">
        <v>3</v>
      </c>
      <c r="D2487" s="4">
        <v>288</v>
      </c>
      <c r="E2487" s="4">
        <v>1</v>
      </c>
    </row>
    <row r="2488" spans="1:5" x14ac:dyDescent="0.25">
      <c r="A2488" s="5" t="s">
        <v>45</v>
      </c>
      <c r="B2488" s="28">
        <v>43998</v>
      </c>
      <c r="C2488" s="4">
        <v>0</v>
      </c>
      <c r="D2488" s="4">
        <v>22</v>
      </c>
    </row>
    <row r="2489" spans="1:5" x14ac:dyDescent="0.25">
      <c r="A2489" s="5" t="s">
        <v>46</v>
      </c>
      <c r="B2489" s="28">
        <v>43998</v>
      </c>
      <c r="C2489" s="4">
        <v>0</v>
      </c>
      <c r="D2489" s="4">
        <v>149</v>
      </c>
    </row>
    <row r="2490" spans="1:5" x14ac:dyDescent="0.25">
      <c r="A2490" s="5" t="s">
        <v>47</v>
      </c>
      <c r="B2490" s="28">
        <v>43998</v>
      </c>
      <c r="C2490" s="4">
        <v>0</v>
      </c>
      <c r="D2490" s="4">
        <v>56</v>
      </c>
    </row>
    <row r="2491" spans="1:5" x14ac:dyDescent="0.25">
      <c r="A2491" s="5" t="s">
        <v>22</v>
      </c>
      <c r="B2491" s="28">
        <v>43999</v>
      </c>
      <c r="C2491" s="4">
        <v>799</v>
      </c>
      <c r="D2491" s="4">
        <v>15345</v>
      </c>
      <c r="E2491" s="4">
        <v>12</v>
      </c>
    </row>
    <row r="2492" spans="1:5" x14ac:dyDescent="0.25">
      <c r="A2492" s="5" t="s">
        <v>35</v>
      </c>
      <c r="B2492" s="28">
        <v>43999</v>
      </c>
      <c r="C2492" s="4">
        <v>0</v>
      </c>
    </row>
    <row r="2493" spans="1:5" x14ac:dyDescent="0.25">
      <c r="A2493" s="5" t="s">
        <v>21</v>
      </c>
      <c r="B2493" s="28">
        <v>43999</v>
      </c>
      <c r="C2493" s="4">
        <v>20</v>
      </c>
      <c r="D2493" s="4">
        <v>1407</v>
      </c>
    </row>
    <row r="2494" spans="1:5" x14ac:dyDescent="0.25">
      <c r="A2494" s="5" t="s">
        <v>36</v>
      </c>
      <c r="B2494" s="28">
        <v>43999</v>
      </c>
      <c r="C2494" s="4">
        <v>8</v>
      </c>
      <c r="D2494" s="4">
        <v>72</v>
      </c>
    </row>
    <row r="2495" spans="1:5" x14ac:dyDescent="0.25">
      <c r="A2495" s="5" t="s">
        <v>20</v>
      </c>
      <c r="B2495" s="28">
        <v>43999</v>
      </c>
      <c r="C2495" s="4">
        <v>522</v>
      </c>
      <c r="D2495" s="4">
        <v>16292</v>
      </c>
      <c r="E2495" s="4">
        <v>23</v>
      </c>
    </row>
    <row r="2496" spans="1:5" x14ac:dyDescent="0.25">
      <c r="A2496" s="5" t="s">
        <v>27</v>
      </c>
      <c r="B2496" s="28">
        <v>43999</v>
      </c>
      <c r="C2496" s="4">
        <v>6</v>
      </c>
      <c r="D2496" s="4">
        <v>504</v>
      </c>
    </row>
    <row r="2497" spans="1:4" x14ac:dyDescent="0.25">
      <c r="A2497" s="5" t="s">
        <v>37</v>
      </c>
      <c r="B2497" s="28">
        <v>43999</v>
      </c>
      <c r="C2497" s="4">
        <v>2</v>
      </c>
      <c r="D2497" s="4">
        <v>107</v>
      </c>
    </row>
    <row r="2498" spans="1:4" x14ac:dyDescent="0.25">
      <c r="A2498" s="5" t="s">
        <v>38</v>
      </c>
      <c r="B2498" s="28">
        <v>43999</v>
      </c>
      <c r="C2498" s="4">
        <v>5</v>
      </c>
      <c r="D2498" s="4">
        <f>D2474+C2498</f>
        <v>105</v>
      </c>
    </row>
    <row r="2499" spans="1:4" x14ac:dyDescent="0.25">
      <c r="A2499" s="5" t="s">
        <v>48</v>
      </c>
      <c r="B2499" s="28">
        <v>43999</v>
      </c>
      <c r="C2499" s="4">
        <v>0</v>
      </c>
    </row>
    <row r="2500" spans="1:4" x14ac:dyDescent="0.25">
      <c r="A2500" s="5" t="s">
        <v>39</v>
      </c>
      <c r="B2500" s="28">
        <v>43999</v>
      </c>
      <c r="C2500" s="4">
        <v>1</v>
      </c>
    </row>
    <row r="2501" spans="1:4" x14ac:dyDescent="0.25">
      <c r="A2501" s="5" t="s">
        <v>40</v>
      </c>
      <c r="B2501" s="28">
        <v>43999</v>
      </c>
      <c r="C2501" s="4">
        <v>0</v>
      </c>
    </row>
    <row r="2502" spans="1:4" x14ac:dyDescent="0.25">
      <c r="A2502" s="5" t="s">
        <v>28</v>
      </c>
      <c r="B2502" s="28">
        <v>43999</v>
      </c>
      <c r="C2502" s="4">
        <v>0</v>
      </c>
    </row>
    <row r="2503" spans="1:4" x14ac:dyDescent="0.25">
      <c r="A2503" s="5" t="s">
        <v>24</v>
      </c>
      <c r="B2503" s="28">
        <v>43999</v>
      </c>
      <c r="C2503" s="4">
        <v>1</v>
      </c>
    </row>
    <row r="2504" spans="1:4" x14ac:dyDescent="0.25">
      <c r="A2504" s="5" t="s">
        <v>30</v>
      </c>
      <c r="B2504" s="28">
        <v>43999</v>
      </c>
      <c r="C2504" s="4">
        <v>0</v>
      </c>
    </row>
    <row r="2505" spans="1:4" x14ac:dyDescent="0.25">
      <c r="A2505" s="5" t="s">
        <v>26</v>
      </c>
      <c r="B2505" s="28">
        <v>43999</v>
      </c>
      <c r="C2505" s="4">
        <v>11</v>
      </c>
    </row>
    <row r="2506" spans="1:4" x14ac:dyDescent="0.25">
      <c r="A2506" s="5" t="s">
        <v>25</v>
      </c>
      <c r="B2506" s="28">
        <v>43999</v>
      </c>
      <c r="C2506" s="4">
        <v>14</v>
      </c>
    </row>
    <row r="2507" spans="1:4" x14ac:dyDescent="0.25">
      <c r="A2507" s="5" t="s">
        <v>41</v>
      </c>
      <c r="B2507" s="28">
        <v>43999</v>
      </c>
      <c r="C2507" s="4">
        <v>1</v>
      </c>
    </row>
    <row r="2508" spans="1:4" x14ac:dyDescent="0.25">
      <c r="A2508" s="5" t="s">
        <v>42</v>
      </c>
      <c r="B2508" s="28">
        <v>43999</v>
      </c>
      <c r="C2508" s="4">
        <v>0</v>
      </c>
    </row>
    <row r="2509" spans="1:4" x14ac:dyDescent="0.25">
      <c r="A2509" s="5" t="s">
        <v>43</v>
      </c>
      <c r="B2509" s="28">
        <v>43999</v>
      </c>
      <c r="C2509" s="4">
        <v>0</v>
      </c>
    </row>
    <row r="2510" spans="1:4" x14ac:dyDescent="0.25">
      <c r="A2510" s="5" t="s">
        <v>44</v>
      </c>
      <c r="B2510" s="28">
        <v>43999</v>
      </c>
      <c r="C2510" s="4">
        <v>0</v>
      </c>
    </row>
    <row r="2511" spans="1:4" x14ac:dyDescent="0.25">
      <c r="A2511" s="5" t="s">
        <v>29</v>
      </c>
      <c r="B2511" s="28">
        <v>43999</v>
      </c>
      <c r="C2511" s="4">
        <v>2</v>
      </c>
    </row>
    <row r="2512" spans="1:4" x14ac:dyDescent="0.25">
      <c r="A2512" s="5" t="s">
        <v>45</v>
      </c>
      <c r="B2512" s="28">
        <v>43999</v>
      </c>
      <c r="C2512" s="4">
        <v>0</v>
      </c>
    </row>
    <row r="2513" spans="1:5" x14ac:dyDescent="0.25">
      <c r="A2513" s="5" t="s">
        <v>46</v>
      </c>
      <c r="B2513" s="28">
        <v>43999</v>
      </c>
      <c r="C2513" s="4">
        <v>0</v>
      </c>
    </row>
    <row r="2514" spans="1:5" x14ac:dyDescent="0.25">
      <c r="A2514" s="5" t="s">
        <v>47</v>
      </c>
      <c r="B2514" s="28">
        <v>43999</v>
      </c>
      <c r="C2514" s="4">
        <v>1</v>
      </c>
    </row>
    <row r="2515" spans="1:5" x14ac:dyDescent="0.25">
      <c r="A2515" s="5" t="s">
        <v>22</v>
      </c>
      <c r="B2515" s="28">
        <v>44000</v>
      </c>
      <c r="C2515" s="4">
        <v>1106</v>
      </c>
      <c r="D2515" s="4">
        <v>16451</v>
      </c>
      <c r="E2515" s="4">
        <v>13</v>
      </c>
    </row>
    <row r="2516" spans="1:5" x14ac:dyDescent="0.25">
      <c r="A2516" s="5" t="s">
        <v>35</v>
      </c>
      <c r="B2516" s="28">
        <v>44000</v>
      </c>
      <c r="C2516" s="4">
        <v>0</v>
      </c>
      <c r="D2516" s="4">
        <v>0</v>
      </c>
    </row>
    <row r="2517" spans="1:5" x14ac:dyDescent="0.25">
      <c r="A2517" s="5" t="s">
        <v>21</v>
      </c>
      <c r="B2517" s="28">
        <v>44000</v>
      </c>
      <c r="C2517" s="4">
        <v>68</v>
      </c>
      <c r="D2517" s="4">
        <v>1475</v>
      </c>
      <c r="E2517" s="4">
        <v>2</v>
      </c>
    </row>
    <row r="2518" spans="1:5" x14ac:dyDescent="0.25">
      <c r="A2518" s="5" t="s">
        <v>36</v>
      </c>
      <c r="B2518" s="28">
        <v>44000</v>
      </c>
      <c r="C2518" s="4">
        <v>10</v>
      </c>
      <c r="D2518" s="4">
        <v>82</v>
      </c>
    </row>
    <row r="2519" spans="1:5" x14ac:dyDescent="0.25">
      <c r="A2519" s="5" t="s">
        <v>20</v>
      </c>
      <c r="B2519" s="28">
        <v>44000</v>
      </c>
      <c r="C2519" s="4">
        <v>692</v>
      </c>
      <c r="D2519" s="4">
        <v>16984</v>
      </c>
      <c r="E2519" s="4">
        <v>16</v>
      </c>
    </row>
    <row r="2520" spans="1:5" x14ac:dyDescent="0.25">
      <c r="A2520" s="5" t="s">
        <v>27</v>
      </c>
      <c r="B2520" s="28">
        <v>44000</v>
      </c>
      <c r="C2520" s="4">
        <v>9</v>
      </c>
      <c r="D2520" s="4">
        <v>513</v>
      </c>
    </row>
    <row r="2521" spans="1:5" x14ac:dyDescent="0.25">
      <c r="A2521" s="5" t="s">
        <v>37</v>
      </c>
      <c r="B2521" s="28">
        <v>44000</v>
      </c>
      <c r="C2521" s="4">
        <v>1</v>
      </c>
      <c r="D2521" s="4">
        <v>108</v>
      </c>
    </row>
    <row r="2522" spans="1:5" x14ac:dyDescent="0.25">
      <c r="A2522" s="5" t="s">
        <v>38</v>
      </c>
      <c r="B2522" s="28">
        <v>44000</v>
      </c>
      <c r="C2522" s="4">
        <v>6</v>
      </c>
      <c r="D2522" s="4">
        <v>111</v>
      </c>
    </row>
    <row r="2523" spans="1:5" x14ac:dyDescent="0.25">
      <c r="A2523" s="5" t="s">
        <v>48</v>
      </c>
      <c r="B2523" s="28">
        <v>44000</v>
      </c>
      <c r="C2523" s="4">
        <v>4</v>
      </c>
      <c r="D2523" s="4">
        <v>37</v>
      </c>
    </row>
    <row r="2524" spans="1:5" x14ac:dyDescent="0.25">
      <c r="A2524" s="5" t="s">
        <v>39</v>
      </c>
      <c r="B2524" s="28">
        <v>44000</v>
      </c>
      <c r="C2524" s="4">
        <v>3</v>
      </c>
      <c r="D2524" s="4">
        <v>12</v>
      </c>
    </row>
    <row r="2525" spans="1:5" x14ac:dyDescent="0.25">
      <c r="A2525" s="5" t="s">
        <v>40</v>
      </c>
      <c r="B2525" s="28">
        <v>44000</v>
      </c>
      <c r="C2525" s="4">
        <v>0</v>
      </c>
      <c r="D2525" s="4">
        <v>6</v>
      </c>
    </row>
    <row r="2526" spans="1:5" x14ac:dyDescent="0.25">
      <c r="A2526" s="5" t="s">
        <v>28</v>
      </c>
      <c r="B2526" s="28">
        <v>44000</v>
      </c>
      <c r="C2526" s="4">
        <v>0</v>
      </c>
      <c r="D2526" s="4">
        <v>64</v>
      </c>
    </row>
    <row r="2527" spans="1:5" x14ac:dyDescent="0.25">
      <c r="A2527" s="5" t="s">
        <v>24</v>
      </c>
      <c r="B2527" s="28">
        <v>44000</v>
      </c>
      <c r="C2527" s="4">
        <v>3</v>
      </c>
      <c r="D2527" s="4">
        <v>119</v>
      </c>
    </row>
    <row r="2528" spans="1:5" x14ac:dyDescent="0.25">
      <c r="A2528" s="5" t="s">
        <v>30</v>
      </c>
      <c r="B2528" s="28">
        <v>44000</v>
      </c>
      <c r="C2528" s="4">
        <v>1</v>
      </c>
      <c r="D2528" s="4">
        <v>39</v>
      </c>
    </row>
    <row r="2529" spans="1:5" x14ac:dyDescent="0.25">
      <c r="A2529" s="5" t="s">
        <v>26</v>
      </c>
      <c r="B2529" s="28">
        <v>44000</v>
      </c>
      <c r="C2529" s="4">
        <v>16</v>
      </c>
      <c r="D2529" s="4">
        <v>267</v>
      </c>
      <c r="E2529" s="4">
        <v>1</v>
      </c>
    </row>
    <row r="2530" spans="1:5" x14ac:dyDescent="0.25">
      <c r="A2530" s="5" t="s">
        <v>25</v>
      </c>
      <c r="B2530" s="28">
        <v>44000</v>
      </c>
      <c r="C2530" s="4">
        <v>27</v>
      </c>
      <c r="D2530" s="4">
        <v>622</v>
      </c>
      <c r="E2530" s="4">
        <v>3</v>
      </c>
    </row>
    <row r="2531" spans="1:5" x14ac:dyDescent="0.25">
      <c r="A2531" s="5" t="s">
        <v>41</v>
      </c>
      <c r="B2531" s="28">
        <v>44000</v>
      </c>
      <c r="C2531" s="4">
        <v>0</v>
      </c>
      <c r="D2531" s="4">
        <v>21</v>
      </c>
    </row>
    <row r="2532" spans="1:5" x14ac:dyDescent="0.25">
      <c r="A2532" s="5" t="s">
        <v>42</v>
      </c>
      <c r="B2532" s="28">
        <v>44000</v>
      </c>
      <c r="C2532" s="4">
        <v>0</v>
      </c>
      <c r="D2532" s="4">
        <v>7</v>
      </c>
    </row>
    <row r="2533" spans="1:5" x14ac:dyDescent="0.25">
      <c r="A2533" s="5" t="s">
        <v>43</v>
      </c>
      <c r="B2533" s="28">
        <v>44000</v>
      </c>
      <c r="C2533" s="4">
        <v>0</v>
      </c>
      <c r="D2533" s="4">
        <v>11</v>
      </c>
    </row>
    <row r="2534" spans="1:5" x14ac:dyDescent="0.25">
      <c r="A2534" s="5" t="s">
        <v>44</v>
      </c>
      <c r="B2534" s="28">
        <v>44000</v>
      </c>
      <c r="C2534" s="4">
        <v>0</v>
      </c>
      <c r="D2534" s="4">
        <v>51</v>
      </c>
    </row>
    <row r="2535" spans="1:5" x14ac:dyDescent="0.25">
      <c r="A2535" s="5" t="s">
        <v>29</v>
      </c>
      <c r="B2535" s="28">
        <v>44000</v>
      </c>
      <c r="C2535" s="4">
        <v>11</v>
      </c>
      <c r="D2535" s="4">
        <v>301</v>
      </c>
    </row>
    <row r="2536" spans="1:5" x14ac:dyDescent="0.25">
      <c r="A2536" s="5" t="s">
        <v>45</v>
      </c>
      <c r="B2536" s="28">
        <v>44000</v>
      </c>
      <c r="C2536" s="4">
        <v>0</v>
      </c>
      <c r="D2536" s="4">
        <v>22</v>
      </c>
    </row>
    <row r="2537" spans="1:5" x14ac:dyDescent="0.25">
      <c r="A2537" s="5" t="s">
        <v>46</v>
      </c>
      <c r="B2537" s="28">
        <v>44000</v>
      </c>
      <c r="C2537" s="4">
        <v>0</v>
      </c>
      <c r="D2537" s="4">
        <v>149</v>
      </c>
    </row>
    <row r="2538" spans="1:5" x14ac:dyDescent="0.25">
      <c r="A2538" s="5" t="s">
        <v>47</v>
      </c>
      <c r="B2538" s="28">
        <v>44000</v>
      </c>
      <c r="C2538" s="4">
        <v>1</v>
      </c>
      <c r="D2538" s="4">
        <v>58</v>
      </c>
    </row>
    <row r="2539" spans="1:5" x14ac:dyDescent="0.25">
      <c r="A2539" s="5" t="s">
        <v>22</v>
      </c>
      <c r="B2539" s="28">
        <v>44001</v>
      </c>
      <c r="C2539" s="4">
        <v>1119</v>
      </c>
      <c r="D2539" s="4">
        <v>17570</v>
      </c>
      <c r="E2539" s="4">
        <v>16</v>
      </c>
    </row>
    <row r="2540" spans="1:5" x14ac:dyDescent="0.25">
      <c r="A2540" s="5" t="s">
        <v>35</v>
      </c>
      <c r="B2540" s="28">
        <v>44001</v>
      </c>
      <c r="C2540" s="4">
        <v>0</v>
      </c>
      <c r="D2540" s="4">
        <v>0</v>
      </c>
    </row>
    <row r="2541" spans="1:5" x14ac:dyDescent="0.25">
      <c r="A2541" s="5" t="s">
        <v>21</v>
      </c>
      <c r="B2541" s="28">
        <v>44001</v>
      </c>
      <c r="C2541" s="4">
        <v>31</v>
      </c>
      <c r="D2541" s="4">
        <v>1506</v>
      </c>
      <c r="E2541" s="4">
        <v>5</v>
      </c>
    </row>
    <row r="2542" spans="1:5" x14ac:dyDescent="0.25">
      <c r="A2542" s="5" t="s">
        <v>36</v>
      </c>
      <c r="B2542" s="28">
        <v>44001</v>
      </c>
      <c r="C2542" s="4">
        <v>3</v>
      </c>
      <c r="D2542" s="4">
        <v>85</v>
      </c>
    </row>
    <row r="2543" spans="1:5" x14ac:dyDescent="0.25">
      <c r="A2543" s="5" t="s">
        <v>20</v>
      </c>
      <c r="B2543" s="28">
        <v>44001</v>
      </c>
      <c r="C2543" s="4">
        <v>804</v>
      </c>
      <c r="D2543" s="4">
        <v>17788</v>
      </c>
      <c r="E2543" s="4">
        <v>11</v>
      </c>
    </row>
    <row r="2544" spans="1:5" x14ac:dyDescent="0.25">
      <c r="A2544" s="5" t="s">
        <v>27</v>
      </c>
      <c r="B2544" s="28">
        <v>44001</v>
      </c>
      <c r="C2544" s="4">
        <v>19</v>
      </c>
      <c r="D2544" s="4">
        <v>532</v>
      </c>
    </row>
    <row r="2545" spans="1:4" x14ac:dyDescent="0.25">
      <c r="A2545" s="5" t="s">
        <v>37</v>
      </c>
      <c r="B2545" s="28">
        <v>44001</v>
      </c>
      <c r="C2545" s="4">
        <v>5</v>
      </c>
      <c r="D2545" s="4">
        <v>113</v>
      </c>
    </row>
    <row r="2546" spans="1:4" x14ac:dyDescent="0.25">
      <c r="A2546" s="5" t="s">
        <v>38</v>
      </c>
      <c r="B2546" s="28">
        <v>44001</v>
      </c>
      <c r="C2546" s="4">
        <v>4</v>
      </c>
      <c r="D2546" s="4">
        <v>115</v>
      </c>
    </row>
    <row r="2547" spans="1:4" x14ac:dyDescent="0.25">
      <c r="A2547" s="5" t="s">
        <v>48</v>
      </c>
      <c r="B2547" s="28">
        <v>44001</v>
      </c>
      <c r="C2547" s="4">
        <v>0</v>
      </c>
      <c r="D2547" s="4">
        <v>37</v>
      </c>
    </row>
    <row r="2548" spans="1:4" x14ac:dyDescent="0.25">
      <c r="A2548" s="5" t="s">
        <v>39</v>
      </c>
      <c r="B2548" s="28">
        <v>44001</v>
      </c>
      <c r="C2548" s="4">
        <v>1</v>
      </c>
      <c r="D2548" s="4">
        <v>13</v>
      </c>
    </row>
    <row r="2549" spans="1:4" x14ac:dyDescent="0.25">
      <c r="A2549" s="5" t="s">
        <v>40</v>
      </c>
      <c r="B2549" s="28">
        <v>44001</v>
      </c>
      <c r="C2549" s="4">
        <v>0</v>
      </c>
      <c r="D2549" s="4">
        <v>6</v>
      </c>
    </row>
    <row r="2550" spans="1:4" x14ac:dyDescent="0.25">
      <c r="A2550" s="5" t="s">
        <v>28</v>
      </c>
      <c r="B2550" s="28">
        <v>44001</v>
      </c>
      <c r="C2550" s="4">
        <v>0</v>
      </c>
      <c r="D2550" s="4">
        <v>64</v>
      </c>
    </row>
    <row r="2551" spans="1:4" x14ac:dyDescent="0.25">
      <c r="A2551" s="5" t="s">
        <v>24</v>
      </c>
      <c r="B2551" s="28">
        <v>44001</v>
      </c>
      <c r="C2551" s="4">
        <v>3</v>
      </c>
      <c r="D2551" s="4">
        <v>122</v>
      </c>
    </row>
    <row r="2552" spans="1:4" x14ac:dyDescent="0.25">
      <c r="A2552" s="5" t="s">
        <v>30</v>
      </c>
      <c r="B2552" s="28">
        <v>44001</v>
      </c>
      <c r="C2552" s="4">
        <v>-1</v>
      </c>
      <c r="D2552" s="4">
        <v>38</v>
      </c>
    </row>
    <row r="2553" spans="1:4" x14ac:dyDescent="0.25">
      <c r="A2553" s="5" t="s">
        <v>26</v>
      </c>
      <c r="B2553" s="28">
        <v>44001</v>
      </c>
      <c r="C2553" s="4">
        <v>27</v>
      </c>
      <c r="D2553" s="4">
        <v>294</v>
      </c>
    </row>
    <row r="2554" spans="1:4" x14ac:dyDescent="0.25">
      <c r="A2554" s="5" t="s">
        <v>25</v>
      </c>
      <c r="B2554" s="28">
        <v>44001</v>
      </c>
      <c r="C2554" s="4">
        <v>34</v>
      </c>
      <c r="D2554" s="4">
        <v>656</v>
      </c>
    </row>
    <row r="2555" spans="1:4" x14ac:dyDescent="0.25">
      <c r="A2555" s="5" t="s">
        <v>41</v>
      </c>
      <c r="B2555" s="28">
        <v>44001</v>
      </c>
      <c r="C2555" s="4">
        <v>0</v>
      </c>
      <c r="D2555" s="4">
        <v>21</v>
      </c>
    </row>
    <row r="2556" spans="1:4" x14ac:dyDescent="0.25">
      <c r="A2556" s="5" t="s">
        <v>42</v>
      </c>
      <c r="B2556" s="28">
        <v>44001</v>
      </c>
      <c r="C2556" s="4">
        <v>0</v>
      </c>
      <c r="D2556" s="4">
        <v>7</v>
      </c>
    </row>
    <row r="2557" spans="1:4" x14ac:dyDescent="0.25">
      <c r="A2557" s="5" t="s">
        <v>43</v>
      </c>
      <c r="B2557" s="28">
        <v>44001</v>
      </c>
      <c r="C2557" s="4">
        <v>0</v>
      </c>
      <c r="D2557" s="4">
        <v>11</v>
      </c>
    </row>
    <row r="2558" spans="1:4" x14ac:dyDescent="0.25">
      <c r="A2558" s="5" t="s">
        <v>44</v>
      </c>
      <c r="B2558" s="28">
        <v>44001</v>
      </c>
      <c r="C2558" s="4">
        <v>0</v>
      </c>
      <c r="D2558" s="4">
        <v>51</v>
      </c>
    </row>
    <row r="2559" spans="1:4" x14ac:dyDescent="0.25">
      <c r="A2559" s="5" t="s">
        <v>29</v>
      </c>
      <c r="B2559" s="28">
        <v>44001</v>
      </c>
      <c r="C2559" s="4">
        <v>11</v>
      </c>
      <c r="D2559" s="4">
        <v>312</v>
      </c>
    </row>
    <row r="2560" spans="1:4" x14ac:dyDescent="0.25">
      <c r="A2560" s="5" t="s">
        <v>45</v>
      </c>
      <c r="B2560" s="28">
        <v>44001</v>
      </c>
      <c r="C2560" s="4">
        <v>0</v>
      </c>
      <c r="D2560" s="4">
        <v>22</v>
      </c>
    </row>
    <row r="2561" spans="1:5" x14ac:dyDescent="0.25">
      <c r="A2561" s="5" t="s">
        <v>46</v>
      </c>
      <c r="B2561" s="28">
        <v>44001</v>
      </c>
      <c r="C2561" s="4">
        <v>0</v>
      </c>
      <c r="D2561" s="4">
        <v>149</v>
      </c>
    </row>
    <row r="2562" spans="1:5" x14ac:dyDescent="0.25">
      <c r="A2562" s="5" t="s">
        <v>47</v>
      </c>
      <c r="B2562" s="28">
        <v>44001</v>
      </c>
      <c r="C2562" s="4">
        <v>0</v>
      </c>
      <c r="D2562" s="4">
        <v>58</v>
      </c>
    </row>
    <row r="2563" spans="1:5" x14ac:dyDescent="0.25">
      <c r="A2563" s="5" t="s">
        <v>22</v>
      </c>
      <c r="B2563" s="28">
        <v>44002</v>
      </c>
      <c r="C2563" s="4">
        <v>1013</v>
      </c>
      <c r="D2563" s="16">
        <v>18583</v>
      </c>
      <c r="E2563" s="4">
        <v>6</v>
      </c>
    </row>
    <row r="2564" spans="1:5" x14ac:dyDescent="0.25">
      <c r="A2564" s="5" t="s">
        <v>35</v>
      </c>
      <c r="B2564" s="28">
        <v>44002</v>
      </c>
      <c r="C2564" s="4">
        <v>0</v>
      </c>
      <c r="D2564" s="4">
        <v>0</v>
      </c>
    </row>
    <row r="2565" spans="1:5" x14ac:dyDescent="0.25">
      <c r="A2565" s="5" t="s">
        <v>21</v>
      </c>
      <c r="B2565" s="28">
        <v>44002</v>
      </c>
      <c r="C2565" s="4">
        <v>24</v>
      </c>
      <c r="D2565" s="4">
        <v>1530</v>
      </c>
    </row>
    <row r="2566" spans="1:5" x14ac:dyDescent="0.25">
      <c r="A2566" s="5" t="s">
        <v>36</v>
      </c>
      <c r="B2566" s="28">
        <v>44002</v>
      </c>
      <c r="C2566" s="4">
        <v>3</v>
      </c>
      <c r="D2566" s="4">
        <v>88</v>
      </c>
    </row>
    <row r="2567" spans="1:5" x14ac:dyDescent="0.25">
      <c r="A2567" s="5" t="s">
        <v>20</v>
      </c>
      <c r="B2567" s="28">
        <v>44002</v>
      </c>
      <c r="C2567" s="4">
        <v>512</v>
      </c>
      <c r="D2567" s="16">
        <v>18300</v>
      </c>
      <c r="E2567" s="4">
        <v>6</v>
      </c>
    </row>
    <row r="2568" spans="1:5" x14ac:dyDescent="0.25">
      <c r="A2568" s="5" t="s">
        <v>27</v>
      </c>
      <c r="B2568" s="28">
        <v>44002</v>
      </c>
      <c r="C2568" s="4">
        <v>20</v>
      </c>
      <c r="D2568" s="4">
        <v>552</v>
      </c>
    </row>
    <row r="2569" spans="1:5" x14ac:dyDescent="0.25">
      <c r="A2569" s="5" t="s">
        <v>37</v>
      </c>
      <c r="B2569" s="28">
        <v>44002</v>
      </c>
      <c r="C2569" s="4">
        <v>2</v>
      </c>
      <c r="D2569" s="4">
        <v>114</v>
      </c>
    </row>
    <row r="2570" spans="1:5" x14ac:dyDescent="0.25">
      <c r="A2570" s="5" t="s">
        <v>38</v>
      </c>
      <c r="B2570" s="28">
        <v>44002</v>
      </c>
      <c r="C2570" s="4">
        <v>19</v>
      </c>
      <c r="D2570" s="4">
        <v>134</v>
      </c>
    </row>
    <row r="2571" spans="1:5" x14ac:dyDescent="0.25">
      <c r="A2571" s="5" t="s">
        <v>48</v>
      </c>
      <c r="B2571" s="28">
        <v>44002</v>
      </c>
      <c r="C2571" s="4">
        <v>2</v>
      </c>
      <c r="D2571" s="4">
        <v>39</v>
      </c>
    </row>
    <row r="2572" spans="1:5" x14ac:dyDescent="0.25">
      <c r="A2572" s="5" t="s">
        <v>39</v>
      </c>
      <c r="B2572" s="28">
        <v>44002</v>
      </c>
      <c r="C2572" s="4">
        <v>0</v>
      </c>
      <c r="D2572" s="4">
        <v>13</v>
      </c>
    </row>
    <row r="2573" spans="1:5" x14ac:dyDescent="0.25">
      <c r="A2573" s="5" t="s">
        <v>40</v>
      </c>
      <c r="B2573" s="28">
        <v>44002</v>
      </c>
      <c r="C2573" s="4">
        <v>0</v>
      </c>
      <c r="D2573" s="4">
        <v>6</v>
      </c>
    </row>
    <row r="2574" spans="1:5" x14ac:dyDescent="0.25">
      <c r="A2574" s="5" t="s">
        <v>28</v>
      </c>
      <c r="B2574" s="28">
        <v>44002</v>
      </c>
      <c r="C2574" s="4">
        <v>0</v>
      </c>
      <c r="D2574" s="4">
        <v>64</v>
      </c>
    </row>
    <row r="2575" spans="1:5" x14ac:dyDescent="0.25">
      <c r="A2575" s="5" t="s">
        <v>24</v>
      </c>
      <c r="B2575" s="28">
        <v>44002</v>
      </c>
      <c r="C2575" s="4">
        <v>0</v>
      </c>
      <c r="D2575" s="4">
        <v>127</v>
      </c>
    </row>
    <row r="2576" spans="1:5" x14ac:dyDescent="0.25">
      <c r="A2576" s="5" t="s">
        <v>30</v>
      </c>
      <c r="B2576" s="28">
        <v>44002</v>
      </c>
      <c r="C2576" s="4">
        <v>5</v>
      </c>
      <c r="D2576" s="4">
        <v>38</v>
      </c>
    </row>
    <row r="2577" spans="1:5" x14ac:dyDescent="0.25">
      <c r="A2577" s="5" t="s">
        <v>26</v>
      </c>
      <c r="B2577" s="28">
        <v>44002</v>
      </c>
      <c r="C2577" s="4">
        <v>0</v>
      </c>
      <c r="D2577" s="4">
        <v>303</v>
      </c>
    </row>
    <row r="2578" spans="1:5" x14ac:dyDescent="0.25">
      <c r="A2578" s="5" t="s">
        <v>25</v>
      </c>
      <c r="B2578" s="28">
        <v>44002</v>
      </c>
      <c r="C2578" s="4">
        <v>19</v>
      </c>
      <c r="D2578" s="4">
        <v>675</v>
      </c>
    </row>
    <row r="2579" spans="1:5" x14ac:dyDescent="0.25">
      <c r="A2579" s="5" t="s">
        <v>41</v>
      </c>
      <c r="B2579" s="28">
        <v>44002</v>
      </c>
      <c r="C2579" s="4">
        <v>0</v>
      </c>
      <c r="D2579" s="4">
        <v>21</v>
      </c>
    </row>
    <row r="2580" spans="1:5" x14ac:dyDescent="0.25">
      <c r="A2580" s="5" t="s">
        <v>42</v>
      </c>
      <c r="B2580" s="28">
        <v>44002</v>
      </c>
      <c r="C2580" s="4">
        <v>0</v>
      </c>
      <c r="D2580" s="4">
        <v>7</v>
      </c>
    </row>
    <row r="2581" spans="1:5" x14ac:dyDescent="0.25">
      <c r="A2581" s="5" t="s">
        <v>43</v>
      </c>
      <c r="B2581" s="28">
        <v>44002</v>
      </c>
      <c r="C2581" s="4">
        <v>0</v>
      </c>
      <c r="D2581" s="4">
        <v>11</v>
      </c>
    </row>
    <row r="2582" spans="1:5" x14ac:dyDescent="0.25">
      <c r="A2582" s="5" t="s">
        <v>44</v>
      </c>
      <c r="B2582" s="28">
        <v>44002</v>
      </c>
      <c r="C2582" s="4">
        <v>0</v>
      </c>
      <c r="D2582" s="4">
        <v>51</v>
      </c>
    </row>
    <row r="2583" spans="1:5" x14ac:dyDescent="0.25">
      <c r="A2583" s="5" t="s">
        <v>29</v>
      </c>
      <c r="B2583" s="28">
        <v>44002</v>
      </c>
      <c r="C2583" s="4">
        <v>6</v>
      </c>
      <c r="D2583" s="4">
        <v>318</v>
      </c>
    </row>
    <row r="2584" spans="1:5" x14ac:dyDescent="0.25">
      <c r="A2584" s="5" t="s">
        <v>45</v>
      </c>
      <c r="B2584" s="28">
        <v>44002</v>
      </c>
      <c r="C2584" s="4">
        <v>0</v>
      </c>
      <c r="D2584" s="4">
        <v>22</v>
      </c>
    </row>
    <row r="2585" spans="1:5" x14ac:dyDescent="0.25">
      <c r="A2585" s="5" t="s">
        <v>46</v>
      </c>
      <c r="B2585" s="28">
        <v>44002</v>
      </c>
      <c r="C2585" s="4">
        <v>0</v>
      </c>
      <c r="D2585" s="4">
        <v>149</v>
      </c>
    </row>
    <row r="2586" spans="1:5" x14ac:dyDescent="0.25">
      <c r="A2586" s="5" t="s">
        <v>47</v>
      </c>
      <c r="B2586" s="28">
        <v>44002</v>
      </c>
      <c r="C2586" s="4">
        <v>0</v>
      </c>
      <c r="D2586" s="4">
        <v>58</v>
      </c>
    </row>
    <row r="2587" spans="1:5" x14ac:dyDescent="0.25">
      <c r="A2587" s="5" t="s">
        <v>22</v>
      </c>
      <c r="B2587" s="28">
        <v>44003</v>
      </c>
      <c r="C2587" s="4">
        <v>746</v>
      </c>
      <c r="D2587" s="4">
        <v>19329</v>
      </c>
      <c r="E2587" s="4">
        <v>9</v>
      </c>
    </row>
    <row r="2588" spans="1:5" x14ac:dyDescent="0.25">
      <c r="A2588" s="5" t="s">
        <v>35</v>
      </c>
      <c r="B2588" s="28">
        <v>44003</v>
      </c>
      <c r="C2588" s="4">
        <v>0</v>
      </c>
      <c r="D2588" s="4">
        <v>0</v>
      </c>
    </row>
    <row r="2589" spans="1:5" x14ac:dyDescent="0.25">
      <c r="A2589" s="5" t="s">
        <v>21</v>
      </c>
      <c r="B2589" s="28">
        <v>44003</v>
      </c>
      <c r="C2589" s="4">
        <v>52</v>
      </c>
      <c r="D2589" s="4">
        <v>1582</v>
      </c>
    </row>
    <row r="2590" spans="1:5" x14ac:dyDescent="0.25">
      <c r="A2590" s="5" t="s">
        <v>36</v>
      </c>
      <c r="B2590" s="28">
        <v>44003</v>
      </c>
      <c r="C2590" s="4">
        <v>6</v>
      </c>
      <c r="D2590" s="4">
        <v>94</v>
      </c>
    </row>
    <row r="2591" spans="1:5" x14ac:dyDescent="0.25">
      <c r="A2591" s="5" t="s">
        <v>20</v>
      </c>
      <c r="B2591" s="28">
        <v>44003</v>
      </c>
      <c r="C2591" s="4">
        <v>707</v>
      </c>
      <c r="D2591" s="4">
        <v>19007</v>
      </c>
      <c r="E2591" s="4">
        <v>8</v>
      </c>
    </row>
    <row r="2592" spans="1:5" x14ac:dyDescent="0.25">
      <c r="A2592" s="5" t="s">
        <v>27</v>
      </c>
      <c r="B2592" s="28">
        <v>44003</v>
      </c>
      <c r="C2592" s="4">
        <v>13</v>
      </c>
      <c r="D2592" s="4">
        <v>565</v>
      </c>
    </row>
    <row r="2593" spans="1:5" x14ac:dyDescent="0.25">
      <c r="A2593" s="5" t="s">
        <v>37</v>
      </c>
      <c r="B2593" s="28">
        <v>44003</v>
      </c>
      <c r="C2593" s="4">
        <v>0</v>
      </c>
      <c r="D2593" s="4">
        <v>114</v>
      </c>
    </row>
    <row r="2594" spans="1:5" x14ac:dyDescent="0.25">
      <c r="A2594" s="5" t="s">
        <v>38</v>
      </c>
      <c r="B2594" s="28">
        <v>44003</v>
      </c>
      <c r="C2594" s="4">
        <v>10</v>
      </c>
      <c r="D2594" s="4">
        <v>144</v>
      </c>
    </row>
    <row r="2595" spans="1:5" x14ac:dyDescent="0.25">
      <c r="A2595" s="5" t="s">
        <v>48</v>
      </c>
      <c r="B2595" s="28">
        <v>44003</v>
      </c>
      <c r="C2595" s="4">
        <v>0</v>
      </c>
      <c r="D2595" s="4">
        <v>39</v>
      </c>
    </row>
    <row r="2596" spans="1:5" x14ac:dyDescent="0.25">
      <c r="A2596" s="5" t="s">
        <v>39</v>
      </c>
      <c r="B2596" s="28">
        <v>44003</v>
      </c>
      <c r="C2596" s="4">
        <v>0</v>
      </c>
      <c r="D2596" s="4">
        <v>13</v>
      </c>
    </row>
    <row r="2597" spans="1:5" x14ac:dyDescent="0.25">
      <c r="A2597" s="5" t="s">
        <v>40</v>
      </c>
      <c r="B2597" s="28">
        <v>44003</v>
      </c>
      <c r="C2597" s="4">
        <v>0</v>
      </c>
      <c r="D2597" s="4">
        <v>6</v>
      </c>
    </row>
    <row r="2598" spans="1:5" x14ac:dyDescent="0.25">
      <c r="A2598" s="5" t="s">
        <v>28</v>
      </c>
      <c r="B2598" s="28">
        <v>44003</v>
      </c>
      <c r="C2598" s="4">
        <v>0</v>
      </c>
      <c r="D2598" s="4">
        <v>64</v>
      </c>
    </row>
    <row r="2599" spans="1:5" x14ac:dyDescent="0.25">
      <c r="A2599" s="5" t="s">
        <v>24</v>
      </c>
      <c r="B2599" s="28">
        <v>44003</v>
      </c>
      <c r="C2599" s="4">
        <v>5</v>
      </c>
      <c r="D2599" s="4">
        <v>132</v>
      </c>
    </row>
    <row r="2600" spans="1:5" x14ac:dyDescent="0.25">
      <c r="A2600" s="5" t="s">
        <v>30</v>
      </c>
      <c r="B2600" s="28">
        <v>44003</v>
      </c>
      <c r="C2600" s="4">
        <v>0</v>
      </c>
      <c r="D2600" s="4">
        <v>38</v>
      </c>
    </row>
    <row r="2601" spans="1:5" x14ac:dyDescent="0.25">
      <c r="A2601" s="5" t="s">
        <v>26</v>
      </c>
      <c r="B2601" s="28">
        <v>44003</v>
      </c>
      <c r="C2601" s="4">
        <v>9</v>
      </c>
      <c r="D2601" s="4">
        <v>312</v>
      </c>
    </row>
    <row r="2602" spans="1:5" x14ac:dyDescent="0.25">
      <c r="A2602" s="5" t="s">
        <v>25</v>
      </c>
      <c r="B2602" s="28">
        <v>44003</v>
      </c>
      <c r="C2602" s="4">
        <v>16</v>
      </c>
      <c r="D2602" s="4">
        <v>691</v>
      </c>
      <c r="E2602" s="4">
        <v>2</v>
      </c>
    </row>
    <row r="2603" spans="1:5" x14ac:dyDescent="0.25">
      <c r="A2603" s="5" t="s">
        <v>41</v>
      </c>
      <c r="B2603" s="28">
        <v>44003</v>
      </c>
      <c r="C2603" s="4">
        <v>0</v>
      </c>
      <c r="D2603" s="4">
        <v>21</v>
      </c>
    </row>
    <row r="2604" spans="1:5" x14ac:dyDescent="0.25">
      <c r="A2604" s="5" t="s">
        <v>42</v>
      </c>
      <c r="B2604" s="28">
        <v>44003</v>
      </c>
      <c r="C2604" s="4">
        <v>0</v>
      </c>
      <c r="D2604" s="4">
        <v>7</v>
      </c>
    </row>
    <row r="2605" spans="1:5" x14ac:dyDescent="0.25">
      <c r="A2605" s="5" t="s">
        <v>43</v>
      </c>
      <c r="B2605" s="28">
        <v>44003</v>
      </c>
      <c r="C2605" s="4">
        <v>0</v>
      </c>
      <c r="D2605" s="4">
        <v>11</v>
      </c>
    </row>
    <row r="2606" spans="1:5" x14ac:dyDescent="0.25">
      <c r="A2606" s="5" t="s">
        <v>44</v>
      </c>
      <c r="B2606" s="28">
        <v>44003</v>
      </c>
      <c r="C2606" s="4">
        <v>0</v>
      </c>
      <c r="D2606" s="4">
        <v>51</v>
      </c>
    </row>
    <row r="2607" spans="1:5" x14ac:dyDescent="0.25">
      <c r="A2607" s="5" t="s">
        <v>29</v>
      </c>
      <c r="B2607" s="28">
        <v>44003</v>
      </c>
      <c r="C2607" s="4">
        <v>17</v>
      </c>
      <c r="D2607" s="4">
        <v>335</v>
      </c>
    </row>
    <row r="2608" spans="1:5" x14ac:dyDescent="0.25">
      <c r="A2608" s="5" t="s">
        <v>45</v>
      </c>
      <c r="B2608" s="28">
        <v>44003</v>
      </c>
      <c r="C2608" s="4">
        <v>0</v>
      </c>
      <c r="D2608" s="4">
        <v>22</v>
      </c>
    </row>
    <row r="2609" spans="1:5" x14ac:dyDescent="0.25">
      <c r="A2609" s="5" t="s">
        <v>46</v>
      </c>
      <c r="B2609" s="28">
        <v>44003</v>
      </c>
      <c r="C2609" s="4">
        <v>0</v>
      </c>
      <c r="D2609" s="4">
        <v>149</v>
      </c>
    </row>
    <row r="2610" spans="1:5" x14ac:dyDescent="0.25">
      <c r="A2610" s="5" t="s">
        <v>47</v>
      </c>
      <c r="B2610" s="28">
        <v>44003</v>
      </c>
      <c r="C2610" s="4">
        <v>0</v>
      </c>
      <c r="D2610" s="4">
        <v>58</v>
      </c>
    </row>
    <row r="2611" spans="1:5" x14ac:dyDescent="0.25">
      <c r="A2611" s="5" t="s">
        <v>22</v>
      </c>
      <c r="B2611" s="28">
        <v>44004</v>
      </c>
      <c r="C2611" s="4">
        <v>1037</v>
      </c>
      <c r="D2611" s="4">
        <v>20366</v>
      </c>
      <c r="E2611" s="4">
        <v>8</v>
      </c>
    </row>
    <row r="2612" spans="1:5" x14ac:dyDescent="0.25">
      <c r="A2612" s="5" t="s">
        <v>35</v>
      </c>
      <c r="B2612" s="28">
        <v>44004</v>
      </c>
      <c r="C2612" s="4">
        <v>0</v>
      </c>
      <c r="D2612" s="4">
        <v>0</v>
      </c>
    </row>
    <row r="2613" spans="1:5" x14ac:dyDescent="0.25">
      <c r="A2613" s="5" t="s">
        <v>21</v>
      </c>
      <c r="B2613" s="28">
        <v>44004</v>
      </c>
      <c r="C2613" s="4">
        <v>20</v>
      </c>
      <c r="D2613" s="4">
        <v>1602</v>
      </c>
      <c r="E2613" s="4">
        <v>1</v>
      </c>
    </row>
    <row r="2614" spans="1:5" x14ac:dyDescent="0.25">
      <c r="A2614" s="5" t="s">
        <v>36</v>
      </c>
      <c r="B2614" s="28">
        <v>44004</v>
      </c>
      <c r="C2614" s="4">
        <v>5</v>
      </c>
      <c r="D2614" s="4">
        <v>99</v>
      </c>
    </row>
    <row r="2615" spans="1:5" x14ac:dyDescent="0.25">
      <c r="A2615" s="5" t="s">
        <v>20</v>
      </c>
      <c r="B2615" s="28">
        <v>44004</v>
      </c>
      <c r="C2615" s="4">
        <v>1024</v>
      </c>
      <c r="D2615" s="4">
        <v>20031</v>
      </c>
      <c r="E2615" s="4">
        <v>18</v>
      </c>
    </row>
    <row r="2616" spans="1:5" x14ac:dyDescent="0.25">
      <c r="A2616" s="5" t="s">
        <v>27</v>
      </c>
      <c r="B2616" s="28">
        <v>44004</v>
      </c>
      <c r="C2616" s="4">
        <v>11</v>
      </c>
      <c r="D2616" s="4">
        <v>576</v>
      </c>
    </row>
    <row r="2617" spans="1:5" x14ac:dyDescent="0.25">
      <c r="A2617" s="5" t="s">
        <v>37</v>
      </c>
      <c r="B2617" s="28">
        <v>44004</v>
      </c>
      <c r="C2617" s="4">
        <v>0</v>
      </c>
      <c r="D2617" s="4">
        <v>114</v>
      </c>
    </row>
    <row r="2618" spans="1:5" x14ac:dyDescent="0.25">
      <c r="A2618" s="5" t="s">
        <v>38</v>
      </c>
      <c r="B2618" s="28">
        <v>44004</v>
      </c>
      <c r="C2618" s="4">
        <v>16</v>
      </c>
      <c r="D2618" s="4">
        <v>160</v>
      </c>
    </row>
    <row r="2619" spans="1:5" x14ac:dyDescent="0.25">
      <c r="A2619" s="5" t="s">
        <v>48</v>
      </c>
      <c r="B2619" s="28">
        <v>44004</v>
      </c>
      <c r="C2619" s="4">
        <v>0</v>
      </c>
      <c r="D2619" s="4">
        <v>39</v>
      </c>
    </row>
    <row r="2620" spans="1:5" x14ac:dyDescent="0.25">
      <c r="A2620" s="5" t="s">
        <v>39</v>
      </c>
      <c r="B2620" s="28">
        <v>44004</v>
      </c>
      <c r="C2620" s="4">
        <v>2</v>
      </c>
      <c r="D2620" s="4">
        <v>15</v>
      </c>
    </row>
    <row r="2621" spans="1:5" x14ac:dyDescent="0.25">
      <c r="A2621" s="5" t="s">
        <v>40</v>
      </c>
      <c r="B2621" s="28">
        <v>44004</v>
      </c>
      <c r="C2621" s="4">
        <v>0</v>
      </c>
      <c r="D2621" s="4">
        <v>6</v>
      </c>
    </row>
    <row r="2622" spans="1:5" x14ac:dyDescent="0.25">
      <c r="A2622" s="5" t="s">
        <v>28</v>
      </c>
      <c r="B2622" s="28">
        <v>44004</v>
      </c>
      <c r="C2622" s="4">
        <v>0</v>
      </c>
      <c r="D2622" s="4">
        <v>64</v>
      </c>
    </row>
    <row r="2623" spans="1:5" x14ac:dyDescent="0.25">
      <c r="A2623" s="5" t="s">
        <v>24</v>
      </c>
      <c r="B2623" s="28">
        <v>44004</v>
      </c>
      <c r="C2623" s="4">
        <v>3</v>
      </c>
      <c r="D2623" s="4">
        <v>135</v>
      </c>
    </row>
    <row r="2624" spans="1:5" x14ac:dyDescent="0.25">
      <c r="A2624" s="5" t="s">
        <v>30</v>
      </c>
      <c r="B2624" s="28">
        <v>44004</v>
      </c>
      <c r="C2624" s="4">
        <v>0</v>
      </c>
      <c r="D2624" s="4">
        <v>38</v>
      </c>
    </row>
    <row r="2625" spans="1:5" x14ac:dyDescent="0.25">
      <c r="A2625" s="5" t="s">
        <v>26</v>
      </c>
      <c r="B2625" s="28">
        <v>44004</v>
      </c>
      <c r="C2625" s="4">
        <v>11</v>
      </c>
      <c r="D2625" s="4">
        <v>323</v>
      </c>
      <c r="E2625" s="4">
        <v>1</v>
      </c>
    </row>
    <row r="2626" spans="1:5" x14ac:dyDescent="0.25">
      <c r="A2626" s="5" t="s">
        <v>25</v>
      </c>
      <c r="B2626" s="28">
        <v>44004</v>
      </c>
      <c r="C2626" s="4">
        <v>8</v>
      </c>
      <c r="D2626" s="4">
        <v>699</v>
      </c>
      <c r="E2626" s="4">
        <v>4</v>
      </c>
    </row>
    <row r="2627" spans="1:5" x14ac:dyDescent="0.25">
      <c r="A2627" s="5" t="s">
        <v>41</v>
      </c>
      <c r="B2627" s="28">
        <v>44004</v>
      </c>
      <c r="C2627" s="4">
        <v>1</v>
      </c>
      <c r="D2627" s="4">
        <v>22</v>
      </c>
    </row>
    <row r="2628" spans="1:5" x14ac:dyDescent="0.25">
      <c r="A2628" s="5" t="s">
        <v>42</v>
      </c>
      <c r="B2628" s="28">
        <v>44004</v>
      </c>
      <c r="C2628" s="4">
        <v>1</v>
      </c>
      <c r="D2628" s="4">
        <v>8</v>
      </c>
    </row>
    <row r="2629" spans="1:5" x14ac:dyDescent="0.25">
      <c r="A2629" s="5" t="s">
        <v>43</v>
      </c>
      <c r="B2629" s="28">
        <v>44004</v>
      </c>
      <c r="C2629" s="4">
        <v>0</v>
      </c>
      <c r="D2629" s="4">
        <v>11</v>
      </c>
    </row>
    <row r="2630" spans="1:5" x14ac:dyDescent="0.25">
      <c r="A2630" s="5" t="s">
        <v>44</v>
      </c>
      <c r="B2630" s="28">
        <v>44004</v>
      </c>
      <c r="C2630" s="4">
        <v>0</v>
      </c>
      <c r="D2630" s="4">
        <v>51</v>
      </c>
    </row>
    <row r="2631" spans="1:5" x14ac:dyDescent="0.25">
      <c r="A2631" s="5" t="s">
        <v>29</v>
      </c>
      <c r="B2631" s="28">
        <v>44004</v>
      </c>
      <c r="C2631" s="4">
        <v>5</v>
      </c>
      <c r="D2631" s="4">
        <v>340</v>
      </c>
    </row>
    <row r="2632" spans="1:5" x14ac:dyDescent="0.25">
      <c r="A2632" s="5" t="s">
        <v>45</v>
      </c>
      <c r="B2632" s="28">
        <v>44004</v>
      </c>
      <c r="C2632" s="4">
        <v>0</v>
      </c>
      <c r="D2632" s="4">
        <v>22</v>
      </c>
    </row>
    <row r="2633" spans="1:5" x14ac:dyDescent="0.25">
      <c r="A2633" s="5" t="s">
        <v>46</v>
      </c>
      <c r="B2633" s="28">
        <v>44004</v>
      </c>
      <c r="C2633" s="4">
        <v>0</v>
      </c>
      <c r="D2633" s="4">
        <v>149</v>
      </c>
    </row>
    <row r="2634" spans="1:5" x14ac:dyDescent="0.25">
      <c r="A2634" s="5" t="s">
        <v>47</v>
      </c>
      <c r="B2634" s="28">
        <v>44004</v>
      </c>
      <c r="C2634" s="4">
        <v>1</v>
      </c>
      <c r="D2634" s="4">
        <v>59</v>
      </c>
    </row>
    <row r="2635" spans="1:5" x14ac:dyDescent="0.25">
      <c r="A2635" s="5" t="s">
        <v>22</v>
      </c>
      <c r="B2635" s="28">
        <v>44005</v>
      </c>
      <c r="C2635" s="4">
        <v>1334</v>
      </c>
      <c r="D2635" s="16">
        <v>21700</v>
      </c>
      <c r="E2635" s="4">
        <v>15</v>
      </c>
    </row>
    <row r="2636" spans="1:5" x14ac:dyDescent="0.25">
      <c r="A2636" s="5" t="s">
        <v>35</v>
      </c>
      <c r="B2636" s="28">
        <v>44005</v>
      </c>
      <c r="C2636" s="4">
        <v>0</v>
      </c>
      <c r="D2636" s="4">
        <v>0</v>
      </c>
    </row>
    <row r="2637" spans="1:5" x14ac:dyDescent="0.25">
      <c r="A2637" s="5" t="s">
        <v>21</v>
      </c>
      <c r="B2637" s="28">
        <v>44005</v>
      </c>
      <c r="C2637" s="4">
        <v>55</v>
      </c>
      <c r="D2637" s="16">
        <v>1602</v>
      </c>
      <c r="E2637" s="4">
        <v>1</v>
      </c>
    </row>
    <row r="2638" spans="1:5" x14ac:dyDescent="0.25">
      <c r="A2638" s="5" t="s">
        <v>36</v>
      </c>
      <c r="B2638" s="28">
        <v>44005</v>
      </c>
      <c r="C2638" s="4">
        <v>2</v>
      </c>
      <c r="D2638" s="4">
        <v>99</v>
      </c>
    </row>
    <row r="2639" spans="1:5" x14ac:dyDescent="0.25">
      <c r="A2639" s="5" t="s">
        <v>20</v>
      </c>
      <c r="B2639" s="28">
        <v>44005</v>
      </c>
      <c r="C2639" s="4">
        <v>759</v>
      </c>
      <c r="D2639" s="16">
        <v>20031</v>
      </c>
      <c r="E2639" s="4">
        <v>17</v>
      </c>
    </row>
    <row r="2640" spans="1:5" x14ac:dyDescent="0.25">
      <c r="A2640" s="5" t="s">
        <v>27</v>
      </c>
      <c r="B2640" s="28">
        <v>44005</v>
      </c>
      <c r="C2640" s="4">
        <v>23</v>
      </c>
      <c r="D2640" s="4">
        <v>576</v>
      </c>
    </row>
    <row r="2641" spans="1:5" x14ac:dyDescent="0.25">
      <c r="A2641" s="5" t="s">
        <v>37</v>
      </c>
      <c r="B2641" s="28">
        <v>44005</v>
      </c>
      <c r="C2641" s="4">
        <v>0</v>
      </c>
      <c r="D2641" s="4">
        <v>114</v>
      </c>
    </row>
    <row r="2642" spans="1:5" x14ac:dyDescent="0.25">
      <c r="A2642" s="5" t="s">
        <v>38</v>
      </c>
      <c r="B2642" s="28">
        <v>44005</v>
      </c>
      <c r="C2642" s="4">
        <v>17</v>
      </c>
      <c r="D2642" s="4">
        <v>160</v>
      </c>
    </row>
    <row r="2643" spans="1:5" x14ac:dyDescent="0.25">
      <c r="A2643" s="5" t="s">
        <v>48</v>
      </c>
      <c r="B2643" s="28">
        <v>44005</v>
      </c>
      <c r="C2643" s="4">
        <v>6</v>
      </c>
      <c r="D2643" s="4">
        <v>39</v>
      </c>
    </row>
    <row r="2644" spans="1:5" x14ac:dyDescent="0.25">
      <c r="A2644" s="5" t="s">
        <v>39</v>
      </c>
      <c r="B2644" s="28">
        <v>44005</v>
      </c>
      <c r="C2644" s="4">
        <v>2</v>
      </c>
      <c r="D2644" s="4">
        <v>15</v>
      </c>
    </row>
    <row r="2645" spans="1:5" x14ac:dyDescent="0.25">
      <c r="A2645" s="5" t="s">
        <v>40</v>
      </c>
      <c r="B2645" s="28">
        <v>44005</v>
      </c>
      <c r="C2645" s="4">
        <v>0</v>
      </c>
      <c r="D2645" s="4">
        <v>6</v>
      </c>
    </row>
    <row r="2646" spans="1:5" x14ac:dyDescent="0.25">
      <c r="A2646" s="5" t="s">
        <v>28</v>
      </c>
      <c r="B2646" s="28">
        <v>44005</v>
      </c>
      <c r="C2646" s="4">
        <v>1</v>
      </c>
      <c r="D2646" s="4">
        <v>64</v>
      </c>
    </row>
    <row r="2647" spans="1:5" x14ac:dyDescent="0.25">
      <c r="A2647" s="5" t="s">
        <v>24</v>
      </c>
      <c r="B2647" s="28">
        <v>44005</v>
      </c>
      <c r="C2647" s="4">
        <v>8</v>
      </c>
      <c r="D2647" s="4">
        <v>135</v>
      </c>
    </row>
    <row r="2648" spans="1:5" x14ac:dyDescent="0.25">
      <c r="A2648" s="5" t="s">
        <v>30</v>
      </c>
      <c r="B2648" s="28">
        <v>44005</v>
      </c>
      <c r="C2648" s="4">
        <v>0</v>
      </c>
      <c r="D2648" s="4">
        <v>38</v>
      </c>
    </row>
    <row r="2649" spans="1:5" x14ac:dyDescent="0.25">
      <c r="A2649" s="5" t="s">
        <v>26</v>
      </c>
      <c r="B2649" s="28">
        <v>44005</v>
      </c>
      <c r="C2649" s="4">
        <v>29</v>
      </c>
      <c r="D2649" s="4">
        <v>323</v>
      </c>
    </row>
    <row r="2650" spans="1:5" x14ac:dyDescent="0.25">
      <c r="A2650" s="5" t="s">
        <v>25</v>
      </c>
      <c r="B2650" s="28">
        <v>44005</v>
      </c>
      <c r="C2650" s="4">
        <v>19</v>
      </c>
      <c r="D2650" s="4">
        <v>699</v>
      </c>
      <c r="E2650" s="4">
        <v>1</v>
      </c>
    </row>
    <row r="2651" spans="1:5" x14ac:dyDescent="0.25">
      <c r="A2651" s="5" t="s">
        <v>41</v>
      </c>
      <c r="B2651" s="28">
        <v>44005</v>
      </c>
      <c r="C2651" s="4">
        <v>0</v>
      </c>
      <c r="D2651" s="4">
        <v>22</v>
      </c>
    </row>
    <row r="2652" spans="1:5" x14ac:dyDescent="0.25">
      <c r="A2652" s="5" t="s">
        <v>42</v>
      </c>
      <c r="B2652" s="28">
        <v>44005</v>
      </c>
      <c r="C2652" s="4">
        <v>0</v>
      </c>
      <c r="D2652" s="4">
        <v>8</v>
      </c>
    </row>
    <row r="2653" spans="1:5" x14ac:dyDescent="0.25">
      <c r="A2653" s="5" t="s">
        <v>43</v>
      </c>
      <c r="B2653" s="28">
        <v>44005</v>
      </c>
      <c r="C2653" s="4">
        <v>0</v>
      </c>
      <c r="D2653" s="4">
        <v>11</v>
      </c>
    </row>
    <row r="2654" spans="1:5" x14ac:dyDescent="0.25">
      <c r="A2654" s="5" t="s">
        <v>44</v>
      </c>
      <c r="B2654" s="28">
        <v>44005</v>
      </c>
      <c r="C2654" s="4">
        <v>0</v>
      </c>
      <c r="D2654" s="4">
        <v>50</v>
      </c>
    </row>
    <row r="2655" spans="1:5" x14ac:dyDescent="0.25">
      <c r="A2655" s="5" t="s">
        <v>29</v>
      </c>
      <c r="B2655" s="28">
        <v>44005</v>
      </c>
      <c r="C2655" s="4">
        <v>29</v>
      </c>
      <c r="D2655" s="4">
        <v>340</v>
      </c>
    </row>
    <row r="2656" spans="1:5" x14ac:dyDescent="0.25">
      <c r="A2656" s="5" t="s">
        <v>45</v>
      </c>
      <c r="B2656" s="28">
        <v>44005</v>
      </c>
      <c r="C2656" s="4">
        <v>0</v>
      </c>
      <c r="D2656" s="4">
        <v>22</v>
      </c>
    </row>
    <row r="2657" spans="1:5" x14ac:dyDescent="0.25">
      <c r="A2657" s="5" t="s">
        <v>46</v>
      </c>
      <c r="B2657" s="28">
        <v>44005</v>
      </c>
      <c r="C2657" s="4">
        <v>0</v>
      </c>
      <c r="D2657" s="4">
        <v>149</v>
      </c>
    </row>
    <row r="2658" spans="1:5" x14ac:dyDescent="0.25">
      <c r="A2658" s="5" t="s">
        <v>47</v>
      </c>
      <c r="B2658" s="28">
        <v>44005</v>
      </c>
      <c r="C2658" s="4">
        <v>0</v>
      </c>
      <c r="D2658" s="4">
        <v>59</v>
      </c>
    </row>
    <row r="2659" spans="1:5" x14ac:dyDescent="0.25">
      <c r="A2659" s="5" t="s">
        <v>22</v>
      </c>
      <c r="B2659" s="28">
        <v>44006</v>
      </c>
      <c r="C2659" s="4">
        <v>1463</v>
      </c>
      <c r="D2659" s="4">
        <v>23163</v>
      </c>
      <c r="E2659" s="4">
        <v>21</v>
      </c>
    </row>
    <row r="2660" spans="1:5" x14ac:dyDescent="0.25">
      <c r="A2660" s="5" t="s">
        <v>35</v>
      </c>
      <c r="B2660" s="28">
        <v>44006</v>
      </c>
      <c r="C2660" s="4">
        <v>0</v>
      </c>
      <c r="D2660" s="4">
        <v>0</v>
      </c>
    </row>
    <row r="2661" spans="1:5" x14ac:dyDescent="0.25">
      <c r="A2661" s="5" t="s">
        <v>21</v>
      </c>
      <c r="B2661" s="28">
        <v>44006</v>
      </c>
      <c r="C2661" s="4">
        <v>37</v>
      </c>
      <c r="D2661" s="4">
        <v>1694</v>
      </c>
      <c r="E2661" s="4">
        <v>2</v>
      </c>
    </row>
    <row r="2662" spans="1:5" x14ac:dyDescent="0.25">
      <c r="A2662" s="5" t="s">
        <v>36</v>
      </c>
      <c r="B2662" s="28">
        <v>44006</v>
      </c>
      <c r="C2662" s="4">
        <v>2</v>
      </c>
      <c r="D2662" s="4">
        <v>103</v>
      </c>
    </row>
    <row r="2663" spans="1:5" x14ac:dyDescent="0.25">
      <c r="A2663" s="5" t="s">
        <v>20</v>
      </c>
      <c r="B2663" s="28">
        <v>44006</v>
      </c>
      <c r="C2663" s="4">
        <v>1012</v>
      </c>
      <c r="D2663" s="4">
        <v>21804</v>
      </c>
      <c r="E2663" s="4">
        <v>11</v>
      </c>
    </row>
    <row r="2664" spans="1:5" x14ac:dyDescent="0.25">
      <c r="A2664" s="5" t="s">
        <v>27</v>
      </c>
      <c r="B2664" s="28">
        <v>44006</v>
      </c>
      <c r="C2664" s="4">
        <v>2</v>
      </c>
      <c r="D2664" s="4">
        <v>601</v>
      </c>
    </row>
    <row r="2665" spans="1:5" x14ac:dyDescent="0.25">
      <c r="A2665" s="5" t="s">
        <v>37</v>
      </c>
      <c r="B2665" s="28">
        <v>44006</v>
      </c>
      <c r="C2665" s="4">
        <v>0</v>
      </c>
      <c r="D2665" s="4">
        <v>114</v>
      </c>
    </row>
    <row r="2666" spans="1:5" x14ac:dyDescent="0.25">
      <c r="A2666" s="5" t="s">
        <v>38</v>
      </c>
      <c r="B2666" s="28">
        <v>44006</v>
      </c>
      <c r="C2666" s="4">
        <v>24</v>
      </c>
      <c r="D2666" s="4">
        <v>201</v>
      </c>
    </row>
    <row r="2667" spans="1:5" x14ac:dyDescent="0.25">
      <c r="A2667" s="5" t="s">
        <v>48</v>
      </c>
      <c r="B2667" s="28">
        <v>44006</v>
      </c>
      <c r="C2667" s="4">
        <v>0</v>
      </c>
      <c r="D2667" s="4">
        <v>45</v>
      </c>
    </row>
    <row r="2668" spans="1:5" x14ac:dyDescent="0.25">
      <c r="A2668" s="5" t="s">
        <v>39</v>
      </c>
      <c r="B2668" s="28">
        <v>44006</v>
      </c>
      <c r="C2668" s="4">
        <v>26</v>
      </c>
      <c r="D2668" s="4">
        <v>44</v>
      </c>
    </row>
    <row r="2669" spans="1:5" x14ac:dyDescent="0.25">
      <c r="A2669" s="5" t="s">
        <v>40</v>
      </c>
      <c r="B2669" s="28">
        <v>44006</v>
      </c>
      <c r="C2669" s="4">
        <v>1</v>
      </c>
      <c r="D2669" s="4">
        <v>7</v>
      </c>
    </row>
    <row r="2670" spans="1:5" x14ac:dyDescent="0.25">
      <c r="A2670" s="5" t="s">
        <v>28</v>
      </c>
      <c r="B2670" s="28">
        <v>44006</v>
      </c>
      <c r="C2670" s="4">
        <v>7</v>
      </c>
      <c r="D2670" s="4">
        <v>72</v>
      </c>
    </row>
    <row r="2671" spans="1:5" x14ac:dyDescent="0.25">
      <c r="A2671" s="5" t="s">
        <v>24</v>
      </c>
      <c r="B2671" s="28">
        <v>44006</v>
      </c>
      <c r="C2671" s="4">
        <v>8</v>
      </c>
      <c r="D2671" s="4">
        <v>151</v>
      </c>
    </row>
    <row r="2672" spans="1:5" x14ac:dyDescent="0.25">
      <c r="A2672" s="5" t="s">
        <v>30</v>
      </c>
      <c r="B2672" s="28">
        <v>44006</v>
      </c>
      <c r="C2672" s="4">
        <v>0</v>
      </c>
      <c r="D2672" s="4">
        <v>38</v>
      </c>
    </row>
    <row r="2673" spans="1:5" x14ac:dyDescent="0.25">
      <c r="A2673" s="5" t="s">
        <v>26</v>
      </c>
      <c r="B2673" s="28">
        <v>44006</v>
      </c>
      <c r="C2673" s="4">
        <v>12</v>
      </c>
      <c r="D2673" s="4">
        <v>364</v>
      </c>
      <c r="E2673" s="4">
        <v>1</v>
      </c>
    </row>
    <row r="2674" spans="1:5" x14ac:dyDescent="0.25">
      <c r="A2674" s="5" t="s">
        <v>25</v>
      </c>
      <c r="B2674" s="28">
        <v>44006</v>
      </c>
      <c r="C2674" s="4">
        <v>24</v>
      </c>
      <c r="D2674" s="4">
        <v>742</v>
      </c>
      <c r="E2674" s="4">
        <v>2</v>
      </c>
    </row>
    <row r="2675" spans="1:5" x14ac:dyDescent="0.25">
      <c r="A2675" s="5" t="s">
        <v>41</v>
      </c>
      <c r="B2675" s="28">
        <v>44006</v>
      </c>
      <c r="C2675" s="4">
        <v>3</v>
      </c>
      <c r="D2675" s="4">
        <v>25</v>
      </c>
    </row>
    <row r="2676" spans="1:5" x14ac:dyDescent="0.25">
      <c r="A2676" s="5" t="s">
        <v>42</v>
      </c>
      <c r="B2676" s="28">
        <v>44006</v>
      </c>
      <c r="C2676" s="4">
        <v>0</v>
      </c>
      <c r="D2676" s="4">
        <v>8</v>
      </c>
    </row>
    <row r="2677" spans="1:5" x14ac:dyDescent="0.25">
      <c r="A2677" s="5" t="s">
        <v>43</v>
      </c>
      <c r="B2677" s="28">
        <v>44006</v>
      </c>
      <c r="C2677" s="4">
        <v>0</v>
      </c>
      <c r="D2677" s="4">
        <v>11</v>
      </c>
    </row>
    <row r="2678" spans="1:5" x14ac:dyDescent="0.25">
      <c r="A2678" s="5" t="s">
        <v>44</v>
      </c>
      <c r="B2678" s="28">
        <v>44006</v>
      </c>
      <c r="C2678" s="4">
        <v>-1</v>
      </c>
      <c r="D2678" s="4">
        <v>51</v>
      </c>
    </row>
    <row r="2679" spans="1:5" x14ac:dyDescent="0.25">
      <c r="A2679" s="5" t="s">
        <v>29</v>
      </c>
      <c r="B2679" s="28">
        <v>44006</v>
      </c>
      <c r="C2679" s="4">
        <v>4</v>
      </c>
      <c r="D2679" s="4">
        <v>373</v>
      </c>
    </row>
    <row r="2680" spans="1:5" x14ac:dyDescent="0.25">
      <c r="A2680" s="5" t="s">
        <v>45</v>
      </c>
      <c r="B2680" s="28">
        <v>44006</v>
      </c>
      <c r="C2680" s="4">
        <v>0</v>
      </c>
      <c r="D2680" s="4">
        <v>22</v>
      </c>
    </row>
    <row r="2681" spans="1:5" x14ac:dyDescent="0.25">
      <c r="A2681" s="5" t="s">
        <v>46</v>
      </c>
      <c r="B2681" s="28">
        <v>44006</v>
      </c>
      <c r="C2681" s="4">
        <v>0</v>
      </c>
      <c r="D2681" s="4">
        <v>149</v>
      </c>
      <c r="E2681" s="4">
        <v>1</v>
      </c>
    </row>
    <row r="2682" spans="1:5" x14ac:dyDescent="0.25">
      <c r="A2682" s="5" t="s">
        <v>47</v>
      </c>
      <c r="B2682" s="28">
        <v>44006</v>
      </c>
      <c r="C2682" s="4">
        <v>10</v>
      </c>
      <c r="D2682" s="4">
        <v>69</v>
      </c>
    </row>
    <row r="2683" spans="1:5" x14ac:dyDescent="0.25">
      <c r="A2683" s="5" t="s">
        <v>22</v>
      </c>
      <c r="B2683" s="28">
        <v>44007</v>
      </c>
      <c r="C2683" s="4">
        <v>1482</v>
      </c>
      <c r="D2683" s="4">
        <v>24645</v>
      </c>
      <c r="E2683" s="4">
        <v>14</v>
      </c>
    </row>
    <row r="2684" spans="1:5" x14ac:dyDescent="0.25">
      <c r="A2684" s="5" t="s">
        <v>35</v>
      </c>
      <c r="B2684" s="28">
        <v>44007</v>
      </c>
      <c r="C2684" s="4">
        <v>0</v>
      </c>
      <c r="D2684" s="4">
        <v>0</v>
      </c>
    </row>
    <row r="2685" spans="1:5" x14ac:dyDescent="0.25">
      <c r="A2685" s="5" t="s">
        <v>21</v>
      </c>
      <c r="B2685" s="28">
        <v>44007</v>
      </c>
      <c r="C2685" s="4">
        <v>61</v>
      </c>
      <c r="D2685" s="4">
        <v>1755</v>
      </c>
      <c r="E2685" s="4">
        <v>2</v>
      </c>
    </row>
    <row r="2686" spans="1:5" x14ac:dyDescent="0.25">
      <c r="A2686" s="5" t="s">
        <v>36</v>
      </c>
      <c r="B2686" s="28">
        <v>44007</v>
      </c>
      <c r="C2686" s="4">
        <v>1</v>
      </c>
      <c r="D2686" s="4">
        <v>104</v>
      </c>
    </row>
    <row r="2687" spans="1:5" x14ac:dyDescent="0.25">
      <c r="A2687" s="5" t="s">
        <v>20</v>
      </c>
      <c r="B2687" s="28">
        <v>44007</v>
      </c>
      <c r="C2687" s="4">
        <v>942</v>
      </c>
      <c r="D2687" s="4">
        <v>22746</v>
      </c>
      <c r="E2687" s="4">
        <v>16</v>
      </c>
    </row>
    <row r="2688" spans="1:5" x14ac:dyDescent="0.25">
      <c r="A2688" s="5" t="s">
        <v>27</v>
      </c>
      <c r="B2688" s="28">
        <v>44007</v>
      </c>
      <c r="C2688" s="4">
        <v>6</v>
      </c>
      <c r="D2688" s="4">
        <v>607</v>
      </c>
    </row>
    <row r="2689" spans="1:5" x14ac:dyDescent="0.25">
      <c r="A2689" s="5" t="s">
        <v>37</v>
      </c>
      <c r="B2689" s="28">
        <v>44007</v>
      </c>
      <c r="C2689" s="4">
        <v>0</v>
      </c>
      <c r="D2689" s="4">
        <v>114</v>
      </c>
    </row>
    <row r="2690" spans="1:5" x14ac:dyDescent="0.25">
      <c r="A2690" s="5" t="s">
        <v>38</v>
      </c>
      <c r="B2690" s="28">
        <v>44007</v>
      </c>
      <c r="C2690" s="4">
        <v>17</v>
      </c>
    </row>
    <row r="2691" spans="1:5" x14ac:dyDescent="0.25">
      <c r="A2691" s="5" t="s">
        <v>48</v>
      </c>
      <c r="B2691" s="28">
        <v>44007</v>
      </c>
      <c r="C2691" s="4">
        <v>0</v>
      </c>
    </row>
    <row r="2692" spans="1:5" x14ac:dyDescent="0.25">
      <c r="A2692" s="5" t="s">
        <v>39</v>
      </c>
      <c r="B2692" s="28">
        <v>44007</v>
      </c>
      <c r="C2692" s="4">
        <v>1</v>
      </c>
    </row>
    <row r="2693" spans="1:5" x14ac:dyDescent="0.25">
      <c r="A2693" s="5" t="s">
        <v>40</v>
      </c>
      <c r="B2693" s="28">
        <v>44007</v>
      </c>
      <c r="C2693" s="4">
        <v>0</v>
      </c>
    </row>
    <row r="2694" spans="1:5" x14ac:dyDescent="0.25">
      <c r="A2694" s="5" t="s">
        <v>28</v>
      </c>
      <c r="B2694" s="28">
        <v>44007</v>
      </c>
      <c r="C2694" s="4">
        <v>2</v>
      </c>
    </row>
    <row r="2695" spans="1:5" x14ac:dyDescent="0.25">
      <c r="A2695" s="5" t="s">
        <v>24</v>
      </c>
      <c r="B2695" s="28">
        <v>44007</v>
      </c>
      <c r="C2695" s="4">
        <v>1</v>
      </c>
    </row>
    <row r="2696" spans="1:5" x14ac:dyDescent="0.25">
      <c r="A2696" s="5" t="s">
        <v>30</v>
      </c>
      <c r="B2696" s="28">
        <v>44007</v>
      </c>
      <c r="C2696" s="4">
        <v>1</v>
      </c>
    </row>
    <row r="2697" spans="1:5" x14ac:dyDescent="0.25">
      <c r="A2697" s="5" t="s">
        <v>26</v>
      </c>
      <c r="B2697" s="28">
        <v>44007</v>
      </c>
      <c r="C2697" s="4">
        <v>20</v>
      </c>
      <c r="E2697" s="4">
        <v>2</v>
      </c>
    </row>
    <row r="2698" spans="1:5" x14ac:dyDescent="0.25">
      <c r="A2698" s="5" t="s">
        <v>25</v>
      </c>
      <c r="B2698" s="28">
        <v>44007</v>
      </c>
      <c r="C2698" s="4">
        <v>50</v>
      </c>
    </row>
    <row r="2699" spans="1:5" x14ac:dyDescent="0.25">
      <c r="A2699" s="5" t="s">
        <v>41</v>
      </c>
      <c r="B2699" s="28">
        <v>44007</v>
      </c>
      <c r="C2699" s="4">
        <v>0</v>
      </c>
    </row>
    <row r="2700" spans="1:5" x14ac:dyDescent="0.25">
      <c r="A2700" s="5" t="s">
        <v>42</v>
      </c>
      <c r="B2700" s="28">
        <v>44007</v>
      </c>
      <c r="C2700" s="4">
        <v>0</v>
      </c>
    </row>
    <row r="2701" spans="1:5" x14ac:dyDescent="0.25">
      <c r="A2701" s="5" t="s">
        <v>43</v>
      </c>
      <c r="B2701" s="28">
        <v>44007</v>
      </c>
      <c r="C2701" s="4">
        <v>0</v>
      </c>
    </row>
    <row r="2702" spans="1:5" x14ac:dyDescent="0.25">
      <c r="A2702" s="5" t="s">
        <v>44</v>
      </c>
      <c r="B2702" s="28">
        <v>44007</v>
      </c>
      <c r="C2702" s="4">
        <v>0</v>
      </c>
    </row>
    <row r="2703" spans="1:5" x14ac:dyDescent="0.25">
      <c r="A2703" s="5" t="s">
        <v>29</v>
      </c>
      <c r="B2703" s="28">
        <v>44007</v>
      </c>
      <c r="C2703" s="4">
        <v>21</v>
      </c>
    </row>
    <row r="2704" spans="1:5" x14ac:dyDescent="0.25">
      <c r="A2704" s="5" t="s">
        <v>45</v>
      </c>
      <c r="B2704" s="28">
        <v>44007</v>
      </c>
      <c r="C2704" s="4">
        <v>0</v>
      </c>
    </row>
    <row r="2705" spans="1:5" x14ac:dyDescent="0.25">
      <c r="A2705" s="5" t="s">
        <v>46</v>
      </c>
      <c r="B2705" s="28">
        <v>44007</v>
      </c>
      <c r="C2705" s="4">
        <v>0</v>
      </c>
    </row>
    <row r="2706" spans="1:5" x14ac:dyDescent="0.25">
      <c r="A2706" s="5" t="s">
        <v>47</v>
      </c>
      <c r="B2706" s="28">
        <v>44007</v>
      </c>
      <c r="C2706" s="4">
        <v>1</v>
      </c>
    </row>
    <row r="2707" spans="1:5" x14ac:dyDescent="0.25">
      <c r="A2707" s="5" t="s">
        <v>22</v>
      </c>
      <c r="B2707" s="28">
        <v>44008</v>
      </c>
      <c r="C2707" s="4">
        <v>1692</v>
      </c>
      <c r="D2707" s="4">
        <v>26337</v>
      </c>
      <c r="E2707" s="4">
        <v>21</v>
      </c>
    </row>
    <row r="2708" spans="1:5" x14ac:dyDescent="0.25">
      <c r="A2708" s="5" t="s">
        <v>35</v>
      </c>
      <c r="B2708" s="28">
        <v>44008</v>
      </c>
      <c r="C2708" s="4">
        <v>0</v>
      </c>
      <c r="D2708" s="4">
        <v>0</v>
      </c>
    </row>
    <row r="2709" spans="1:5" x14ac:dyDescent="0.25">
      <c r="A2709" s="5" t="s">
        <v>21</v>
      </c>
      <c r="B2709" s="28">
        <v>44008</v>
      </c>
      <c r="C2709" s="4">
        <v>76</v>
      </c>
      <c r="D2709" s="4">
        <v>1831</v>
      </c>
      <c r="E2709" s="4">
        <v>2</v>
      </c>
    </row>
    <row r="2710" spans="1:5" x14ac:dyDescent="0.25">
      <c r="A2710" s="5" t="s">
        <v>36</v>
      </c>
      <c r="B2710" s="28">
        <v>44008</v>
      </c>
      <c r="C2710" s="4">
        <v>10</v>
      </c>
      <c r="D2710" s="4">
        <v>114</v>
      </c>
    </row>
    <row r="2711" spans="1:5" x14ac:dyDescent="0.25">
      <c r="A2711" s="5" t="s">
        <v>20</v>
      </c>
      <c r="B2711" s="28">
        <v>44008</v>
      </c>
      <c r="C2711" s="4">
        <v>967</v>
      </c>
      <c r="D2711" s="4">
        <v>23713</v>
      </c>
      <c r="E2711" s="4">
        <v>11</v>
      </c>
    </row>
    <row r="2712" spans="1:5" x14ac:dyDescent="0.25">
      <c r="A2712" s="5" t="s">
        <v>27</v>
      </c>
      <c r="B2712" s="28">
        <v>44008</v>
      </c>
      <c r="C2712" s="4">
        <v>8</v>
      </c>
      <c r="D2712" s="4">
        <v>607</v>
      </c>
    </row>
    <row r="2713" spans="1:5" x14ac:dyDescent="0.25">
      <c r="A2713" s="5" t="s">
        <v>37</v>
      </c>
      <c r="B2713" s="28">
        <v>44008</v>
      </c>
      <c r="C2713" s="4">
        <v>0</v>
      </c>
      <c r="D2713" s="4">
        <v>114</v>
      </c>
    </row>
    <row r="2714" spans="1:5" x14ac:dyDescent="0.25">
      <c r="A2714" s="5" t="s">
        <v>38</v>
      </c>
      <c r="B2714" s="28">
        <v>44008</v>
      </c>
      <c r="C2714" s="4">
        <v>19</v>
      </c>
    </row>
    <row r="2715" spans="1:5" x14ac:dyDescent="0.25">
      <c r="A2715" s="5" t="s">
        <v>48</v>
      </c>
      <c r="B2715" s="28">
        <v>44008</v>
      </c>
      <c r="C2715" s="4">
        <v>25</v>
      </c>
    </row>
    <row r="2716" spans="1:5" x14ac:dyDescent="0.25">
      <c r="A2716" s="5" t="s">
        <v>39</v>
      </c>
      <c r="B2716" s="28">
        <v>44008</v>
      </c>
      <c r="C2716" s="4">
        <v>27</v>
      </c>
    </row>
    <row r="2717" spans="1:5" x14ac:dyDescent="0.25">
      <c r="A2717" s="5" t="s">
        <v>40</v>
      </c>
      <c r="B2717" s="28">
        <v>44008</v>
      </c>
      <c r="C2717" s="4">
        <v>0</v>
      </c>
    </row>
    <row r="2718" spans="1:5" x14ac:dyDescent="0.25">
      <c r="A2718" s="5" t="s">
        <v>28</v>
      </c>
      <c r="B2718" s="28">
        <v>44008</v>
      </c>
      <c r="C2718" s="4">
        <v>1</v>
      </c>
    </row>
    <row r="2719" spans="1:5" x14ac:dyDescent="0.25">
      <c r="A2719" s="5" t="s">
        <v>24</v>
      </c>
      <c r="B2719" s="28">
        <v>44008</v>
      </c>
      <c r="C2719" s="4">
        <v>3</v>
      </c>
    </row>
    <row r="2720" spans="1:5" x14ac:dyDescent="0.25">
      <c r="A2720" s="5" t="s">
        <v>30</v>
      </c>
      <c r="B2720" s="28">
        <v>44008</v>
      </c>
      <c r="C2720" s="4">
        <v>0</v>
      </c>
    </row>
    <row r="2721" spans="1:5" x14ac:dyDescent="0.25">
      <c r="A2721" s="5" t="s">
        <v>26</v>
      </c>
      <c r="B2721" s="28">
        <v>44008</v>
      </c>
      <c r="C2721" s="4">
        <v>31</v>
      </c>
    </row>
    <row r="2722" spans="1:5" x14ac:dyDescent="0.25">
      <c r="A2722" s="5" t="s">
        <v>25</v>
      </c>
      <c r="B2722" s="28">
        <v>44008</v>
      </c>
      <c r="C2722" s="4">
        <v>13</v>
      </c>
    </row>
    <row r="2723" spans="1:5" x14ac:dyDescent="0.25">
      <c r="A2723" s="5" t="s">
        <v>41</v>
      </c>
      <c r="B2723" s="28">
        <v>44008</v>
      </c>
      <c r="C2723" s="4">
        <v>0</v>
      </c>
    </row>
    <row r="2724" spans="1:5" x14ac:dyDescent="0.25">
      <c r="A2724" s="5" t="s">
        <v>42</v>
      </c>
      <c r="B2724" s="28">
        <v>44008</v>
      </c>
      <c r="C2724" s="4">
        <v>0</v>
      </c>
    </row>
    <row r="2725" spans="1:5" x14ac:dyDescent="0.25">
      <c r="A2725" s="5" t="s">
        <v>43</v>
      </c>
      <c r="B2725" s="28">
        <v>44008</v>
      </c>
      <c r="C2725" s="4">
        <v>0</v>
      </c>
    </row>
    <row r="2726" spans="1:5" x14ac:dyDescent="0.25">
      <c r="A2726" s="5" t="s">
        <v>44</v>
      </c>
      <c r="B2726" s="28">
        <v>44008</v>
      </c>
      <c r="C2726" s="4">
        <v>0</v>
      </c>
    </row>
    <row r="2727" spans="1:5" x14ac:dyDescent="0.25">
      <c r="A2727" s="5" t="s">
        <v>29</v>
      </c>
      <c r="B2727" s="28">
        <v>44008</v>
      </c>
      <c r="C2727" s="4">
        <v>12</v>
      </c>
    </row>
    <row r="2728" spans="1:5" x14ac:dyDescent="0.25">
      <c r="A2728" s="5" t="s">
        <v>45</v>
      </c>
      <c r="B2728" s="28">
        <v>44008</v>
      </c>
      <c r="C2728" s="4">
        <v>0</v>
      </c>
    </row>
    <row r="2729" spans="1:5" x14ac:dyDescent="0.25">
      <c r="A2729" s="5" t="s">
        <v>46</v>
      </c>
      <c r="B2729" s="28">
        <v>44008</v>
      </c>
      <c r="C2729" s="4">
        <v>0</v>
      </c>
    </row>
    <row r="2730" spans="1:5" x14ac:dyDescent="0.25">
      <c r="A2730" s="5" t="s">
        <v>47</v>
      </c>
      <c r="B2730" s="28">
        <v>44008</v>
      </c>
      <c r="C2730" s="4">
        <v>1</v>
      </c>
    </row>
    <row r="2731" spans="1:5" x14ac:dyDescent="0.25">
      <c r="A2731" s="5" t="s">
        <v>22</v>
      </c>
      <c r="B2731" s="28">
        <v>44009</v>
      </c>
      <c r="C2731" s="4">
        <v>1423</v>
      </c>
      <c r="D2731" s="4">
        <v>27760</v>
      </c>
      <c r="E2731" s="4">
        <v>13</v>
      </c>
    </row>
    <row r="2732" spans="1:5" x14ac:dyDescent="0.25">
      <c r="A2732" s="5" t="s">
        <v>35</v>
      </c>
      <c r="B2732" s="28">
        <v>44009</v>
      </c>
      <c r="C2732" s="4">
        <v>0</v>
      </c>
      <c r="D2732" s="4">
        <v>0</v>
      </c>
    </row>
    <row r="2733" spans="1:5" x14ac:dyDescent="0.25">
      <c r="A2733" s="5" t="s">
        <v>21</v>
      </c>
      <c r="B2733" s="28">
        <v>44009</v>
      </c>
      <c r="C2733" s="4">
        <v>52</v>
      </c>
      <c r="D2733" s="4">
        <v>1883</v>
      </c>
    </row>
    <row r="2734" spans="1:5" x14ac:dyDescent="0.25">
      <c r="A2734" s="5" t="s">
        <v>36</v>
      </c>
      <c r="B2734" s="28">
        <v>44009</v>
      </c>
      <c r="C2734" s="4">
        <v>0</v>
      </c>
      <c r="D2734" s="4">
        <v>114</v>
      </c>
    </row>
    <row r="2735" spans="1:5" x14ac:dyDescent="0.25">
      <c r="A2735" s="5" t="s">
        <v>20</v>
      </c>
      <c r="B2735" s="28">
        <v>44009</v>
      </c>
      <c r="C2735" s="4">
        <v>849</v>
      </c>
      <c r="D2735" s="4">
        <v>24563</v>
      </c>
      <c r="E2735" s="4">
        <v>10</v>
      </c>
    </row>
    <row r="2736" spans="1:5" x14ac:dyDescent="0.25">
      <c r="A2736" s="5" t="s">
        <v>27</v>
      </c>
      <c r="B2736" s="28">
        <v>44009</v>
      </c>
      <c r="C2736" s="4">
        <v>15</v>
      </c>
      <c r="D2736" s="4">
        <v>630</v>
      </c>
    </row>
    <row r="2737" spans="1:4" x14ac:dyDescent="0.25">
      <c r="A2737" s="5" t="s">
        <v>37</v>
      </c>
      <c r="B2737" s="28">
        <v>44009</v>
      </c>
      <c r="C2737" s="4">
        <v>1</v>
      </c>
      <c r="D2737" s="4">
        <v>115</v>
      </c>
    </row>
    <row r="2738" spans="1:4" x14ac:dyDescent="0.25">
      <c r="A2738" s="5" t="s">
        <v>38</v>
      </c>
      <c r="B2738" s="28">
        <v>44009</v>
      </c>
      <c r="C2738" s="4">
        <v>12</v>
      </c>
      <c r="D2738" s="4">
        <v>249</v>
      </c>
    </row>
    <row r="2739" spans="1:4" x14ac:dyDescent="0.25">
      <c r="A2739" s="5" t="s">
        <v>48</v>
      </c>
      <c r="B2739" s="28">
        <v>44009</v>
      </c>
      <c r="C2739" s="4">
        <v>1</v>
      </c>
      <c r="D2739" s="4">
        <v>71</v>
      </c>
    </row>
    <row r="2740" spans="1:4" x14ac:dyDescent="0.25">
      <c r="A2740" s="5" t="s">
        <v>39</v>
      </c>
      <c r="B2740" s="28">
        <v>44009</v>
      </c>
      <c r="C2740" s="4">
        <v>3</v>
      </c>
      <c r="D2740" s="4">
        <v>75</v>
      </c>
    </row>
    <row r="2741" spans="1:4" x14ac:dyDescent="0.25">
      <c r="A2741" s="5" t="s">
        <v>40</v>
      </c>
      <c r="B2741" s="28">
        <v>44009</v>
      </c>
      <c r="C2741" s="4">
        <v>0</v>
      </c>
      <c r="D2741" s="4">
        <v>7</v>
      </c>
    </row>
    <row r="2742" spans="1:4" x14ac:dyDescent="0.25">
      <c r="A2742" s="5" t="s">
        <v>28</v>
      </c>
      <c r="B2742" s="28">
        <v>44009</v>
      </c>
      <c r="C2742" s="4">
        <v>1</v>
      </c>
      <c r="D2742" s="4">
        <v>76</v>
      </c>
    </row>
    <row r="2743" spans="1:4" x14ac:dyDescent="0.25">
      <c r="A2743" s="5" t="s">
        <v>24</v>
      </c>
      <c r="B2743" s="28">
        <v>44009</v>
      </c>
      <c r="C2743" s="4">
        <v>6</v>
      </c>
      <c r="D2743" s="4">
        <v>161</v>
      </c>
    </row>
    <row r="2744" spans="1:4" x14ac:dyDescent="0.25">
      <c r="A2744" s="5" t="s">
        <v>30</v>
      </c>
      <c r="B2744" s="28">
        <v>44009</v>
      </c>
      <c r="C2744" s="4">
        <v>0</v>
      </c>
      <c r="D2744" s="4">
        <v>39</v>
      </c>
    </row>
    <row r="2745" spans="1:4" x14ac:dyDescent="0.25">
      <c r="A2745" s="5" t="s">
        <v>26</v>
      </c>
      <c r="B2745" s="28">
        <v>44009</v>
      </c>
      <c r="C2745" s="4">
        <v>16</v>
      </c>
      <c r="D2745" s="4">
        <v>431</v>
      </c>
    </row>
    <row r="2746" spans="1:4" x14ac:dyDescent="0.25">
      <c r="A2746" s="5" t="s">
        <v>25</v>
      </c>
      <c r="B2746" s="28">
        <v>44009</v>
      </c>
      <c r="C2746" s="4">
        <v>14</v>
      </c>
      <c r="D2746" s="4">
        <v>819</v>
      </c>
    </row>
    <row r="2747" spans="1:4" x14ac:dyDescent="0.25">
      <c r="A2747" s="5" t="s">
        <v>41</v>
      </c>
      <c r="B2747" s="28">
        <v>44009</v>
      </c>
      <c r="C2747" s="4">
        <v>2</v>
      </c>
      <c r="D2747" s="4">
        <v>27</v>
      </c>
    </row>
    <row r="2748" spans="1:4" x14ac:dyDescent="0.25">
      <c r="A2748" s="5" t="s">
        <v>42</v>
      </c>
      <c r="B2748" s="28">
        <v>44009</v>
      </c>
      <c r="C2748" s="4">
        <v>0</v>
      </c>
      <c r="D2748" s="4">
        <v>8</v>
      </c>
    </row>
    <row r="2749" spans="1:4" x14ac:dyDescent="0.25">
      <c r="A2749" s="5" t="s">
        <v>43</v>
      </c>
      <c r="B2749" s="28">
        <v>44009</v>
      </c>
      <c r="C2749" s="4">
        <v>0</v>
      </c>
      <c r="D2749" s="4">
        <v>11</v>
      </c>
    </row>
    <row r="2750" spans="1:4" x14ac:dyDescent="0.25">
      <c r="A2750" s="5" t="s">
        <v>44</v>
      </c>
      <c r="B2750" s="28">
        <v>44009</v>
      </c>
      <c r="C2750" s="4">
        <v>0</v>
      </c>
      <c r="D2750" s="4">
        <v>51</v>
      </c>
    </row>
    <row r="2751" spans="1:4" x14ac:dyDescent="0.25">
      <c r="A2751" s="5" t="s">
        <v>29</v>
      </c>
      <c r="B2751" s="28">
        <v>44009</v>
      </c>
      <c r="C2751" s="4">
        <v>5</v>
      </c>
      <c r="D2751" s="4">
        <v>411</v>
      </c>
    </row>
    <row r="2752" spans="1:4" x14ac:dyDescent="0.25">
      <c r="A2752" s="5" t="s">
        <v>45</v>
      </c>
      <c r="B2752" s="28">
        <v>44009</v>
      </c>
      <c r="C2752" s="4">
        <v>0</v>
      </c>
      <c r="D2752" s="4">
        <v>22</v>
      </c>
    </row>
    <row r="2753" spans="1:5" x14ac:dyDescent="0.25">
      <c r="A2753" s="5" t="s">
        <v>46</v>
      </c>
      <c r="B2753" s="28">
        <v>44009</v>
      </c>
      <c r="C2753" s="4">
        <v>0</v>
      </c>
      <c r="D2753" s="4">
        <v>149</v>
      </c>
    </row>
    <row r="2754" spans="1:5" x14ac:dyDescent="0.25">
      <c r="A2754" s="5" t="s">
        <v>47</v>
      </c>
      <c r="B2754" s="28">
        <v>44009</v>
      </c>
      <c r="C2754" s="4">
        <v>1</v>
      </c>
      <c r="D2754" s="4">
        <v>72</v>
      </c>
    </row>
    <row r="2755" spans="1:5" x14ac:dyDescent="0.25">
      <c r="A2755" s="5" t="s">
        <v>22</v>
      </c>
      <c r="B2755" s="28">
        <v>44010</v>
      </c>
      <c r="C2755" s="4">
        <v>1225</v>
      </c>
      <c r="D2755" s="4">
        <v>28985</v>
      </c>
      <c r="E2755" s="4">
        <v>11</v>
      </c>
    </row>
    <row r="2756" spans="1:5" x14ac:dyDescent="0.25">
      <c r="A2756" s="5" t="s">
        <v>35</v>
      </c>
      <c r="B2756" s="28">
        <v>44010</v>
      </c>
      <c r="C2756" s="4">
        <v>0</v>
      </c>
      <c r="D2756" s="4">
        <v>0</v>
      </c>
    </row>
    <row r="2757" spans="1:5" x14ac:dyDescent="0.25">
      <c r="A2757" s="5" t="s">
        <v>21</v>
      </c>
      <c r="B2757" s="28">
        <v>44010</v>
      </c>
      <c r="C2757" s="4">
        <v>47</v>
      </c>
      <c r="D2757" s="4">
        <v>1930</v>
      </c>
    </row>
    <row r="2758" spans="1:5" x14ac:dyDescent="0.25">
      <c r="A2758" s="5" t="s">
        <v>36</v>
      </c>
      <c r="B2758" s="28">
        <v>44010</v>
      </c>
      <c r="C2758" s="4">
        <v>5</v>
      </c>
      <c r="D2758" s="4">
        <v>119</v>
      </c>
    </row>
    <row r="2759" spans="1:5" x14ac:dyDescent="0.25">
      <c r="A2759" s="5" t="s">
        <v>20</v>
      </c>
      <c r="B2759" s="28">
        <v>44010</v>
      </c>
      <c r="C2759" s="4">
        <v>852</v>
      </c>
      <c r="D2759" s="4">
        <v>25415</v>
      </c>
      <c r="E2759" s="4">
        <v>12</v>
      </c>
    </row>
    <row r="2760" spans="1:5" x14ac:dyDescent="0.25">
      <c r="A2760" s="5" t="s">
        <v>27</v>
      </c>
      <c r="B2760" s="28">
        <v>44010</v>
      </c>
      <c r="C2760" s="4">
        <v>5</v>
      </c>
      <c r="D2760" s="4">
        <v>635</v>
      </c>
    </row>
    <row r="2761" spans="1:5" x14ac:dyDescent="0.25">
      <c r="A2761" s="5" t="s">
        <v>37</v>
      </c>
      <c r="B2761" s="28">
        <v>44010</v>
      </c>
      <c r="C2761" s="4">
        <v>0</v>
      </c>
      <c r="D2761" s="4">
        <v>115</v>
      </c>
    </row>
    <row r="2762" spans="1:5" x14ac:dyDescent="0.25">
      <c r="A2762" s="5" t="s">
        <v>38</v>
      </c>
      <c r="B2762" s="28">
        <v>44010</v>
      </c>
      <c r="C2762" s="4">
        <v>24</v>
      </c>
    </row>
    <row r="2763" spans="1:5" x14ac:dyDescent="0.25">
      <c r="A2763" s="5" t="s">
        <v>48</v>
      </c>
      <c r="B2763" s="28">
        <v>44010</v>
      </c>
      <c r="C2763" s="4">
        <v>0</v>
      </c>
    </row>
    <row r="2764" spans="1:5" x14ac:dyDescent="0.25">
      <c r="A2764" s="5" t="s">
        <v>39</v>
      </c>
      <c r="B2764" s="28">
        <v>44010</v>
      </c>
      <c r="C2764" s="4">
        <v>0</v>
      </c>
    </row>
    <row r="2765" spans="1:5" x14ac:dyDescent="0.25">
      <c r="A2765" s="5" t="s">
        <v>40</v>
      </c>
      <c r="B2765" s="28">
        <v>44010</v>
      </c>
      <c r="C2765" s="4">
        <v>0</v>
      </c>
    </row>
    <row r="2766" spans="1:5" x14ac:dyDescent="0.25">
      <c r="A2766" s="5" t="s">
        <v>28</v>
      </c>
      <c r="B2766" s="28">
        <v>44010</v>
      </c>
      <c r="C2766" s="4">
        <v>0</v>
      </c>
    </row>
    <row r="2767" spans="1:5" x14ac:dyDescent="0.25">
      <c r="A2767" s="5" t="s">
        <v>24</v>
      </c>
      <c r="B2767" s="28">
        <v>44010</v>
      </c>
      <c r="C2767" s="4">
        <v>6</v>
      </c>
      <c r="E2767" s="4">
        <v>1</v>
      </c>
    </row>
    <row r="2768" spans="1:5" x14ac:dyDescent="0.25">
      <c r="A2768" s="5" t="s">
        <v>30</v>
      </c>
      <c r="B2768" s="28">
        <v>44010</v>
      </c>
      <c r="C2768" s="4">
        <v>0</v>
      </c>
    </row>
    <row r="2769" spans="1:5" x14ac:dyDescent="0.25">
      <c r="A2769" s="5" t="s">
        <v>26</v>
      </c>
      <c r="B2769" s="28">
        <v>44010</v>
      </c>
      <c r="C2769" s="4">
        <v>12</v>
      </c>
      <c r="E2769" s="4">
        <v>1</v>
      </c>
    </row>
    <row r="2770" spans="1:5" x14ac:dyDescent="0.25">
      <c r="A2770" s="5" t="s">
        <v>25</v>
      </c>
      <c r="B2770" s="28">
        <v>44010</v>
      </c>
      <c r="C2770" s="4">
        <v>6</v>
      </c>
      <c r="E2770" s="4">
        <v>1</v>
      </c>
    </row>
    <row r="2771" spans="1:5" x14ac:dyDescent="0.25">
      <c r="A2771" s="5" t="s">
        <v>41</v>
      </c>
      <c r="B2771" s="28">
        <v>44010</v>
      </c>
      <c r="C2771" s="4">
        <v>0</v>
      </c>
    </row>
    <row r="2772" spans="1:5" x14ac:dyDescent="0.25">
      <c r="A2772" s="5" t="s">
        <v>42</v>
      </c>
      <c r="B2772" s="28">
        <v>44010</v>
      </c>
      <c r="C2772" s="4">
        <v>0</v>
      </c>
    </row>
    <row r="2773" spans="1:5" x14ac:dyDescent="0.25">
      <c r="A2773" s="5" t="s">
        <v>43</v>
      </c>
      <c r="B2773" s="28">
        <v>44010</v>
      </c>
      <c r="C2773" s="4">
        <v>0</v>
      </c>
    </row>
    <row r="2774" spans="1:5" x14ac:dyDescent="0.25">
      <c r="A2774" s="5" t="s">
        <v>44</v>
      </c>
      <c r="B2774" s="28">
        <v>44010</v>
      </c>
      <c r="C2774" s="4">
        <v>0</v>
      </c>
    </row>
    <row r="2775" spans="1:5" x14ac:dyDescent="0.25">
      <c r="A2775" s="5" t="s">
        <v>29</v>
      </c>
      <c r="B2775" s="28">
        <v>44010</v>
      </c>
      <c r="C2775" s="4">
        <v>6</v>
      </c>
    </row>
    <row r="2776" spans="1:5" x14ac:dyDescent="0.25">
      <c r="A2776" s="5" t="s">
        <v>45</v>
      </c>
      <c r="B2776" s="28">
        <v>44010</v>
      </c>
      <c r="C2776" s="4">
        <v>1</v>
      </c>
    </row>
    <row r="2777" spans="1:5" x14ac:dyDescent="0.25">
      <c r="A2777" s="5" t="s">
        <v>46</v>
      </c>
      <c r="B2777" s="28">
        <v>44010</v>
      </c>
      <c r="C2777" s="4">
        <v>0</v>
      </c>
    </row>
    <row r="2778" spans="1:5" x14ac:dyDescent="0.25">
      <c r="A2778" s="5" t="s">
        <v>47</v>
      </c>
      <c r="B2778" s="28">
        <v>44010</v>
      </c>
      <c r="C2778" s="4">
        <v>0</v>
      </c>
    </row>
    <row r="2779" spans="1:5" x14ac:dyDescent="0.25">
      <c r="A2779" s="5" t="s">
        <v>22</v>
      </c>
      <c r="B2779" s="28">
        <v>44011</v>
      </c>
      <c r="C2779" s="4">
        <v>1280</v>
      </c>
      <c r="D2779" s="4">
        <v>30265</v>
      </c>
      <c r="E2779" s="4">
        <v>21</v>
      </c>
    </row>
    <row r="2780" spans="1:5" x14ac:dyDescent="0.25">
      <c r="A2780" s="5" t="s">
        <v>35</v>
      </c>
      <c r="B2780" s="28">
        <v>44011</v>
      </c>
      <c r="C2780" s="4">
        <v>0</v>
      </c>
      <c r="D2780" s="4">
        <v>0</v>
      </c>
    </row>
    <row r="2781" spans="1:5" x14ac:dyDescent="0.25">
      <c r="A2781" s="5" t="s">
        <v>21</v>
      </c>
      <c r="B2781" s="28">
        <v>44011</v>
      </c>
      <c r="C2781" s="4">
        <v>31</v>
      </c>
      <c r="D2781" s="4">
        <v>1961</v>
      </c>
      <c r="E2781" s="4">
        <v>2</v>
      </c>
    </row>
    <row r="2782" spans="1:5" x14ac:dyDescent="0.25">
      <c r="A2782" s="5" t="s">
        <v>36</v>
      </c>
      <c r="B2782" s="28">
        <v>44011</v>
      </c>
      <c r="C2782" s="4">
        <v>1</v>
      </c>
      <c r="D2782" s="4">
        <v>120</v>
      </c>
    </row>
    <row r="2783" spans="1:5" x14ac:dyDescent="0.25">
      <c r="A2783" s="5" t="s">
        <v>20</v>
      </c>
      <c r="B2783" s="28">
        <v>44011</v>
      </c>
      <c r="C2783" s="4">
        <v>944</v>
      </c>
      <c r="D2783" s="4">
        <v>26359</v>
      </c>
      <c r="E2783" s="4">
        <v>23</v>
      </c>
    </row>
    <row r="2784" spans="1:5" x14ac:dyDescent="0.25">
      <c r="A2784" s="5" t="s">
        <v>27</v>
      </c>
      <c r="B2784" s="28">
        <v>44011</v>
      </c>
      <c r="C2784" s="4">
        <v>2</v>
      </c>
      <c r="D2784" s="4">
        <v>637</v>
      </c>
      <c r="E2784" s="4">
        <v>1</v>
      </c>
    </row>
    <row r="2785" spans="1:5" x14ac:dyDescent="0.25">
      <c r="A2785" s="5" t="s">
        <v>37</v>
      </c>
      <c r="B2785" s="28">
        <v>44011</v>
      </c>
      <c r="C2785" s="4">
        <v>2</v>
      </c>
      <c r="D2785" s="4">
        <v>117</v>
      </c>
    </row>
    <row r="2786" spans="1:5" x14ac:dyDescent="0.25">
      <c r="A2786" s="5" t="s">
        <v>38</v>
      </c>
      <c r="B2786" s="28">
        <v>44011</v>
      </c>
      <c r="C2786" s="4">
        <v>5</v>
      </c>
      <c r="D2786" s="4">
        <v>278</v>
      </c>
    </row>
    <row r="2787" spans="1:5" x14ac:dyDescent="0.25">
      <c r="A2787" s="5" t="s">
        <v>48</v>
      </c>
      <c r="B2787" s="28">
        <v>44011</v>
      </c>
      <c r="C2787" s="4">
        <v>0</v>
      </c>
      <c r="D2787" s="4">
        <v>70</v>
      </c>
    </row>
    <row r="2788" spans="1:5" x14ac:dyDescent="0.25">
      <c r="A2788" s="5" t="s">
        <v>39</v>
      </c>
      <c r="B2788" s="28">
        <v>44011</v>
      </c>
      <c r="C2788" s="4">
        <v>16</v>
      </c>
      <c r="D2788" s="4">
        <v>91</v>
      </c>
    </row>
    <row r="2789" spans="1:5" x14ac:dyDescent="0.25">
      <c r="A2789" s="5" t="s">
        <v>40</v>
      </c>
      <c r="B2789" s="28">
        <v>44011</v>
      </c>
      <c r="C2789" s="4">
        <v>0</v>
      </c>
      <c r="D2789" s="4">
        <v>7</v>
      </c>
    </row>
    <row r="2790" spans="1:5" x14ac:dyDescent="0.25">
      <c r="A2790" s="5" t="s">
        <v>28</v>
      </c>
      <c r="B2790" s="28">
        <v>44011</v>
      </c>
      <c r="C2790" s="4">
        <v>4</v>
      </c>
      <c r="D2790" s="4">
        <v>80</v>
      </c>
    </row>
    <row r="2791" spans="1:5" x14ac:dyDescent="0.25">
      <c r="A2791" s="5" t="s">
        <v>24</v>
      </c>
      <c r="B2791" s="28">
        <v>44011</v>
      </c>
      <c r="C2791" s="4">
        <v>1</v>
      </c>
      <c r="D2791" s="4">
        <v>168</v>
      </c>
    </row>
    <row r="2792" spans="1:5" x14ac:dyDescent="0.25">
      <c r="A2792" s="5" t="s">
        <v>30</v>
      </c>
      <c r="B2792" s="28">
        <v>44011</v>
      </c>
      <c r="C2792" s="4">
        <v>1</v>
      </c>
      <c r="D2792" s="4">
        <v>40</v>
      </c>
    </row>
    <row r="2793" spans="1:5" x14ac:dyDescent="0.25">
      <c r="A2793" s="5" t="s">
        <v>26</v>
      </c>
      <c r="B2793" s="28">
        <v>44011</v>
      </c>
      <c r="C2793" s="4">
        <v>18</v>
      </c>
      <c r="D2793" s="4">
        <v>461</v>
      </c>
      <c r="E2793" s="4">
        <v>1</v>
      </c>
    </row>
    <row r="2794" spans="1:5" x14ac:dyDescent="0.25">
      <c r="A2794" s="5" t="s">
        <v>25</v>
      </c>
      <c r="B2794" s="28">
        <v>44011</v>
      </c>
      <c r="C2794" s="4">
        <v>24</v>
      </c>
      <c r="D2794" s="4">
        <v>849</v>
      </c>
    </row>
    <row r="2795" spans="1:5" x14ac:dyDescent="0.25">
      <c r="A2795" s="5" t="s">
        <v>41</v>
      </c>
      <c r="B2795" s="28">
        <v>44011</v>
      </c>
      <c r="C2795" s="4">
        <v>3</v>
      </c>
      <c r="D2795" s="4">
        <v>30</v>
      </c>
    </row>
    <row r="2796" spans="1:5" x14ac:dyDescent="0.25">
      <c r="A2796" s="5" t="s">
        <v>42</v>
      </c>
      <c r="B2796" s="28">
        <v>44011</v>
      </c>
      <c r="C2796" s="4">
        <v>0</v>
      </c>
      <c r="D2796" s="4">
        <v>8</v>
      </c>
    </row>
    <row r="2797" spans="1:5" x14ac:dyDescent="0.25">
      <c r="A2797" s="5" t="s">
        <v>43</v>
      </c>
      <c r="B2797" s="28">
        <v>44011</v>
      </c>
      <c r="C2797" s="4">
        <v>0</v>
      </c>
      <c r="D2797" s="4">
        <v>11</v>
      </c>
    </row>
    <row r="2798" spans="1:5" x14ac:dyDescent="0.25">
      <c r="A2798" s="5" t="s">
        <v>44</v>
      </c>
      <c r="B2798" s="28">
        <v>44011</v>
      </c>
      <c r="C2798" s="4">
        <v>0</v>
      </c>
      <c r="D2798" s="4">
        <v>51</v>
      </c>
    </row>
    <row r="2799" spans="1:5" x14ac:dyDescent="0.25">
      <c r="A2799" s="5" t="s">
        <v>29</v>
      </c>
      <c r="B2799" s="28">
        <v>44011</v>
      </c>
      <c r="C2799" s="4">
        <v>3</v>
      </c>
      <c r="D2799" s="4">
        <v>420</v>
      </c>
    </row>
    <row r="2800" spans="1:5" x14ac:dyDescent="0.25">
      <c r="A2800" s="5" t="s">
        <v>45</v>
      </c>
      <c r="B2800" s="28">
        <v>44011</v>
      </c>
      <c r="C2800" s="4">
        <v>1</v>
      </c>
      <c r="D2800" s="4">
        <v>24</v>
      </c>
    </row>
    <row r="2801" spans="1:5" x14ac:dyDescent="0.25">
      <c r="A2801" s="5" t="s">
        <v>46</v>
      </c>
      <c r="B2801" s="28">
        <v>44011</v>
      </c>
      <c r="C2801" s="4">
        <v>0</v>
      </c>
      <c r="D2801" s="4">
        <v>149</v>
      </c>
    </row>
    <row r="2802" spans="1:5" x14ac:dyDescent="0.25">
      <c r="A2802" s="5" t="s">
        <v>47</v>
      </c>
      <c r="B2802" s="28">
        <v>44011</v>
      </c>
      <c r="C2802" s="4">
        <v>0</v>
      </c>
      <c r="D2802" s="4">
        <v>72</v>
      </c>
    </row>
    <row r="2803" spans="1:5" x14ac:dyDescent="0.25">
      <c r="A2803" s="5" t="s">
        <v>22</v>
      </c>
      <c r="B2803" s="28">
        <v>44012</v>
      </c>
      <c r="C2803" s="4">
        <v>1374</v>
      </c>
      <c r="D2803" s="4">
        <v>31639</v>
      </c>
      <c r="E2803" s="4">
        <v>13</v>
      </c>
    </row>
    <row r="2804" spans="1:5" x14ac:dyDescent="0.25">
      <c r="A2804" s="5" t="s">
        <v>35</v>
      </c>
      <c r="B2804" s="28">
        <v>44012</v>
      </c>
      <c r="C2804" s="4">
        <v>0</v>
      </c>
      <c r="D2804" s="4">
        <v>0</v>
      </c>
    </row>
    <row r="2805" spans="1:5" x14ac:dyDescent="0.25">
      <c r="A2805" s="5" t="s">
        <v>21</v>
      </c>
      <c r="B2805" s="28">
        <v>44012</v>
      </c>
      <c r="C2805" s="4">
        <v>70</v>
      </c>
      <c r="D2805" s="4">
        <v>2031</v>
      </c>
      <c r="E2805" s="4">
        <v>2</v>
      </c>
    </row>
    <row r="2806" spans="1:5" x14ac:dyDescent="0.25">
      <c r="A2806" s="5" t="s">
        <v>36</v>
      </c>
      <c r="B2806" s="28">
        <v>44012</v>
      </c>
      <c r="C2806" s="4">
        <v>8</v>
      </c>
      <c r="D2806" s="4">
        <v>128</v>
      </c>
    </row>
    <row r="2807" spans="1:5" x14ac:dyDescent="0.25">
      <c r="A2807" s="5" t="s">
        <v>20</v>
      </c>
      <c r="B2807" s="28">
        <v>44012</v>
      </c>
      <c r="C2807" s="4">
        <v>744</v>
      </c>
      <c r="D2807" s="4">
        <v>27103</v>
      </c>
      <c r="E2807" s="4">
        <v>12</v>
      </c>
    </row>
    <row r="2808" spans="1:5" x14ac:dyDescent="0.25">
      <c r="A2808" s="5" t="s">
        <v>27</v>
      </c>
      <c r="B2808" s="28">
        <v>44012</v>
      </c>
      <c r="C2808" s="4">
        <v>11</v>
      </c>
      <c r="D2808" s="4">
        <v>648</v>
      </c>
    </row>
    <row r="2809" spans="1:5" x14ac:dyDescent="0.25">
      <c r="A2809" s="5" t="s">
        <v>37</v>
      </c>
      <c r="B2809" s="28">
        <v>44012</v>
      </c>
      <c r="C2809" s="4">
        <v>0</v>
      </c>
      <c r="D2809" s="4">
        <v>117</v>
      </c>
    </row>
    <row r="2810" spans="1:5" x14ac:dyDescent="0.25">
      <c r="A2810" s="5" t="s">
        <v>38</v>
      </c>
      <c r="B2810" s="28">
        <v>44012</v>
      </c>
      <c r="C2810" s="4">
        <v>6</v>
      </c>
    </row>
    <row r="2811" spans="1:5" x14ac:dyDescent="0.25">
      <c r="A2811" s="5" t="s">
        <v>48</v>
      </c>
      <c r="B2811" s="28">
        <v>44012</v>
      </c>
      <c r="C2811" s="4">
        <v>0</v>
      </c>
    </row>
    <row r="2812" spans="1:5" x14ac:dyDescent="0.25">
      <c r="A2812" s="5" t="s">
        <v>39</v>
      </c>
      <c r="B2812" s="28">
        <v>44012</v>
      </c>
      <c r="C2812" s="4">
        <v>6</v>
      </c>
    </row>
    <row r="2813" spans="1:5" x14ac:dyDescent="0.25">
      <c r="A2813" s="5" t="s">
        <v>40</v>
      </c>
      <c r="B2813" s="28">
        <v>44012</v>
      </c>
      <c r="C2813" s="4">
        <v>0</v>
      </c>
    </row>
    <row r="2814" spans="1:5" x14ac:dyDescent="0.25">
      <c r="A2814" s="5" t="s">
        <v>28</v>
      </c>
      <c r="B2814" s="28">
        <v>44012</v>
      </c>
      <c r="C2814" s="4">
        <v>4</v>
      </c>
    </row>
    <row r="2815" spans="1:5" x14ac:dyDescent="0.25">
      <c r="A2815" s="5" t="s">
        <v>24</v>
      </c>
      <c r="B2815" s="28">
        <v>44012</v>
      </c>
      <c r="C2815" s="4">
        <v>4</v>
      </c>
    </row>
    <row r="2816" spans="1:5" x14ac:dyDescent="0.25">
      <c r="A2816" s="5" t="s">
        <v>30</v>
      </c>
      <c r="B2816" s="28">
        <v>44012</v>
      </c>
      <c r="C2816" s="4">
        <v>0</v>
      </c>
    </row>
    <row r="2817" spans="1:5" x14ac:dyDescent="0.25">
      <c r="A2817" s="5" t="s">
        <v>26</v>
      </c>
      <c r="B2817" s="28">
        <v>44012</v>
      </c>
      <c r="C2817" s="4">
        <v>18</v>
      </c>
    </row>
    <row r="2818" spans="1:5" x14ac:dyDescent="0.25">
      <c r="A2818" s="5" t="s">
        <v>25</v>
      </c>
      <c r="B2818" s="28">
        <v>44012</v>
      </c>
      <c r="C2818" s="4">
        <v>15</v>
      </c>
    </row>
    <row r="2819" spans="1:5" x14ac:dyDescent="0.25">
      <c r="A2819" s="5" t="s">
        <v>41</v>
      </c>
      <c r="B2819" s="28">
        <v>44012</v>
      </c>
      <c r="C2819" s="4">
        <v>1</v>
      </c>
    </row>
    <row r="2820" spans="1:5" x14ac:dyDescent="0.25">
      <c r="A2820" s="5" t="s">
        <v>42</v>
      </c>
      <c r="B2820" s="28">
        <v>44012</v>
      </c>
      <c r="C2820" s="4">
        <v>0</v>
      </c>
    </row>
    <row r="2821" spans="1:5" x14ac:dyDescent="0.25">
      <c r="A2821" s="5" t="s">
        <v>43</v>
      </c>
      <c r="B2821" s="28">
        <v>44012</v>
      </c>
      <c r="C2821" s="4">
        <v>0</v>
      </c>
    </row>
    <row r="2822" spans="1:5" x14ac:dyDescent="0.25">
      <c r="A2822" s="5" t="s">
        <v>44</v>
      </c>
      <c r="B2822" s="28">
        <v>44012</v>
      </c>
      <c r="C2822" s="4">
        <v>0</v>
      </c>
    </row>
    <row r="2823" spans="1:5" x14ac:dyDescent="0.25">
      <c r="A2823" s="5" t="s">
        <v>29</v>
      </c>
      <c r="B2823" s="28">
        <v>44012</v>
      </c>
      <c r="C2823" s="4">
        <v>1</v>
      </c>
    </row>
    <row r="2824" spans="1:5" x14ac:dyDescent="0.25">
      <c r="A2824" s="5" t="s">
        <v>45</v>
      </c>
      <c r="B2824" s="28">
        <v>44012</v>
      </c>
      <c r="C2824" s="4">
        <v>0</v>
      </c>
    </row>
    <row r="2825" spans="1:5" x14ac:dyDescent="0.25">
      <c r="A2825" s="5" t="s">
        <v>46</v>
      </c>
      <c r="B2825" s="28">
        <v>44012</v>
      </c>
      <c r="C2825" s="4">
        <v>0</v>
      </c>
    </row>
    <row r="2826" spans="1:5" x14ac:dyDescent="0.25">
      <c r="A2826" s="5" t="s">
        <v>47</v>
      </c>
      <c r="B2826" s="28">
        <v>44012</v>
      </c>
      <c r="C2826" s="4">
        <v>0</v>
      </c>
    </row>
    <row r="2827" spans="1:5" x14ac:dyDescent="0.25">
      <c r="A2827" s="5" t="s">
        <v>22</v>
      </c>
      <c r="B2827" s="28">
        <v>44013</v>
      </c>
      <c r="C2827" s="4">
        <v>1671</v>
      </c>
      <c r="D2827" s="16">
        <v>33310</v>
      </c>
      <c r="E2827" s="4">
        <v>27</v>
      </c>
    </row>
    <row r="2828" spans="1:5" x14ac:dyDescent="0.25">
      <c r="A2828" s="5" t="s">
        <v>35</v>
      </c>
      <c r="B2828" s="28">
        <v>44013</v>
      </c>
      <c r="C2828" s="4">
        <v>0</v>
      </c>
      <c r="D2828" s="4">
        <v>0</v>
      </c>
    </row>
    <row r="2829" spans="1:5" x14ac:dyDescent="0.25">
      <c r="A2829" s="5" t="s">
        <v>21</v>
      </c>
      <c r="B2829" s="28">
        <v>44013</v>
      </c>
      <c r="C2829" s="4">
        <v>60</v>
      </c>
      <c r="D2829" s="16">
        <v>2091</v>
      </c>
      <c r="E2829" s="4">
        <v>3</v>
      </c>
    </row>
    <row r="2830" spans="1:5" x14ac:dyDescent="0.25">
      <c r="A2830" s="5" t="s">
        <v>36</v>
      </c>
      <c r="B2830" s="28">
        <v>44013</v>
      </c>
      <c r="C2830" s="4">
        <v>8</v>
      </c>
      <c r="D2830" s="4">
        <v>136</v>
      </c>
    </row>
    <row r="2831" spans="1:5" x14ac:dyDescent="0.25">
      <c r="A2831" s="5" t="s">
        <v>20</v>
      </c>
      <c r="B2831" s="28">
        <v>44013</v>
      </c>
      <c r="C2831" s="4">
        <v>841</v>
      </c>
      <c r="D2831" s="16">
        <v>27944</v>
      </c>
      <c r="E2831" s="4">
        <v>13</v>
      </c>
    </row>
    <row r="2832" spans="1:5" x14ac:dyDescent="0.25">
      <c r="A2832" s="5" t="s">
        <v>27</v>
      </c>
      <c r="B2832" s="28">
        <v>44013</v>
      </c>
      <c r="C2832" s="4">
        <v>11</v>
      </c>
      <c r="D2832" s="4">
        <v>659</v>
      </c>
    </row>
    <row r="2833" spans="1:5" x14ac:dyDescent="0.25">
      <c r="A2833" s="5" t="s">
        <v>37</v>
      </c>
      <c r="B2833" s="28">
        <v>44013</v>
      </c>
      <c r="C2833" s="4">
        <v>1</v>
      </c>
      <c r="D2833" s="4">
        <v>118</v>
      </c>
    </row>
    <row r="2834" spans="1:5" x14ac:dyDescent="0.25">
      <c r="A2834" s="5" t="s">
        <v>38</v>
      </c>
      <c r="B2834" s="28">
        <v>44013</v>
      </c>
      <c r="C2834" s="4">
        <v>9</v>
      </c>
      <c r="D2834" s="4">
        <v>293</v>
      </c>
    </row>
    <row r="2835" spans="1:5" x14ac:dyDescent="0.25">
      <c r="A2835" s="5" t="s">
        <v>48</v>
      </c>
      <c r="B2835" s="28">
        <v>44013</v>
      </c>
      <c r="C2835" s="4">
        <v>4</v>
      </c>
      <c r="D2835" s="4">
        <v>74</v>
      </c>
    </row>
    <row r="2836" spans="1:5" x14ac:dyDescent="0.25">
      <c r="A2836" s="5" t="s">
        <v>39</v>
      </c>
      <c r="B2836" s="28">
        <v>44013</v>
      </c>
      <c r="C2836" s="4">
        <v>17</v>
      </c>
      <c r="D2836" s="4">
        <v>114</v>
      </c>
    </row>
    <row r="2837" spans="1:5" x14ac:dyDescent="0.25">
      <c r="A2837" s="5" t="s">
        <v>40</v>
      </c>
      <c r="B2837" s="28">
        <v>44013</v>
      </c>
      <c r="C2837" s="4">
        <v>0</v>
      </c>
      <c r="D2837" s="4">
        <v>7</v>
      </c>
    </row>
    <row r="2838" spans="1:5" x14ac:dyDescent="0.25">
      <c r="A2838" s="5" t="s">
        <v>28</v>
      </c>
      <c r="B2838" s="28">
        <v>44013</v>
      </c>
      <c r="C2838" s="4">
        <v>1</v>
      </c>
      <c r="D2838" s="4">
        <v>85</v>
      </c>
      <c r="E2838" s="4">
        <v>1</v>
      </c>
    </row>
    <row r="2839" spans="1:5" x14ac:dyDescent="0.25">
      <c r="A2839" s="5" t="s">
        <v>24</v>
      </c>
      <c r="B2839" s="28">
        <v>44013</v>
      </c>
      <c r="C2839" s="4">
        <v>7</v>
      </c>
      <c r="D2839" s="4">
        <v>179</v>
      </c>
    </row>
    <row r="2840" spans="1:5" x14ac:dyDescent="0.25">
      <c r="A2840" s="5" t="s">
        <v>30</v>
      </c>
      <c r="B2840" s="28">
        <v>44013</v>
      </c>
      <c r="C2840" s="4">
        <v>0</v>
      </c>
      <c r="D2840" s="4">
        <v>40</v>
      </c>
    </row>
    <row r="2841" spans="1:5" x14ac:dyDescent="0.25">
      <c r="A2841" s="5" t="s">
        <v>26</v>
      </c>
      <c r="B2841" s="28">
        <v>44013</v>
      </c>
      <c r="C2841" s="4">
        <v>12</v>
      </c>
      <c r="D2841" s="4">
        <v>491</v>
      </c>
    </row>
    <row r="2842" spans="1:5" x14ac:dyDescent="0.25">
      <c r="A2842" s="5" t="s">
        <v>25</v>
      </c>
      <c r="B2842" s="28">
        <v>44013</v>
      </c>
      <c r="C2842" s="4">
        <v>13</v>
      </c>
      <c r="D2842" s="4">
        <v>877</v>
      </c>
    </row>
    <row r="2843" spans="1:5" x14ac:dyDescent="0.25">
      <c r="A2843" s="5" t="s">
        <v>41</v>
      </c>
      <c r="B2843" s="28">
        <v>44013</v>
      </c>
      <c r="C2843" s="4">
        <v>2</v>
      </c>
      <c r="D2843" s="4">
        <v>33</v>
      </c>
    </row>
    <row r="2844" spans="1:5" x14ac:dyDescent="0.25">
      <c r="A2844" s="5" t="s">
        <v>42</v>
      </c>
      <c r="B2844" s="28">
        <v>44013</v>
      </c>
      <c r="C2844" s="4">
        <v>0</v>
      </c>
      <c r="D2844" s="4">
        <v>8</v>
      </c>
    </row>
    <row r="2845" spans="1:5" x14ac:dyDescent="0.25">
      <c r="A2845" s="5" t="s">
        <v>43</v>
      </c>
      <c r="B2845" s="28">
        <v>44013</v>
      </c>
      <c r="C2845" s="4">
        <v>0</v>
      </c>
      <c r="D2845" s="4">
        <v>11</v>
      </c>
    </row>
    <row r="2846" spans="1:5" x14ac:dyDescent="0.25">
      <c r="A2846" s="5" t="s">
        <v>44</v>
      </c>
      <c r="B2846" s="28">
        <v>44013</v>
      </c>
      <c r="C2846" s="4">
        <v>0</v>
      </c>
      <c r="D2846" s="4">
        <v>51</v>
      </c>
    </row>
    <row r="2847" spans="1:5" x14ac:dyDescent="0.25">
      <c r="A2847" s="5" t="s">
        <v>29</v>
      </c>
      <c r="B2847" s="28">
        <v>44013</v>
      </c>
      <c r="C2847" s="4">
        <v>1</v>
      </c>
      <c r="D2847" s="4">
        <v>422</v>
      </c>
    </row>
    <row r="2848" spans="1:5" x14ac:dyDescent="0.25">
      <c r="A2848" s="5" t="s">
        <v>45</v>
      </c>
      <c r="B2848" s="28">
        <v>44013</v>
      </c>
      <c r="C2848" s="4">
        <v>1</v>
      </c>
      <c r="D2848" s="4">
        <v>25</v>
      </c>
    </row>
    <row r="2849" spans="1:5" x14ac:dyDescent="0.25">
      <c r="A2849" s="5" t="s">
        <v>46</v>
      </c>
      <c r="B2849" s="28">
        <v>44013</v>
      </c>
      <c r="C2849" s="4">
        <v>0</v>
      </c>
      <c r="D2849" s="4">
        <v>149</v>
      </c>
    </row>
    <row r="2850" spans="1:5" x14ac:dyDescent="0.25">
      <c r="A2850" s="5" t="s">
        <v>47</v>
      </c>
      <c r="B2850" s="28">
        <v>44013</v>
      </c>
      <c r="C2850" s="4">
        <v>8</v>
      </c>
      <c r="D2850" s="4">
        <v>80</v>
      </c>
    </row>
    <row r="2851" spans="1:5" x14ac:dyDescent="0.25">
      <c r="A2851" s="5" t="s">
        <v>22</v>
      </c>
      <c r="B2851" s="28">
        <v>44014</v>
      </c>
      <c r="C2851" s="4">
        <v>1733</v>
      </c>
      <c r="D2851" s="4">
        <v>35043</v>
      </c>
      <c r="E2851" s="4">
        <v>21</v>
      </c>
    </row>
    <row r="2852" spans="1:5" x14ac:dyDescent="0.25">
      <c r="A2852" s="5" t="s">
        <v>35</v>
      </c>
      <c r="B2852" s="28">
        <v>44014</v>
      </c>
      <c r="C2852" s="4">
        <v>0</v>
      </c>
      <c r="D2852" s="4">
        <v>0</v>
      </c>
    </row>
    <row r="2853" spans="1:5" x14ac:dyDescent="0.25">
      <c r="A2853" s="5" t="s">
        <v>21</v>
      </c>
      <c r="B2853" s="28">
        <v>44014</v>
      </c>
      <c r="C2853" s="4">
        <v>81</v>
      </c>
      <c r="D2853" s="4">
        <v>2172</v>
      </c>
      <c r="E2853" s="4">
        <v>2</v>
      </c>
    </row>
    <row r="2854" spans="1:5" x14ac:dyDescent="0.25">
      <c r="A2854" s="5" t="s">
        <v>36</v>
      </c>
      <c r="B2854" s="28">
        <v>44014</v>
      </c>
      <c r="C2854" s="4">
        <v>0</v>
      </c>
      <c r="D2854" s="4">
        <v>136</v>
      </c>
    </row>
    <row r="2855" spans="1:5" x14ac:dyDescent="0.25">
      <c r="A2855" s="5" t="s">
        <v>20</v>
      </c>
      <c r="B2855" s="28">
        <v>44014</v>
      </c>
      <c r="C2855" s="4">
        <v>840</v>
      </c>
      <c r="D2855" s="4">
        <v>28784</v>
      </c>
      <c r="E2855" s="4">
        <v>11</v>
      </c>
    </row>
    <row r="2856" spans="1:5" x14ac:dyDescent="0.25">
      <c r="A2856" s="5" t="s">
        <v>27</v>
      </c>
      <c r="B2856" s="28">
        <v>44014</v>
      </c>
      <c r="C2856" s="4">
        <v>8</v>
      </c>
      <c r="D2856" s="4">
        <v>667</v>
      </c>
    </row>
    <row r="2857" spans="1:5" x14ac:dyDescent="0.25">
      <c r="A2857" s="5" t="s">
        <v>37</v>
      </c>
      <c r="B2857" s="28">
        <v>44014</v>
      </c>
      <c r="C2857" s="4">
        <v>0</v>
      </c>
      <c r="D2857" s="4">
        <v>118</v>
      </c>
    </row>
    <row r="2858" spans="1:5" x14ac:dyDescent="0.25">
      <c r="A2858" s="5" t="s">
        <v>38</v>
      </c>
      <c r="B2858" s="28">
        <v>44014</v>
      </c>
      <c r="C2858" s="4">
        <v>14</v>
      </c>
    </row>
    <row r="2859" spans="1:5" x14ac:dyDescent="0.25">
      <c r="A2859" s="5" t="s">
        <v>48</v>
      </c>
      <c r="B2859" s="28">
        <v>44014</v>
      </c>
      <c r="C2859" s="4">
        <v>1</v>
      </c>
    </row>
    <row r="2860" spans="1:5" x14ac:dyDescent="0.25">
      <c r="A2860" s="5" t="s">
        <v>39</v>
      </c>
      <c r="B2860" s="28">
        <v>44014</v>
      </c>
      <c r="C2860" s="4">
        <v>14</v>
      </c>
    </row>
    <row r="2861" spans="1:5" x14ac:dyDescent="0.25">
      <c r="A2861" s="5" t="s">
        <v>40</v>
      </c>
      <c r="B2861" s="28">
        <v>44014</v>
      </c>
      <c r="C2861" s="4">
        <v>0</v>
      </c>
    </row>
    <row r="2862" spans="1:5" x14ac:dyDescent="0.25">
      <c r="A2862" s="5" t="s">
        <v>28</v>
      </c>
      <c r="B2862" s="28">
        <v>44014</v>
      </c>
      <c r="C2862" s="4">
        <v>3</v>
      </c>
    </row>
    <row r="2863" spans="1:5" x14ac:dyDescent="0.25">
      <c r="A2863" s="5" t="s">
        <v>24</v>
      </c>
      <c r="B2863" s="28">
        <v>44014</v>
      </c>
      <c r="C2863" s="4">
        <v>2</v>
      </c>
    </row>
    <row r="2864" spans="1:5" x14ac:dyDescent="0.25">
      <c r="A2864" s="5" t="s">
        <v>30</v>
      </c>
      <c r="B2864" s="28">
        <v>44014</v>
      </c>
      <c r="C2864" s="4">
        <v>0</v>
      </c>
    </row>
    <row r="2865" spans="1:5" x14ac:dyDescent="0.25">
      <c r="A2865" s="5" t="s">
        <v>26</v>
      </c>
      <c r="B2865" s="28">
        <v>44014</v>
      </c>
      <c r="C2865" s="4">
        <v>12</v>
      </c>
    </row>
    <row r="2866" spans="1:5" x14ac:dyDescent="0.25">
      <c r="A2866" s="5" t="s">
        <v>25</v>
      </c>
      <c r="B2866" s="28">
        <v>44014</v>
      </c>
      <c r="C2866" s="4">
        <v>34</v>
      </c>
    </row>
    <row r="2867" spans="1:5" x14ac:dyDescent="0.25">
      <c r="A2867" s="5" t="s">
        <v>41</v>
      </c>
      <c r="B2867" s="28">
        <v>44014</v>
      </c>
      <c r="C2867" s="4">
        <v>0</v>
      </c>
    </row>
    <row r="2868" spans="1:5" x14ac:dyDescent="0.25">
      <c r="A2868" s="5" t="s">
        <v>42</v>
      </c>
      <c r="B2868" s="28">
        <v>44014</v>
      </c>
      <c r="C2868" s="4">
        <v>0</v>
      </c>
    </row>
    <row r="2869" spans="1:5" x14ac:dyDescent="0.25">
      <c r="A2869" s="5" t="s">
        <v>43</v>
      </c>
      <c r="B2869" s="28">
        <v>44014</v>
      </c>
      <c r="C2869" s="4">
        <v>0</v>
      </c>
    </row>
    <row r="2870" spans="1:5" x14ac:dyDescent="0.25">
      <c r="A2870" s="5" t="s">
        <v>44</v>
      </c>
      <c r="B2870" s="28">
        <v>44014</v>
      </c>
      <c r="C2870" s="4">
        <v>0</v>
      </c>
    </row>
    <row r="2871" spans="1:5" x14ac:dyDescent="0.25">
      <c r="A2871" s="5" t="s">
        <v>29</v>
      </c>
      <c r="B2871" s="28">
        <v>44014</v>
      </c>
      <c r="C2871" s="4">
        <v>2</v>
      </c>
    </row>
    <row r="2872" spans="1:5" x14ac:dyDescent="0.25">
      <c r="A2872" s="5" t="s">
        <v>45</v>
      </c>
      <c r="B2872" s="28">
        <v>44014</v>
      </c>
      <c r="C2872" s="4">
        <v>0</v>
      </c>
    </row>
    <row r="2873" spans="1:5" x14ac:dyDescent="0.25">
      <c r="A2873" s="5" t="s">
        <v>46</v>
      </c>
      <c r="B2873" s="28">
        <v>44014</v>
      </c>
      <c r="C2873" s="4">
        <v>0</v>
      </c>
    </row>
    <row r="2874" spans="1:5" x14ac:dyDescent="0.25">
      <c r="A2874" s="5" t="s">
        <v>47</v>
      </c>
      <c r="B2874" s="28">
        <v>44014</v>
      </c>
      <c r="C2874" s="4">
        <v>0</v>
      </c>
    </row>
    <row r="2875" spans="1:5" x14ac:dyDescent="0.25">
      <c r="A2875" s="5" t="s">
        <v>22</v>
      </c>
      <c r="B2875" s="28">
        <v>44015</v>
      </c>
      <c r="C2875" s="4">
        <v>1849</v>
      </c>
      <c r="D2875" s="4">
        <v>36892</v>
      </c>
      <c r="E2875" s="4">
        <v>26</v>
      </c>
    </row>
    <row r="2876" spans="1:5" x14ac:dyDescent="0.25">
      <c r="A2876" s="5" t="s">
        <v>35</v>
      </c>
      <c r="B2876" s="28">
        <v>44015</v>
      </c>
      <c r="C2876" s="4">
        <v>1</v>
      </c>
      <c r="D2876" s="4">
        <v>1</v>
      </c>
    </row>
    <row r="2877" spans="1:5" x14ac:dyDescent="0.25">
      <c r="A2877" s="5" t="s">
        <v>21</v>
      </c>
      <c r="B2877" s="28">
        <v>44015</v>
      </c>
      <c r="C2877" s="4">
        <v>37</v>
      </c>
      <c r="D2877" s="4">
        <v>2209</v>
      </c>
      <c r="E2877" s="4">
        <v>3</v>
      </c>
    </row>
    <row r="2878" spans="1:5" x14ac:dyDescent="0.25">
      <c r="A2878" s="5" t="s">
        <v>36</v>
      </c>
      <c r="B2878" s="28">
        <v>44015</v>
      </c>
      <c r="C2878" s="4">
        <v>12</v>
      </c>
      <c r="D2878" s="4">
        <v>148</v>
      </c>
    </row>
    <row r="2879" spans="1:5" x14ac:dyDescent="0.25">
      <c r="A2879" s="5" t="s">
        <v>20</v>
      </c>
      <c r="B2879" s="28">
        <v>44015</v>
      </c>
      <c r="C2879" s="4">
        <v>835</v>
      </c>
      <c r="D2879" s="4">
        <v>29619</v>
      </c>
      <c r="E2879" s="4">
        <v>22</v>
      </c>
    </row>
    <row r="2880" spans="1:5" x14ac:dyDescent="0.25">
      <c r="A2880" s="5" t="s">
        <v>27</v>
      </c>
      <c r="B2880" s="28">
        <v>44015</v>
      </c>
      <c r="C2880" s="4">
        <v>8</v>
      </c>
      <c r="D2880" s="4">
        <v>675</v>
      </c>
    </row>
    <row r="2881" spans="1:5" x14ac:dyDescent="0.25">
      <c r="A2881" s="5" t="s">
        <v>37</v>
      </c>
      <c r="B2881" s="28">
        <v>44015</v>
      </c>
      <c r="C2881" s="4">
        <v>0</v>
      </c>
      <c r="D2881" s="4">
        <v>118</v>
      </c>
    </row>
    <row r="2882" spans="1:5" x14ac:dyDescent="0.25">
      <c r="A2882" s="5" t="s">
        <v>38</v>
      </c>
      <c r="B2882" s="28">
        <v>44015</v>
      </c>
      <c r="C2882" s="4">
        <v>11</v>
      </c>
    </row>
    <row r="2883" spans="1:5" x14ac:dyDescent="0.25">
      <c r="A2883" s="5" t="s">
        <v>48</v>
      </c>
      <c r="B2883" s="28">
        <v>44015</v>
      </c>
      <c r="C2883" s="4">
        <v>0</v>
      </c>
    </row>
    <row r="2884" spans="1:5" x14ac:dyDescent="0.25">
      <c r="A2884" s="5" t="s">
        <v>39</v>
      </c>
      <c r="B2884" s="28">
        <v>44015</v>
      </c>
      <c r="C2884" s="4">
        <v>20</v>
      </c>
    </row>
    <row r="2885" spans="1:5" x14ac:dyDescent="0.25">
      <c r="A2885" s="5" t="s">
        <v>40</v>
      </c>
      <c r="B2885" s="28">
        <v>44015</v>
      </c>
      <c r="C2885" s="4">
        <v>0</v>
      </c>
    </row>
    <row r="2886" spans="1:5" x14ac:dyDescent="0.25">
      <c r="A2886" s="5" t="s">
        <v>28</v>
      </c>
      <c r="B2886" s="28">
        <v>44015</v>
      </c>
      <c r="C2886" s="4">
        <v>3</v>
      </c>
    </row>
    <row r="2887" spans="1:5" x14ac:dyDescent="0.25">
      <c r="A2887" s="5" t="s">
        <v>24</v>
      </c>
      <c r="B2887" s="28">
        <v>44015</v>
      </c>
      <c r="C2887" s="4">
        <v>3</v>
      </c>
    </row>
    <row r="2888" spans="1:5" x14ac:dyDescent="0.25">
      <c r="A2888" s="5" t="s">
        <v>30</v>
      </c>
      <c r="B2888" s="28">
        <v>44015</v>
      </c>
      <c r="C2888" s="4">
        <v>0</v>
      </c>
    </row>
    <row r="2889" spans="1:5" x14ac:dyDescent="0.25">
      <c r="A2889" s="5" t="s">
        <v>26</v>
      </c>
      <c r="B2889" s="28">
        <v>44015</v>
      </c>
      <c r="C2889" s="4">
        <v>28</v>
      </c>
    </row>
    <row r="2890" spans="1:5" x14ac:dyDescent="0.25">
      <c r="A2890" s="5" t="s">
        <v>25</v>
      </c>
      <c r="B2890" s="28">
        <v>44015</v>
      </c>
      <c r="C2890" s="4">
        <v>23</v>
      </c>
    </row>
    <row r="2891" spans="1:5" x14ac:dyDescent="0.25">
      <c r="A2891" s="5" t="s">
        <v>41</v>
      </c>
      <c r="B2891" s="28">
        <v>44015</v>
      </c>
      <c r="C2891" s="4">
        <v>8</v>
      </c>
    </row>
    <row r="2892" spans="1:5" x14ac:dyDescent="0.25">
      <c r="A2892" s="5" t="s">
        <v>42</v>
      </c>
      <c r="B2892" s="28">
        <v>44015</v>
      </c>
      <c r="C2892" s="4">
        <v>0</v>
      </c>
    </row>
    <row r="2893" spans="1:5" x14ac:dyDescent="0.25">
      <c r="A2893" s="5" t="s">
        <v>43</v>
      </c>
      <c r="B2893" s="28">
        <v>44015</v>
      </c>
      <c r="C2893" s="4">
        <v>0</v>
      </c>
    </row>
    <row r="2894" spans="1:5" x14ac:dyDescent="0.25">
      <c r="A2894" s="5" t="s">
        <v>44</v>
      </c>
      <c r="B2894" s="28">
        <v>44015</v>
      </c>
      <c r="C2894" s="4">
        <v>0</v>
      </c>
    </row>
    <row r="2895" spans="1:5" x14ac:dyDescent="0.25">
      <c r="A2895" s="5" t="s">
        <v>29</v>
      </c>
      <c r="B2895" s="28">
        <v>44015</v>
      </c>
      <c r="C2895" s="4">
        <v>5</v>
      </c>
      <c r="E2895" s="4">
        <v>1</v>
      </c>
    </row>
    <row r="2896" spans="1:5" x14ac:dyDescent="0.25">
      <c r="A2896" s="5" t="s">
        <v>45</v>
      </c>
      <c r="B2896" s="28">
        <v>44015</v>
      </c>
      <c r="C2896" s="4">
        <v>0</v>
      </c>
    </row>
    <row r="2897" spans="1:5" x14ac:dyDescent="0.25">
      <c r="A2897" s="5" t="s">
        <v>46</v>
      </c>
      <c r="B2897" s="28">
        <v>44015</v>
      </c>
      <c r="C2897" s="4">
        <v>0</v>
      </c>
    </row>
    <row r="2898" spans="1:5" x14ac:dyDescent="0.25">
      <c r="A2898" s="5" t="s">
        <v>47</v>
      </c>
      <c r="B2898" s="28">
        <v>44015</v>
      </c>
      <c r="C2898" s="4">
        <v>2</v>
      </c>
    </row>
    <row r="2899" spans="1:5" x14ac:dyDescent="0.25">
      <c r="A2899" s="5" t="s">
        <v>22</v>
      </c>
      <c r="B2899" s="28">
        <v>44016</v>
      </c>
      <c r="C2899" s="4">
        <v>1517</v>
      </c>
      <c r="D2899" s="4">
        <v>38409</v>
      </c>
      <c r="E2899" s="4">
        <v>26</v>
      </c>
    </row>
    <row r="2900" spans="1:5" x14ac:dyDescent="0.25">
      <c r="A2900" s="5" t="s">
        <v>35</v>
      </c>
      <c r="B2900" s="28">
        <v>44016</v>
      </c>
      <c r="C2900" s="4">
        <v>5</v>
      </c>
      <c r="D2900" s="4">
        <v>6</v>
      </c>
    </row>
    <row r="2901" spans="1:5" x14ac:dyDescent="0.25">
      <c r="A2901" s="5" t="s">
        <v>21</v>
      </c>
      <c r="B2901" s="28">
        <v>44016</v>
      </c>
      <c r="C2901" s="4">
        <v>53</v>
      </c>
      <c r="D2901" s="4">
        <v>2262</v>
      </c>
      <c r="E2901" s="4">
        <v>3</v>
      </c>
    </row>
    <row r="2902" spans="1:5" x14ac:dyDescent="0.25">
      <c r="A2902" s="5" t="s">
        <v>36</v>
      </c>
      <c r="B2902" s="28">
        <v>44016</v>
      </c>
      <c r="C2902" s="4">
        <v>0</v>
      </c>
      <c r="D2902" s="4">
        <v>148</v>
      </c>
    </row>
    <row r="2903" spans="1:5" x14ac:dyDescent="0.25">
      <c r="A2903" s="5" t="s">
        <v>20</v>
      </c>
      <c r="B2903" s="28">
        <v>44016</v>
      </c>
      <c r="C2903" s="4">
        <v>899</v>
      </c>
      <c r="D2903" s="4">
        <v>30518</v>
      </c>
      <c r="E2903" s="4">
        <v>13</v>
      </c>
    </row>
    <row r="2904" spans="1:5" x14ac:dyDescent="0.25">
      <c r="A2904" s="5" t="s">
        <v>27</v>
      </c>
      <c r="B2904" s="28">
        <v>44016</v>
      </c>
      <c r="C2904" s="4">
        <v>13</v>
      </c>
      <c r="D2904" s="4">
        <v>688</v>
      </c>
    </row>
    <row r="2905" spans="1:5" x14ac:dyDescent="0.25">
      <c r="A2905" s="5" t="s">
        <v>37</v>
      </c>
      <c r="B2905" s="28">
        <v>44016</v>
      </c>
      <c r="C2905" s="4">
        <v>0</v>
      </c>
      <c r="D2905" s="4">
        <v>118</v>
      </c>
    </row>
    <row r="2906" spans="1:5" x14ac:dyDescent="0.25">
      <c r="A2906" s="5" t="s">
        <v>38</v>
      </c>
      <c r="B2906" s="28">
        <v>44016</v>
      </c>
      <c r="C2906" s="4">
        <v>5</v>
      </c>
    </row>
    <row r="2907" spans="1:5" x14ac:dyDescent="0.25">
      <c r="A2907" s="5" t="s">
        <v>48</v>
      </c>
      <c r="B2907" s="28">
        <v>44016</v>
      </c>
      <c r="C2907" s="4">
        <v>0</v>
      </c>
    </row>
    <row r="2908" spans="1:5" x14ac:dyDescent="0.25">
      <c r="A2908" s="5" t="s">
        <v>39</v>
      </c>
      <c r="B2908" s="28">
        <v>44016</v>
      </c>
      <c r="C2908" s="4">
        <v>14</v>
      </c>
    </row>
    <row r="2909" spans="1:5" x14ac:dyDescent="0.25">
      <c r="A2909" s="5" t="s">
        <v>40</v>
      </c>
      <c r="B2909" s="28">
        <v>44016</v>
      </c>
      <c r="C2909" s="4">
        <v>0</v>
      </c>
    </row>
    <row r="2910" spans="1:5" x14ac:dyDescent="0.25">
      <c r="A2910" s="5" t="s">
        <v>28</v>
      </c>
      <c r="B2910" s="28">
        <v>44016</v>
      </c>
      <c r="C2910" s="4">
        <v>5</v>
      </c>
    </row>
    <row r="2911" spans="1:5" x14ac:dyDescent="0.25">
      <c r="A2911" s="5" t="s">
        <v>24</v>
      </c>
      <c r="B2911" s="28">
        <v>44016</v>
      </c>
      <c r="C2911" s="4">
        <v>4</v>
      </c>
    </row>
    <row r="2912" spans="1:5" x14ac:dyDescent="0.25">
      <c r="A2912" s="5" t="s">
        <v>30</v>
      </c>
      <c r="B2912" s="28">
        <v>44016</v>
      </c>
      <c r="C2912" s="4">
        <v>0</v>
      </c>
    </row>
    <row r="2913" spans="1:5" x14ac:dyDescent="0.25">
      <c r="A2913" s="5" t="s">
        <v>26</v>
      </c>
      <c r="B2913" s="28">
        <v>44016</v>
      </c>
      <c r="C2913" s="4">
        <v>20</v>
      </c>
      <c r="E2913" s="4">
        <v>1</v>
      </c>
    </row>
    <row r="2914" spans="1:5" x14ac:dyDescent="0.25">
      <c r="A2914" s="5" t="s">
        <v>25</v>
      </c>
      <c r="B2914" s="28">
        <v>44016</v>
      </c>
      <c r="C2914" s="4">
        <v>28</v>
      </c>
    </row>
    <row r="2915" spans="1:5" x14ac:dyDescent="0.25">
      <c r="A2915" s="5" t="s">
        <v>41</v>
      </c>
      <c r="B2915" s="28">
        <v>44016</v>
      </c>
      <c r="C2915" s="4">
        <v>16</v>
      </c>
    </row>
    <row r="2916" spans="1:5" x14ac:dyDescent="0.25">
      <c r="A2916" s="5" t="s">
        <v>42</v>
      </c>
      <c r="B2916" s="28">
        <v>44016</v>
      </c>
      <c r="C2916" s="4">
        <v>0</v>
      </c>
    </row>
    <row r="2917" spans="1:5" x14ac:dyDescent="0.25">
      <c r="A2917" s="5" t="s">
        <v>43</v>
      </c>
      <c r="B2917" s="28">
        <v>44016</v>
      </c>
      <c r="C2917" s="4">
        <v>1</v>
      </c>
    </row>
    <row r="2918" spans="1:5" x14ac:dyDescent="0.25">
      <c r="A2918" s="5" t="s">
        <v>44</v>
      </c>
      <c r="B2918" s="28">
        <v>44016</v>
      </c>
      <c r="C2918" s="4">
        <v>0</v>
      </c>
    </row>
    <row r="2919" spans="1:5" x14ac:dyDescent="0.25">
      <c r="A2919" s="5" t="s">
        <v>29</v>
      </c>
      <c r="B2919" s="28">
        <v>44016</v>
      </c>
      <c r="C2919" s="4">
        <v>5</v>
      </c>
      <c r="E2919" s="4">
        <v>1</v>
      </c>
    </row>
    <row r="2920" spans="1:5" x14ac:dyDescent="0.25">
      <c r="A2920" s="5" t="s">
        <v>45</v>
      </c>
      <c r="B2920" s="28">
        <v>44016</v>
      </c>
      <c r="C2920" s="4">
        <v>0</v>
      </c>
    </row>
    <row r="2921" spans="1:5" x14ac:dyDescent="0.25">
      <c r="A2921" s="5" t="s">
        <v>46</v>
      </c>
      <c r="B2921" s="28">
        <v>44016</v>
      </c>
      <c r="C2921" s="4">
        <v>4</v>
      </c>
    </row>
    <row r="2922" spans="1:5" x14ac:dyDescent="0.25">
      <c r="A2922" s="5" t="s">
        <v>47</v>
      </c>
      <c r="B2922" s="28">
        <v>44016</v>
      </c>
      <c r="C2922" s="4">
        <v>1</v>
      </c>
    </row>
    <row r="2923" spans="1:5" x14ac:dyDescent="0.25">
      <c r="A2923" s="5" t="s">
        <v>22</v>
      </c>
      <c r="B2923" s="28">
        <v>44017</v>
      </c>
      <c r="C2923" s="4">
        <v>1564</v>
      </c>
      <c r="D2923" s="4">
        <v>39973</v>
      </c>
      <c r="E2923" s="4">
        <v>13</v>
      </c>
    </row>
    <row r="2924" spans="1:5" x14ac:dyDescent="0.25">
      <c r="A2924" s="5" t="s">
        <v>35</v>
      </c>
      <c r="B2924" s="28">
        <v>44017</v>
      </c>
      <c r="C2924" s="4">
        <v>0</v>
      </c>
      <c r="D2924" s="4">
        <v>6</v>
      </c>
    </row>
    <row r="2925" spans="1:5" x14ac:dyDescent="0.25">
      <c r="A2925" s="5" t="s">
        <v>21</v>
      </c>
      <c r="B2925" s="28">
        <v>44017</v>
      </c>
      <c r="C2925" s="4">
        <v>47</v>
      </c>
      <c r="D2925" s="4">
        <v>2309</v>
      </c>
    </row>
    <row r="2926" spans="1:5" x14ac:dyDescent="0.25">
      <c r="A2926" s="5" t="s">
        <v>36</v>
      </c>
      <c r="B2926" s="28">
        <v>44017</v>
      </c>
      <c r="C2926" s="4">
        <v>6</v>
      </c>
      <c r="D2926" s="4">
        <v>154</v>
      </c>
    </row>
    <row r="2927" spans="1:5" x14ac:dyDescent="0.25">
      <c r="A2927" s="5" t="s">
        <v>20</v>
      </c>
      <c r="B2927" s="28">
        <v>44017</v>
      </c>
      <c r="C2927" s="4">
        <v>767</v>
      </c>
      <c r="D2927" s="4">
        <v>31285</v>
      </c>
      <c r="E2927" s="4">
        <v>10</v>
      </c>
    </row>
    <row r="2928" spans="1:5" x14ac:dyDescent="0.25">
      <c r="A2928" s="5" t="s">
        <v>27</v>
      </c>
      <c r="B2928" s="28">
        <v>44017</v>
      </c>
      <c r="C2928" s="4">
        <v>14</v>
      </c>
      <c r="D2928" s="4">
        <v>702</v>
      </c>
    </row>
    <row r="2929" spans="1:5" x14ac:dyDescent="0.25">
      <c r="A2929" s="5" t="s">
        <v>37</v>
      </c>
      <c r="B2929" s="28">
        <v>44017</v>
      </c>
      <c r="C2929" s="4">
        <v>1</v>
      </c>
      <c r="D2929" s="4">
        <v>119</v>
      </c>
    </row>
    <row r="2930" spans="1:5" x14ac:dyDescent="0.25">
      <c r="A2930" s="5" t="s">
        <v>38</v>
      </c>
      <c r="B2930" s="28">
        <v>44017</v>
      </c>
      <c r="C2930" s="4">
        <v>6</v>
      </c>
    </row>
    <row r="2931" spans="1:5" x14ac:dyDescent="0.25">
      <c r="A2931" s="5" t="s">
        <v>48</v>
      </c>
      <c r="B2931" s="28">
        <v>44017</v>
      </c>
      <c r="C2931" s="4">
        <v>0</v>
      </c>
    </row>
    <row r="2932" spans="1:5" x14ac:dyDescent="0.25">
      <c r="A2932" s="5" t="s">
        <v>39</v>
      </c>
      <c r="B2932" s="28">
        <v>44017</v>
      </c>
      <c r="C2932" s="4">
        <v>1</v>
      </c>
    </row>
    <row r="2933" spans="1:5" x14ac:dyDescent="0.25">
      <c r="A2933" s="5" t="s">
        <v>40</v>
      </c>
      <c r="B2933" s="28">
        <v>44017</v>
      </c>
      <c r="C2933" s="4">
        <v>0</v>
      </c>
    </row>
    <row r="2934" spans="1:5" x14ac:dyDescent="0.25">
      <c r="A2934" s="5" t="s">
        <v>28</v>
      </c>
      <c r="B2934" s="28">
        <v>44017</v>
      </c>
      <c r="C2934" s="4">
        <v>6</v>
      </c>
    </row>
    <row r="2935" spans="1:5" x14ac:dyDescent="0.25">
      <c r="A2935" s="5" t="s">
        <v>24</v>
      </c>
      <c r="B2935" s="28">
        <v>44017</v>
      </c>
      <c r="C2935" s="4">
        <v>7</v>
      </c>
    </row>
    <row r="2936" spans="1:5" x14ac:dyDescent="0.25">
      <c r="A2936" s="5" t="s">
        <v>30</v>
      </c>
      <c r="B2936" s="28">
        <v>44017</v>
      </c>
      <c r="C2936" s="4">
        <v>0</v>
      </c>
    </row>
    <row r="2937" spans="1:5" x14ac:dyDescent="0.25">
      <c r="A2937" s="5" t="s">
        <v>26</v>
      </c>
      <c r="B2937" s="28">
        <v>44017</v>
      </c>
      <c r="C2937" s="4">
        <v>9</v>
      </c>
      <c r="E2937" s="4">
        <v>3</v>
      </c>
    </row>
    <row r="2938" spans="1:5" x14ac:dyDescent="0.25">
      <c r="A2938" s="5" t="s">
        <v>25</v>
      </c>
      <c r="B2938" s="28">
        <v>44017</v>
      </c>
      <c r="C2938" s="4">
        <v>3</v>
      </c>
      <c r="E2938" s="4">
        <v>1</v>
      </c>
    </row>
    <row r="2939" spans="1:5" x14ac:dyDescent="0.25">
      <c r="A2939" s="5" t="s">
        <v>41</v>
      </c>
      <c r="B2939" s="28">
        <v>44017</v>
      </c>
      <c r="C2939" s="4">
        <v>2</v>
      </c>
    </row>
    <row r="2940" spans="1:5" x14ac:dyDescent="0.25">
      <c r="A2940" s="5" t="s">
        <v>42</v>
      </c>
      <c r="B2940" s="28">
        <v>44017</v>
      </c>
      <c r="C2940" s="4">
        <v>0</v>
      </c>
    </row>
    <row r="2941" spans="1:5" x14ac:dyDescent="0.25">
      <c r="A2941" s="5" t="s">
        <v>43</v>
      </c>
      <c r="B2941" s="28">
        <v>44017</v>
      </c>
      <c r="C2941" s="4">
        <v>0</v>
      </c>
    </row>
    <row r="2942" spans="1:5" x14ac:dyDescent="0.25">
      <c r="A2942" s="5" t="s">
        <v>44</v>
      </c>
      <c r="B2942" s="28">
        <v>44017</v>
      </c>
      <c r="C2942" s="4">
        <v>0</v>
      </c>
    </row>
    <row r="2943" spans="1:5" x14ac:dyDescent="0.25">
      <c r="A2943" s="5" t="s">
        <v>29</v>
      </c>
      <c r="B2943" s="28">
        <v>44017</v>
      </c>
      <c r="C2943" s="4">
        <v>3</v>
      </c>
    </row>
    <row r="2944" spans="1:5" x14ac:dyDescent="0.25">
      <c r="A2944" s="5" t="s">
        <v>45</v>
      </c>
      <c r="B2944" s="28">
        <v>44017</v>
      </c>
      <c r="C2944" s="4">
        <v>0</v>
      </c>
    </row>
    <row r="2945" spans="1:5" x14ac:dyDescent="0.25">
      <c r="A2945" s="5" t="s">
        <v>46</v>
      </c>
      <c r="B2945" s="28">
        <v>44017</v>
      </c>
      <c r="C2945" s="4">
        <v>0</v>
      </c>
    </row>
    <row r="2946" spans="1:5" x14ac:dyDescent="0.25">
      <c r="A2946" s="5" t="s">
        <v>47</v>
      </c>
      <c r="B2946" s="28">
        <v>44017</v>
      </c>
      <c r="C2946" s="4">
        <v>3</v>
      </c>
    </row>
    <row r="2947" spans="1:5" x14ac:dyDescent="0.25">
      <c r="A2947" s="5" t="s">
        <v>22</v>
      </c>
      <c r="B2947" s="28">
        <v>44018</v>
      </c>
      <c r="C2947" s="4">
        <v>1476</v>
      </c>
      <c r="D2947" s="4">
        <v>41449</v>
      </c>
      <c r="E2947" s="4">
        <v>54</v>
      </c>
    </row>
    <row r="2948" spans="1:5" x14ac:dyDescent="0.25">
      <c r="A2948" s="5" t="s">
        <v>35</v>
      </c>
      <c r="B2948" s="28">
        <v>44018</v>
      </c>
      <c r="C2948" s="4">
        <v>1</v>
      </c>
      <c r="D2948" s="4">
        <v>7</v>
      </c>
    </row>
    <row r="2949" spans="1:5" x14ac:dyDescent="0.25">
      <c r="A2949" s="5" t="s">
        <v>21</v>
      </c>
      <c r="B2949" s="28">
        <v>44018</v>
      </c>
      <c r="C2949" s="4">
        <v>26</v>
      </c>
      <c r="D2949" s="4">
        <v>2335</v>
      </c>
      <c r="E2949" s="4">
        <v>2</v>
      </c>
    </row>
    <row r="2950" spans="1:5" x14ac:dyDescent="0.25">
      <c r="A2950" s="5" t="s">
        <v>36</v>
      </c>
      <c r="B2950" s="28">
        <v>44018</v>
      </c>
      <c r="C2950" s="4">
        <v>6</v>
      </c>
      <c r="D2950" s="4">
        <v>160</v>
      </c>
    </row>
    <row r="2951" spans="1:5" x14ac:dyDescent="0.25">
      <c r="A2951" s="5" t="s">
        <v>20</v>
      </c>
      <c r="B2951" s="28">
        <v>44018</v>
      </c>
      <c r="C2951" s="4">
        <v>995</v>
      </c>
      <c r="D2951" s="4">
        <v>32280</v>
      </c>
      <c r="E2951" s="4">
        <v>14</v>
      </c>
    </row>
    <row r="2952" spans="1:5" x14ac:dyDescent="0.25">
      <c r="A2952" s="5" t="s">
        <v>27</v>
      </c>
      <c r="B2952" s="28">
        <v>44018</v>
      </c>
      <c r="C2952" s="4">
        <v>28</v>
      </c>
      <c r="D2952" s="4">
        <v>730</v>
      </c>
    </row>
    <row r="2953" spans="1:5" x14ac:dyDescent="0.25">
      <c r="A2953" s="5" t="s">
        <v>37</v>
      </c>
      <c r="B2953" s="28">
        <v>44018</v>
      </c>
      <c r="C2953" s="4">
        <v>1</v>
      </c>
      <c r="D2953" s="4">
        <v>120</v>
      </c>
    </row>
    <row r="2954" spans="1:5" x14ac:dyDescent="0.25">
      <c r="A2954" s="5" t="s">
        <v>38</v>
      </c>
      <c r="B2954" s="28">
        <v>44018</v>
      </c>
      <c r="C2954" s="4">
        <v>5</v>
      </c>
    </row>
    <row r="2955" spans="1:5" x14ac:dyDescent="0.25">
      <c r="A2955" s="5" t="s">
        <v>48</v>
      </c>
      <c r="B2955" s="28">
        <v>44018</v>
      </c>
      <c r="C2955" s="4">
        <v>0</v>
      </c>
    </row>
    <row r="2956" spans="1:5" x14ac:dyDescent="0.25">
      <c r="A2956" s="5" t="s">
        <v>39</v>
      </c>
      <c r="B2956" s="28">
        <v>44018</v>
      </c>
      <c r="C2956" s="4">
        <v>29</v>
      </c>
    </row>
    <row r="2957" spans="1:5" x14ac:dyDescent="0.25">
      <c r="A2957" s="5" t="s">
        <v>40</v>
      </c>
      <c r="B2957" s="28">
        <v>44018</v>
      </c>
      <c r="C2957" s="4">
        <v>0</v>
      </c>
    </row>
    <row r="2958" spans="1:5" x14ac:dyDescent="0.25">
      <c r="A2958" s="5" t="s">
        <v>28</v>
      </c>
      <c r="B2958" s="28">
        <v>44018</v>
      </c>
      <c r="C2958" s="4">
        <v>5</v>
      </c>
    </row>
    <row r="2959" spans="1:5" x14ac:dyDescent="0.25">
      <c r="A2959" s="5" t="s">
        <v>24</v>
      </c>
      <c r="B2959" s="28">
        <v>44018</v>
      </c>
      <c r="C2959" s="4">
        <v>4</v>
      </c>
    </row>
    <row r="2960" spans="1:5" x14ac:dyDescent="0.25">
      <c r="A2960" s="5" t="s">
        <v>30</v>
      </c>
      <c r="B2960" s="28">
        <v>44018</v>
      </c>
      <c r="C2960" s="4">
        <v>2</v>
      </c>
    </row>
    <row r="2961" spans="1:5" x14ac:dyDescent="0.25">
      <c r="A2961" s="5" t="s">
        <v>26</v>
      </c>
      <c r="B2961" s="28">
        <v>44018</v>
      </c>
      <c r="C2961" s="4">
        <v>34</v>
      </c>
      <c r="E2961" s="4">
        <v>1</v>
      </c>
    </row>
    <row r="2962" spans="1:5" x14ac:dyDescent="0.25">
      <c r="A2962" s="5" t="s">
        <v>25</v>
      </c>
      <c r="B2962" s="28">
        <v>44018</v>
      </c>
      <c r="C2962" s="4">
        <v>7</v>
      </c>
      <c r="E2962" s="4">
        <v>3</v>
      </c>
    </row>
    <row r="2963" spans="1:5" x14ac:dyDescent="0.25">
      <c r="A2963" s="5" t="s">
        <v>41</v>
      </c>
      <c r="B2963" s="28">
        <v>44018</v>
      </c>
      <c r="C2963" s="4">
        <v>2</v>
      </c>
      <c r="E2963" s="4">
        <v>1</v>
      </c>
    </row>
    <row r="2964" spans="1:5" x14ac:dyDescent="0.25">
      <c r="A2964" s="5" t="s">
        <v>42</v>
      </c>
      <c r="B2964" s="28">
        <v>44018</v>
      </c>
      <c r="C2964" s="4">
        <v>1</v>
      </c>
    </row>
    <row r="2965" spans="1:5" x14ac:dyDescent="0.25">
      <c r="A2965" s="5" t="s">
        <v>43</v>
      </c>
      <c r="B2965" s="28">
        <v>44018</v>
      </c>
      <c r="C2965" s="4">
        <v>0</v>
      </c>
    </row>
    <row r="2966" spans="1:5" x14ac:dyDescent="0.25">
      <c r="A2966" s="5" t="s">
        <v>44</v>
      </c>
      <c r="B2966" s="28">
        <v>44018</v>
      </c>
      <c r="C2966" s="4">
        <v>4</v>
      </c>
    </row>
    <row r="2967" spans="1:5" x14ac:dyDescent="0.25">
      <c r="A2967" s="5" t="s">
        <v>29</v>
      </c>
      <c r="B2967" s="28">
        <v>44018</v>
      </c>
      <c r="C2967" s="4">
        <v>5</v>
      </c>
    </row>
    <row r="2968" spans="1:5" x14ac:dyDescent="0.25">
      <c r="A2968" s="5" t="s">
        <v>45</v>
      </c>
      <c r="B2968" s="28">
        <v>44018</v>
      </c>
      <c r="C2968" s="4">
        <v>1</v>
      </c>
    </row>
    <row r="2969" spans="1:5" x14ac:dyDescent="0.25">
      <c r="A2969" s="5" t="s">
        <v>46</v>
      </c>
      <c r="B2969" s="28">
        <v>44018</v>
      </c>
      <c r="C2969" s="4">
        <v>0</v>
      </c>
    </row>
    <row r="2970" spans="1:5" x14ac:dyDescent="0.25">
      <c r="A2970" s="5" t="s">
        <v>47</v>
      </c>
      <c r="B2970" s="28">
        <v>44018</v>
      </c>
      <c r="C2970" s="4">
        <v>0</v>
      </c>
    </row>
    <row r="2971" spans="1:5" x14ac:dyDescent="0.25">
      <c r="A2971" s="5" t="s">
        <v>22</v>
      </c>
      <c r="B2971" s="28">
        <v>44019</v>
      </c>
      <c r="C2971" s="4">
        <v>1752</v>
      </c>
      <c r="D2971" s="4">
        <v>43201</v>
      </c>
      <c r="E2971" s="4">
        <v>39</v>
      </c>
    </row>
    <row r="2972" spans="1:5" x14ac:dyDescent="0.25">
      <c r="A2972" s="5" t="s">
        <v>35</v>
      </c>
      <c r="B2972" s="28">
        <v>44019</v>
      </c>
      <c r="C2972" s="4">
        <v>0</v>
      </c>
      <c r="D2972" s="4">
        <v>7</v>
      </c>
    </row>
    <row r="2973" spans="1:5" x14ac:dyDescent="0.25">
      <c r="A2973" s="5" t="s">
        <v>21</v>
      </c>
      <c r="B2973" s="28">
        <v>44019</v>
      </c>
      <c r="C2973" s="4">
        <v>22</v>
      </c>
      <c r="D2973" s="4">
        <v>2357</v>
      </c>
    </row>
    <row r="2974" spans="1:5" x14ac:dyDescent="0.25">
      <c r="A2974" s="5" t="s">
        <v>36</v>
      </c>
      <c r="B2974" s="28">
        <v>44019</v>
      </c>
      <c r="C2974" s="4">
        <v>0</v>
      </c>
      <c r="D2974" s="4">
        <v>160</v>
      </c>
    </row>
    <row r="2975" spans="1:5" x14ac:dyDescent="0.25">
      <c r="A2975" s="5" t="s">
        <v>20</v>
      </c>
      <c r="B2975" s="28">
        <v>44019</v>
      </c>
      <c r="C2975" s="4">
        <v>1025</v>
      </c>
      <c r="D2975" s="4">
        <v>33305</v>
      </c>
      <c r="E2975" s="4">
        <v>21</v>
      </c>
    </row>
    <row r="2976" spans="1:5" x14ac:dyDescent="0.25">
      <c r="A2976" s="5" t="s">
        <v>27</v>
      </c>
      <c r="B2976" s="28">
        <v>44019</v>
      </c>
      <c r="C2976" s="4">
        <v>48</v>
      </c>
      <c r="D2976" s="4">
        <v>778</v>
      </c>
    </row>
    <row r="2977" spans="1:5" x14ac:dyDescent="0.25">
      <c r="A2977" s="5" t="s">
        <v>37</v>
      </c>
      <c r="B2977" s="28">
        <v>44019</v>
      </c>
      <c r="C2977" s="4">
        <v>1</v>
      </c>
      <c r="D2977" s="4">
        <v>121</v>
      </c>
    </row>
    <row r="2978" spans="1:5" x14ac:dyDescent="0.25">
      <c r="A2978" s="5" t="s">
        <v>38</v>
      </c>
      <c r="B2978" s="28">
        <v>44019</v>
      </c>
      <c r="C2978" s="4">
        <v>10</v>
      </c>
      <c r="D2978" s="4">
        <v>344</v>
      </c>
    </row>
    <row r="2979" spans="1:5" x14ac:dyDescent="0.25">
      <c r="A2979" s="5" t="s">
        <v>48</v>
      </c>
      <c r="B2979" s="28">
        <v>44019</v>
      </c>
      <c r="C2979" s="4">
        <v>0</v>
      </c>
      <c r="D2979" s="4">
        <v>75</v>
      </c>
    </row>
    <row r="2980" spans="1:5" x14ac:dyDescent="0.25">
      <c r="A2980" s="5" t="s">
        <v>39</v>
      </c>
      <c r="B2980" s="28">
        <v>44019</v>
      </c>
      <c r="C2980" s="4">
        <v>30</v>
      </c>
      <c r="D2980" s="4">
        <v>222</v>
      </c>
    </row>
    <row r="2981" spans="1:5" x14ac:dyDescent="0.25">
      <c r="A2981" s="5" t="s">
        <v>40</v>
      </c>
      <c r="B2981" s="28">
        <v>44019</v>
      </c>
      <c r="C2981" s="4">
        <v>0</v>
      </c>
      <c r="D2981" s="4">
        <v>7</v>
      </c>
    </row>
    <row r="2982" spans="1:5" x14ac:dyDescent="0.25">
      <c r="A2982" s="5" t="s">
        <v>28</v>
      </c>
      <c r="B2982" s="28">
        <v>44019</v>
      </c>
      <c r="C2982" s="4">
        <v>3</v>
      </c>
      <c r="D2982" s="4">
        <v>110</v>
      </c>
    </row>
    <row r="2983" spans="1:5" x14ac:dyDescent="0.25">
      <c r="A2983" s="5" t="s">
        <v>24</v>
      </c>
      <c r="B2983" s="28">
        <v>44019</v>
      </c>
      <c r="C2983" s="4">
        <v>23</v>
      </c>
      <c r="D2983" s="4">
        <v>222</v>
      </c>
    </row>
    <row r="2984" spans="1:5" x14ac:dyDescent="0.25">
      <c r="A2984" s="5" t="s">
        <v>30</v>
      </c>
      <c r="B2984" s="28">
        <v>44019</v>
      </c>
      <c r="C2984" s="4">
        <v>0</v>
      </c>
      <c r="D2984" s="4">
        <v>42</v>
      </c>
    </row>
    <row r="2985" spans="1:5" x14ac:dyDescent="0.25">
      <c r="A2985" s="5" t="s">
        <v>26</v>
      </c>
      <c r="B2985" s="28">
        <v>44019</v>
      </c>
      <c r="C2985" s="4">
        <v>22</v>
      </c>
      <c r="D2985" s="4">
        <v>616</v>
      </c>
    </row>
    <row r="2986" spans="1:5" x14ac:dyDescent="0.25">
      <c r="A2986" s="5" t="s">
        <v>25</v>
      </c>
      <c r="B2986" s="28">
        <v>44019</v>
      </c>
      <c r="C2986" s="4">
        <v>25</v>
      </c>
      <c r="D2986" s="4">
        <v>997</v>
      </c>
      <c r="E2986" s="4">
        <v>1</v>
      </c>
    </row>
    <row r="2987" spans="1:5" x14ac:dyDescent="0.25">
      <c r="A2987" s="5" t="s">
        <v>41</v>
      </c>
      <c r="B2987" s="28">
        <v>44019</v>
      </c>
      <c r="C2987" s="4">
        <v>8</v>
      </c>
      <c r="D2987" s="4">
        <v>69</v>
      </c>
      <c r="E2987" s="4">
        <v>1</v>
      </c>
    </row>
    <row r="2988" spans="1:5" x14ac:dyDescent="0.25">
      <c r="A2988" s="5" t="s">
        <v>42</v>
      </c>
      <c r="B2988" s="28">
        <v>44019</v>
      </c>
      <c r="C2988" s="4">
        <v>0</v>
      </c>
      <c r="D2988" s="4">
        <v>9</v>
      </c>
    </row>
    <row r="2989" spans="1:5" x14ac:dyDescent="0.25">
      <c r="A2989" s="5" t="s">
        <v>43</v>
      </c>
      <c r="B2989" s="28">
        <v>44019</v>
      </c>
      <c r="C2989" s="4">
        <v>0</v>
      </c>
      <c r="D2989" s="4">
        <v>12</v>
      </c>
    </row>
    <row r="2990" spans="1:5" x14ac:dyDescent="0.25">
      <c r="A2990" s="5" t="s">
        <v>44</v>
      </c>
      <c r="B2990" s="28">
        <v>44019</v>
      </c>
      <c r="C2990" s="4">
        <v>0</v>
      </c>
      <c r="D2990" s="4">
        <v>55</v>
      </c>
    </row>
    <row r="2991" spans="1:5" x14ac:dyDescent="0.25">
      <c r="A2991" s="5" t="s">
        <v>29</v>
      </c>
      <c r="B2991" s="28">
        <v>44019</v>
      </c>
      <c r="C2991" s="4">
        <v>9</v>
      </c>
      <c r="D2991" s="4">
        <v>451</v>
      </c>
    </row>
    <row r="2992" spans="1:5" x14ac:dyDescent="0.25">
      <c r="A2992" s="5" t="s">
        <v>45</v>
      </c>
      <c r="B2992" s="28">
        <v>44019</v>
      </c>
      <c r="C2992" s="4">
        <v>1</v>
      </c>
      <c r="D2992" s="4">
        <v>27</v>
      </c>
    </row>
    <row r="2993" spans="1:6" x14ac:dyDescent="0.25">
      <c r="A2993" s="5" t="s">
        <v>46</v>
      </c>
      <c r="B2993" s="28">
        <v>44019</v>
      </c>
      <c r="C2993" s="4">
        <v>1</v>
      </c>
      <c r="D2993" s="4">
        <v>154</v>
      </c>
      <c r="F2993" s="49"/>
    </row>
    <row r="2994" spans="1:6" x14ac:dyDescent="0.25">
      <c r="A2994" s="5" t="s">
        <v>47</v>
      </c>
      <c r="B2994" s="28">
        <v>44019</v>
      </c>
      <c r="C2994" s="4">
        <v>0</v>
      </c>
      <c r="D2994" s="4">
        <v>85</v>
      </c>
    </row>
    <row r="2995" spans="1:6" x14ac:dyDescent="0.25">
      <c r="A2995" s="5" t="s">
        <v>22</v>
      </c>
      <c r="B2995" s="28">
        <v>44020</v>
      </c>
      <c r="C2995" s="4">
        <v>2222</v>
      </c>
      <c r="D2995" s="4">
        <v>45423</v>
      </c>
      <c r="E2995" s="4">
        <v>35</v>
      </c>
    </row>
    <row r="2996" spans="1:6" x14ac:dyDescent="0.25">
      <c r="A2996" s="5" t="s">
        <v>35</v>
      </c>
      <c r="B2996" s="28">
        <v>44020</v>
      </c>
      <c r="C2996" s="4">
        <v>21</v>
      </c>
      <c r="D2996" s="4">
        <v>28</v>
      </c>
    </row>
    <row r="2997" spans="1:6" x14ac:dyDescent="0.25">
      <c r="A2997" s="5" t="s">
        <v>21</v>
      </c>
      <c r="B2997" s="28">
        <v>44020</v>
      </c>
      <c r="C2997" s="4">
        <v>59</v>
      </c>
      <c r="D2997" s="4">
        <v>2416</v>
      </c>
    </row>
    <row r="2998" spans="1:6" x14ac:dyDescent="0.25">
      <c r="A2998" s="5" t="s">
        <v>36</v>
      </c>
      <c r="B2998" s="28">
        <v>44020</v>
      </c>
      <c r="C2998" s="4">
        <v>13</v>
      </c>
      <c r="D2998" s="4">
        <v>173</v>
      </c>
    </row>
    <row r="2999" spans="1:6" x14ac:dyDescent="0.25">
      <c r="A2999" s="5" t="s">
        <v>20</v>
      </c>
      <c r="B2999" s="28">
        <v>44020</v>
      </c>
      <c r="C2999" s="4">
        <v>1116</v>
      </c>
      <c r="D2999" s="4">
        <v>34422</v>
      </c>
      <c r="E2999" s="4">
        <v>16</v>
      </c>
    </row>
    <row r="3000" spans="1:6" x14ac:dyDescent="0.25">
      <c r="A3000" s="5" t="s">
        <v>27</v>
      </c>
      <c r="B3000" s="28">
        <v>44020</v>
      </c>
      <c r="C3000" s="4">
        <v>21</v>
      </c>
      <c r="D3000" s="4">
        <v>799</v>
      </c>
    </row>
    <row r="3001" spans="1:6" x14ac:dyDescent="0.25">
      <c r="A3001" s="5" t="s">
        <v>37</v>
      </c>
      <c r="B3001" s="28">
        <v>44020</v>
      </c>
      <c r="C3001" s="4">
        <v>4</v>
      </c>
      <c r="D3001" s="4">
        <v>125</v>
      </c>
    </row>
    <row r="3002" spans="1:6" x14ac:dyDescent="0.25">
      <c r="A3002" s="5" t="s">
        <v>38</v>
      </c>
      <c r="B3002" s="28">
        <v>44020</v>
      </c>
      <c r="C3002" s="4">
        <v>11</v>
      </c>
      <c r="D3002" s="4">
        <v>355</v>
      </c>
    </row>
    <row r="3003" spans="1:6" x14ac:dyDescent="0.25">
      <c r="A3003" s="5" t="s">
        <v>48</v>
      </c>
      <c r="B3003" s="28">
        <v>44020</v>
      </c>
      <c r="C3003" s="4">
        <v>0</v>
      </c>
      <c r="D3003" s="4">
        <v>75</v>
      </c>
    </row>
    <row r="3004" spans="1:6" x14ac:dyDescent="0.25">
      <c r="A3004" s="5" t="s">
        <v>39</v>
      </c>
      <c r="B3004" s="28">
        <v>44020</v>
      </c>
      <c r="C3004" s="4">
        <v>38</v>
      </c>
      <c r="D3004" s="4">
        <v>260</v>
      </c>
    </row>
    <row r="3005" spans="1:6" x14ac:dyDescent="0.25">
      <c r="A3005" s="5" t="s">
        <v>40</v>
      </c>
      <c r="B3005" s="28">
        <v>44020</v>
      </c>
      <c r="C3005" s="4">
        <v>0</v>
      </c>
      <c r="D3005" s="4">
        <v>7</v>
      </c>
    </row>
    <row r="3006" spans="1:6" x14ac:dyDescent="0.25">
      <c r="A3006" s="5" t="s">
        <v>28</v>
      </c>
      <c r="B3006" s="28">
        <v>44020</v>
      </c>
      <c r="C3006" s="4">
        <v>14</v>
      </c>
      <c r="D3006" s="4">
        <v>124</v>
      </c>
    </row>
    <row r="3007" spans="1:6" x14ac:dyDescent="0.25">
      <c r="A3007" s="5" t="s">
        <v>24</v>
      </c>
      <c r="B3007" s="28">
        <v>44020</v>
      </c>
      <c r="C3007" s="4">
        <v>22</v>
      </c>
      <c r="D3007" s="4">
        <v>244</v>
      </c>
    </row>
    <row r="3008" spans="1:6" x14ac:dyDescent="0.25">
      <c r="A3008" s="5" t="s">
        <v>30</v>
      </c>
      <c r="B3008" s="28">
        <v>44020</v>
      </c>
      <c r="C3008" s="4">
        <v>0</v>
      </c>
      <c r="D3008" s="4">
        <v>42</v>
      </c>
    </row>
    <row r="3009" spans="1:5" x14ac:dyDescent="0.25">
      <c r="A3009" s="5" t="s">
        <v>26</v>
      </c>
      <c r="B3009" s="28">
        <v>44020</v>
      </c>
      <c r="C3009" s="4">
        <v>23</v>
      </c>
      <c r="D3009" s="4">
        <v>639</v>
      </c>
    </row>
    <row r="3010" spans="1:5" x14ac:dyDescent="0.25">
      <c r="A3010" s="5" t="s">
        <v>25</v>
      </c>
      <c r="B3010" s="28">
        <v>44020</v>
      </c>
      <c r="C3010" s="4">
        <v>11</v>
      </c>
      <c r="D3010" s="4">
        <v>1008</v>
      </c>
    </row>
    <row r="3011" spans="1:5" x14ac:dyDescent="0.25">
      <c r="A3011" s="5" t="s">
        <v>41</v>
      </c>
      <c r="B3011" s="28">
        <v>44020</v>
      </c>
      <c r="C3011" s="4">
        <v>6</v>
      </c>
      <c r="D3011" s="4">
        <v>75</v>
      </c>
    </row>
    <row r="3012" spans="1:5" x14ac:dyDescent="0.25">
      <c r="A3012" s="5" t="s">
        <v>42</v>
      </c>
      <c r="B3012" s="28">
        <v>44020</v>
      </c>
      <c r="C3012" s="4">
        <v>0</v>
      </c>
      <c r="D3012" s="4">
        <v>9</v>
      </c>
    </row>
    <row r="3013" spans="1:5" x14ac:dyDescent="0.25">
      <c r="A3013" s="5" t="s">
        <v>43</v>
      </c>
      <c r="B3013" s="28">
        <v>44020</v>
      </c>
      <c r="C3013" s="4">
        <v>0</v>
      </c>
      <c r="D3013" s="4">
        <v>12</v>
      </c>
    </row>
    <row r="3014" spans="1:5" x14ac:dyDescent="0.25">
      <c r="A3014" s="5" t="s">
        <v>44</v>
      </c>
      <c r="B3014" s="28">
        <v>44020</v>
      </c>
      <c r="C3014" s="4">
        <v>0</v>
      </c>
      <c r="D3014" s="4">
        <v>55</v>
      </c>
    </row>
    <row r="3015" spans="1:5" x14ac:dyDescent="0.25">
      <c r="A3015" s="5" t="s">
        <v>29</v>
      </c>
      <c r="B3015" s="28">
        <v>44020</v>
      </c>
      <c r="C3015" s="4">
        <v>14</v>
      </c>
      <c r="D3015" s="4">
        <v>465</v>
      </c>
    </row>
    <row r="3016" spans="1:5" x14ac:dyDescent="0.25">
      <c r="A3016" s="5" t="s">
        <v>45</v>
      </c>
      <c r="B3016" s="28">
        <v>44020</v>
      </c>
      <c r="C3016" s="4">
        <v>8</v>
      </c>
      <c r="D3016" s="4">
        <v>35</v>
      </c>
    </row>
    <row r="3017" spans="1:5" x14ac:dyDescent="0.25">
      <c r="A3017" s="5" t="s">
        <v>46</v>
      </c>
      <c r="B3017" s="28">
        <v>44020</v>
      </c>
      <c r="C3017" s="4">
        <v>0</v>
      </c>
      <c r="D3017" s="4">
        <v>153</v>
      </c>
    </row>
    <row r="3018" spans="1:5" x14ac:dyDescent="0.25">
      <c r="A3018" s="5" t="s">
        <v>47</v>
      </c>
      <c r="B3018" s="28">
        <v>44020</v>
      </c>
      <c r="C3018" s="4">
        <v>1</v>
      </c>
      <c r="D3018" s="4">
        <v>86</v>
      </c>
    </row>
    <row r="3019" spans="1:5" x14ac:dyDescent="0.25">
      <c r="A3019" s="5" t="s">
        <v>22</v>
      </c>
      <c r="B3019" s="28">
        <v>44021</v>
      </c>
      <c r="C3019" s="4">
        <v>2372</v>
      </c>
      <c r="D3019" s="4">
        <v>47795</v>
      </c>
      <c r="E3019" s="4">
        <v>12</v>
      </c>
    </row>
    <row r="3020" spans="1:5" x14ac:dyDescent="0.25">
      <c r="A3020" s="5" t="s">
        <v>35</v>
      </c>
      <c r="B3020" s="28">
        <v>44021</v>
      </c>
      <c r="C3020" s="4">
        <v>10</v>
      </c>
      <c r="D3020" s="4">
        <v>38</v>
      </c>
    </row>
    <row r="3021" spans="1:5" x14ac:dyDescent="0.25">
      <c r="A3021" s="5" t="s">
        <v>21</v>
      </c>
      <c r="B3021" s="28">
        <v>44021</v>
      </c>
      <c r="C3021" s="4">
        <v>30</v>
      </c>
      <c r="D3021" s="4">
        <v>2446</v>
      </c>
      <c r="E3021" s="4">
        <v>4</v>
      </c>
    </row>
    <row r="3022" spans="1:5" x14ac:dyDescent="0.25">
      <c r="A3022" s="5" t="s">
        <v>36</v>
      </c>
      <c r="B3022" s="28">
        <v>44021</v>
      </c>
      <c r="C3022" s="4">
        <v>19</v>
      </c>
      <c r="D3022" s="4">
        <v>192</v>
      </c>
    </row>
    <row r="3023" spans="1:5" x14ac:dyDescent="0.25">
      <c r="A3023" s="5" t="s">
        <v>20</v>
      </c>
      <c r="B3023" s="28">
        <v>44021</v>
      </c>
      <c r="C3023" s="4">
        <v>1058</v>
      </c>
      <c r="D3023" s="4">
        <v>35480</v>
      </c>
      <c r="E3023" s="4">
        <v>10</v>
      </c>
    </row>
    <row r="3024" spans="1:5" x14ac:dyDescent="0.25">
      <c r="A3024" s="5" t="s">
        <v>27</v>
      </c>
      <c r="B3024" s="28">
        <v>44021</v>
      </c>
      <c r="C3024" s="4">
        <v>27</v>
      </c>
      <c r="D3024" s="4">
        <v>826</v>
      </c>
    </row>
    <row r="3025" spans="1:5" x14ac:dyDescent="0.25">
      <c r="A3025" s="5" t="s">
        <v>37</v>
      </c>
      <c r="B3025" s="28">
        <v>44021</v>
      </c>
      <c r="C3025" s="4">
        <v>0</v>
      </c>
      <c r="D3025" s="4">
        <v>125</v>
      </c>
    </row>
    <row r="3026" spans="1:5" x14ac:dyDescent="0.25">
      <c r="A3026" s="5" t="s">
        <v>38</v>
      </c>
      <c r="B3026" s="28">
        <v>44021</v>
      </c>
      <c r="C3026" s="4">
        <v>21</v>
      </c>
    </row>
    <row r="3027" spans="1:5" x14ac:dyDescent="0.25">
      <c r="A3027" s="5" t="s">
        <v>48</v>
      </c>
      <c r="B3027" s="28">
        <v>44021</v>
      </c>
      <c r="C3027" s="4">
        <v>0</v>
      </c>
    </row>
    <row r="3028" spans="1:5" x14ac:dyDescent="0.25">
      <c r="A3028" s="5" t="s">
        <v>39</v>
      </c>
      <c r="B3028" s="28">
        <v>44021</v>
      </c>
      <c r="C3028" s="4">
        <v>52</v>
      </c>
    </row>
    <row r="3029" spans="1:5" x14ac:dyDescent="0.25">
      <c r="A3029" s="5" t="s">
        <v>40</v>
      </c>
      <c r="B3029" s="28">
        <v>44021</v>
      </c>
      <c r="C3029" s="4">
        <v>0</v>
      </c>
    </row>
    <row r="3030" spans="1:5" x14ac:dyDescent="0.25">
      <c r="A3030" s="5" t="s">
        <v>28</v>
      </c>
      <c r="B3030" s="28">
        <v>44021</v>
      </c>
      <c r="C3030" s="4">
        <v>1</v>
      </c>
    </row>
    <row r="3031" spans="1:5" x14ac:dyDescent="0.25">
      <c r="A3031" s="5" t="s">
        <v>24</v>
      </c>
      <c r="B3031" s="28">
        <v>44021</v>
      </c>
      <c r="C3031" s="4">
        <v>11</v>
      </c>
    </row>
    <row r="3032" spans="1:5" x14ac:dyDescent="0.25">
      <c r="A3032" s="5" t="s">
        <v>30</v>
      </c>
      <c r="B3032" s="28">
        <v>44021</v>
      </c>
      <c r="C3032" s="4">
        <v>0</v>
      </c>
    </row>
    <row r="3033" spans="1:5" x14ac:dyDescent="0.25">
      <c r="A3033" s="5" t="s">
        <v>26</v>
      </c>
      <c r="B3033" s="28">
        <v>44021</v>
      </c>
      <c r="C3033" s="4">
        <v>10</v>
      </c>
    </row>
    <row r="3034" spans="1:5" x14ac:dyDescent="0.25">
      <c r="A3034" s="5" t="s">
        <v>25</v>
      </c>
      <c r="B3034" s="28">
        <v>44021</v>
      </c>
      <c r="C3034" s="4">
        <v>23</v>
      </c>
    </row>
    <row r="3035" spans="1:5" x14ac:dyDescent="0.25">
      <c r="A3035" s="5" t="s">
        <v>41</v>
      </c>
      <c r="B3035" s="28">
        <v>44021</v>
      </c>
      <c r="C3035" s="4">
        <v>9</v>
      </c>
      <c r="E3035" s="4">
        <v>1</v>
      </c>
    </row>
    <row r="3036" spans="1:5" x14ac:dyDescent="0.25">
      <c r="A3036" s="5" t="s">
        <v>42</v>
      </c>
      <c r="B3036" s="28">
        <v>44021</v>
      </c>
      <c r="C3036" s="4">
        <v>0</v>
      </c>
    </row>
    <row r="3037" spans="1:5" x14ac:dyDescent="0.25">
      <c r="A3037" s="5" t="s">
        <v>43</v>
      </c>
      <c r="B3037" s="28">
        <v>44021</v>
      </c>
      <c r="C3037" s="4">
        <v>0</v>
      </c>
    </row>
    <row r="3038" spans="1:5" x14ac:dyDescent="0.25">
      <c r="A3038" s="5" t="s">
        <v>44</v>
      </c>
      <c r="B3038" s="28">
        <v>44021</v>
      </c>
      <c r="C3038" s="4">
        <v>2</v>
      </c>
    </row>
    <row r="3039" spans="1:5" x14ac:dyDescent="0.25">
      <c r="A3039" s="5" t="s">
        <v>29</v>
      </c>
      <c r="B3039" s="28">
        <v>44021</v>
      </c>
      <c r="C3039" s="4">
        <v>15</v>
      </c>
    </row>
    <row r="3040" spans="1:5" x14ac:dyDescent="0.25">
      <c r="A3040" s="5" t="s">
        <v>45</v>
      </c>
      <c r="B3040" s="28">
        <v>44021</v>
      </c>
      <c r="C3040" s="4">
        <v>1</v>
      </c>
    </row>
    <row r="3041" spans="1:5" x14ac:dyDescent="0.25">
      <c r="A3041" s="5" t="s">
        <v>46</v>
      </c>
      <c r="B3041" s="28">
        <v>44021</v>
      </c>
      <c r="C3041" s="4">
        <v>1</v>
      </c>
    </row>
    <row r="3042" spans="1:5" x14ac:dyDescent="0.25">
      <c r="A3042" s="5" t="s">
        <v>47</v>
      </c>
      <c r="B3042" s="28">
        <v>44021</v>
      </c>
      <c r="C3042" s="4">
        <v>1</v>
      </c>
    </row>
    <row r="3043" spans="1:5" x14ac:dyDescent="0.25">
      <c r="A3043" s="5" t="s">
        <v>22</v>
      </c>
      <c r="B3043" s="28">
        <v>44022</v>
      </c>
      <c r="C3043" s="4">
        <v>2118</v>
      </c>
      <c r="D3043" s="4">
        <v>49913</v>
      </c>
      <c r="E3043" s="4">
        <v>30</v>
      </c>
    </row>
    <row r="3044" spans="1:5" x14ac:dyDescent="0.25">
      <c r="A3044" s="5" t="s">
        <v>35</v>
      </c>
      <c r="B3044" s="28">
        <v>44022</v>
      </c>
      <c r="C3044" s="4">
        <v>0</v>
      </c>
      <c r="D3044" s="4">
        <v>38</v>
      </c>
    </row>
    <row r="3045" spans="1:5" x14ac:dyDescent="0.25">
      <c r="A3045" s="5" t="s">
        <v>21</v>
      </c>
      <c r="B3045" s="28">
        <v>44022</v>
      </c>
      <c r="C3045" s="4">
        <v>50</v>
      </c>
      <c r="D3045" s="4">
        <v>2496</v>
      </c>
      <c r="E3045" s="4">
        <v>1</v>
      </c>
    </row>
    <row r="3046" spans="1:5" x14ac:dyDescent="0.25">
      <c r="A3046" s="5" t="s">
        <v>36</v>
      </c>
      <c r="B3046" s="28">
        <v>44022</v>
      </c>
      <c r="C3046" s="4">
        <v>4</v>
      </c>
      <c r="D3046" s="4">
        <v>196</v>
      </c>
    </row>
    <row r="3047" spans="1:5" x14ac:dyDescent="0.25">
      <c r="A3047" s="5" t="s">
        <v>20</v>
      </c>
      <c r="B3047" s="28">
        <v>44022</v>
      </c>
      <c r="C3047" s="4">
        <v>1049</v>
      </c>
      <c r="D3047" s="4">
        <v>36529</v>
      </c>
      <c r="E3047" s="4">
        <v>20</v>
      </c>
    </row>
    <row r="3048" spans="1:5" x14ac:dyDescent="0.25">
      <c r="A3048" s="5" t="s">
        <v>27</v>
      </c>
      <c r="B3048" s="28">
        <v>44022</v>
      </c>
      <c r="C3048" s="4">
        <v>26</v>
      </c>
      <c r="D3048" s="4">
        <v>852</v>
      </c>
    </row>
    <row r="3049" spans="1:5" x14ac:dyDescent="0.25">
      <c r="A3049" s="5" t="s">
        <v>37</v>
      </c>
      <c r="B3049" s="28">
        <v>44022</v>
      </c>
      <c r="C3049" s="4">
        <v>0</v>
      </c>
      <c r="D3049" s="4">
        <v>125</v>
      </c>
    </row>
    <row r="3050" spans="1:5" x14ac:dyDescent="0.25">
      <c r="A3050" s="5" t="s">
        <v>38</v>
      </c>
      <c r="B3050" s="28">
        <v>44022</v>
      </c>
      <c r="C3050" s="4">
        <v>25</v>
      </c>
    </row>
    <row r="3051" spans="1:5" x14ac:dyDescent="0.25">
      <c r="A3051" s="5" t="s">
        <v>48</v>
      </c>
      <c r="B3051" s="28">
        <v>44022</v>
      </c>
      <c r="C3051" s="4">
        <v>0</v>
      </c>
    </row>
    <row r="3052" spans="1:5" x14ac:dyDescent="0.25">
      <c r="A3052" s="5" t="s">
        <v>39</v>
      </c>
      <c r="B3052" s="28">
        <v>44022</v>
      </c>
      <c r="C3052" s="4">
        <v>23</v>
      </c>
    </row>
    <row r="3053" spans="1:5" x14ac:dyDescent="0.25">
      <c r="A3053" s="5" t="s">
        <v>40</v>
      </c>
      <c r="B3053" s="28">
        <v>44022</v>
      </c>
      <c r="C3053" s="4">
        <v>0</v>
      </c>
    </row>
    <row r="3054" spans="1:5" x14ac:dyDescent="0.25">
      <c r="A3054" s="5" t="s">
        <v>28</v>
      </c>
      <c r="B3054" s="28">
        <v>44022</v>
      </c>
      <c r="C3054" s="4">
        <v>6</v>
      </c>
      <c r="E3054" s="4">
        <v>2</v>
      </c>
    </row>
    <row r="3055" spans="1:5" x14ac:dyDescent="0.25">
      <c r="A3055" s="5" t="s">
        <v>24</v>
      </c>
      <c r="B3055" s="28">
        <v>44022</v>
      </c>
      <c r="C3055" s="4">
        <v>12</v>
      </c>
    </row>
    <row r="3056" spans="1:5" x14ac:dyDescent="0.25">
      <c r="A3056" s="5" t="s">
        <v>30</v>
      </c>
      <c r="B3056" s="28">
        <v>44022</v>
      </c>
      <c r="C3056" s="4">
        <v>0</v>
      </c>
    </row>
    <row r="3057" spans="1:5" x14ac:dyDescent="0.25">
      <c r="A3057" s="5" t="s">
        <v>26</v>
      </c>
      <c r="B3057" s="28">
        <v>44022</v>
      </c>
      <c r="C3057" s="4">
        <v>14</v>
      </c>
      <c r="E3057" s="4">
        <v>1</v>
      </c>
    </row>
    <row r="3058" spans="1:5" x14ac:dyDescent="0.25">
      <c r="A3058" s="5" t="s">
        <v>25</v>
      </c>
      <c r="B3058" s="28">
        <v>44022</v>
      </c>
      <c r="C3058" s="4">
        <v>26</v>
      </c>
    </row>
    <row r="3059" spans="1:5" x14ac:dyDescent="0.25">
      <c r="A3059" s="5" t="s">
        <v>41</v>
      </c>
      <c r="B3059" s="28">
        <v>44022</v>
      </c>
      <c r="C3059" s="4">
        <v>2</v>
      </c>
    </row>
    <row r="3060" spans="1:5" x14ac:dyDescent="0.25">
      <c r="A3060" s="5" t="s">
        <v>42</v>
      </c>
      <c r="B3060" s="28">
        <v>44022</v>
      </c>
      <c r="C3060" s="4">
        <v>0</v>
      </c>
    </row>
    <row r="3061" spans="1:5" x14ac:dyDescent="0.25">
      <c r="A3061" s="5" t="s">
        <v>43</v>
      </c>
      <c r="B3061" s="28">
        <v>44022</v>
      </c>
      <c r="C3061" s="4">
        <v>0</v>
      </c>
    </row>
    <row r="3062" spans="1:5" x14ac:dyDescent="0.25">
      <c r="A3062" s="5" t="s">
        <v>44</v>
      </c>
      <c r="B3062" s="28">
        <v>44022</v>
      </c>
      <c r="C3062" s="4">
        <v>4</v>
      </c>
    </row>
    <row r="3063" spans="1:5" x14ac:dyDescent="0.25">
      <c r="A3063" s="5" t="s">
        <v>29</v>
      </c>
      <c r="B3063" s="28">
        <v>44022</v>
      </c>
      <c r="C3063" s="4">
        <v>6</v>
      </c>
    </row>
    <row r="3064" spans="1:5" x14ac:dyDescent="0.25">
      <c r="A3064" s="5" t="s">
        <v>45</v>
      </c>
      <c r="B3064" s="28">
        <v>44022</v>
      </c>
      <c r="C3064" s="4">
        <v>0</v>
      </c>
    </row>
    <row r="3065" spans="1:5" x14ac:dyDescent="0.25">
      <c r="A3065" s="5" t="s">
        <v>46</v>
      </c>
      <c r="B3065" s="28">
        <v>44022</v>
      </c>
      <c r="C3065" s="4">
        <v>0</v>
      </c>
    </row>
    <row r="3066" spans="1:5" x14ac:dyDescent="0.25">
      <c r="A3066" s="5" t="s">
        <v>47</v>
      </c>
      <c r="B3066" s="28">
        <v>44022</v>
      </c>
      <c r="C3066" s="4">
        <v>2</v>
      </c>
    </row>
    <row r="3067" spans="1:5" x14ac:dyDescent="0.25">
      <c r="A3067" s="5" t="s">
        <v>22</v>
      </c>
      <c r="B3067" s="28">
        <v>44023</v>
      </c>
      <c r="C3067" s="4">
        <v>2113</v>
      </c>
      <c r="D3067" s="4">
        <v>52026</v>
      </c>
      <c r="E3067" s="4">
        <v>21</v>
      </c>
    </row>
    <row r="3068" spans="1:5" x14ac:dyDescent="0.25">
      <c r="A3068" s="5" t="s">
        <v>35</v>
      </c>
      <c r="B3068" s="28">
        <v>44023</v>
      </c>
      <c r="C3068" s="4">
        <v>1</v>
      </c>
      <c r="D3068" s="4">
        <v>39</v>
      </c>
    </row>
    <row r="3069" spans="1:5" x14ac:dyDescent="0.25">
      <c r="A3069" s="5" t="s">
        <v>21</v>
      </c>
      <c r="B3069" s="28">
        <v>44023</v>
      </c>
      <c r="C3069" s="4">
        <v>56</v>
      </c>
      <c r="D3069" s="4">
        <v>2552</v>
      </c>
      <c r="E3069" s="4">
        <v>1</v>
      </c>
    </row>
    <row r="3070" spans="1:5" x14ac:dyDescent="0.25">
      <c r="A3070" s="5" t="s">
        <v>36</v>
      </c>
      <c r="B3070" s="28">
        <v>44023</v>
      </c>
      <c r="C3070" s="4">
        <v>9</v>
      </c>
      <c r="D3070" s="4">
        <v>205</v>
      </c>
      <c r="E3070" s="4">
        <v>1</v>
      </c>
    </row>
    <row r="3071" spans="1:5" x14ac:dyDescent="0.25">
      <c r="A3071" s="5" t="s">
        <v>20</v>
      </c>
      <c r="B3071" s="28">
        <v>44023</v>
      </c>
      <c r="C3071" s="4">
        <v>1051</v>
      </c>
      <c r="D3071" s="4">
        <v>37580</v>
      </c>
      <c r="E3071" s="4">
        <v>13</v>
      </c>
    </row>
    <row r="3072" spans="1:5" x14ac:dyDescent="0.25">
      <c r="A3072" s="5" t="s">
        <v>27</v>
      </c>
      <c r="B3072" s="28">
        <v>44023</v>
      </c>
      <c r="C3072" s="4">
        <v>30</v>
      </c>
      <c r="D3072" s="4">
        <v>882</v>
      </c>
    </row>
    <row r="3073" spans="1:4" x14ac:dyDescent="0.25">
      <c r="A3073" s="5" t="s">
        <v>37</v>
      </c>
      <c r="B3073" s="28">
        <v>44023</v>
      </c>
      <c r="C3073" s="4">
        <v>1</v>
      </c>
      <c r="D3073" s="4">
        <v>126</v>
      </c>
    </row>
    <row r="3074" spans="1:4" x14ac:dyDescent="0.25">
      <c r="A3074" s="5" t="s">
        <v>38</v>
      </c>
      <c r="B3074" s="28">
        <v>44023</v>
      </c>
      <c r="C3074" s="4">
        <v>31</v>
      </c>
    </row>
    <row r="3075" spans="1:4" x14ac:dyDescent="0.25">
      <c r="A3075" s="5" t="s">
        <v>48</v>
      </c>
      <c r="B3075" s="28">
        <v>44023</v>
      </c>
      <c r="C3075" s="4">
        <v>0</v>
      </c>
    </row>
    <row r="3076" spans="1:4" x14ac:dyDescent="0.25">
      <c r="A3076" s="5" t="s">
        <v>39</v>
      </c>
      <c r="B3076" s="28">
        <v>44023</v>
      </c>
      <c r="C3076" s="4">
        <v>59</v>
      </c>
    </row>
    <row r="3077" spans="1:4" x14ac:dyDescent="0.25">
      <c r="A3077" s="5" t="s">
        <v>40</v>
      </c>
      <c r="B3077" s="28">
        <v>44023</v>
      </c>
      <c r="C3077" s="4">
        <v>0</v>
      </c>
    </row>
    <row r="3078" spans="1:4" x14ac:dyDescent="0.25">
      <c r="A3078" s="5" t="s">
        <v>28</v>
      </c>
      <c r="B3078" s="28">
        <v>44023</v>
      </c>
      <c r="C3078" s="4">
        <v>5</v>
      </c>
    </row>
    <row r="3079" spans="1:4" x14ac:dyDescent="0.25">
      <c r="A3079" s="5" t="s">
        <v>24</v>
      </c>
      <c r="B3079" s="28">
        <v>44023</v>
      </c>
      <c r="C3079" s="4">
        <v>14</v>
      </c>
    </row>
    <row r="3080" spans="1:4" x14ac:dyDescent="0.25">
      <c r="A3080" s="5" t="s">
        <v>30</v>
      </c>
      <c r="B3080" s="28">
        <v>44023</v>
      </c>
      <c r="C3080" s="4">
        <v>0</v>
      </c>
    </row>
    <row r="3081" spans="1:4" x14ac:dyDescent="0.25">
      <c r="A3081" s="5" t="s">
        <v>26</v>
      </c>
      <c r="B3081" s="28">
        <v>44023</v>
      </c>
      <c r="C3081" s="4">
        <v>13</v>
      </c>
    </row>
    <row r="3082" spans="1:4" x14ac:dyDescent="0.25">
      <c r="A3082" s="5" t="s">
        <v>25</v>
      </c>
      <c r="B3082" s="28">
        <v>44023</v>
      </c>
      <c r="C3082" s="4">
        <v>25</v>
      </c>
    </row>
    <row r="3083" spans="1:4" x14ac:dyDescent="0.25">
      <c r="A3083" s="5" t="s">
        <v>41</v>
      </c>
      <c r="B3083" s="28">
        <v>44023</v>
      </c>
      <c r="C3083" s="4">
        <v>21</v>
      </c>
    </row>
    <row r="3084" spans="1:4" x14ac:dyDescent="0.25">
      <c r="A3084" s="5" t="s">
        <v>42</v>
      </c>
      <c r="B3084" s="28">
        <v>44023</v>
      </c>
      <c r="C3084" s="4">
        <v>0</v>
      </c>
    </row>
    <row r="3085" spans="1:4" x14ac:dyDescent="0.25">
      <c r="A3085" s="5" t="s">
        <v>43</v>
      </c>
      <c r="B3085" s="28">
        <v>44023</v>
      </c>
      <c r="C3085" s="4">
        <v>0</v>
      </c>
    </row>
    <row r="3086" spans="1:4" x14ac:dyDescent="0.25">
      <c r="A3086" s="5" t="s">
        <v>44</v>
      </c>
      <c r="B3086" s="28">
        <v>44023</v>
      </c>
      <c r="C3086" s="4">
        <v>0</v>
      </c>
    </row>
    <row r="3087" spans="1:4" x14ac:dyDescent="0.25">
      <c r="A3087" s="5" t="s">
        <v>29</v>
      </c>
      <c r="B3087" s="28">
        <v>44023</v>
      </c>
      <c r="C3087" s="4">
        <v>19</v>
      </c>
    </row>
    <row r="3088" spans="1:4" x14ac:dyDescent="0.25">
      <c r="A3088" s="5" t="s">
        <v>45</v>
      </c>
      <c r="B3088" s="28">
        <v>44023</v>
      </c>
      <c r="C3088" s="4">
        <v>0</v>
      </c>
    </row>
    <row r="3089" spans="1:5" x14ac:dyDescent="0.25">
      <c r="A3089" s="5" t="s">
        <v>46</v>
      </c>
      <c r="B3089" s="28">
        <v>44023</v>
      </c>
      <c r="C3089" s="4">
        <v>0</v>
      </c>
    </row>
    <row r="3090" spans="1:5" x14ac:dyDescent="0.25">
      <c r="A3090" s="5" t="s">
        <v>47</v>
      </c>
      <c r="B3090" s="28">
        <v>44023</v>
      </c>
      <c r="C3090" s="4">
        <v>0</v>
      </c>
    </row>
    <row r="3091" spans="1:5" x14ac:dyDescent="0.25">
      <c r="A3091" s="5" t="s">
        <v>22</v>
      </c>
      <c r="B3091" s="28">
        <v>44024</v>
      </c>
      <c r="C3091" s="4">
        <v>1633</v>
      </c>
      <c r="D3091" s="4">
        <v>53659</v>
      </c>
      <c r="E3091" s="4">
        <v>23</v>
      </c>
    </row>
    <row r="3092" spans="1:5" x14ac:dyDescent="0.25">
      <c r="A3092" s="5" t="s">
        <v>35</v>
      </c>
      <c r="B3092" s="28">
        <v>44024</v>
      </c>
      <c r="C3092" s="4">
        <v>0</v>
      </c>
      <c r="D3092" s="4">
        <v>39</v>
      </c>
    </row>
    <row r="3093" spans="1:5" x14ac:dyDescent="0.25">
      <c r="A3093" s="5" t="s">
        <v>21</v>
      </c>
      <c r="B3093" s="28">
        <v>44024</v>
      </c>
      <c r="C3093" s="4">
        <v>25</v>
      </c>
      <c r="D3093" s="4">
        <v>2577</v>
      </c>
    </row>
    <row r="3094" spans="1:5" x14ac:dyDescent="0.25">
      <c r="A3094" s="5" t="s">
        <v>36</v>
      </c>
      <c r="B3094" s="28">
        <v>44024</v>
      </c>
      <c r="C3094" s="4">
        <v>1</v>
      </c>
      <c r="D3094" s="4">
        <v>206</v>
      </c>
    </row>
    <row r="3095" spans="1:5" x14ac:dyDescent="0.25">
      <c r="A3095" s="5" t="s">
        <v>20</v>
      </c>
      <c r="B3095" s="28">
        <v>44024</v>
      </c>
      <c r="C3095" s="4">
        <v>754</v>
      </c>
      <c r="D3095" s="4">
        <v>38334</v>
      </c>
      <c r="E3095" s="4">
        <v>10</v>
      </c>
    </row>
    <row r="3096" spans="1:5" x14ac:dyDescent="0.25">
      <c r="A3096" s="5" t="s">
        <v>27</v>
      </c>
      <c r="B3096" s="28">
        <v>44024</v>
      </c>
      <c r="C3096" s="4">
        <v>34</v>
      </c>
      <c r="D3096" s="4">
        <v>916</v>
      </c>
    </row>
    <row r="3097" spans="1:5" x14ac:dyDescent="0.25">
      <c r="A3097" s="5" t="s">
        <v>37</v>
      </c>
      <c r="B3097" s="28">
        <v>44024</v>
      </c>
      <c r="C3097" s="4">
        <v>0</v>
      </c>
      <c r="D3097" s="4">
        <v>126</v>
      </c>
    </row>
    <row r="3098" spans="1:5" x14ac:dyDescent="0.25">
      <c r="A3098" s="5" t="s">
        <v>38</v>
      </c>
      <c r="B3098" s="28">
        <v>44024</v>
      </c>
      <c r="C3098" s="4">
        <v>60</v>
      </c>
    </row>
    <row r="3099" spans="1:5" x14ac:dyDescent="0.25">
      <c r="A3099" s="5" t="s">
        <v>48</v>
      </c>
      <c r="B3099" s="28">
        <v>44024</v>
      </c>
      <c r="C3099" s="4">
        <v>0</v>
      </c>
    </row>
    <row r="3100" spans="1:5" x14ac:dyDescent="0.25">
      <c r="A3100" s="5" t="s">
        <v>39</v>
      </c>
      <c r="B3100" s="28">
        <v>44024</v>
      </c>
      <c r="C3100" s="4">
        <v>68</v>
      </c>
    </row>
    <row r="3101" spans="1:5" x14ac:dyDescent="0.25">
      <c r="A3101" s="5" t="s">
        <v>40</v>
      </c>
      <c r="B3101" s="28">
        <v>44024</v>
      </c>
      <c r="C3101" s="4">
        <v>0</v>
      </c>
    </row>
    <row r="3102" spans="1:5" x14ac:dyDescent="0.25">
      <c r="A3102" s="5" t="s">
        <v>28</v>
      </c>
      <c r="B3102" s="28">
        <v>44024</v>
      </c>
      <c r="C3102" s="4">
        <v>4</v>
      </c>
    </row>
    <row r="3103" spans="1:5" x14ac:dyDescent="0.25">
      <c r="A3103" s="5" t="s">
        <v>24</v>
      </c>
      <c r="B3103" s="28">
        <v>44024</v>
      </c>
      <c r="C3103" s="4">
        <v>14</v>
      </c>
    </row>
    <row r="3104" spans="1:5" x14ac:dyDescent="0.25">
      <c r="A3104" s="5" t="s">
        <v>30</v>
      </c>
      <c r="B3104" s="28">
        <v>44024</v>
      </c>
      <c r="C3104" s="4">
        <v>0</v>
      </c>
    </row>
    <row r="3105" spans="1:5" x14ac:dyDescent="0.25">
      <c r="A3105" s="5" t="s">
        <v>26</v>
      </c>
      <c r="B3105" s="28">
        <v>44024</v>
      </c>
      <c r="C3105" s="4">
        <v>17</v>
      </c>
    </row>
    <row r="3106" spans="1:5" x14ac:dyDescent="0.25">
      <c r="A3106" s="5" t="s">
        <v>25</v>
      </c>
      <c r="B3106" s="28">
        <v>44024</v>
      </c>
      <c r="C3106" s="4">
        <v>14</v>
      </c>
      <c r="E3106" s="4">
        <v>1</v>
      </c>
    </row>
    <row r="3107" spans="1:5" x14ac:dyDescent="0.25">
      <c r="A3107" s="5" t="s">
        <v>41</v>
      </c>
      <c r="B3107" s="28">
        <v>44024</v>
      </c>
      <c r="C3107" s="4">
        <v>2</v>
      </c>
    </row>
    <row r="3108" spans="1:5" x14ac:dyDescent="0.25">
      <c r="A3108" s="5" t="s">
        <v>42</v>
      </c>
      <c r="B3108" s="28">
        <v>44024</v>
      </c>
      <c r="C3108" s="4">
        <v>0</v>
      </c>
    </row>
    <row r="3109" spans="1:5" x14ac:dyDescent="0.25">
      <c r="A3109" s="5" t="s">
        <v>43</v>
      </c>
      <c r="B3109" s="28">
        <v>44024</v>
      </c>
      <c r="C3109" s="4">
        <v>0</v>
      </c>
    </row>
    <row r="3110" spans="1:5" x14ac:dyDescent="0.25">
      <c r="A3110" s="5" t="s">
        <v>44</v>
      </c>
      <c r="B3110" s="28">
        <v>44024</v>
      </c>
      <c r="C3110" s="4">
        <v>1</v>
      </c>
    </row>
    <row r="3111" spans="1:5" x14ac:dyDescent="0.25">
      <c r="A3111" s="5" t="s">
        <v>29</v>
      </c>
      <c r="B3111" s="28">
        <v>44024</v>
      </c>
      <c r="C3111" s="4">
        <v>23</v>
      </c>
    </row>
    <row r="3112" spans="1:5" x14ac:dyDescent="0.25">
      <c r="A3112" s="5" t="s">
        <v>45</v>
      </c>
      <c r="B3112" s="28">
        <v>44024</v>
      </c>
      <c r="C3112" s="4">
        <v>0</v>
      </c>
    </row>
    <row r="3113" spans="1:5" x14ac:dyDescent="0.25">
      <c r="A3113" s="5" t="s">
        <v>46</v>
      </c>
      <c r="B3113" s="28">
        <v>44024</v>
      </c>
      <c r="C3113" s="4">
        <v>6</v>
      </c>
    </row>
    <row r="3114" spans="1:5" x14ac:dyDescent="0.25">
      <c r="A3114" s="5" t="s">
        <v>47</v>
      </c>
      <c r="B3114" s="28">
        <v>44024</v>
      </c>
      <c r="C3114" s="4">
        <v>1</v>
      </c>
    </row>
    <row r="3115" spans="1:5" x14ac:dyDescent="0.25">
      <c r="A3115" s="5" t="s">
        <v>22</v>
      </c>
      <c r="B3115" s="28">
        <v>44025</v>
      </c>
      <c r="C3115" s="4">
        <v>2002</v>
      </c>
      <c r="D3115" s="4">
        <v>55661</v>
      </c>
      <c r="E3115" s="4">
        <v>27</v>
      </c>
    </row>
    <row r="3116" spans="1:5" x14ac:dyDescent="0.25">
      <c r="A3116" s="5" t="s">
        <v>35</v>
      </c>
      <c r="B3116" s="28">
        <v>44025</v>
      </c>
      <c r="C3116" s="4">
        <v>0</v>
      </c>
      <c r="D3116" s="4">
        <v>39</v>
      </c>
    </row>
    <row r="3117" spans="1:5" x14ac:dyDescent="0.25">
      <c r="A3117" s="5" t="s">
        <v>21</v>
      </c>
      <c r="B3117" s="28">
        <v>44025</v>
      </c>
      <c r="C3117" s="4">
        <v>25</v>
      </c>
      <c r="D3117" s="4">
        <v>2602</v>
      </c>
    </row>
    <row r="3118" spans="1:5" x14ac:dyDescent="0.25">
      <c r="A3118" s="5" t="s">
        <v>36</v>
      </c>
      <c r="B3118" s="28">
        <v>44025</v>
      </c>
      <c r="C3118" s="4">
        <v>5</v>
      </c>
      <c r="D3118" s="4">
        <v>211</v>
      </c>
    </row>
    <row r="3119" spans="1:5" x14ac:dyDescent="0.25">
      <c r="A3119" s="5" t="s">
        <v>20</v>
      </c>
      <c r="B3119" s="28">
        <v>44025</v>
      </c>
      <c r="C3119" s="4">
        <v>860</v>
      </c>
      <c r="D3119" s="4">
        <v>39194</v>
      </c>
      <c r="E3119" s="4">
        <v>31</v>
      </c>
    </row>
    <row r="3120" spans="1:5" x14ac:dyDescent="0.25">
      <c r="A3120" s="5" t="s">
        <v>27</v>
      </c>
      <c r="B3120" s="28">
        <v>44025</v>
      </c>
      <c r="C3120" s="4">
        <v>44</v>
      </c>
      <c r="D3120" s="4">
        <v>960</v>
      </c>
    </row>
    <row r="3121" spans="1:4" x14ac:dyDescent="0.25">
      <c r="A3121" s="5" t="s">
        <v>37</v>
      </c>
      <c r="B3121" s="28">
        <v>44025</v>
      </c>
      <c r="C3121" s="4">
        <v>0</v>
      </c>
      <c r="D3121" s="4">
        <v>126</v>
      </c>
    </row>
    <row r="3122" spans="1:4" x14ac:dyDescent="0.25">
      <c r="A3122" s="5" t="s">
        <v>38</v>
      </c>
      <c r="B3122" s="28">
        <v>44025</v>
      </c>
      <c r="C3122" s="4">
        <v>42</v>
      </c>
    </row>
    <row r="3123" spans="1:4" x14ac:dyDescent="0.25">
      <c r="A3123" s="5" t="s">
        <v>48</v>
      </c>
      <c r="B3123" s="28">
        <v>44025</v>
      </c>
      <c r="C3123" s="4">
        <v>2</v>
      </c>
    </row>
    <row r="3124" spans="1:4" x14ac:dyDescent="0.25">
      <c r="A3124" s="5" t="s">
        <v>39</v>
      </c>
      <c r="B3124" s="28">
        <v>44025</v>
      </c>
      <c r="C3124" s="4">
        <v>5</v>
      </c>
    </row>
    <row r="3125" spans="1:4" x14ac:dyDescent="0.25">
      <c r="A3125" s="5" t="s">
        <v>40</v>
      </c>
      <c r="B3125" s="28">
        <v>44025</v>
      </c>
      <c r="C3125" s="4">
        <v>0</v>
      </c>
    </row>
    <row r="3126" spans="1:4" x14ac:dyDescent="0.25">
      <c r="A3126" s="5" t="s">
        <v>28</v>
      </c>
      <c r="B3126" s="28">
        <v>44025</v>
      </c>
      <c r="C3126" s="4">
        <v>6</v>
      </c>
    </row>
    <row r="3127" spans="1:4" x14ac:dyDescent="0.25">
      <c r="A3127" s="5" t="s">
        <v>24</v>
      </c>
      <c r="B3127" s="28">
        <v>44025</v>
      </c>
      <c r="C3127" s="4">
        <v>13</v>
      </c>
    </row>
    <row r="3128" spans="1:4" x14ac:dyDescent="0.25">
      <c r="A3128" s="5" t="s">
        <v>30</v>
      </c>
      <c r="B3128" s="28">
        <v>44025</v>
      </c>
      <c r="C3128" s="4">
        <v>0</v>
      </c>
    </row>
    <row r="3129" spans="1:4" x14ac:dyDescent="0.25">
      <c r="A3129" s="5" t="s">
        <v>26</v>
      </c>
      <c r="B3129" s="28">
        <v>44025</v>
      </c>
      <c r="C3129" s="4">
        <v>47</v>
      </c>
    </row>
    <row r="3130" spans="1:4" x14ac:dyDescent="0.25">
      <c r="A3130" s="5" t="s">
        <v>25</v>
      </c>
      <c r="B3130" s="28">
        <v>44025</v>
      </c>
      <c r="C3130" s="4">
        <v>27</v>
      </c>
    </row>
    <row r="3131" spans="1:4" x14ac:dyDescent="0.25">
      <c r="A3131" s="5" t="s">
        <v>41</v>
      </c>
      <c r="B3131" s="28">
        <v>44025</v>
      </c>
      <c r="C3131" s="4">
        <v>8</v>
      </c>
    </row>
    <row r="3132" spans="1:4" x14ac:dyDescent="0.25">
      <c r="A3132" s="5" t="s">
        <v>42</v>
      </c>
      <c r="B3132" s="28">
        <v>44025</v>
      </c>
      <c r="C3132" s="4">
        <v>0</v>
      </c>
    </row>
    <row r="3133" spans="1:4" x14ac:dyDescent="0.25">
      <c r="A3133" s="5" t="s">
        <v>43</v>
      </c>
      <c r="B3133" s="28">
        <v>44025</v>
      </c>
      <c r="C3133" s="4">
        <v>0</v>
      </c>
    </row>
    <row r="3134" spans="1:4" x14ac:dyDescent="0.25">
      <c r="A3134" s="5" t="s">
        <v>44</v>
      </c>
      <c r="B3134" s="28">
        <v>44025</v>
      </c>
      <c r="C3134" s="4">
        <v>0</v>
      </c>
    </row>
    <row r="3135" spans="1:4" x14ac:dyDescent="0.25">
      <c r="A3135" s="5" t="s">
        <v>29</v>
      </c>
      <c r="B3135" s="28">
        <v>44025</v>
      </c>
      <c r="C3135" s="4">
        <v>11</v>
      </c>
    </row>
    <row r="3136" spans="1:4" x14ac:dyDescent="0.25">
      <c r="A3136" s="5" t="s">
        <v>45</v>
      </c>
      <c r="B3136" s="28">
        <v>44025</v>
      </c>
      <c r="C3136" s="4">
        <v>0</v>
      </c>
    </row>
    <row r="3137" spans="1:5" x14ac:dyDescent="0.25">
      <c r="A3137" s="5" t="s">
        <v>46</v>
      </c>
      <c r="B3137" s="28">
        <v>44025</v>
      </c>
      <c r="C3137" s="4">
        <v>0</v>
      </c>
    </row>
    <row r="3138" spans="1:5" x14ac:dyDescent="0.25">
      <c r="A3138" s="5" t="s">
        <v>47</v>
      </c>
      <c r="B3138" s="28">
        <v>44025</v>
      </c>
      <c r="C3138" s="4">
        <v>2</v>
      </c>
    </row>
    <row r="3139" spans="1:5" x14ac:dyDescent="0.25">
      <c r="A3139" s="5" t="s">
        <v>22</v>
      </c>
      <c r="B3139" s="28">
        <v>44026</v>
      </c>
      <c r="C3139" s="4">
        <v>2262</v>
      </c>
      <c r="D3139" s="4">
        <v>57923</v>
      </c>
      <c r="E3139" s="4">
        <v>35</v>
      </c>
    </row>
    <row r="3140" spans="1:5" x14ac:dyDescent="0.25">
      <c r="A3140" s="5" t="s">
        <v>35</v>
      </c>
      <c r="B3140" s="28">
        <v>44026</v>
      </c>
      <c r="C3140" s="4">
        <v>0</v>
      </c>
      <c r="D3140" s="4">
        <v>39</v>
      </c>
    </row>
    <row r="3141" spans="1:5" x14ac:dyDescent="0.25">
      <c r="A3141" s="5" t="s">
        <v>21</v>
      </c>
      <c r="B3141" s="28">
        <v>44026</v>
      </c>
      <c r="C3141" s="4">
        <v>72</v>
      </c>
      <c r="D3141" s="4">
        <v>2674</v>
      </c>
      <c r="E3141" s="4">
        <v>1</v>
      </c>
    </row>
    <row r="3142" spans="1:5" x14ac:dyDescent="0.25">
      <c r="A3142" s="5" t="s">
        <v>36</v>
      </c>
      <c r="B3142" s="28">
        <v>44026</v>
      </c>
      <c r="C3142" s="4">
        <v>2</v>
      </c>
      <c r="D3142" s="4">
        <v>213</v>
      </c>
    </row>
    <row r="3143" spans="1:5" x14ac:dyDescent="0.25">
      <c r="A3143" s="5" t="s">
        <v>20</v>
      </c>
      <c r="B3143" s="28">
        <v>44026</v>
      </c>
      <c r="C3143" s="4">
        <v>1039</v>
      </c>
      <c r="D3143" s="4">
        <v>40233</v>
      </c>
      <c r="E3143" s="4">
        <v>28</v>
      </c>
    </row>
    <row r="3144" spans="1:5" x14ac:dyDescent="0.25">
      <c r="A3144" s="5" t="s">
        <v>27</v>
      </c>
      <c r="B3144" s="28">
        <v>44026</v>
      </c>
      <c r="C3144" s="4">
        <v>43</v>
      </c>
      <c r="D3144" s="4">
        <v>1003</v>
      </c>
    </row>
    <row r="3145" spans="1:5" x14ac:dyDescent="0.25">
      <c r="A3145" s="5" t="s">
        <v>37</v>
      </c>
      <c r="B3145" s="28">
        <v>44026</v>
      </c>
      <c r="C3145" s="4">
        <v>1</v>
      </c>
      <c r="D3145" s="4">
        <v>127</v>
      </c>
    </row>
    <row r="3146" spans="1:5" x14ac:dyDescent="0.25">
      <c r="A3146" s="5" t="s">
        <v>38</v>
      </c>
      <c r="B3146" s="28">
        <v>44026</v>
      </c>
      <c r="C3146" s="4">
        <v>22</v>
      </c>
    </row>
    <row r="3147" spans="1:5" x14ac:dyDescent="0.25">
      <c r="A3147" s="5" t="s">
        <v>48</v>
      </c>
      <c r="B3147" s="28">
        <v>44026</v>
      </c>
      <c r="C3147" s="4">
        <v>0</v>
      </c>
    </row>
    <row r="3148" spans="1:5" x14ac:dyDescent="0.25">
      <c r="A3148" s="5" t="s">
        <v>39</v>
      </c>
      <c r="B3148" s="28">
        <v>44026</v>
      </c>
      <c r="C3148" s="4">
        <v>16</v>
      </c>
    </row>
    <row r="3149" spans="1:5" x14ac:dyDescent="0.25">
      <c r="A3149" s="5" t="s">
        <v>40</v>
      </c>
      <c r="B3149" s="28">
        <v>44026</v>
      </c>
      <c r="C3149" s="4">
        <v>0</v>
      </c>
    </row>
    <row r="3150" spans="1:5" x14ac:dyDescent="0.25">
      <c r="A3150" s="5" t="s">
        <v>28</v>
      </c>
      <c r="B3150" s="28">
        <v>44026</v>
      </c>
      <c r="C3150" s="4">
        <v>8</v>
      </c>
    </row>
    <row r="3151" spans="1:5" x14ac:dyDescent="0.25">
      <c r="A3151" s="5" t="s">
        <v>24</v>
      </c>
      <c r="B3151" s="28">
        <v>44026</v>
      </c>
      <c r="C3151" s="4">
        <v>27</v>
      </c>
    </row>
    <row r="3152" spans="1:5" x14ac:dyDescent="0.25">
      <c r="A3152" s="5" t="s">
        <v>30</v>
      </c>
      <c r="B3152" s="28">
        <v>44026</v>
      </c>
      <c r="C3152" s="4">
        <v>0</v>
      </c>
    </row>
    <row r="3153" spans="1:5" x14ac:dyDescent="0.25">
      <c r="A3153" s="5" t="s">
        <v>26</v>
      </c>
      <c r="B3153" s="28">
        <v>44026</v>
      </c>
      <c r="C3153" s="4">
        <v>21</v>
      </c>
    </row>
    <row r="3154" spans="1:5" x14ac:dyDescent="0.25">
      <c r="A3154" s="5" t="s">
        <v>25</v>
      </c>
      <c r="B3154" s="28">
        <v>44026</v>
      </c>
      <c r="C3154" s="4">
        <v>43</v>
      </c>
      <c r="E3154" s="4">
        <v>1</v>
      </c>
    </row>
    <row r="3155" spans="1:5" x14ac:dyDescent="0.25">
      <c r="A3155" s="5" t="s">
        <v>41</v>
      </c>
      <c r="B3155" s="28">
        <v>44026</v>
      </c>
      <c r="C3155" s="4">
        <v>9</v>
      </c>
    </row>
    <row r="3156" spans="1:5" x14ac:dyDescent="0.25">
      <c r="A3156" s="5" t="s">
        <v>42</v>
      </c>
      <c r="B3156" s="28">
        <v>44026</v>
      </c>
      <c r="C3156" s="4">
        <v>0</v>
      </c>
    </row>
    <row r="3157" spans="1:5" x14ac:dyDescent="0.25">
      <c r="A3157" s="5" t="s">
        <v>43</v>
      </c>
      <c r="B3157" s="28">
        <v>44026</v>
      </c>
      <c r="C3157" s="4">
        <v>1</v>
      </c>
    </row>
    <row r="3158" spans="1:5" x14ac:dyDescent="0.25">
      <c r="A3158" s="5" t="s">
        <v>44</v>
      </c>
      <c r="B3158" s="28">
        <v>44026</v>
      </c>
      <c r="C3158" s="4">
        <v>0</v>
      </c>
    </row>
    <row r="3159" spans="1:5" x14ac:dyDescent="0.25">
      <c r="A3159" s="5" t="s">
        <v>29</v>
      </c>
      <c r="B3159" s="28">
        <v>44026</v>
      </c>
      <c r="C3159" s="4">
        <v>29</v>
      </c>
    </row>
    <row r="3160" spans="1:5" x14ac:dyDescent="0.25">
      <c r="A3160" s="5" t="s">
        <v>45</v>
      </c>
      <c r="B3160" s="28">
        <v>44026</v>
      </c>
      <c r="C3160" s="4">
        <v>1</v>
      </c>
    </row>
    <row r="3161" spans="1:5" x14ac:dyDescent="0.25">
      <c r="A3161" s="5" t="s">
        <v>46</v>
      </c>
      <c r="B3161" s="28">
        <v>44026</v>
      </c>
      <c r="C3161" s="4">
        <v>47</v>
      </c>
    </row>
    <row r="3162" spans="1:5" x14ac:dyDescent="0.25">
      <c r="A3162" s="5" t="s">
        <v>47</v>
      </c>
      <c r="B3162" s="28">
        <v>44026</v>
      </c>
      <c r="C3162" s="4">
        <v>0</v>
      </c>
    </row>
    <row r="3163" spans="1:5" x14ac:dyDescent="0.25">
      <c r="A3163" s="5" t="s">
        <v>22</v>
      </c>
      <c r="B3163" s="28">
        <v>44027</v>
      </c>
      <c r="C3163" s="4">
        <v>2735</v>
      </c>
      <c r="D3163" s="4">
        <v>60658</v>
      </c>
      <c r="E3163" s="4">
        <v>42</v>
      </c>
    </row>
    <row r="3164" spans="1:5" x14ac:dyDescent="0.25">
      <c r="A3164" s="5" t="s">
        <v>35</v>
      </c>
      <c r="B3164" s="28">
        <v>44027</v>
      </c>
      <c r="C3164" s="4">
        <v>2</v>
      </c>
      <c r="D3164" s="4">
        <v>41</v>
      </c>
    </row>
    <row r="3165" spans="1:5" x14ac:dyDescent="0.25">
      <c r="A3165" s="5" t="s">
        <v>21</v>
      </c>
      <c r="B3165" s="28">
        <v>44027</v>
      </c>
      <c r="C3165" s="4">
        <v>77</v>
      </c>
      <c r="D3165" s="4">
        <v>2751</v>
      </c>
    </row>
    <row r="3166" spans="1:5" x14ac:dyDescent="0.25">
      <c r="A3166" s="5" t="s">
        <v>36</v>
      </c>
      <c r="B3166" s="28">
        <v>44027</v>
      </c>
      <c r="C3166" s="4">
        <v>5</v>
      </c>
      <c r="D3166" s="4">
        <v>218</v>
      </c>
    </row>
    <row r="3167" spans="1:5" x14ac:dyDescent="0.25">
      <c r="A3167" s="5" t="s">
        <v>20</v>
      </c>
      <c r="B3167" s="28">
        <v>44027</v>
      </c>
      <c r="C3167" s="4">
        <v>1220</v>
      </c>
      <c r="D3167" s="4">
        <v>41453</v>
      </c>
      <c r="E3167" s="4">
        <v>28</v>
      </c>
    </row>
    <row r="3168" spans="1:5" x14ac:dyDescent="0.25">
      <c r="A3168" s="5" t="s">
        <v>27</v>
      </c>
      <c r="B3168" s="28">
        <v>44027</v>
      </c>
      <c r="C3168" s="4">
        <v>17</v>
      </c>
      <c r="D3168" s="4">
        <v>1020</v>
      </c>
    </row>
    <row r="3169" spans="1:5" x14ac:dyDescent="0.25">
      <c r="A3169" s="5" t="s">
        <v>37</v>
      </c>
      <c r="B3169" s="28">
        <v>44027</v>
      </c>
      <c r="C3169" s="4">
        <v>0</v>
      </c>
      <c r="D3169" s="4">
        <v>127</v>
      </c>
    </row>
    <row r="3170" spans="1:5" x14ac:dyDescent="0.25">
      <c r="A3170" s="5" t="s">
        <v>38</v>
      </c>
      <c r="B3170" s="28">
        <v>44027</v>
      </c>
      <c r="C3170" s="4">
        <v>9</v>
      </c>
      <c r="E3170" s="4">
        <v>4</v>
      </c>
    </row>
    <row r="3171" spans="1:5" x14ac:dyDescent="0.25">
      <c r="A3171" s="5" t="s">
        <v>48</v>
      </c>
      <c r="B3171" s="28">
        <v>44027</v>
      </c>
      <c r="C3171" s="4">
        <v>0</v>
      </c>
    </row>
    <row r="3172" spans="1:5" x14ac:dyDescent="0.25">
      <c r="A3172" s="5" t="s">
        <v>39</v>
      </c>
      <c r="B3172" s="28">
        <v>44027</v>
      </c>
      <c r="C3172" s="4">
        <v>50</v>
      </c>
    </row>
    <row r="3173" spans="1:5" x14ac:dyDescent="0.25">
      <c r="A3173" s="5" t="s">
        <v>40</v>
      </c>
      <c r="B3173" s="28">
        <v>44027</v>
      </c>
      <c r="C3173" s="4">
        <v>1</v>
      </c>
    </row>
    <row r="3174" spans="1:5" x14ac:dyDescent="0.25">
      <c r="A3174" s="5" t="s">
        <v>28</v>
      </c>
      <c r="B3174" s="28">
        <v>44027</v>
      </c>
      <c r="C3174" s="4">
        <v>3</v>
      </c>
    </row>
    <row r="3175" spans="1:5" x14ac:dyDescent="0.25">
      <c r="A3175" s="5" t="s">
        <v>24</v>
      </c>
      <c r="B3175" s="28">
        <v>44027</v>
      </c>
      <c r="C3175" s="4">
        <v>29</v>
      </c>
    </row>
    <row r="3176" spans="1:5" x14ac:dyDescent="0.25">
      <c r="A3176" s="5" t="s">
        <v>30</v>
      </c>
      <c r="B3176" s="28">
        <v>44027</v>
      </c>
      <c r="C3176" s="4">
        <v>0</v>
      </c>
    </row>
    <row r="3177" spans="1:5" x14ac:dyDescent="0.25">
      <c r="A3177" s="5" t="s">
        <v>26</v>
      </c>
      <c r="B3177" s="28">
        <v>44027</v>
      </c>
      <c r="C3177" s="4">
        <v>35</v>
      </c>
      <c r="E3177" s="4">
        <v>1</v>
      </c>
    </row>
    <row r="3178" spans="1:5" x14ac:dyDescent="0.25">
      <c r="A3178" s="5" t="s">
        <v>25</v>
      </c>
      <c r="B3178" s="28">
        <v>44027</v>
      </c>
      <c r="C3178" s="4">
        <v>28</v>
      </c>
      <c r="E3178" s="4">
        <v>5</v>
      </c>
    </row>
    <row r="3179" spans="1:5" x14ac:dyDescent="0.25">
      <c r="A3179" s="5" t="s">
        <v>41</v>
      </c>
      <c r="B3179" s="28">
        <v>44027</v>
      </c>
      <c r="C3179" s="4">
        <v>2</v>
      </c>
    </row>
    <row r="3180" spans="1:5" x14ac:dyDescent="0.25">
      <c r="A3180" s="5" t="s">
        <v>42</v>
      </c>
      <c r="B3180" s="28">
        <v>44027</v>
      </c>
      <c r="C3180" s="4">
        <v>5</v>
      </c>
    </row>
    <row r="3181" spans="1:5" x14ac:dyDescent="0.25">
      <c r="A3181" s="5" t="s">
        <v>43</v>
      </c>
      <c r="B3181" s="28">
        <v>44027</v>
      </c>
      <c r="C3181" s="4">
        <v>0</v>
      </c>
    </row>
    <row r="3182" spans="1:5" x14ac:dyDescent="0.25">
      <c r="A3182" s="5" t="s">
        <v>44</v>
      </c>
      <c r="B3182" s="28">
        <v>44027</v>
      </c>
      <c r="C3182" s="4">
        <v>9</v>
      </c>
    </row>
    <row r="3183" spans="1:5" x14ac:dyDescent="0.25">
      <c r="A3183" s="5" t="s">
        <v>29</v>
      </c>
      <c r="B3183" s="28">
        <v>44027</v>
      </c>
      <c r="C3183" s="4">
        <v>23</v>
      </c>
      <c r="E3183" s="4">
        <v>2</v>
      </c>
    </row>
    <row r="3184" spans="1:5" x14ac:dyDescent="0.25">
      <c r="A3184" s="5" t="s">
        <v>45</v>
      </c>
      <c r="B3184" s="28">
        <v>44027</v>
      </c>
      <c r="C3184" s="4">
        <v>0</v>
      </c>
    </row>
    <row r="3185" spans="1:5" x14ac:dyDescent="0.25">
      <c r="A3185" s="5" t="s">
        <v>46</v>
      </c>
      <c r="B3185" s="28">
        <v>44027</v>
      </c>
      <c r="C3185" s="4">
        <v>0</v>
      </c>
    </row>
    <row r="3186" spans="1:5" x14ac:dyDescent="0.25">
      <c r="A3186" s="5" t="s">
        <v>47</v>
      </c>
      <c r="B3186" s="28">
        <v>44027</v>
      </c>
      <c r="C3186" s="4">
        <v>1</v>
      </c>
    </row>
    <row r="3187" spans="1:5" x14ac:dyDescent="0.25">
      <c r="A3187" s="5" t="s">
        <v>22</v>
      </c>
      <c r="B3187" s="28">
        <v>44028</v>
      </c>
      <c r="C3187" s="4">
        <v>2546</v>
      </c>
      <c r="D3187" s="4">
        <v>63204</v>
      </c>
      <c r="E3187" s="4">
        <v>42</v>
      </c>
    </row>
    <row r="3188" spans="1:5" x14ac:dyDescent="0.25">
      <c r="A3188" s="5" t="s">
        <v>35</v>
      </c>
      <c r="B3188" s="28">
        <v>44028</v>
      </c>
      <c r="C3188" s="4">
        <v>0</v>
      </c>
      <c r="D3188" s="4">
        <v>41</v>
      </c>
    </row>
    <row r="3189" spans="1:5" x14ac:dyDescent="0.25">
      <c r="A3189" s="5" t="s">
        <v>21</v>
      </c>
      <c r="B3189" s="28">
        <v>44028</v>
      </c>
      <c r="C3189" s="4">
        <v>42</v>
      </c>
      <c r="D3189" s="4">
        <v>2793</v>
      </c>
      <c r="E3189" s="4">
        <v>2</v>
      </c>
    </row>
    <row r="3190" spans="1:5" x14ac:dyDescent="0.25">
      <c r="A3190" s="5" t="s">
        <v>36</v>
      </c>
      <c r="B3190" s="28">
        <v>44028</v>
      </c>
      <c r="C3190" s="4">
        <v>0</v>
      </c>
      <c r="D3190" s="4">
        <v>218</v>
      </c>
    </row>
    <row r="3191" spans="1:5" x14ac:dyDescent="0.25">
      <c r="A3191" s="5" t="s">
        <v>20</v>
      </c>
      <c r="B3191" s="28">
        <v>44028</v>
      </c>
      <c r="C3191" s="4">
        <v>854</v>
      </c>
      <c r="D3191" s="4">
        <v>42311</v>
      </c>
      <c r="E3191" s="4">
        <v>15</v>
      </c>
    </row>
    <row r="3192" spans="1:5" x14ac:dyDescent="0.25">
      <c r="A3192" s="5" t="s">
        <v>27</v>
      </c>
      <c r="B3192" s="28">
        <v>44028</v>
      </c>
      <c r="C3192" s="4">
        <v>40</v>
      </c>
      <c r="D3192" s="4">
        <v>1060</v>
      </c>
    </row>
    <row r="3193" spans="1:5" x14ac:dyDescent="0.25">
      <c r="A3193" s="5" t="s">
        <v>37</v>
      </c>
      <c r="B3193" s="28">
        <v>44028</v>
      </c>
      <c r="C3193" s="4">
        <v>1</v>
      </c>
      <c r="D3193" s="4">
        <v>128</v>
      </c>
    </row>
    <row r="3194" spans="1:5" x14ac:dyDescent="0.25">
      <c r="A3194" s="5" t="s">
        <v>38</v>
      </c>
      <c r="B3194" s="28">
        <v>44028</v>
      </c>
      <c r="C3194" s="4">
        <v>10</v>
      </c>
      <c r="D3194" s="4">
        <v>576</v>
      </c>
    </row>
    <row r="3195" spans="1:5" x14ac:dyDescent="0.25">
      <c r="A3195" s="5" t="s">
        <v>48</v>
      </c>
      <c r="B3195" s="28">
        <v>44028</v>
      </c>
      <c r="C3195" s="4">
        <v>0</v>
      </c>
      <c r="D3195" s="4">
        <v>75</v>
      </c>
    </row>
    <row r="3196" spans="1:5" x14ac:dyDescent="0.25">
      <c r="A3196" s="5" t="s">
        <v>39</v>
      </c>
      <c r="B3196" s="28">
        <v>44028</v>
      </c>
      <c r="C3196" s="4">
        <v>22</v>
      </c>
      <c r="D3196" s="4">
        <v>555</v>
      </c>
    </row>
    <row r="3197" spans="1:5" x14ac:dyDescent="0.25">
      <c r="A3197" s="5" t="s">
        <v>40</v>
      </c>
      <c r="B3197" s="28">
        <v>44028</v>
      </c>
      <c r="C3197" s="4">
        <v>0</v>
      </c>
      <c r="D3197" s="4">
        <v>8</v>
      </c>
    </row>
    <row r="3198" spans="1:5" x14ac:dyDescent="0.25">
      <c r="A3198" s="5" t="s">
        <v>28</v>
      </c>
      <c r="B3198" s="28">
        <v>44028</v>
      </c>
      <c r="C3198" s="4">
        <v>4</v>
      </c>
      <c r="D3198" s="4">
        <v>161</v>
      </c>
      <c r="E3198" s="4">
        <v>2</v>
      </c>
    </row>
    <row r="3199" spans="1:5" x14ac:dyDescent="0.25">
      <c r="A3199" s="5" t="s">
        <v>24</v>
      </c>
      <c r="B3199" s="28">
        <v>44028</v>
      </c>
      <c r="C3199" s="4">
        <v>22</v>
      </c>
      <c r="D3199" s="4">
        <v>386</v>
      </c>
      <c r="E3199" s="4">
        <v>1</v>
      </c>
    </row>
    <row r="3200" spans="1:5" x14ac:dyDescent="0.25">
      <c r="A3200" s="5" t="s">
        <v>30</v>
      </c>
      <c r="B3200" s="28">
        <v>44028</v>
      </c>
      <c r="C3200" s="4">
        <v>0</v>
      </c>
      <c r="D3200" s="4">
        <v>41</v>
      </c>
    </row>
    <row r="3201" spans="1:5" x14ac:dyDescent="0.25">
      <c r="A3201" s="5" t="s">
        <v>26</v>
      </c>
      <c r="B3201" s="28">
        <v>44028</v>
      </c>
      <c r="C3201" s="4">
        <v>15</v>
      </c>
      <c r="D3201" s="4">
        <v>811</v>
      </c>
    </row>
    <row r="3202" spans="1:5" x14ac:dyDescent="0.25">
      <c r="A3202" s="5" t="s">
        <v>25</v>
      </c>
      <c r="B3202" s="28">
        <v>44028</v>
      </c>
      <c r="C3202" s="4">
        <v>21</v>
      </c>
      <c r="D3202" s="4">
        <v>1215</v>
      </c>
    </row>
    <row r="3203" spans="1:5" x14ac:dyDescent="0.25">
      <c r="A3203" s="5" t="s">
        <v>41</v>
      </c>
      <c r="B3203" s="28">
        <v>44028</v>
      </c>
      <c r="C3203" s="4">
        <v>17</v>
      </c>
      <c r="D3203" s="4">
        <v>145</v>
      </c>
    </row>
    <row r="3204" spans="1:5" x14ac:dyDescent="0.25">
      <c r="A3204" s="5" t="s">
        <v>42</v>
      </c>
      <c r="B3204" s="28">
        <v>44028</v>
      </c>
      <c r="C3204" s="4">
        <v>0</v>
      </c>
      <c r="D3204" s="4">
        <v>14</v>
      </c>
    </row>
    <row r="3205" spans="1:5" x14ac:dyDescent="0.25">
      <c r="A3205" s="5" t="s">
        <v>43</v>
      </c>
      <c r="B3205" s="28">
        <v>44028</v>
      </c>
      <c r="C3205" s="4">
        <v>0</v>
      </c>
      <c r="D3205" s="4">
        <v>13</v>
      </c>
    </row>
    <row r="3206" spans="1:5" x14ac:dyDescent="0.25">
      <c r="A3206" s="5" t="s">
        <v>44</v>
      </c>
      <c r="B3206" s="28">
        <v>44028</v>
      </c>
      <c r="C3206" s="4">
        <v>13</v>
      </c>
      <c r="D3206" s="4">
        <v>83</v>
      </c>
    </row>
    <row r="3207" spans="1:5" x14ac:dyDescent="0.25">
      <c r="A3207" s="5" t="s">
        <v>29</v>
      </c>
      <c r="B3207" s="28">
        <v>44028</v>
      </c>
      <c r="C3207" s="4">
        <v>15</v>
      </c>
      <c r="D3207" s="4">
        <v>606</v>
      </c>
    </row>
    <row r="3208" spans="1:5" x14ac:dyDescent="0.25">
      <c r="A3208" s="5" t="s">
        <v>45</v>
      </c>
      <c r="B3208" s="28">
        <v>44028</v>
      </c>
      <c r="C3208" s="4">
        <v>0</v>
      </c>
      <c r="D3208" s="4">
        <v>37</v>
      </c>
    </row>
    <row r="3209" spans="1:5" x14ac:dyDescent="0.25">
      <c r="A3209" s="5" t="s">
        <v>46</v>
      </c>
      <c r="B3209" s="28">
        <v>44028</v>
      </c>
      <c r="C3209" s="4">
        <v>1</v>
      </c>
      <c r="D3209" s="4">
        <v>208</v>
      </c>
    </row>
    <row r="3210" spans="1:5" x14ac:dyDescent="0.25">
      <c r="A3210" s="5" t="s">
        <v>47</v>
      </c>
      <c r="B3210" s="28">
        <v>44028</v>
      </c>
      <c r="C3210" s="4">
        <v>1</v>
      </c>
      <c r="D3210" s="4">
        <v>93</v>
      </c>
    </row>
    <row r="3211" spans="1:5" x14ac:dyDescent="0.25">
      <c r="A3211" s="5" t="s">
        <v>22</v>
      </c>
      <c r="B3211" s="28">
        <v>44029</v>
      </c>
      <c r="C3211" s="4">
        <v>3002</v>
      </c>
      <c r="D3211" s="4">
        <v>66206</v>
      </c>
      <c r="E3211" s="4">
        <v>28</v>
      </c>
    </row>
    <row r="3212" spans="1:5" x14ac:dyDescent="0.25">
      <c r="A3212" s="5" t="s">
        <v>35</v>
      </c>
      <c r="B3212" s="28">
        <v>44029</v>
      </c>
      <c r="C3212" s="4">
        <v>14</v>
      </c>
      <c r="D3212" s="4">
        <v>55</v>
      </c>
    </row>
    <row r="3213" spans="1:5" x14ac:dyDescent="0.25">
      <c r="A3213" s="5" t="s">
        <v>21</v>
      </c>
      <c r="B3213" s="28">
        <v>44029</v>
      </c>
      <c r="C3213" s="4">
        <v>65</v>
      </c>
      <c r="D3213" s="4">
        <v>2858</v>
      </c>
    </row>
    <row r="3214" spans="1:5" x14ac:dyDescent="0.25">
      <c r="A3214" s="5" t="s">
        <v>36</v>
      </c>
      <c r="B3214" s="28">
        <v>44029</v>
      </c>
      <c r="C3214" s="4">
        <v>9</v>
      </c>
      <c r="D3214" s="4">
        <v>227</v>
      </c>
    </row>
    <row r="3215" spans="1:5" x14ac:dyDescent="0.25">
      <c r="A3215" s="5" t="s">
        <v>20</v>
      </c>
      <c r="B3215" s="28">
        <v>44029</v>
      </c>
      <c r="C3215" s="4">
        <v>1081</v>
      </c>
      <c r="D3215" s="4">
        <v>43392</v>
      </c>
      <c r="E3215" s="4">
        <v>28</v>
      </c>
    </row>
    <row r="3216" spans="1:5" x14ac:dyDescent="0.25">
      <c r="A3216" s="5" t="s">
        <v>27</v>
      </c>
      <c r="B3216" s="28">
        <v>44029</v>
      </c>
      <c r="C3216" s="4">
        <v>49</v>
      </c>
      <c r="D3216" s="4">
        <v>1109</v>
      </c>
      <c r="E3216" s="4">
        <v>1</v>
      </c>
    </row>
    <row r="3217" spans="1:5" x14ac:dyDescent="0.25">
      <c r="A3217" s="5" t="s">
        <v>37</v>
      </c>
      <c r="B3217" s="28">
        <v>44029</v>
      </c>
      <c r="C3217" s="4">
        <v>0</v>
      </c>
      <c r="D3217" s="4">
        <v>128</v>
      </c>
    </row>
    <row r="3218" spans="1:5" x14ac:dyDescent="0.25">
      <c r="A3218" s="5" t="s">
        <v>38</v>
      </c>
      <c r="B3218" s="28">
        <v>44029</v>
      </c>
      <c r="C3218" s="4">
        <v>24</v>
      </c>
      <c r="E3218" s="4">
        <v>1</v>
      </c>
    </row>
    <row r="3219" spans="1:5" x14ac:dyDescent="0.25">
      <c r="A3219" s="5" t="s">
        <v>48</v>
      </c>
      <c r="B3219" s="28">
        <v>44029</v>
      </c>
      <c r="C3219" s="4">
        <v>0</v>
      </c>
    </row>
    <row r="3220" spans="1:5" x14ac:dyDescent="0.25">
      <c r="A3220" s="5" t="s">
        <v>39</v>
      </c>
      <c r="B3220" s="28">
        <v>44029</v>
      </c>
      <c r="C3220" s="4">
        <v>107</v>
      </c>
    </row>
    <row r="3221" spans="1:5" x14ac:dyDescent="0.25">
      <c r="A3221" s="5" t="s">
        <v>40</v>
      </c>
      <c r="B3221" s="28">
        <v>44029</v>
      </c>
      <c r="C3221" s="4">
        <v>0</v>
      </c>
    </row>
    <row r="3222" spans="1:5" x14ac:dyDescent="0.25">
      <c r="A3222" s="5" t="s">
        <v>28</v>
      </c>
      <c r="B3222" s="28">
        <v>44029</v>
      </c>
      <c r="C3222" s="4">
        <v>2</v>
      </c>
      <c r="E3222" s="4">
        <v>2</v>
      </c>
    </row>
    <row r="3223" spans="1:5" x14ac:dyDescent="0.25">
      <c r="A3223" s="5" t="s">
        <v>24</v>
      </c>
      <c r="B3223" s="28">
        <v>44029</v>
      </c>
      <c r="C3223" s="4">
        <v>21</v>
      </c>
      <c r="E3223" s="4">
        <v>3</v>
      </c>
    </row>
    <row r="3224" spans="1:5" x14ac:dyDescent="0.25">
      <c r="A3224" s="5" t="s">
        <v>30</v>
      </c>
      <c r="B3224" s="28">
        <v>44029</v>
      </c>
      <c r="C3224" s="4">
        <v>0</v>
      </c>
    </row>
    <row r="3225" spans="1:5" x14ac:dyDescent="0.25">
      <c r="A3225" s="5" t="s">
        <v>26</v>
      </c>
      <c r="B3225" s="28">
        <v>44029</v>
      </c>
      <c r="C3225" s="4">
        <v>29</v>
      </c>
      <c r="E3225" s="4">
        <v>2</v>
      </c>
    </row>
    <row r="3226" spans="1:5" x14ac:dyDescent="0.25">
      <c r="A3226" s="5" t="s">
        <v>25</v>
      </c>
      <c r="B3226" s="28">
        <v>44029</v>
      </c>
      <c r="C3226" s="4">
        <v>57</v>
      </c>
      <c r="E3226" s="4">
        <v>1</v>
      </c>
    </row>
    <row r="3227" spans="1:5" x14ac:dyDescent="0.25">
      <c r="A3227" s="5" t="s">
        <v>41</v>
      </c>
      <c r="B3227" s="28">
        <v>44029</v>
      </c>
      <c r="C3227" s="4">
        <v>0</v>
      </c>
    </row>
    <row r="3228" spans="1:5" x14ac:dyDescent="0.25">
      <c r="A3228" s="5" t="s">
        <v>42</v>
      </c>
      <c r="B3228" s="28">
        <v>44029</v>
      </c>
      <c r="C3228" s="4">
        <v>0</v>
      </c>
    </row>
    <row r="3229" spans="1:5" x14ac:dyDescent="0.25">
      <c r="A3229" s="5" t="s">
        <v>43</v>
      </c>
      <c r="B3229" s="28">
        <v>44029</v>
      </c>
      <c r="C3229" s="4">
        <v>1</v>
      </c>
    </row>
    <row r="3230" spans="1:5" x14ac:dyDescent="0.25">
      <c r="A3230" s="5" t="s">
        <v>44</v>
      </c>
      <c r="B3230" s="28">
        <v>44029</v>
      </c>
      <c r="C3230" s="4">
        <v>20</v>
      </c>
    </row>
    <row r="3231" spans="1:5" x14ac:dyDescent="0.25">
      <c r="A3231" s="5" t="s">
        <v>29</v>
      </c>
      <c r="B3231" s="28">
        <v>44029</v>
      </c>
      <c r="C3231" s="4">
        <v>26</v>
      </c>
    </row>
    <row r="3232" spans="1:5" x14ac:dyDescent="0.25">
      <c r="A3232" s="5" t="s">
        <v>45</v>
      </c>
      <c r="B3232" s="28">
        <v>44029</v>
      </c>
      <c r="C3232" s="4">
        <v>0</v>
      </c>
    </row>
    <row r="3233" spans="1:5" x14ac:dyDescent="0.25">
      <c r="A3233" s="5" t="s">
        <v>46</v>
      </c>
      <c r="B3233" s="28">
        <v>44029</v>
      </c>
      <c r="C3233" s="4">
        <v>4</v>
      </c>
    </row>
    <row r="3234" spans="1:5" x14ac:dyDescent="0.25">
      <c r="A3234" s="5" t="s">
        <v>47</v>
      </c>
      <c r="B3234" s="28">
        <v>44029</v>
      </c>
      <c r="C3234" s="4">
        <v>7</v>
      </c>
    </row>
    <row r="3235" spans="1:5" x14ac:dyDescent="0.25">
      <c r="A3235" s="5" t="s">
        <v>22</v>
      </c>
      <c r="B3235" s="28">
        <v>44030</v>
      </c>
      <c r="C3235" s="4">
        <v>1817</v>
      </c>
      <c r="D3235" s="4">
        <v>68023</v>
      </c>
      <c r="E3235" s="4">
        <v>21</v>
      </c>
    </row>
    <row r="3236" spans="1:5" x14ac:dyDescent="0.25">
      <c r="A3236" s="5" t="s">
        <v>35</v>
      </c>
      <c r="B3236" s="28">
        <v>44030</v>
      </c>
      <c r="C3236" s="4">
        <v>0</v>
      </c>
      <c r="D3236" s="4">
        <v>55</v>
      </c>
    </row>
    <row r="3237" spans="1:5" x14ac:dyDescent="0.25">
      <c r="A3237" s="5" t="s">
        <v>21</v>
      </c>
      <c r="B3237" s="28">
        <v>44030</v>
      </c>
      <c r="C3237" s="4">
        <v>60</v>
      </c>
      <c r="D3237" s="4">
        <v>2918</v>
      </c>
      <c r="E3237" s="4">
        <v>3</v>
      </c>
    </row>
    <row r="3238" spans="1:5" x14ac:dyDescent="0.25">
      <c r="A3238" s="5" t="s">
        <v>36</v>
      </c>
      <c r="B3238" s="28">
        <v>44030</v>
      </c>
      <c r="C3238" s="4">
        <v>8</v>
      </c>
      <c r="D3238" s="4">
        <v>235</v>
      </c>
    </row>
    <row r="3239" spans="1:5" x14ac:dyDescent="0.25">
      <c r="A3239" s="5" t="s">
        <v>20</v>
      </c>
      <c r="B3239" s="28">
        <v>44030</v>
      </c>
      <c r="C3239" s="4">
        <v>1106</v>
      </c>
      <c r="D3239" s="4">
        <v>44498</v>
      </c>
      <c r="E3239" s="4">
        <v>16</v>
      </c>
    </row>
    <row r="3240" spans="1:5" x14ac:dyDescent="0.25">
      <c r="A3240" s="5" t="s">
        <v>27</v>
      </c>
      <c r="B3240" s="28">
        <v>44030</v>
      </c>
      <c r="C3240" s="4">
        <v>104</v>
      </c>
      <c r="D3240" s="4">
        <v>1131</v>
      </c>
    </row>
    <row r="3241" spans="1:5" x14ac:dyDescent="0.25">
      <c r="A3241" s="5" t="s">
        <v>37</v>
      </c>
      <c r="B3241" s="28">
        <v>44030</v>
      </c>
      <c r="C3241" s="4">
        <v>1</v>
      </c>
      <c r="D3241" s="4">
        <v>129</v>
      </c>
    </row>
    <row r="3242" spans="1:5" x14ac:dyDescent="0.25">
      <c r="A3242" s="5" t="s">
        <v>38</v>
      </c>
      <c r="B3242" s="28">
        <v>44030</v>
      </c>
      <c r="C3242" s="4">
        <v>15</v>
      </c>
    </row>
    <row r="3243" spans="1:5" x14ac:dyDescent="0.25">
      <c r="A3243" s="5" t="s">
        <v>48</v>
      </c>
      <c r="B3243" s="28">
        <v>44030</v>
      </c>
      <c r="C3243" s="4">
        <v>0</v>
      </c>
    </row>
    <row r="3244" spans="1:5" x14ac:dyDescent="0.25">
      <c r="A3244" s="5" t="s">
        <v>39</v>
      </c>
      <c r="B3244" s="28">
        <v>44030</v>
      </c>
      <c r="C3244" s="4">
        <v>7</v>
      </c>
    </row>
    <row r="3245" spans="1:5" x14ac:dyDescent="0.25">
      <c r="A3245" s="5" t="s">
        <v>40</v>
      </c>
      <c r="B3245" s="28">
        <v>44030</v>
      </c>
      <c r="C3245" s="4">
        <v>0</v>
      </c>
    </row>
    <row r="3246" spans="1:5" x14ac:dyDescent="0.25">
      <c r="A3246" s="5" t="s">
        <v>28</v>
      </c>
      <c r="B3246" s="28">
        <v>44030</v>
      </c>
      <c r="C3246" s="4">
        <v>17</v>
      </c>
    </row>
    <row r="3247" spans="1:5" x14ac:dyDescent="0.25">
      <c r="A3247" s="5" t="s">
        <v>24</v>
      </c>
      <c r="B3247" s="28">
        <v>44030</v>
      </c>
      <c r="C3247" s="4">
        <v>44</v>
      </c>
    </row>
    <row r="3248" spans="1:5" x14ac:dyDescent="0.25">
      <c r="A3248" s="5" t="s">
        <v>30</v>
      </c>
      <c r="B3248" s="28">
        <v>44030</v>
      </c>
      <c r="C3248" s="4">
        <v>0</v>
      </c>
    </row>
    <row r="3249" spans="1:5" x14ac:dyDescent="0.25">
      <c r="A3249" s="5" t="s">
        <v>26</v>
      </c>
      <c r="B3249" s="28">
        <v>44030</v>
      </c>
      <c r="C3249" s="4">
        <v>16</v>
      </c>
    </row>
    <row r="3250" spans="1:5" x14ac:dyDescent="0.25">
      <c r="A3250" s="5" t="s">
        <v>25</v>
      </c>
      <c r="B3250" s="28">
        <v>44030</v>
      </c>
      <c r="C3250" s="4">
        <v>25</v>
      </c>
      <c r="E3250" s="4">
        <v>2</v>
      </c>
    </row>
    <row r="3251" spans="1:5" x14ac:dyDescent="0.25">
      <c r="A3251" s="5" t="s">
        <v>41</v>
      </c>
      <c r="B3251" s="28">
        <v>44030</v>
      </c>
      <c r="C3251" s="4">
        <v>7</v>
      </c>
    </row>
    <row r="3252" spans="1:5" x14ac:dyDescent="0.25">
      <c r="A3252" s="5" t="s">
        <v>42</v>
      </c>
      <c r="B3252" s="28">
        <v>44030</v>
      </c>
      <c r="C3252" s="4">
        <v>0</v>
      </c>
    </row>
    <row r="3253" spans="1:5" x14ac:dyDescent="0.25">
      <c r="A3253" s="5" t="s">
        <v>43</v>
      </c>
      <c r="B3253" s="28">
        <v>44030</v>
      </c>
      <c r="C3253" s="4">
        <v>0</v>
      </c>
    </row>
    <row r="3254" spans="1:5" x14ac:dyDescent="0.25">
      <c r="A3254" s="5" t="s">
        <v>44</v>
      </c>
      <c r="B3254" s="28">
        <v>44030</v>
      </c>
      <c r="C3254" s="4">
        <v>20</v>
      </c>
    </row>
    <row r="3255" spans="1:5" x14ac:dyDescent="0.25">
      <c r="A3255" s="5" t="s">
        <v>29</v>
      </c>
      <c r="B3255" s="28">
        <v>44030</v>
      </c>
      <c r="C3255" s="4">
        <v>36</v>
      </c>
    </row>
    <row r="3256" spans="1:5" x14ac:dyDescent="0.25">
      <c r="A3256" s="5" t="s">
        <v>45</v>
      </c>
      <c r="B3256" s="28">
        <v>44030</v>
      </c>
      <c r="C3256" s="4">
        <v>0</v>
      </c>
    </row>
    <row r="3257" spans="1:5" x14ac:dyDescent="0.25">
      <c r="A3257" s="5" t="s">
        <v>46</v>
      </c>
      <c r="B3257" s="28">
        <v>44030</v>
      </c>
      <c r="C3257" s="4">
        <v>22</v>
      </c>
    </row>
    <row r="3258" spans="1:5" x14ac:dyDescent="0.25">
      <c r="A3258" s="5" t="s">
        <v>47</v>
      </c>
      <c r="B3258" s="28">
        <v>44030</v>
      </c>
      <c r="C3258" s="4">
        <v>0</v>
      </c>
    </row>
    <row r="3259" spans="1:5" x14ac:dyDescent="0.25">
      <c r="A3259" s="5" t="s">
        <v>22</v>
      </c>
      <c r="B3259" s="28">
        <v>44031</v>
      </c>
      <c r="C3259" s="4">
        <v>2761</v>
      </c>
      <c r="D3259" s="16">
        <v>70784</v>
      </c>
      <c r="E3259" s="4">
        <v>21</v>
      </c>
    </row>
    <row r="3260" spans="1:5" x14ac:dyDescent="0.25">
      <c r="A3260" s="5" t="s">
        <v>20</v>
      </c>
      <c r="B3260" s="28">
        <v>44031</v>
      </c>
      <c r="C3260" s="4">
        <v>1116</v>
      </c>
      <c r="D3260" s="16">
        <v>45614</v>
      </c>
      <c r="E3260" s="4">
        <v>14</v>
      </c>
    </row>
    <row r="3261" spans="1:5" x14ac:dyDescent="0.25">
      <c r="A3261" s="5" t="s">
        <v>35</v>
      </c>
      <c r="B3261" s="28">
        <v>44031</v>
      </c>
      <c r="C3261" s="4">
        <v>3</v>
      </c>
      <c r="D3261" s="4">
        <v>58</v>
      </c>
    </row>
    <row r="3262" spans="1:5" x14ac:dyDescent="0.25">
      <c r="A3262" s="5" t="s">
        <v>21</v>
      </c>
      <c r="B3262" s="28">
        <v>44031</v>
      </c>
      <c r="C3262" s="4">
        <v>48</v>
      </c>
      <c r="D3262" s="16">
        <v>2966</v>
      </c>
      <c r="E3262" s="4">
        <v>1</v>
      </c>
    </row>
    <row r="3263" spans="1:5" x14ac:dyDescent="0.25">
      <c r="A3263" s="5" t="s">
        <v>36</v>
      </c>
      <c r="B3263" s="28">
        <v>44031</v>
      </c>
      <c r="C3263" s="4">
        <v>3</v>
      </c>
      <c r="D3263" s="4">
        <v>238</v>
      </c>
    </row>
    <row r="3264" spans="1:5" x14ac:dyDescent="0.25">
      <c r="A3264" s="5" t="s">
        <v>27</v>
      </c>
      <c r="B3264" s="28">
        <v>44031</v>
      </c>
      <c r="C3264" s="4">
        <v>67</v>
      </c>
      <c r="D3264" s="16">
        <v>1198</v>
      </c>
      <c r="E3264" s="4">
        <v>1</v>
      </c>
    </row>
    <row r="3265" spans="1:5" x14ac:dyDescent="0.25">
      <c r="A3265" s="5" t="s">
        <v>37</v>
      </c>
      <c r="B3265" s="28">
        <v>44031</v>
      </c>
      <c r="C3265" s="4">
        <v>0</v>
      </c>
      <c r="D3265" s="4">
        <v>129</v>
      </c>
      <c r="E3265" s="4">
        <v>1</v>
      </c>
    </row>
    <row r="3266" spans="1:5" x14ac:dyDescent="0.25">
      <c r="A3266" s="5" t="s">
        <v>38</v>
      </c>
      <c r="B3266" s="28">
        <v>44031</v>
      </c>
      <c r="C3266" s="4">
        <v>16</v>
      </c>
      <c r="D3266" s="4">
        <v>631</v>
      </c>
    </row>
    <row r="3267" spans="1:5" x14ac:dyDescent="0.25">
      <c r="A3267" s="5" t="s">
        <v>48</v>
      </c>
      <c r="B3267" s="28">
        <v>44031</v>
      </c>
      <c r="C3267" s="4">
        <v>0</v>
      </c>
      <c r="D3267" s="4">
        <v>75</v>
      </c>
    </row>
    <row r="3268" spans="1:5" x14ac:dyDescent="0.25">
      <c r="A3268" s="5" t="s">
        <v>39</v>
      </c>
      <c r="B3268" s="28">
        <v>44031</v>
      </c>
      <c r="C3268" s="4">
        <v>6</v>
      </c>
      <c r="D3268" s="4">
        <v>680</v>
      </c>
    </row>
    <row r="3269" spans="1:5" x14ac:dyDescent="0.25">
      <c r="A3269" s="5" t="s">
        <v>40</v>
      </c>
      <c r="B3269" s="28">
        <v>44031</v>
      </c>
      <c r="C3269" s="4">
        <v>0</v>
      </c>
      <c r="D3269" s="4">
        <v>8</v>
      </c>
    </row>
    <row r="3270" spans="1:5" x14ac:dyDescent="0.25">
      <c r="A3270" s="5" t="s">
        <v>28</v>
      </c>
      <c r="B3270" s="28">
        <v>44031</v>
      </c>
      <c r="C3270" s="4">
        <v>4</v>
      </c>
      <c r="D3270" s="4">
        <v>184</v>
      </c>
    </row>
    <row r="3271" spans="1:5" x14ac:dyDescent="0.25">
      <c r="A3271" s="5" t="s">
        <v>24</v>
      </c>
      <c r="B3271" s="28">
        <v>44031</v>
      </c>
      <c r="C3271" s="4">
        <v>41</v>
      </c>
      <c r="D3271" s="4">
        <v>492</v>
      </c>
      <c r="E3271" s="4">
        <v>1</v>
      </c>
    </row>
    <row r="3272" spans="1:5" x14ac:dyDescent="0.25">
      <c r="A3272" s="5" t="s">
        <v>30</v>
      </c>
      <c r="B3272" s="28">
        <v>44031</v>
      </c>
      <c r="C3272" s="4">
        <v>0</v>
      </c>
      <c r="D3272" s="4">
        <v>41</v>
      </c>
    </row>
    <row r="3273" spans="1:5" x14ac:dyDescent="0.25">
      <c r="A3273" s="5" t="s">
        <v>26</v>
      </c>
      <c r="B3273" s="28">
        <v>44031</v>
      </c>
      <c r="C3273" s="4">
        <v>33</v>
      </c>
      <c r="D3273" s="4">
        <v>889</v>
      </c>
    </row>
    <row r="3274" spans="1:5" x14ac:dyDescent="0.25">
      <c r="A3274" s="5" t="s">
        <v>25</v>
      </c>
      <c r="B3274" s="28">
        <v>44031</v>
      </c>
      <c r="C3274" s="4">
        <v>23</v>
      </c>
      <c r="D3274" s="4">
        <v>1320</v>
      </c>
    </row>
    <row r="3275" spans="1:5" x14ac:dyDescent="0.25">
      <c r="A3275" s="5" t="s">
        <v>41</v>
      </c>
      <c r="B3275" s="28">
        <v>44031</v>
      </c>
      <c r="C3275" s="4">
        <v>23</v>
      </c>
      <c r="D3275" s="4">
        <v>171</v>
      </c>
    </row>
    <row r="3276" spans="1:5" x14ac:dyDescent="0.25">
      <c r="A3276" s="5" t="s">
        <v>42</v>
      </c>
      <c r="B3276" s="28">
        <v>44031</v>
      </c>
      <c r="C3276" s="4">
        <v>0</v>
      </c>
      <c r="D3276" s="4">
        <v>14</v>
      </c>
    </row>
    <row r="3277" spans="1:5" x14ac:dyDescent="0.25">
      <c r="A3277" s="5" t="s">
        <v>43</v>
      </c>
      <c r="B3277" s="28">
        <v>44031</v>
      </c>
      <c r="C3277" s="4">
        <v>0</v>
      </c>
      <c r="D3277" s="4">
        <v>14</v>
      </c>
    </row>
    <row r="3278" spans="1:5" x14ac:dyDescent="0.25">
      <c r="A3278" s="5" t="s">
        <v>44</v>
      </c>
      <c r="B3278" s="28">
        <v>44031</v>
      </c>
      <c r="C3278" s="4">
        <v>59</v>
      </c>
      <c r="D3278" s="4">
        <v>182</v>
      </c>
    </row>
    <row r="3279" spans="1:5" x14ac:dyDescent="0.25">
      <c r="A3279" s="5" t="s">
        <v>29</v>
      </c>
      <c r="B3279" s="28">
        <v>44031</v>
      </c>
      <c r="C3279" s="4">
        <v>23</v>
      </c>
      <c r="D3279" s="4">
        <v>691</v>
      </c>
      <c r="E3279" s="4">
        <v>1</v>
      </c>
    </row>
    <row r="3280" spans="1:5" x14ac:dyDescent="0.25">
      <c r="A3280" s="5" t="s">
        <v>45</v>
      </c>
      <c r="B3280" s="28">
        <v>44031</v>
      </c>
      <c r="C3280" s="4">
        <v>1</v>
      </c>
      <c r="D3280" s="4">
        <v>37</v>
      </c>
    </row>
    <row r="3281" spans="1:5" x14ac:dyDescent="0.25">
      <c r="A3281" s="5" t="s">
        <v>46</v>
      </c>
      <c r="B3281" s="28">
        <v>44031</v>
      </c>
      <c r="C3281" s="4">
        <v>5</v>
      </c>
      <c r="D3281" s="4">
        <v>239</v>
      </c>
    </row>
    <row r="3282" spans="1:5" x14ac:dyDescent="0.25">
      <c r="A3282" s="5" t="s">
        <v>47</v>
      </c>
      <c r="B3282" s="28">
        <v>44031</v>
      </c>
      <c r="C3282" s="4">
        <v>0</v>
      </c>
      <c r="D3282" s="4">
        <v>100</v>
      </c>
    </row>
    <row r="3283" spans="1:5" x14ac:dyDescent="0.25">
      <c r="A3283" s="5" t="s">
        <v>22</v>
      </c>
      <c r="B3283" s="28">
        <v>44032</v>
      </c>
      <c r="C3283" s="4">
        <v>2556</v>
      </c>
      <c r="E3283" s="4">
        <v>57</v>
      </c>
    </row>
    <row r="3284" spans="1:5" x14ac:dyDescent="0.25">
      <c r="A3284" s="5" t="s">
        <v>20</v>
      </c>
      <c r="B3284" s="28">
        <v>44032</v>
      </c>
      <c r="C3284" s="4">
        <v>1090</v>
      </c>
      <c r="E3284" s="4">
        <v>50</v>
      </c>
    </row>
    <row r="3285" spans="1:5" x14ac:dyDescent="0.25">
      <c r="A3285" s="5" t="s">
        <v>35</v>
      </c>
      <c r="B3285" s="28">
        <v>44032</v>
      </c>
      <c r="C3285" s="4">
        <v>0</v>
      </c>
    </row>
    <row r="3286" spans="1:5" x14ac:dyDescent="0.25">
      <c r="A3286" s="5" t="s">
        <v>21</v>
      </c>
      <c r="B3286" s="28">
        <v>44032</v>
      </c>
      <c r="C3286" s="4">
        <v>30</v>
      </c>
      <c r="E3286" s="4">
        <v>1</v>
      </c>
    </row>
    <row r="3287" spans="1:5" x14ac:dyDescent="0.25">
      <c r="A3287" s="5" t="s">
        <v>36</v>
      </c>
      <c r="B3287" s="28">
        <v>44032</v>
      </c>
      <c r="C3287" s="4">
        <v>4</v>
      </c>
    </row>
    <row r="3288" spans="1:5" x14ac:dyDescent="0.25">
      <c r="A3288" s="5" t="s">
        <v>27</v>
      </c>
      <c r="B3288" s="28">
        <v>44032</v>
      </c>
      <c r="C3288" s="4">
        <v>39</v>
      </c>
    </row>
    <row r="3289" spans="1:5" x14ac:dyDescent="0.25">
      <c r="A3289" s="5" t="s">
        <v>37</v>
      </c>
      <c r="B3289" s="28">
        <v>44032</v>
      </c>
      <c r="C3289" s="4">
        <v>0</v>
      </c>
    </row>
    <row r="3290" spans="1:5" x14ac:dyDescent="0.25">
      <c r="A3290" s="5" t="s">
        <v>38</v>
      </c>
      <c r="B3290" s="28">
        <v>44032</v>
      </c>
      <c r="C3290" s="4">
        <v>18</v>
      </c>
    </row>
    <row r="3291" spans="1:5" x14ac:dyDescent="0.25">
      <c r="A3291" s="5" t="s">
        <v>48</v>
      </c>
      <c r="B3291" s="28">
        <v>44032</v>
      </c>
      <c r="C3291" s="4">
        <v>0</v>
      </c>
    </row>
    <row r="3292" spans="1:5" x14ac:dyDescent="0.25">
      <c r="A3292" s="5" t="s">
        <v>39</v>
      </c>
      <c r="B3292" s="28">
        <v>44032</v>
      </c>
      <c r="C3292" s="4">
        <v>84</v>
      </c>
    </row>
    <row r="3293" spans="1:5" x14ac:dyDescent="0.25">
      <c r="A3293" s="5" t="s">
        <v>40</v>
      </c>
      <c r="B3293" s="28">
        <v>44032</v>
      </c>
      <c r="C3293" s="4">
        <v>0</v>
      </c>
    </row>
    <row r="3294" spans="1:5" x14ac:dyDescent="0.25">
      <c r="A3294" s="5" t="s">
        <v>28</v>
      </c>
      <c r="B3294" s="28">
        <v>44032</v>
      </c>
      <c r="C3294" s="4">
        <v>0</v>
      </c>
    </row>
    <row r="3295" spans="1:5" x14ac:dyDescent="0.25">
      <c r="A3295" s="5" t="s">
        <v>24</v>
      </c>
      <c r="B3295" s="28">
        <v>44032</v>
      </c>
      <c r="C3295" s="4">
        <v>25</v>
      </c>
      <c r="E3295" s="4">
        <v>1</v>
      </c>
    </row>
    <row r="3296" spans="1:5" x14ac:dyDescent="0.25">
      <c r="A3296" s="5" t="s">
        <v>30</v>
      </c>
      <c r="B3296" s="28">
        <v>44032</v>
      </c>
      <c r="C3296" s="4">
        <v>0</v>
      </c>
    </row>
    <row r="3297" spans="1:6" x14ac:dyDescent="0.25">
      <c r="A3297" s="5" t="s">
        <v>26</v>
      </c>
      <c r="B3297" s="28">
        <v>44032</v>
      </c>
      <c r="C3297" s="4">
        <v>17</v>
      </c>
    </row>
    <row r="3298" spans="1:6" x14ac:dyDescent="0.25">
      <c r="A3298" s="5" t="s">
        <v>25</v>
      </c>
      <c r="B3298" s="28">
        <v>44032</v>
      </c>
      <c r="C3298" s="4">
        <v>21</v>
      </c>
      <c r="E3298" s="4">
        <v>4</v>
      </c>
    </row>
    <row r="3299" spans="1:6" x14ac:dyDescent="0.25">
      <c r="A3299" s="5" t="s">
        <v>41</v>
      </c>
      <c r="B3299" s="28">
        <v>44032</v>
      </c>
      <c r="C3299" s="4">
        <v>1</v>
      </c>
    </row>
    <row r="3300" spans="1:6" x14ac:dyDescent="0.25">
      <c r="A3300" s="5" t="s">
        <v>42</v>
      </c>
      <c r="B3300" s="28">
        <v>44032</v>
      </c>
      <c r="C3300" s="4">
        <v>0</v>
      </c>
    </row>
    <row r="3301" spans="1:6" x14ac:dyDescent="0.25">
      <c r="A3301" s="5" t="s">
        <v>43</v>
      </c>
      <c r="B3301" s="28">
        <v>44032</v>
      </c>
      <c r="C3301" s="4">
        <v>1</v>
      </c>
    </row>
    <row r="3302" spans="1:6" x14ac:dyDescent="0.25">
      <c r="A3302" s="5" t="s">
        <v>44</v>
      </c>
      <c r="B3302" s="28">
        <v>44032</v>
      </c>
      <c r="C3302" s="4">
        <v>24</v>
      </c>
    </row>
    <row r="3303" spans="1:6" x14ac:dyDescent="0.25">
      <c r="A3303" s="5" t="s">
        <v>29</v>
      </c>
      <c r="B3303" s="28">
        <v>44032</v>
      </c>
      <c r="C3303" s="4">
        <v>27</v>
      </c>
    </row>
    <row r="3304" spans="1:6" x14ac:dyDescent="0.25">
      <c r="A3304" s="5" t="s">
        <v>45</v>
      </c>
      <c r="B3304" s="28">
        <v>44032</v>
      </c>
      <c r="C3304" s="4">
        <v>0</v>
      </c>
    </row>
    <row r="3305" spans="1:6" x14ac:dyDescent="0.25">
      <c r="A3305" s="5" t="s">
        <v>46</v>
      </c>
      <c r="B3305" s="28">
        <v>44032</v>
      </c>
      <c r="C3305" s="4">
        <v>0</v>
      </c>
    </row>
    <row r="3306" spans="1:6" x14ac:dyDescent="0.25">
      <c r="A3306" s="5" t="s">
        <v>47</v>
      </c>
      <c r="B3306" s="28">
        <v>44032</v>
      </c>
      <c r="C3306" s="4">
        <v>0</v>
      </c>
    </row>
    <row r="3307" spans="1:6" x14ac:dyDescent="0.25">
      <c r="A3307" s="5" t="s">
        <v>22</v>
      </c>
      <c r="B3307" s="28">
        <v>44033</v>
      </c>
      <c r="C3307" s="4">
        <v>3477</v>
      </c>
      <c r="D3307" s="4">
        <v>76817</v>
      </c>
      <c r="E3307" s="4">
        <f>15+16+18</f>
        <v>49</v>
      </c>
    </row>
    <row r="3308" spans="1:6" x14ac:dyDescent="0.25">
      <c r="A3308" s="5" t="s">
        <v>20</v>
      </c>
      <c r="B3308" s="28">
        <v>44033</v>
      </c>
      <c r="C3308" s="4">
        <v>1452</v>
      </c>
      <c r="D3308" s="4">
        <v>48158</v>
      </c>
      <c r="E3308" s="4">
        <f>14+8+10</f>
        <v>32</v>
      </c>
      <c r="F3308" s="71">
        <f>AVERAGE(C3308,C3284,C3260,C3239,C3215,C3191,C3167)</f>
        <v>1131.2857142857142</v>
      </c>
    </row>
    <row r="3309" spans="1:6" x14ac:dyDescent="0.25">
      <c r="A3309" s="5" t="s">
        <v>35</v>
      </c>
      <c r="B3309" s="28">
        <v>44033</v>
      </c>
      <c r="C3309" s="4">
        <v>2</v>
      </c>
      <c r="D3309" s="4">
        <v>60</v>
      </c>
    </row>
    <row r="3310" spans="1:6" x14ac:dyDescent="0.25">
      <c r="A3310" s="5" t="s">
        <v>21</v>
      </c>
      <c r="B3310" s="28">
        <v>44033</v>
      </c>
      <c r="C3310" s="4">
        <v>35</v>
      </c>
      <c r="D3310" s="4">
        <v>3031</v>
      </c>
    </row>
    <row r="3311" spans="1:6" x14ac:dyDescent="0.25">
      <c r="A3311" s="5" t="s">
        <v>36</v>
      </c>
      <c r="B3311" s="28">
        <v>44033</v>
      </c>
      <c r="C3311" s="4">
        <v>12</v>
      </c>
      <c r="D3311" s="4">
        <v>254</v>
      </c>
    </row>
    <row r="3312" spans="1:6" x14ac:dyDescent="0.25">
      <c r="A3312" s="5" t="s">
        <v>27</v>
      </c>
      <c r="B3312" s="28">
        <v>44033</v>
      </c>
      <c r="C3312" s="4">
        <v>58</v>
      </c>
      <c r="D3312" s="4">
        <v>1377</v>
      </c>
      <c r="E3312" s="4">
        <v>2</v>
      </c>
    </row>
    <row r="3313" spans="1:5" x14ac:dyDescent="0.25">
      <c r="A3313" s="5" t="s">
        <v>37</v>
      </c>
      <c r="B3313" s="28">
        <v>44033</v>
      </c>
      <c r="C3313" s="4">
        <v>1</v>
      </c>
      <c r="D3313" s="4">
        <v>130</v>
      </c>
    </row>
    <row r="3314" spans="1:5" x14ac:dyDescent="0.25">
      <c r="A3314" s="5" t="s">
        <v>38</v>
      </c>
      <c r="B3314" s="28">
        <v>44033</v>
      </c>
      <c r="C3314" s="4">
        <v>7</v>
      </c>
      <c r="D3314" s="4">
        <v>656</v>
      </c>
      <c r="E3314" s="4">
        <v>1</v>
      </c>
    </row>
    <row r="3315" spans="1:5" x14ac:dyDescent="0.25">
      <c r="A3315" s="5" t="s">
        <v>48</v>
      </c>
      <c r="B3315" s="28">
        <v>44033</v>
      </c>
      <c r="C3315" s="4">
        <v>0</v>
      </c>
      <c r="D3315" s="4">
        <v>75</v>
      </c>
    </row>
    <row r="3316" spans="1:5" x14ac:dyDescent="0.25">
      <c r="A3316" s="5" t="s">
        <v>39</v>
      </c>
      <c r="B3316" s="28">
        <v>44033</v>
      </c>
      <c r="C3316" s="4">
        <v>120</v>
      </c>
      <c r="D3316" s="4">
        <v>884</v>
      </c>
      <c r="E3316" s="4">
        <v>30</v>
      </c>
    </row>
    <row r="3317" spans="1:5" x14ac:dyDescent="0.25">
      <c r="A3317" s="5" t="s">
        <v>40</v>
      </c>
      <c r="B3317" s="28">
        <v>44033</v>
      </c>
      <c r="C3317" s="4">
        <v>0</v>
      </c>
      <c r="D3317" s="4">
        <v>8</v>
      </c>
    </row>
    <row r="3318" spans="1:5" x14ac:dyDescent="0.25">
      <c r="A3318" s="5" t="s">
        <v>28</v>
      </c>
      <c r="B3318" s="28">
        <v>44033</v>
      </c>
      <c r="C3318" s="4">
        <v>2</v>
      </c>
      <c r="D3318" s="4">
        <v>566</v>
      </c>
    </row>
    <row r="3319" spans="1:5" x14ac:dyDescent="0.25">
      <c r="A3319" s="5" t="s">
        <v>24</v>
      </c>
      <c r="B3319" s="28">
        <v>44033</v>
      </c>
      <c r="C3319" s="4">
        <v>49</v>
      </c>
      <c r="D3319" s="4">
        <v>186</v>
      </c>
    </row>
    <row r="3320" spans="1:5" x14ac:dyDescent="0.25">
      <c r="A3320" s="5" t="s">
        <v>30</v>
      </c>
      <c r="B3320" s="28">
        <v>44033</v>
      </c>
      <c r="C3320" s="4">
        <v>0</v>
      </c>
      <c r="D3320" s="4">
        <v>41</v>
      </c>
    </row>
    <row r="3321" spans="1:5" x14ac:dyDescent="0.25">
      <c r="A3321" s="5" t="s">
        <v>26</v>
      </c>
      <c r="B3321" s="28">
        <v>44033</v>
      </c>
      <c r="C3321" s="4">
        <v>26</v>
      </c>
      <c r="D3321" s="4">
        <v>932</v>
      </c>
    </row>
    <row r="3322" spans="1:5" x14ac:dyDescent="0.25">
      <c r="A3322" s="5" t="s">
        <v>25</v>
      </c>
      <c r="B3322" s="28">
        <v>44033</v>
      </c>
      <c r="C3322" s="4">
        <v>34</v>
      </c>
      <c r="D3322" s="4">
        <v>1375</v>
      </c>
      <c r="E3322" s="4">
        <v>2</v>
      </c>
    </row>
    <row r="3323" spans="1:5" x14ac:dyDescent="0.25">
      <c r="A3323" s="5" t="s">
        <v>41</v>
      </c>
      <c r="B3323" s="28">
        <v>44033</v>
      </c>
      <c r="C3323" s="4">
        <v>5</v>
      </c>
      <c r="D3323" s="4">
        <v>177</v>
      </c>
    </row>
    <row r="3324" spans="1:5" x14ac:dyDescent="0.25">
      <c r="A3324" s="5" t="s">
        <v>42</v>
      </c>
      <c r="B3324" s="28">
        <v>44033</v>
      </c>
      <c r="C3324" s="4">
        <v>2</v>
      </c>
      <c r="D3324" s="4">
        <v>16</v>
      </c>
    </row>
    <row r="3325" spans="1:5" x14ac:dyDescent="0.25">
      <c r="A3325" s="5" t="s">
        <v>43</v>
      </c>
      <c r="B3325" s="28">
        <v>44033</v>
      </c>
      <c r="C3325" s="4">
        <v>0</v>
      </c>
      <c r="D3325" s="4">
        <v>15</v>
      </c>
    </row>
    <row r="3326" spans="1:5" x14ac:dyDescent="0.25">
      <c r="A3326" s="5" t="s">
        <v>44</v>
      </c>
      <c r="B3326" s="28">
        <v>44033</v>
      </c>
      <c r="C3326" s="4">
        <v>16</v>
      </c>
      <c r="D3326" s="4">
        <v>222</v>
      </c>
    </row>
    <row r="3327" spans="1:5" x14ac:dyDescent="0.25">
      <c r="A3327" s="5" t="s">
        <v>29</v>
      </c>
      <c r="B3327" s="28">
        <v>44033</v>
      </c>
      <c r="C3327" s="4">
        <v>35</v>
      </c>
      <c r="D3327" s="4">
        <v>753</v>
      </c>
    </row>
    <row r="3328" spans="1:5" x14ac:dyDescent="0.25">
      <c r="A3328" s="5" t="s">
        <v>45</v>
      </c>
      <c r="B3328" s="28">
        <v>44033</v>
      </c>
      <c r="C3328" s="4">
        <v>1</v>
      </c>
      <c r="D3328" s="4">
        <v>38</v>
      </c>
      <c r="E3328" s="4">
        <v>1</v>
      </c>
    </row>
    <row r="3329" spans="1:6" x14ac:dyDescent="0.25">
      <c r="A3329" s="5" t="s">
        <v>46</v>
      </c>
      <c r="B3329" s="28">
        <v>44033</v>
      </c>
      <c r="C3329" s="4">
        <v>9</v>
      </c>
      <c r="D3329" s="4">
        <v>248</v>
      </c>
    </row>
    <row r="3330" spans="1:6" x14ac:dyDescent="0.25">
      <c r="A3330" s="5" t="s">
        <v>47</v>
      </c>
      <c r="B3330" s="28">
        <v>44033</v>
      </c>
      <c r="C3330" s="4">
        <v>1</v>
      </c>
      <c r="D3330" s="4">
        <v>99</v>
      </c>
    </row>
    <row r="3331" spans="1:6" x14ac:dyDescent="0.25">
      <c r="A3331" s="5" t="s">
        <v>22</v>
      </c>
      <c r="B3331" s="28">
        <v>44034</v>
      </c>
      <c r="C3331" s="4">
        <v>3801</v>
      </c>
      <c r="E3331" s="4">
        <f>9+27+16</f>
        <v>52</v>
      </c>
    </row>
    <row r="3332" spans="1:6" x14ac:dyDescent="0.25">
      <c r="A3332" s="5" t="s">
        <v>20</v>
      </c>
      <c r="B3332" s="28">
        <v>44034</v>
      </c>
      <c r="C3332" s="4">
        <v>1390</v>
      </c>
      <c r="E3332" s="4">
        <f>7+18+17</f>
        <v>42</v>
      </c>
      <c r="F3332" s="71">
        <f>AVERAGE(C3332,C3308,C3284,C3260,C3239,C3215,C3191)</f>
        <v>1155.5714285714287</v>
      </c>
    </row>
    <row r="3333" spans="1:6" x14ac:dyDescent="0.25">
      <c r="A3333" s="5" t="s">
        <v>35</v>
      </c>
      <c r="B3333" s="28">
        <v>44034</v>
      </c>
      <c r="C3333" s="4">
        <v>0</v>
      </c>
    </row>
    <row r="3334" spans="1:6" x14ac:dyDescent="0.25">
      <c r="A3334" s="5" t="s">
        <v>21</v>
      </c>
      <c r="B3334" s="28">
        <v>44034</v>
      </c>
      <c r="C3334" s="4">
        <v>73</v>
      </c>
      <c r="E3334" s="4">
        <v>3</v>
      </c>
    </row>
    <row r="3335" spans="1:6" x14ac:dyDescent="0.25">
      <c r="A3335" s="5" t="s">
        <v>36</v>
      </c>
      <c r="B3335" s="28">
        <v>44034</v>
      </c>
      <c r="C3335" s="4">
        <v>0</v>
      </c>
    </row>
    <row r="3336" spans="1:6" x14ac:dyDescent="0.25">
      <c r="A3336" s="5" t="s">
        <v>27</v>
      </c>
      <c r="B3336" s="28">
        <v>44034</v>
      </c>
      <c r="C3336" s="4">
        <v>87</v>
      </c>
    </row>
    <row r="3337" spans="1:6" x14ac:dyDescent="0.25">
      <c r="A3337" s="5" t="s">
        <v>37</v>
      </c>
      <c r="B3337" s="28">
        <v>44034</v>
      </c>
      <c r="C3337" s="4">
        <v>0</v>
      </c>
    </row>
    <row r="3338" spans="1:6" x14ac:dyDescent="0.25">
      <c r="A3338" s="5" t="s">
        <v>38</v>
      </c>
      <c r="B3338" s="28">
        <v>44034</v>
      </c>
      <c r="C3338" s="4">
        <v>24</v>
      </c>
    </row>
    <row r="3339" spans="1:6" x14ac:dyDescent="0.25">
      <c r="A3339" s="5" t="s">
        <v>48</v>
      </c>
      <c r="B3339" s="28">
        <v>44034</v>
      </c>
      <c r="C3339" s="4">
        <v>1</v>
      </c>
    </row>
    <row r="3340" spans="1:6" x14ac:dyDescent="0.25">
      <c r="A3340" s="5" t="s">
        <v>39</v>
      </c>
      <c r="B3340" s="28">
        <v>44034</v>
      </c>
      <c r="C3340" s="4">
        <v>155</v>
      </c>
    </row>
    <row r="3341" spans="1:6" x14ac:dyDescent="0.25">
      <c r="A3341" s="5" t="s">
        <v>40</v>
      </c>
      <c r="B3341" s="28">
        <v>44034</v>
      </c>
      <c r="C3341" s="4">
        <v>0</v>
      </c>
    </row>
    <row r="3342" spans="1:6" x14ac:dyDescent="0.25">
      <c r="A3342" s="5" t="s">
        <v>28</v>
      </c>
      <c r="B3342" s="28">
        <v>44034</v>
      </c>
      <c r="C3342" s="4">
        <v>10</v>
      </c>
    </row>
    <row r="3343" spans="1:6" x14ac:dyDescent="0.25">
      <c r="A3343" s="5" t="s">
        <v>24</v>
      </c>
      <c r="B3343" s="28">
        <v>44034</v>
      </c>
      <c r="C3343" s="4">
        <v>56</v>
      </c>
      <c r="E3343" s="4">
        <v>1</v>
      </c>
    </row>
    <row r="3344" spans="1:6" x14ac:dyDescent="0.25">
      <c r="A3344" s="5" t="s">
        <v>30</v>
      </c>
      <c r="B3344" s="28">
        <v>44034</v>
      </c>
      <c r="C3344" s="4">
        <v>0</v>
      </c>
    </row>
    <row r="3345" spans="1:6" x14ac:dyDescent="0.25">
      <c r="A3345" s="5" t="s">
        <v>26</v>
      </c>
      <c r="B3345" s="28">
        <v>44034</v>
      </c>
      <c r="C3345" s="4">
        <v>26</v>
      </c>
    </row>
    <row r="3346" spans="1:6" x14ac:dyDescent="0.25">
      <c r="A3346" s="5" t="s">
        <v>25</v>
      </c>
      <c r="B3346" s="28">
        <v>44034</v>
      </c>
      <c r="C3346" s="4">
        <v>57</v>
      </c>
    </row>
    <row r="3347" spans="1:6" x14ac:dyDescent="0.25">
      <c r="A3347" s="5" t="s">
        <v>41</v>
      </c>
      <c r="B3347" s="28">
        <v>44034</v>
      </c>
      <c r="C3347" s="4">
        <v>19</v>
      </c>
    </row>
    <row r="3348" spans="1:6" x14ac:dyDescent="0.25">
      <c r="A3348" s="5" t="s">
        <v>42</v>
      </c>
      <c r="B3348" s="28">
        <v>44034</v>
      </c>
      <c r="C3348" s="4">
        <v>1</v>
      </c>
    </row>
    <row r="3349" spans="1:6" x14ac:dyDescent="0.25">
      <c r="A3349" s="5" t="s">
        <v>43</v>
      </c>
      <c r="B3349" s="28">
        <v>44034</v>
      </c>
      <c r="C3349" s="4">
        <v>2</v>
      </c>
    </row>
    <row r="3350" spans="1:6" x14ac:dyDescent="0.25">
      <c r="A3350" s="5" t="s">
        <v>44</v>
      </c>
      <c r="B3350" s="28">
        <v>44034</v>
      </c>
      <c r="C3350" s="4">
        <v>17</v>
      </c>
    </row>
    <row r="3351" spans="1:6" x14ac:dyDescent="0.25">
      <c r="A3351" s="5" t="s">
        <v>29</v>
      </c>
      <c r="B3351" s="28">
        <v>44034</v>
      </c>
      <c r="C3351" s="4">
        <v>49</v>
      </c>
    </row>
    <row r="3352" spans="1:6" x14ac:dyDescent="0.25">
      <c r="A3352" s="5" t="s">
        <v>45</v>
      </c>
      <c r="B3352" s="28">
        <v>44034</v>
      </c>
      <c r="C3352" s="4">
        <v>1</v>
      </c>
    </row>
    <row r="3353" spans="1:6" x14ac:dyDescent="0.25">
      <c r="A3353" s="5" t="s">
        <v>46</v>
      </c>
      <c r="B3353" s="28">
        <v>44034</v>
      </c>
      <c r="C3353" s="4">
        <v>10</v>
      </c>
    </row>
    <row r="3354" spans="1:6" x14ac:dyDescent="0.25">
      <c r="A3354" s="5" t="s">
        <v>47</v>
      </c>
      <c r="B3354" s="28">
        <v>44034</v>
      </c>
      <c r="C3354" s="4">
        <v>2</v>
      </c>
    </row>
    <row r="3355" spans="1:6" x14ac:dyDescent="0.25">
      <c r="A3355" s="5" t="s">
        <v>22</v>
      </c>
      <c r="B3355" s="28">
        <v>44035</v>
      </c>
      <c r="C3355" s="4">
        <v>4300</v>
      </c>
      <c r="E3355" s="4">
        <f>4+6+30+29</f>
        <v>69</v>
      </c>
    </row>
    <row r="3356" spans="1:6" x14ac:dyDescent="0.25">
      <c r="A3356" s="5" t="s">
        <v>20</v>
      </c>
      <c r="B3356" s="28">
        <v>44035</v>
      </c>
      <c r="C3356" s="4">
        <v>1267</v>
      </c>
      <c r="E3356" s="4">
        <f>9+8+9+13</f>
        <v>39</v>
      </c>
      <c r="F3356" s="71">
        <f>AVERAGE(C3356,C3332,C3308,C3284,C3260,C3239,C3215)</f>
        <v>1214.5714285714287</v>
      </c>
    </row>
    <row r="3357" spans="1:6" x14ac:dyDescent="0.25">
      <c r="A3357" s="5" t="s">
        <v>35</v>
      </c>
      <c r="B3357" s="28">
        <v>44035</v>
      </c>
      <c r="C3357" s="4">
        <v>0</v>
      </c>
    </row>
    <row r="3358" spans="1:6" x14ac:dyDescent="0.25">
      <c r="A3358" s="5" t="s">
        <v>21</v>
      </c>
      <c r="B3358" s="28">
        <v>44035</v>
      </c>
      <c r="C3358" s="4">
        <v>51</v>
      </c>
      <c r="E3358" s="4">
        <v>3</v>
      </c>
    </row>
    <row r="3359" spans="1:6" x14ac:dyDescent="0.25">
      <c r="A3359" s="5" t="s">
        <v>36</v>
      </c>
      <c r="B3359" s="28">
        <v>44035</v>
      </c>
      <c r="C3359" s="4">
        <v>1</v>
      </c>
    </row>
    <row r="3360" spans="1:6" x14ac:dyDescent="0.25">
      <c r="A3360" s="5" t="s">
        <v>27</v>
      </c>
      <c r="B3360" s="28">
        <v>44035</v>
      </c>
      <c r="C3360" s="4">
        <v>102</v>
      </c>
    </row>
    <row r="3361" spans="1:5" x14ac:dyDescent="0.25">
      <c r="A3361" s="5" t="s">
        <v>37</v>
      </c>
      <c r="B3361" s="28">
        <v>44035</v>
      </c>
      <c r="C3361" s="4">
        <v>1</v>
      </c>
    </row>
    <row r="3362" spans="1:5" x14ac:dyDescent="0.25">
      <c r="A3362" s="5" t="s">
        <v>38</v>
      </c>
      <c r="B3362" s="28">
        <v>44035</v>
      </c>
      <c r="C3362" s="4">
        <v>31</v>
      </c>
    </row>
    <row r="3363" spans="1:5" x14ac:dyDescent="0.25">
      <c r="A3363" s="5" t="s">
        <v>48</v>
      </c>
      <c r="B3363" s="28">
        <v>44035</v>
      </c>
      <c r="C3363" s="4">
        <v>1</v>
      </c>
    </row>
    <row r="3364" spans="1:5" x14ac:dyDescent="0.25">
      <c r="A3364" s="5" t="s">
        <v>39</v>
      </c>
      <c r="B3364" s="28">
        <v>44035</v>
      </c>
      <c r="C3364" s="4">
        <v>158</v>
      </c>
    </row>
    <row r="3365" spans="1:5" x14ac:dyDescent="0.25">
      <c r="A3365" s="5" t="s">
        <v>40</v>
      </c>
      <c r="B3365" s="28">
        <v>44035</v>
      </c>
      <c r="C3365" s="4">
        <v>0</v>
      </c>
    </row>
    <row r="3366" spans="1:5" x14ac:dyDescent="0.25">
      <c r="A3366" s="5" t="s">
        <v>28</v>
      </c>
      <c r="B3366" s="28">
        <v>44035</v>
      </c>
      <c r="C3366" s="4">
        <v>9</v>
      </c>
    </row>
    <row r="3367" spans="1:5" x14ac:dyDescent="0.25">
      <c r="A3367" s="5" t="s">
        <v>24</v>
      </c>
      <c r="B3367" s="28">
        <v>44035</v>
      </c>
      <c r="C3367" s="4">
        <v>52</v>
      </c>
      <c r="E3367" s="4">
        <v>3</v>
      </c>
    </row>
    <row r="3368" spans="1:5" x14ac:dyDescent="0.25">
      <c r="A3368" s="5" t="s">
        <v>30</v>
      </c>
      <c r="B3368" s="28">
        <v>44035</v>
      </c>
      <c r="C3368" s="4">
        <v>2</v>
      </c>
    </row>
    <row r="3369" spans="1:5" x14ac:dyDescent="0.25">
      <c r="A3369" s="5" t="s">
        <v>26</v>
      </c>
      <c r="B3369" s="28">
        <v>44035</v>
      </c>
      <c r="C3369" s="4">
        <v>25</v>
      </c>
    </row>
    <row r="3370" spans="1:5" x14ac:dyDescent="0.25">
      <c r="A3370" s="5" t="s">
        <v>25</v>
      </c>
      <c r="B3370" s="28">
        <v>44035</v>
      </c>
      <c r="C3370" s="4">
        <v>54</v>
      </c>
    </row>
    <row r="3371" spans="1:5" x14ac:dyDescent="0.25">
      <c r="A3371" s="5" t="s">
        <v>41</v>
      </c>
      <c r="B3371" s="28">
        <v>44035</v>
      </c>
      <c r="C3371" s="4">
        <v>1</v>
      </c>
    </row>
    <row r="3372" spans="1:5" x14ac:dyDescent="0.25">
      <c r="A3372" s="5" t="s">
        <v>42</v>
      </c>
      <c r="B3372" s="28">
        <v>44035</v>
      </c>
      <c r="C3372" s="4">
        <v>2</v>
      </c>
    </row>
    <row r="3373" spans="1:5" x14ac:dyDescent="0.25">
      <c r="A3373" s="5" t="s">
        <v>43</v>
      </c>
      <c r="B3373" s="28">
        <v>44035</v>
      </c>
      <c r="C3373" s="4">
        <v>1</v>
      </c>
    </row>
    <row r="3374" spans="1:5" x14ac:dyDescent="0.25">
      <c r="A3374" s="5" t="s">
        <v>44</v>
      </c>
      <c r="B3374" s="28">
        <v>44035</v>
      </c>
      <c r="C3374" s="4">
        <v>24</v>
      </c>
    </row>
    <row r="3375" spans="1:5" x14ac:dyDescent="0.25">
      <c r="A3375" s="5" t="s">
        <v>29</v>
      </c>
      <c r="B3375" s="28">
        <v>44035</v>
      </c>
      <c r="C3375" s="4">
        <v>34</v>
      </c>
    </row>
    <row r="3376" spans="1:5" x14ac:dyDescent="0.25">
      <c r="A3376" s="5" t="s">
        <v>45</v>
      </c>
      <c r="B3376" s="28">
        <v>44035</v>
      </c>
      <c r="C3376" s="4">
        <v>4</v>
      </c>
    </row>
    <row r="3377" spans="1:6" x14ac:dyDescent="0.25">
      <c r="A3377" s="5" t="s">
        <v>46</v>
      </c>
      <c r="B3377" s="28">
        <v>44035</v>
      </c>
      <c r="C3377" s="4">
        <v>4</v>
      </c>
    </row>
    <row r="3378" spans="1:6" ht="15.75" thickBot="1" x14ac:dyDescent="0.3">
      <c r="A3378" s="75" t="s">
        <v>47</v>
      </c>
      <c r="B3378" s="76">
        <v>44035</v>
      </c>
      <c r="C3378" s="77">
        <v>0</v>
      </c>
      <c r="D3378" s="77"/>
      <c r="E3378" s="77"/>
    </row>
    <row r="3379" spans="1:6" x14ac:dyDescent="0.25">
      <c r="A3379" s="79" t="s">
        <v>22</v>
      </c>
      <c r="B3379" s="80">
        <v>44036</v>
      </c>
      <c r="C3379" s="81">
        <v>3790</v>
      </c>
      <c r="D3379" s="81"/>
      <c r="E3379" s="82">
        <f>12+32+36</f>
        <v>80</v>
      </c>
    </row>
    <row r="3380" spans="1:6" x14ac:dyDescent="0.25">
      <c r="A3380" s="83" t="s">
        <v>20</v>
      </c>
      <c r="B3380" s="28">
        <v>44036</v>
      </c>
      <c r="C3380" s="4">
        <v>1157</v>
      </c>
      <c r="E3380" s="84">
        <f>4+8+7</f>
        <v>19</v>
      </c>
      <c r="F3380" s="71">
        <f>AVERAGE(C3380,C3356,C3332,C3308,C3284,C3260,C3239)</f>
        <v>1225.4285714285713</v>
      </c>
    </row>
    <row r="3381" spans="1:6" x14ac:dyDescent="0.25">
      <c r="A3381" s="83" t="s">
        <v>35</v>
      </c>
      <c r="B3381" s="28">
        <v>44036</v>
      </c>
      <c r="C3381" s="4">
        <v>0</v>
      </c>
      <c r="E3381" s="84"/>
    </row>
    <row r="3382" spans="1:6" x14ac:dyDescent="0.25">
      <c r="A3382" s="83" t="s">
        <v>21</v>
      </c>
      <c r="B3382" s="28">
        <v>44036</v>
      </c>
      <c r="C3382" s="4">
        <v>63</v>
      </c>
      <c r="E3382" s="84">
        <v>3</v>
      </c>
    </row>
    <row r="3383" spans="1:6" x14ac:dyDescent="0.25">
      <c r="A3383" s="83" t="s">
        <v>36</v>
      </c>
      <c r="B3383" s="28">
        <v>44036</v>
      </c>
      <c r="C3383" s="4">
        <v>6</v>
      </c>
      <c r="E3383" s="84"/>
    </row>
    <row r="3384" spans="1:6" x14ac:dyDescent="0.25">
      <c r="A3384" s="83" t="s">
        <v>27</v>
      </c>
      <c r="B3384" s="28">
        <v>44036</v>
      </c>
      <c r="C3384" s="4">
        <v>56</v>
      </c>
      <c r="E3384" s="84">
        <v>1</v>
      </c>
    </row>
    <row r="3385" spans="1:6" x14ac:dyDescent="0.25">
      <c r="A3385" s="83" t="s">
        <v>37</v>
      </c>
      <c r="B3385" s="28">
        <v>44036</v>
      </c>
      <c r="C3385" s="4">
        <v>0</v>
      </c>
      <c r="E3385" s="84"/>
    </row>
    <row r="3386" spans="1:6" x14ac:dyDescent="0.25">
      <c r="A3386" s="83" t="s">
        <v>38</v>
      </c>
      <c r="B3386" s="28">
        <v>44036</v>
      </c>
      <c r="C3386" s="4">
        <v>11</v>
      </c>
      <c r="E3386" s="84"/>
    </row>
    <row r="3387" spans="1:6" x14ac:dyDescent="0.25">
      <c r="A3387" s="83" t="s">
        <v>48</v>
      </c>
      <c r="B3387" s="28">
        <v>44036</v>
      </c>
      <c r="C3387" s="4">
        <v>1</v>
      </c>
      <c r="E3387" s="84"/>
    </row>
    <row r="3388" spans="1:6" x14ac:dyDescent="0.25">
      <c r="A3388" s="83" t="s">
        <v>39</v>
      </c>
      <c r="B3388" s="28">
        <v>44036</v>
      </c>
      <c r="C3388" s="4">
        <v>155</v>
      </c>
      <c r="E3388" s="84"/>
    </row>
    <row r="3389" spans="1:6" x14ac:dyDescent="0.25">
      <c r="A3389" s="83" t="s">
        <v>40</v>
      </c>
      <c r="B3389" s="28">
        <v>44036</v>
      </c>
      <c r="C3389" s="4">
        <v>0</v>
      </c>
      <c r="E3389" s="84"/>
    </row>
    <row r="3390" spans="1:6" x14ac:dyDescent="0.25">
      <c r="A3390" s="83" t="s">
        <v>28</v>
      </c>
      <c r="B3390" s="28">
        <v>44036</v>
      </c>
      <c r="C3390" s="4">
        <v>10</v>
      </c>
      <c r="E3390" s="84"/>
    </row>
    <row r="3391" spans="1:6" x14ac:dyDescent="0.25">
      <c r="A3391" s="83" t="s">
        <v>24</v>
      </c>
      <c r="B3391" s="28">
        <v>44036</v>
      </c>
      <c r="C3391" s="4">
        <v>56</v>
      </c>
      <c r="E3391" s="84">
        <v>1</v>
      </c>
    </row>
    <row r="3392" spans="1:6" x14ac:dyDescent="0.25">
      <c r="A3392" s="83" t="s">
        <v>30</v>
      </c>
      <c r="B3392" s="28">
        <v>44036</v>
      </c>
      <c r="C3392" s="4">
        <v>1</v>
      </c>
      <c r="E3392" s="84"/>
    </row>
    <row r="3393" spans="1:6" x14ac:dyDescent="0.25">
      <c r="A3393" s="83" t="s">
        <v>26</v>
      </c>
      <c r="B3393" s="28">
        <v>44036</v>
      </c>
      <c r="C3393" s="4">
        <v>18</v>
      </c>
      <c r="E3393" s="84"/>
    </row>
    <row r="3394" spans="1:6" x14ac:dyDescent="0.25">
      <c r="A3394" s="83" t="s">
        <v>25</v>
      </c>
      <c r="B3394" s="28">
        <v>44036</v>
      </c>
      <c r="C3394" s="4">
        <v>40</v>
      </c>
      <c r="E3394" s="84">
        <v>1</v>
      </c>
    </row>
    <row r="3395" spans="1:6" x14ac:dyDescent="0.25">
      <c r="A3395" s="83" t="s">
        <v>41</v>
      </c>
      <c r="B3395" s="28">
        <v>44036</v>
      </c>
      <c r="C3395" s="4">
        <v>13</v>
      </c>
      <c r="E3395" s="84"/>
    </row>
    <row r="3396" spans="1:6" x14ac:dyDescent="0.25">
      <c r="A3396" s="83" t="s">
        <v>42</v>
      </c>
      <c r="B3396" s="28">
        <v>44036</v>
      </c>
      <c r="C3396" s="4">
        <v>0</v>
      </c>
      <c r="E3396" s="84"/>
    </row>
    <row r="3397" spans="1:6" x14ac:dyDescent="0.25">
      <c r="A3397" s="83" t="s">
        <v>43</v>
      </c>
      <c r="B3397" s="28">
        <v>44036</v>
      </c>
      <c r="C3397" s="4">
        <v>1</v>
      </c>
      <c r="E3397" s="84"/>
    </row>
    <row r="3398" spans="1:6" x14ac:dyDescent="0.25">
      <c r="A3398" s="83" t="s">
        <v>44</v>
      </c>
      <c r="B3398" s="28">
        <v>44036</v>
      </c>
      <c r="C3398" s="4">
        <v>38</v>
      </c>
      <c r="E3398" s="84"/>
    </row>
    <row r="3399" spans="1:6" x14ac:dyDescent="0.25">
      <c r="A3399" s="83" t="s">
        <v>29</v>
      </c>
      <c r="B3399" s="28">
        <v>44036</v>
      </c>
      <c r="C3399" s="4">
        <v>32</v>
      </c>
      <c r="E3399" s="84"/>
    </row>
    <row r="3400" spans="1:6" x14ac:dyDescent="0.25">
      <c r="A3400" s="83" t="s">
        <v>45</v>
      </c>
      <c r="B3400" s="28">
        <v>44036</v>
      </c>
      <c r="C3400" s="4">
        <v>2</v>
      </c>
      <c r="E3400" s="84"/>
    </row>
    <row r="3401" spans="1:6" x14ac:dyDescent="0.25">
      <c r="A3401" s="83" t="s">
        <v>46</v>
      </c>
      <c r="B3401" s="28">
        <v>44036</v>
      </c>
      <c r="C3401" s="4">
        <v>37</v>
      </c>
      <c r="E3401" s="84"/>
    </row>
    <row r="3402" spans="1:6" ht="15.75" thickBot="1" x14ac:dyDescent="0.3">
      <c r="A3402" s="85" t="s">
        <v>47</v>
      </c>
      <c r="B3402" s="86">
        <v>44036</v>
      </c>
      <c r="C3402" s="87">
        <v>4</v>
      </c>
      <c r="D3402" s="87"/>
      <c r="E3402" s="88"/>
    </row>
    <row r="3403" spans="1:6" x14ac:dyDescent="0.25">
      <c r="A3403" s="79" t="s">
        <v>22</v>
      </c>
      <c r="B3403" s="89">
        <v>44037</v>
      </c>
      <c r="C3403" s="81">
        <v>3250</v>
      </c>
      <c r="D3403" s="81"/>
      <c r="E3403" s="82">
        <f>34+18+22</f>
        <v>74</v>
      </c>
    </row>
    <row r="3404" spans="1:6" x14ac:dyDescent="0.25">
      <c r="A3404" s="83" t="s">
        <v>20</v>
      </c>
      <c r="B3404" s="28">
        <v>44037</v>
      </c>
      <c r="C3404" s="4">
        <v>1121</v>
      </c>
      <c r="E3404" s="84">
        <v>8</v>
      </c>
      <c r="F3404" s="71">
        <f>AVERAGE(C3404,C3380,C3356,C3332,C3308,C3284,C3260)</f>
        <v>1227.5714285714287</v>
      </c>
    </row>
    <row r="3405" spans="1:6" x14ac:dyDescent="0.25">
      <c r="A3405" s="83" t="s">
        <v>35</v>
      </c>
      <c r="B3405" s="28">
        <v>44037</v>
      </c>
      <c r="C3405" s="4">
        <v>0</v>
      </c>
      <c r="E3405" s="84"/>
    </row>
    <row r="3406" spans="1:6" x14ac:dyDescent="0.25">
      <c r="A3406" s="83" t="s">
        <v>21</v>
      </c>
      <c r="B3406" s="28">
        <v>44037</v>
      </c>
      <c r="C3406" s="4">
        <v>42</v>
      </c>
      <c r="E3406" s="84">
        <v>2</v>
      </c>
    </row>
    <row r="3407" spans="1:6" x14ac:dyDescent="0.25">
      <c r="A3407" s="83" t="s">
        <v>36</v>
      </c>
      <c r="B3407" s="28">
        <v>44037</v>
      </c>
      <c r="C3407" s="4">
        <v>2</v>
      </c>
      <c r="E3407" s="84"/>
    </row>
    <row r="3408" spans="1:6" x14ac:dyDescent="0.25">
      <c r="A3408" s="83" t="s">
        <v>27</v>
      </c>
      <c r="B3408" s="28">
        <v>44037</v>
      </c>
      <c r="C3408" s="4">
        <v>70</v>
      </c>
      <c r="E3408" s="84"/>
    </row>
    <row r="3409" spans="1:5" x14ac:dyDescent="0.25">
      <c r="A3409" s="83" t="s">
        <v>37</v>
      </c>
      <c r="B3409" s="28">
        <v>44037</v>
      </c>
      <c r="C3409" s="4">
        <v>5</v>
      </c>
      <c r="E3409" s="84"/>
    </row>
    <row r="3410" spans="1:5" x14ac:dyDescent="0.25">
      <c r="A3410" s="83" t="s">
        <v>38</v>
      </c>
      <c r="B3410" s="28">
        <v>44037</v>
      </c>
      <c r="C3410" s="4">
        <v>18</v>
      </c>
      <c r="E3410" s="84"/>
    </row>
    <row r="3411" spans="1:5" x14ac:dyDescent="0.25">
      <c r="A3411" s="83" t="s">
        <v>48</v>
      </c>
      <c r="B3411" s="28">
        <v>44037</v>
      </c>
      <c r="C3411" s="4">
        <v>0</v>
      </c>
      <c r="E3411" s="84"/>
    </row>
    <row r="3412" spans="1:5" x14ac:dyDescent="0.25">
      <c r="A3412" s="83" t="s">
        <v>39</v>
      </c>
      <c r="B3412" s="28">
        <v>44037</v>
      </c>
      <c r="C3412" s="4">
        <v>36</v>
      </c>
      <c r="E3412" s="84"/>
    </row>
    <row r="3413" spans="1:5" x14ac:dyDescent="0.25">
      <c r="A3413" s="83" t="s">
        <v>40</v>
      </c>
      <c r="B3413" s="28">
        <v>44037</v>
      </c>
      <c r="C3413" s="4">
        <v>25</v>
      </c>
      <c r="E3413" s="84"/>
    </row>
    <row r="3414" spans="1:5" x14ac:dyDescent="0.25">
      <c r="A3414" s="83" t="s">
        <v>28</v>
      </c>
      <c r="B3414" s="28">
        <v>44037</v>
      </c>
      <c r="C3414" s="4">
        <v>15</v>
      </c>
      <c r="E3414" s="84"/>
    </row>
    <row r="3415" spans="1:5" x14ac:dyDescent="0.25">
      <c r="A3415" s="83" t="s">
        <v>24</v>
      </c>
      <c r="B3415" s="28">
        <v>44037</v>
      </c>
      <c r="C3415" s="4">
        <v>60</v>
      </c>
      <c r="E3415" s="84"/>
    </row>
    <row r="3416" spans="1:5" x14ac:dyDescent="0.25">
      <c r="A3416" s="83" t="s">
        <v>30</v>
      </c>
      <c r="B3416" s="28">
        <v>44037</v>
      </c>
      <c r="C3416" s="4">
        <v>3</v>
      </c>
      <c r="E3416" s="84"/>
    </row>
    <row r="3417" spans="1:5" x14ac:dyDescent="0.25">
      <c r="A3417" s="83" t="s">
        <v>26</v>
      </c>
      <c r="B3417" s="28">
        <v>44037</v>
      </c>
      <c r="C3417" s="4">
        <v>25</v>
      </c>
      <c r="E3417" s="84">
        <v>1</v>
      </c>
    </row>
    <row r="3418" spans="1:5" x14ac:dyDescent="0.25">
      <c r="A3418" s="83" t="s">
        <v>25</v>
      </c>
      <c r="B3418" s="28">
        <v>44037</v>
      </c>
      <c r="C3418" s="4">
        <v>28</v>
      </c>
      <c r="E3418" s="84"/>
    </row>
    <row r="3419" spans="1:5" x14ac:dyDescent="0.25">
      <c r="A3419" s="83" t="s">
        <v>41</v>
      </c>
      <c r="B3419" s="28">
        <v>44037</v>
      </c>
      <c r="C3419" s="4">
        <v>29</v>
      </c>
      <c r="E3419" s="84"/>
    </row>
    <row r="3420" spans="1:5" x14ac:dyDescent="0.25">
      <c r="A3420" s="83" t="s">
        <v>42</v>
      </c>
      <c r="B3420" s="28">
        <v>44037</v>
      </c>
      <c r="C3420" s="4">
        <v>0</v>
      </c>
      <c r="E3420" s="84"/>
    </row>
    <row r="3421" spans="1:5" x14ac:dyDescent="0.25">
      <c r="A3421" s="83" t="s">
        <v>43</v>
      </c>
      <c r="B3421" s="28">
        <v>44037</v>
      </c>
      <c r="C3421" s="4">
        <v>0</v>
      </c>
      <c r="E3421" s="84"/>
    </row>
    <row r="3422" spans="1:5" x14ac:dyDescent="0.25">
      <c r="A3422" s="83" t="s">
        <v>44</v>
      </c>
      <c r="B3422" s="28">
        <v>44037</v>
      </c>
      <c r="C3422" s="4">
        <v>8</v>
      </c>
      <c r="E3422" s="84">
        <v>1</v>
      </c>
    </row>
    <row r="3423" spans="1:5" x14ac:dyDescent="0.25">
      <c r="A3423" s="83" t="s">
        <v>29</v>
      </c>
      <c r="B3423" s="28">
        <v>44037</v>
      </c>
      <c r="C3423" s="4">
        <v>30</v>
      </c>
      <c r="E3423" s="84"/>
    </row>
    <row r="3424" spans="1:5" x14ac:dyDescent="0.25">
      <c r="A3424" s="83" t="s">
        <v>45</v>
      </c>
      <c r="B3424" s="28">
        <v>44037</v>
      </c>
      <c r="C3424" s="4">
        <v>3</v>
      </c>
      <c r="E3424" s="84"/>
    </row>
    <row r="3425" spans="1:6" x14ac:dyDescent="0.25">
      <c r="A3425" s="83" t="s">
        <v>46</v>
      </c>
      <c r="B3425" s="28">
        <v>44037</v>
      </c>
      <c r="C3425" s="4">
        <v>36</v>
      </c>
      <c r="E3425" s="84"/>
    </row>
    <row r="3426" spans="1:6" ht="15.75" thickBot="1" x14ac:dyDescent="0.3">
      <c r="A3426" s="96" t="s">
        <v>47</v>
      </c>
      <c r="B3426" s="76">
        <v>44037</v>
      </c>
      <c r="C3426" s="77">
        <v>8</v>
      </c>
      <c r="D3426" s="77"/>
      <c r="E3426" s="97"/>
    </row>
    <row r="3427" spans="1:6" x14ac:dyDescent="0.25">
      <c r="A3427" s="79" t="s">
        <v>22</v>
      </c>
      <c r="B3427" s="80">
        <v>44038</v>
      </c>
      <c r="C3427" s="81">
        <v>2917</v>
      </c>
      <c r="D3427" s="81">
        <v>94877</v>
      </c>
      <c r="E3427" s="82">
        <v>29</v>
      </c>
    </row>
    <row r="3428" spans="1:6" x14ac:dyDescent="0.25">
      <c r="A3428" s="83" t="s">
        <v>20</v>
      </c>
      <c r="B3428" s="28">
        <v>44038</v>
      </c>
      <c r="C3428" s="4">
        <v>888</v>
      </c>
      <c r="D3428" s="4">
        <v>53987</v>
      </c>
      <c r="E3428" s="84">
        <v>12</v>
      </c>
      <c r="F3428" s="71">
        <f>AVERAGE(C3428,C3404,C3380,C3356,C3332,C3308,C3284)</f>
        <v>1195</v>
      </c>
    </row>
    <row r="3429" spans="1:6" x14ac:dyDescent="0.25">
      <c r="A3429" s="83" t="s">
        <v>35</v>
      </c>
      <c r="B3429" s="28">
        <v>44038</v>
      </c>
      <c r="C3429" s="4">
        <v>0</v>
      </c>
      <c r="D3429" s="4">
        <v>60</v>
      </c>
      <c r="E3429" s="84"/>
    </row>
    <row r="3430" spans="1:6" x14ac:dyDescent="0.25">
      <c r="A3430" s="83" t="s">
        <v>21</v>
      </c>
      <c r="B3430" s="28">
        <v>44038</v>
      </c>
      <c r="C3430" s="4">
        <v>66</v>
      </c>
      <c r="D3430" s="4">
        <v>3326</v>
      </c>
      <c r="E3430" s="84"/>
    </row>
    <row r="3431" spans="1:6" x14ac:dyDescent="0.25">
      <c r="A3431" s="83" t="s">
        <v>36</v>
      </c>
      <c r="B3431" s="28">
        <v>44038</v>
      </c>
      <c r="C3431" s="4">
        <v>2</v>
      </c>
      <c r="D3431" s="4">
        <v>264</v>
      </c>
      <c r="E3431" s="84"/>
    </row>
    <row r="3432" spans="1:6" x14ac:dyDescent="0.25">
      <c r="A3432" s="83" t="s">
        <v>27</v>
      </c>
      <c r="B3432" s="28">
        <v>44038</v>
      </c>
      <c r="C3432" s="4">
        <v>80</v>
      </c>
      <c r="D3432" s="4">
        <v>1772</v>
      </c>
      <c r="E3432" s="84">
        <v>1</v>
      </c>
    </row>
    <row r="3433" spans="1:6" x14ac:dyDescent="0.25">
      <c r="A3433" s="83" t="s">
        <v>37</v>
      </c>
      <c r="B3433" s="28">
        <v>44038</v>
      </c>
      <c r="C3433" s="4">
        <v>2</v>
      </c>
      <c r="D3433" s="4">
        <v>138</v>
      </c>
      <c r="E3433" s="84"/>
    </row>
    <row r="3434" spans="1:6" x14ac:dyDescent="0.25">
      <c r="A3434" s="83" t="s">
        <v>38</v>
      </c>
      <c r="B3434" s="28">
        <v>44038</v>
      </c>
      <c r="C3434" s="4">
        <v>21</v>
      </c>
      <c r="D3434" s="4">
        <v>761</v>
      </c>
      <c r="E3434" s="84"/>
    </row>
    <row r="3435" spans="1:6" x14ac:dyDescent="0.25">
      <c r="A3435" s="83" t="s">
        <v>48</v>
      </c>
      <c r="B3435" s="28">
        <v>44038</v>
      </c>
      <c r="C3435" s="4">
        <v>0</v>
      </c>
      <c r="D3435" s="4">
        <v>78</v>
      </c>
      <c r="E3435" s="84"/>
    </row>
    <row r="3436" spans="1:6" x14ac:dyDescent="0.25">
      <c r="A3436" s="83" t="s">
        <v>39</v>
      </c>
      <c r="B3436" s="28">
        <v>44038</v>
      </c>
      <c r="C3436" s="4">
        <v>46</v>
      </c>
      <c r="D3436" s="4">
        <v>1435</v>
      </c>
      <c r="E3436" s="84"/>
    </row>
    <row r="3437" spans="1:6" x14ac:dyDescent="0.25">
      <c r="A3437" s="83" t="s">
        <v>40</v>
      </c>
      <c r="B3437" s="28">
        <v>44038</v>
      </c>
      <c r="C3437" s="4">
        <v>7</v>
      </c>
      <c r="D3437" s="4">
        <v>40</v>
      </c>
      <c r="E3437" s="84"/>
    </row>
    <row r="3438" spans="1:6" x14ac:dyDescent="0.25">
      <c r="A3438" s="83" t="s">
        <v>28</v>
      </c>
      <c r="B3438" s="28">
        <v>44038</v>
      </c>
      <c r="C3438" s="4">
        <v>9</v>
      </c>
      <c r="D3438" s="4">
        <v>239</v>
      </c>
      <c r="E3438" s="84"/>
    </row>
    <row r="3439" spans="1:6" x14ac:dyDescent="0.25">
      <c r="A3439" s="83" t="s">
        <v>24</v>
      </c>
      <c r="B3439" s="28">
        <v>44038</v>
      </c>
      <c r="C3439" s="4">
        <v>31</v>
      </c>
      <c r="D3439" s="4">
        <v>821</v>
      </c>
      <c r="E3439" s="84">
        <v>3</v>
      </c>
    </row>
    <row r="3440" spans="1:6" x14ac:dyDescent="0.25">
      <c r="A3440" s="83" t="s">
        <v>30</v>
      </c>
      <c r="B3440" s="28">
        <v>44038</v>
      </c>
      <c r="C3440" s="4">
        <v>2</v>
      </c>
      <c r="D3440" s="4">
        <v>49</v>
      </c>
      <c r="E3440" s="84"/>
    </row>
    <row r="3441" spans="1:6" x14ac:dyDescent="0.25">
      <c r="A3441" s="83" t="s">
        <v>26</v>
      </c>
      <c r="B3441" s="28">
        <v>44038</v>
      </c>
      <c r="C3441" s="4">
        <v>25</v>
      </c>
      <c r="D3441" s="4">
        <v>1051</v>
      </c>
      <c r="E3441" s="84"/>
    </row>
    <row r="3442" spans="1:6" x14ac:dyDescent="0.25">
      <c r="A3442" s="83" t="s">
        <v>25</v>
      </c>
      <c r="B3442" s="28">
        <v>44038</v>
      </c>
      <c r="C3442" s="4">
        <v>18</v>
      </c>
      <c r="D3442" s="4">
        <v>1572</v>
      </c>
      <c r="E3442" s="84">
        <v>0</v>
      </c>
    </row>
    <row r="3443" spans="1:6" x14ac:dyDescent="0.25">
      <c r="A3443" s="83" t="s">
        <v>41</v>
      </c>
      <c r="B3443" s="28">
        <v>44038</v>
      </c>
      <c r="C3443" s="4">
        <v>0</v>
      </c>
      <c r="D3443" s="4">
        <v>239</v>
      </c>
      <c r="E3443" s="84"/>
    </row>
    <row r="3444" spans="1:6" x14ac:dyDescent="0.25">
      <c r="A3444" s="83" t="s">
        <v>42</v>
      </c>
      <c r="B3444" s="28">
        <v>44038</v>
      </c>
      <c r="C3444" s="4">
        <v>2</v>
      </c>
      <c r="D3444" s="4">
        <v>21</v>
      </c>
      <c r="E3444" s="84"/>
    </row>
    <row r="3445" spans="1:6" x14ac:dyDescent="0.25">
      <c r="A3445" s="83" t="s">
        <v>43</v>
      </c>
      <c r="B3445" s="28">
        <v>44038</v>
      </c>
      <c r="C3445" s="4">
        <v>0</v>
      </c>
      <c r="D3445" s="4">
        <v>19</v>
      </c>
      <c r="E3445" s="84"/>
    </row>
    <row r="3446" spans="1:6" x14ac:dyDescent="0.25">
      <c r="A3446" s="83" t="s">
        <v>44</v>
      </c>
      <c r="B3446" s="28">
        <v>44038</v>
      </c>
      <c r="C3446" s="4">
        <v>20</v>
      </c>
      <c r="D3446" s="4">
        <v>329</v>
      </c>
      <c r="E3446" s="84"/>
    </row>
    <row r="3447" spans="1:6" x14ac:dyDescent="0.25">
      <c r="A3447" s="83" t="s">
        <v>29</v>
      </c>
      <c r="B3447" s="28">
        <v>44038</v>
      </c>
      <c r="C3447" s="4">
        <v>41</v>
      </c>
      <c r="D3447" s="4">
        <v>939</v>
      </c>
      <c r="E3447" s="84"/>
    </row>
    <row r="3448" spans="1:6" x14ac:dyDescent="0.25">
      <c r="A3448" s="83" t="s">
        <v>45</v>
      </c>
      <c r="B3448" s="28">
        <v>44038</v>
      </c>
      <c r="C3448" s="4">
        <v>1</v>
      </c>
      <c r="D3448" s="4">
        <v>49</v>
      </c>
      <c r="E3448" s="84"/>
    </row>
    <row r="3449" spans="1:6" x14ac:dyDescent="0.25">
      <c r="A3449" s="83" t="s">
        <v>46</v>
      </c>
      <c r="B3449" s="28">
        <v>44038</v>
      </c>
      <c r="C3449" s="4">
        <v>6</v>
      </c>
      <c r="D3449" s="4">
        <v>341</v>
      </c>
      <c r="E3449" s="84"/>
    </row>
    <row r="3450" spans="1:6" ht="15.75" thickBot="1" x14ac:dyDescent="0.3">
      <c r="A3450" s="85" t="s">
        <v>47</v>
      </c>
      <c r="B3450" s="86">
        <v>44038</v>
      </c>
      <c r="C3450" s="87">
        <v>8</v>
      </c>
      <c r="D3450" s="87">
        <v>119</v>
      </c>
      <c r="E3450" s="88"/>
    </row>
    <row r="3451" spans="1:6" x14ac:dyDescent="0.25">
      <c r="A3451" s="79" t="s">
        <v>22</v>
      </c>
      <c r="B3451" s="80">
        <v>44039</v>
      </c>
      <c r="C3451" s="81">
        <v>3351</v>
      </c>
      <c r="D3451" s="81"/>
      <c r="E3451" s="82">
        <f>4+3+26+26</f>
        <v>59</v>
      </c>
    </row>
    <row r="3452" spans="1:6" x14ac:dyDescent="0.25">
      <c r="A3452" s="83" t="s">
        <v>20</v>
      </c>
      <c r="B3452" s="28">
        <v>44039</v>
      </c>
      <c r="C3452" s="4">
        <v>1059</v>
      </c>
      <c r="E3452" s="84">
        <f>3+5+26+19</f>
        <v>53</v>
      </c>
      <c r="F3452" s="71">
        <f>AVERAGE(C3452,C3428,C3404,C3380,C3356,C3332,C3308)</f>
        <v>1190.5714285714287</v>
      </c>
    </row>
    <row r="3453" spans="1:6" x14ac:dyDescent="0.25">
      <c r="A3453" s="83" t="s">
        <v>35</v>
      </c>
      <c r="B3453" s="28">
        <v>44039</v>
      </c>
      <c r="C3453" s="4">
        <v>0</v>
      </c>
      <c r="E3453" s="84"/>
    </row>
    <row r="3454" spans="1:6" x14ac:dyDescent="0.25">
      <c r="A3454" s="83" t="s">
        <v>21</v>
      </c>
      <c r="B3454" s="28">
        <v>44039</v>
      </c>
      <c r="C3454" s="4">
        <v>32</v>
      </c>
      <c r="E3454" s="84">
        <v>3</v>
      </c>
    </row>
    <row r="3455" spans="1:6" x14ac:dyDescent="0.25">
      <c r="A3455" s="83" t="s">
        <v>36</v>
      </c>
      <c r="B3455" s="28">
        <v>44039</v>
      </c>
      <c r="C3455" s="4">
        <v>-1</v>
      </c>
      <c r="E3455" s="84"/>
    </row>
    <row r="3456" spans="1:6" x14ac:dyDescent="0.25">
      <c r="A3456" s="83" t="s">
        <v>27</v>
      </c>
      <c r="B3456" s="28">
        <v>44039</v>
      </c>
      <c r="C3456" s="4">
        <v>99</v>
      </c>
      <c r="E3456" s="84"/>
    </row>
    <row r="3457" spans="1:5" x14ac:dyDescent="0.25">
      <c r="A3457" s="83" t="s">
        <v>37</v>
      </c>
      <c r="B3457" s="28">
        <v>44039</v>
      </c>
      <c r="C3457" s="4">
        <v>14</v>
      </c>
      <c r="E3457" s="84"/>
    </row>
    <row r="3458" spans="1:5" x14ac:dyDescent="0.25">
      <c r="A3458" s="83" t="s">
        <v>38</v>
      </c>
      <c r="B3458" s="28">
        <v>44039</v>
      </c>
      <c r="C3458" s="4">
        <v>4</v>
      </c>
      <c r="E3458" s="84">
        <v>1</v>
      </c>
    </row>
    <row r="3459" spans="1:5" x14ac:dyDescent="0.25">
      <c r="A3459" s="83" t="s">
        <v>48</v>
      </c>
      <c r="B3459" s="28">
        <v>44039</v>
      </c>
      <c r="C3459" s="4">
        <v>0</v>
      </c>
      <c r="E3459" s="84"/>
    </row>
    <row r="3460" spans="1:5" x14ac:dyDescent="0.25">
      <c r="A3460" s="83" t="s">
        <v>39</v>
      </c>
      <c r="B3460" s="28">
        <v>44039</v>
      </c>
      <c r="C3460" s="4">
        <v>92</v>
      </c>
      <c r="E3460" s="84"/>
    </row>
    <row r="3461" spans="1:5" x14ac:dyDescent="0.25">
      <c r="A3461" s="83" t="s">
        <v>40</v>
      </c>
      <c r="B3461" s="28">
        <v>44039</v>
      </c>
      <c r="C3461" s="4">
        <v>10</v>
      </c>
      <c r="E3461" s="84"/>
    </row>
    <row r="3462" spans="1:5" x14ac:dyDescent="0.25">
      <c r="A3462" s="83" t="s">
        <v>28</v>
      </c>
      <c r="B3462" s="28">
        <v>44039</v>
      </c>
      <c r="C3462" s="4">
        <v>10</v>
      </c>
      <c r="E3462" s="84">
        <v>1</v>
      </c>
    </row>
    <row r="3463" spans="1:5" x14ac:dyDescent="0.25">
      <c r="A3463" s="83" t="s">
        <v>24</v>
      </c>
      <c r="B3463" s="28">
        <v>44039</v>
      </c>
      <c r="C3463" s="4">
        <v>61</v>
      </c>
      <c r="E3463" s="84"/>
    </row>
    <row r="3464" spans="1:5" x14ac:dyDescent="0.25">
      <c r="A3464" s="83" t="s">
        <v>30</v>
      </c>
      <c r="B3464" s="28">
        <v>44039</v>
      </c>
      <c r="C3464" s="4">
        <v>-1</v>
      </c>
      <c r="E3464" s="84"/>
    </row>
    <row r="3465" spans="1:5" x14ac:dyDescent="0.25">
      <c r="A3465" s="83" t="s">
        <v>26</v>
      </c>
      <c r="B3465" s="28">
        <v>44039</v>
      </c>
      <c r="C3465" s="4">
        <v>23</v>
      </c>
      <c r="E3465" s="84"/>
    </row>
    <row r="3466" spans="1:5" x14ac:dyDescent="0.25">
      <c r="A3466" s="83" t="s">
        <v>25</v>
      </c>
      <c r="B3466" s="28">
        <v>44039</v>
      </c>
      <c r="C3466" s="4">
        <v>62</v>
      </c>
      <c r="E3466" s="84">
        <v>1</v>
      </c>
    </row>
    <row r="3467" spans="1:5" x14ac:dyDescent="0.25">
      <c r="A3467" s="83" t="s">
        <v>41</v>
      </c>
      <c r="B3467" s="28">
        <v>44039</v>
      </c>
      <c r="C3467" s="4">
        <v>-15</v>
      </c>
      <c r="E3467" s="84"/>
    </row>
    <row r="3468" spans="1:5" x14ac:dyDescent="0.25">
      <c r="A3468" s="83" t="s">
        <v>42</v>
      </c>
      <c r="B3468" s="28">
        <v>44039</v>
      </c>
      <c r="C3468" s="4">
        <v>1</v>
      </c>
      <c r="E3468" s="84"/>
    </row>
    <row r="3469" spans="1:5" x14ac:dyDescent="0.25">
      <c r="A3469" s="83" t="s">
        <v>43</v>
      </c>
      <c r="B3469" s="28">
        <v>44039</v>
      </c>
      <c r="C3469" s="4">
        <v>1</v>
      </c>
      <c r="E3469" s="84"/>
    </row>
    <row r="3470" spans="1:5" x14ac:dyDescent="0.25">
      <c r="A3470" s="83" t="s">
        <v>44</v>
      </c>
      <c r="B3470" s="28">
        <v>44039</v>
      </c>
      <c r="C3470" s="4">
        <v>15</v>
      </c>
      <c r="E3470" s="84"/>
    </row>
    <row r="3471" spans="1:5" x14ac:dyDescent="0.25">
      <c r="A3471" s="83" t="s">
        <v>29</v>
      </c>
      <c r="B3471" s="28">
        <v>44039</v>
      </c>
      <c r="C3471" s="4">
        <v>33</v>
      </c>
      <c r="E3471" s="84">
        <v>2</v>
      </c>
    </row>
    <row r="3472" spans="1:5" x14ac:dyDescent="0.25">
      <c r="A3472" s="83" t="s">
        <v>45</v>
      </c>
      <c r="B3472" s="28">
        <v>44039</v>
      </c>
      <c r="C3472" s="4">
        <v>-5</v>
      </c>
      <c r="E3472" s="84"/>
    </row>
    <row r="3473" spans="1:6" x14ac:dyDescent="0.25">
      <c r="A3473" s="83" t="s">
        <v>46</v>
      </c>
      <c r="B3473" s="28">
        <v>44039</v>
      </c>
      <c r="C3473" s="4">
        <v>32</v>
      </c>
      <c r="E3473" s="84"/>
    </row>
    <row r="3474" spans="1:6" ht="15.75" thickBot="1" x14ac:dyDescent="0.3">
      <c r="A3474" s="96" t="s">
        <v>47</v>
      </c>
      <c r="B3474" s="76">
        <v>44039</v>
      </c>
      <c r="C3474" s="77">
        <v>13</v>
      </c>
      <c r="D3474" s="77"/>
      <c r="E3474" s="97"/>
    </row>
    <row r="3475" spans="1:6" x14ac:dyDescent="0.25">
      <c r="A3475" s="79" t="s">
        <v>22</v>
      </c>
      <c r="B3475" s="80">
        <v>44040</v>
      </c>
      <c r="C3475" s="81">
        <v>4167</v>
      </c>
      <c r="D3475" s="81">
        <v>102395</v>
      </c>
      <c r="E3475" s="82">
        <f>8+7+34+20</f>
        <v>69</v>
      </c>
    </row>
    <row r="3476" spans="1:6" x14ac:dyDescent="0.25">
      <c r="A3476" s="83" t="s">
        <v>20</v>
      </c>
      <c r="B3476" s="28">
        <v>44040</v>
      </c>
      <c r="C3476" s="4">
        <v>1202</v>
      </c>
      <c r="D3476" s="4">
        <v>56248</v>
      </c>
      <c r="E3476" s="84">
        <f>3+4+17+21</f>
        <v>45</v>
      </c>
      <c r="F3476" s="71"/>
    </row>
    <row r="3477" spans="1:6" x14ac:dyDescent="0.25">
      <c r="A3477" s="83" t="s">
        <v>35</v>
      </c>
      <c r="B3477" s="28">
        <v>44040</v>
      </c>
      <c r="C3477" s="4">
        <v>0</v>
      </c>
      <c r="D3477" s="4">
        <v>60</v>
      </c>
      <c r="E3477" s="84"/>
    </row>
    <row r="3478" spans="1:6" x14ac:dyDescent="0.25">
      <c r="A3478" s="83" t="s">
        <v>21</v>
      </c>
      <c r="B3478" s="28">
        <v>44040</v>
      </c>
      <c r="C3478" s="4">
        <v>18</v>
      </c>
      <c r="D3478" s="4">
        <v>3376</v>
      </c>
      <c r="E3478" s="84"/>
    </row>
    <row r="3479" spans="1:6" x14ac:dyDescent="0.25">
      <c r="A3479" s="83" t="s">
        <v>36</v>
      </c>
      <c r="B3479" s="28">
        <v>44040</v>
      </c>
      <c r="C3479" s="4">
        <v>3</v>
      </c>
      <c r="D3479" s="4">
        <v>266</v>
      </c>
      <c r="E3479" s="84"/>
    </row>
    <row r="3480" spans="1:6" x14ac:dyDescent="0.25">
      <c r="A3480" s="83" t="s">
        <v>27</v>
      </c>
      <c r="B3480" s="28">
        <v>44040</v>
      </c>
      <c r="C3480" s="4">
        <v>75</v>
      </c>
      <c r="D3480" s="4">
        <v>1946</v>
      </c>
      <c r="E3480" s="84">
        <v>2</v>
      </c>
    </row>
    <row r="3481" spans="1:6" x14ac:dyDescent="0.25">
      <c r="A3481" s="83" t="s">
        <v>37</v>
      </c>
      <c r="B3481" s="28">
        <v>44040</v>
      </c>
      <c r="C3481" s="4">
        <v>-6</v>
      </c>
      <c r="D3481" s="4">
        <v>146</v>
      </c>
      <c r="E3481" s="84"/>
    </row>
    <row r="3482" spans="1:6" x14ac:dyDescent="0.25">
      <c r="A3482" s="83" t="s">
        <v>38</v>
      </c>
      <c r="B3482" s="28">
        <v>44040</v>
      </c>
      <c r="C3482" s="4">
        <v>4</v>
      </c>
      <c r="D3482" s="4">
        <v>769</v>
      </c>
      <c r="E3482" s="84"/>
    </row>
    <row r="3483" spans="1:6" x14ac:dyDescent="0.25">
      <c r="A3483" s="83" t="s">
        <v>48</v>
      </c>
      <c r="B3483" s="28">
        <v>44040</v>
      </c>
      <c r="C3483" s="4">
        <v>0</v>
      </c>
      <c r="D3483" s="4">
        <v>78</v>
      </c>
      <c r="E3483" s="84"/>
    </row>
    <row r="3484" spans="1:6" x14ac:dyDescent="0.25">
      <c r="A3484" s="83" t="s">
        <v>39</v>
      </c>
      <c r="B3484" s="28">
        <v>44040</v>
      </c>
      <c r="C3484" s="4">
        <v>158</v>
      </c>
      <c r="D3484" s="4">
        <v>1685</v>
      </c>
      <c r="E3484" s="84"/>
    </row>
    <row r="3485" spans="1:6" x14ac:dyDescent="0.25">
      <c r="A3485" s="83" t="s">
        <v>40</v>
      </c>
      <c r="B3485" s="28">
        <v>44040</v>
      </c>
      <c r="C3485" s="4">
        <v>9</v>
      </c>
      <c r="D3485" s="4">
        <v>59</v>
      </c>
      <c r="E3485" s="84"/>
    </row>
    <row r="3486" spans="1:6" x14ac:dyDescent="0.25">
      <c r="A3486" s="83" t="s">
        <v>28</v>
      </c>
      <c r="B3486" s="28">
        <v>44040</v>
      </c>
      <c r="C3486" s="4">
        <v>10</v>
      </c>
      <c r="D3486" s="4">
        <v>259</v>
      </c>
      <c r="E3486" s="84"/>
    </row>
    <row r="3487" spans="1:6" x14ac:dyDescent="0.25">
      <c r="A3487" s="83" t="s">
        <v>24</v>
      </c>
      <c r="B3487" s="28">
        <v>44040</v>
      </c>
      <c r="C3487" s="4">
        <v>67</v>
      </c>
      <c r="D3487" s="4">
        <v>949</v>
      </c>
      <c r="E3487" s="84">
        <v>2</v>
      </c>
    </row>
    <row r="3488" spans="1:6" x14ac:dyDescent="0.25">
      <c r="A3488" s="83" t="s">
        <v>30</v>
      </c>
      <c r="B3488" s="28">
        <v>44040</v>
      </c>
      <c r="C3488" s="4">
        <v>-4</v>
      </c>
      <c r="D3488" s="4">
        <v>44</v>
      </c>
      <c r="E3488" s="84"/>
    </row>
    <row r="3489" spans="1:5" x14ac:dyDescent="0.25">
      <c r="A3489" s="83" t="s">
        <v>26</v>
      </c>
      <c r="B3489" s="28">
        <v>44040</v>
      </c>
      <c r="C3489" s="4">
        <v>21</v>
      </c>
      <c r="D3489" s="4">
        <v>1095</v>
      </c>
      <c r="E3489" s="84"/>
    </row>
    <row r="3490" spans="1:5" x14ac:dyDescent="0.25">
      <c r="A3490" s="83" t="s">
        <v>25</v>
      </c>
      <c r="B3490" s="28">
        <v>44040</v>
      </c>
      <c r="C3490" s="4">
        <v>73</v>
      </c>
      <c r="D3490" s="4">
        <v>1707</v>
      </c>
      <c r="E3490" s="84">
        <v>2</v>
      </c>
    </row>
    <row r="3491" spans="1:5" x14ac:dyDescent="0.25">
      <c r="A3491" s="83" t="s">
        <v>41</v>
      </c>
      <c r="B3491" s="28">
        <v>44040</v>
      </c>
      <c r="C3491" s="4">
        <v>8</v>
      </c>
      <c r="D3491" s="4">
        <v>232</v>
      </c>
      <c r="E3491" s="84"/>
    </row>
    <row r="3492" spans="1:5" x14ac:dyDescent="0.25">
      <c r="A3492" s="83" t="s">
        <v>42</v>
      </c>
      <c r="B3492" s="28">
        <v>44040</v>
      </c>
      <c r="C3492" s="4">
        <v>-2</v>
      </c>
      <c r="D3492" s="4">
        <v>20</v>
      </c>
      <c r="E3492" s="84"/>
    </row>
    <row r="3493" spans="1:5" x14ac:dyDescent="0.25">
      <c r="A3493" s="83" t="s">
        <v>43</v>
      </c>
      <c r="B3493" s="28">
        <v>44040</v>
      </c>
      <c r="C3493" s="4">
        <v>2</v>
      </c>
      <c r="D3493" s="4">
        <v>22</v>
      </c>
      <c r="E3493" s="84"/>
    </row>
    <row r="3494" spans="1:5" x14ac:dyDescent="0.25">
      <c r="A3494" s="83" t="s">
        <v>44</v>
      </c>
      <c r="B3494" s="28">
        <v>44040</v>
      </c>
      <c r="C3494" s="4">
        <v>32</v>
      </c>
      <c r="D3494" s="4">
        <v>376</v>
      </c>
      <c r="E3494" s="84"/>
    </row>
    <row r="3495" spans="1:5" x14ac:dyDescent="0.25">
      <c r="A3495" s="83" t="s">
        <v>29</v>
      </c>
      <c r="B3495" s="28">
        <v>44040</v>
      </c>
      <c r="C3495" s="4">
        <v>63</v>
      </c>
      <c r="D3495" s="4">
        <v>1035</v>
      </c>
      <c r="E3495" s="84"/>
    </row>
    <row r="3496" spans="1:5" x14ac:dyDescent="0.25">
      <c r="A3496" s="83" t="s">
        <v>45</v>
      </c>
      <c r="B3496" s="28">
        <v>44040</v>
      </c>
      <c r="C3496" s="4">
        <v>-3</v>
      </c>
      <c r="D3496" s="4">
        <v>41</v>
      </c>
      <c r="E3496" s="84"/>
    </row>
    <row r="3497" spans="1:5" x14ac:dyDescent="0.25">
      <c r="A3497" s="83" t="s">
        <v>46</v>
      </c>
      <c r="B3497" s="28">
        <v>44040</v>
      </c>
      <c r="C3497" s="4">
        <v>25</v>
      </c>
      <c r="D3497" s="4">
        <v>398</v>
      </c>
      <c r="E3497" s="84"/>
    </row>
    <row r="3498" spans="1:5" ht="15.75" thickBot="1" x14ac:dyDescent="0.3">
      <c r="A3498" s="85" t="s">
        <v>47</v>
      </c>
      <c r="B3498" s="86">
        <v>44040</v>
      </c>
      <c r="C3498" s="87">
        <v>17</v>
      </c>
      <c r="D3498" s="87">
        <v>149</v>
      </c>
      <c r="E3498" s="88"/>
    </row>
    <row r="3499" spans="1:5" x14ac:dyDescent="0.25">
      <c r="A3499" s="79" t="s">
        <v>22</v>
      </c>
      <c r="B3499" s="89">
        <v>44041</v>
      </c>
      <c r="C3499" s="81">
        <v>3852</v>
      </c>
      <c r="D3499" s="81">
        <v>106247</v>
      </c>
      <c r="E3499" s="82">
        <f>6+6+35+24</f>
        <v>71</v>
      </c>
    </row>
    <row r="3500" spans="1:5" x14ac:dyDescent="0.25">
      <c r="A3500" s="83" t="s">
        <v>20</v>
      </c>
      <c r="B3500" s="28">
        <v>44041</v>
      </c>
      <c r="C3500" s="4">
        <v>1079</v>
      </c>
      <c r="D3500" s="4">
        <v>57327</v>
      </c>
      <c r="E3500" s="84">
        <f>1+4+15+10</f>
        <v>30</v>
      </c>
    </row>
    <row r="3501" spans="1:5" x14ac:dyDescent="0.25">
      <c r="A3501" s="83" t="s">
        <v>35</v>
      </c>
      <c r="B3501" s="28">
        <v>44041</v>
      </c>
      <c r="C3501" s="4">
        <v>0</v>
      </c>
      <c r="D3501" s="4">
        <v>60</v>
      </c>
      <c r="E3501" s="84"/>
    </row>
    <row r="3502" spans="1:5" x14ac:dyDescent="0.25">
      <c r="A3502" s="83" t="s">
        <v>21</v>
      </c>
      <c r="B3502" s="28">
        <v>44041</v>
      </c>
      <c r="C3502" s="4">
        <v>52</v>
      </c>
      <c r="D3502" s="4">
        <v>3428</v>
      </c>
      <c r="E3502" s="84">
        <f>2+1</f>
        <v>3</v>
      </c>
    </row>
    <row r="3503" spans="1:5" x14ac:dyDescent="0.25">
      <c r="A3503" s="83" t="s">
        <v>36</v>
      </c>
      <c r="B3503" s="28">
        <v>44041</v>
      </c>
      <c r="C3503" s="4">
        <v>3</v>
      </c>
      <c r="D3503" s="4">
        <v>269</v>
      </c>
      <c r="E3503" s="84"/>
    </row>
    <row r="3504" spans="1:5" x14ac:dyDescent="0.25">
      <c r="A3504" s="83" t="s">
        <v>27</v>
      </c>
      <c r="B3504" s="28">
        <v>44041</v>
      </c>
      <c r="C3504" s="4">
        <v>111</v>
      </c>
      <c r="D3504" s="4">
        <v>2057</v>
      </c>
      <c r="E3504" s="84"/>
    </row>
    <row r="3505" spans="1:5" x14ac:dyDescent="0.25">
      <c r="A3505" s="83" t="s">
        <v>37</v>
      </c>
      <c r="B3505" s="28">
        <v>44041</v>
      </c>
      <c r="C3505" s="4">
        <v>16</v>
      </c>
      <c r="D3505" s="4">
        <v>162</v>
      </c>
      <c r="E3505" s="84"/>
    </row>
    <row r="3506" spans="1:5" x14ac:dyDescent="0.25">
      <c r="A3506" s="83" t="s">
        <v>38</v>
      </c>
      <c r="B3506" s="28">
        <v>44041</v>
      </c>
      <c r="C3506" s="4">
        <v>15</v>
      </c>
      <c r="D3506" s="4">
        <v>784</v>
      </c>
      <c r="E3506" s="84"/>
    </row>
    <row r="3507" spans="1:5" x14ac:dyDescent="0.25">
      <c r="A3507" s="83" t="s">
        <v>48</v>
      </c>
      <c r="B3507" s="28">
        <v>44041</v>
      </c>
      <c r="C3507" s="4">
        <v>1</v>
      </c>
      <c r="D3507" s="4">
        <v>79</v>
      </c>
      <c r="E3507" s="84"/>
    </row>
    <row r="3508" spans="1:5" x14ac:dyDescent="0.25">
      <c r="A3508" s="83" t="s">
        <v>39</v>
      </c>
      <c r="B3508" s="28">
        <v>44041</v>
      </c>
      <c r="C3508" s="4">
        <v>172</v>
      </c>
      <c r="D3508" s="4">
        <v>1857</v>
      </c>
      <c r="E3508" s="84"/>
    </row>
    <row r="3509" spans="1:5" x14ac:dyDescent="0.25">
      <c r="A3509" s="83" t="s">
        <v>40</v>
      </c>
      <c r="B3509" s="28">
        <v>44041</v>
      </c>
      <c r="C3509" s="4">
        <v>10</v>
      </c>
      <c r="D3509" s="4">
        <v>69</v>
      </c>
      <c r="E3509" s="84"/>
    </row>
    <row r="3510" spans="1:5" x14ac:dyDescent="0.25">
      <c r="A3510" s="83" t="s">
        <v>28</v>
      </c>
      <c r="B3510" s="28">
        <v>44041</v>
      </c>
      <c r="C3510" s="4">
        <v>31</v>
      </c>
      <c r="D3510" s="4">
        <v>290</v>
      </c>
      <c r="E3510" s="84"/>
    </row>
    <row r="3511" spans="1:5" x14ac:dyDescent="0.25">
      <c r="A3511" s="83" t="s">
        <v>24</v>
      </c>
      <c r="B3511" s="28">
        <v>44041</v>
      </c>
      <c r="C3511" s="4">
        <v>65</v>
      </c>
      <c r="D3511" s="4">
        <v>1014</v>
      </c>
      <c r="E3511" s="84">
        <v>4</v>
      </c>
    </row>
    <row r="3512" spans="1:5" x14ac:dyDescent="0.25">
      <c r="A3512" s="83" t="s">
        <v>30</v>
      </c>
      <c r="B3512" s="28">
        <v>44041</v>
      </c>
      <c r="C3512" s="4">
        <v>0</v>
      </c>
      <c r="D3512" s="4">
        <v>44</v>
      </c>
      <c r="E3512" s="84"/>
    </row>
    <row r="3513" spans="1:5" x14ac:dyDescent="0.25">
      <c r="A3513" s="83" t="s">
        <v>26</v>
      </c>
      <c r="B3513" s="28">
        <v>44041</v>
      </c>
      <c r="C3513" s="4">
        <v>30</v>
      </c>
      <c r="D3513" s="4">
        <v>1125</v>
      </c>
      <c r="E3513" s="84"/>
    </row>
    <row r="3514" spans="1:5" x14ac:dyDescent="0.25">
      <c r="A3514" s="83" t="s">
        <v>25</v>
      </c>
      <c r="B3514" s="28">
        <v>44041</v>
      </c>
      <c r="C3514" s="4">
        <v>55</v>
      </c>
      <c r="D3514" s="4">
        <v>1762</v>
      </c>
      <c r="E3514" s="84">
        <f>1</f>
        <v>1</v>
      </c>
    </row>
    <row r="3515" spans="1:5" x14ac:dyDescent="0.25">
      <c r="A3515" s="83" t="s">
        <v>41</v>
      </c>
      <c r="B3515" s="28">
        <v>44041</v>
      </c>
      <c r="C3515" s="4">
        <v>9</v>
      </c>
      <c r="D3515" s="4">
        <v>241</v>
      </c>
      <c r="E3515" s="84"/>
    </row>
    <row r="3516" spans="1:5" x14ac:dyDescent="0.25">
      <c r="A3516" s="83" t="s">
        <v>42</v>
      </c>
      <c r="B3516" s="28">
        <v>44041</v>
      </c>
      <c r="C3516" s="4">
        <v>0</v>
      </c>
      <c r="D3516" s="4">
        <v>20</v>
      </c>
      <c r="E3516" s="84"/>
    </row>
    <row r="3517" spans="1:5" x14ac:dyDescent="0.25">
      <c r="A3517" s="83" t="s">
        <v>43</v>
      </c>
      <c r="B3517" s="28">
        <v>44041</v>
      </c>
      <c r="C3517" s="4">
        <v>2</v>
      </c>
      <c r="D3517" s="4">
        <v>24</v>
      </c>
      <c r="E3517" s="84"/>
    </row>
    <row r="3518" spans="1:5" x14ac:dyDescent="0.25">
      <c r="A3518" s="83" t="s">
        <v>44</v>
      </c>
      <c r="B3518" s="28">
        <v>44041</v>
      </c>
      <c r="C3518" s="4">
        <v>44</v>
      </c>
      <c r="D3518" s="4">
        <v>420</v>
      </c>
      <c r="E3518" s="84"/>
    </row>
    <row r="3519" spans="1:5" x14ac:dyDescent="0.25">
      <c r="A3519" s="83" t="s">
        <v>29</v>
      </c>
      <c r="B3519" s="28">
        <v>44041</v>
      </c>
      <c r="C3519" s="4">
        <v>68</v>
      </c>
      <c r="D3519" s="4">
        <v>1103</v>
      </c>
      <c r="E3519" s="84">
        <v>1</v>
      </c>
    </row>
    <row r="3520" spans="1:5" x14ac:dyDescent="0.25">
      <c r="A3520" s="83" t="s">
        <v>45</v>
      </c>
      <c r="B3520" s="28">
        <v>44041</v>
      </c>
      <c r="C3520" s="4">
        <v>2</v>
      </c>
      <c r="D3520" s="4">
        <v>43</v>
      </c>
      <c r="E3520" s="84"/>
    </row>
    <row r="3521" spans="1:5" x14ac:dyDescent="0.25">
      <c r="A3521" s="83" t="s">
        <v>46</v>
      </c>
      <c r="B3521" s="28">
        <v>44041</v>
      </c>
      <c r="C3521" s="4">
        <v>14</v>
      </c>
      <c r="D3521" s="4">
        <v>412</v>
      </c>
      <c r="E3521" s="84"/>
    </row>
    <row r="3522" spans="1:5" ht="15.75" thickBot="1" x14ac:dyDescent="0.3">
      <c r="A3522" s="85" t="s">
        <v>47</v>
      </c>
      <c r="B3522" s="86">
        <v>44041</v>
      </c>
      <c r="C3522" s="87">
        <v>10</v>
      </c>
      <c r="D3522" s="87">
        <v>159</v>
      </c>
      <c r="E3522" s="88"/>
    </row>
    <row r="3523" spans="1:5" x14ac:dyDescent="0.25">
      <c r="A3523" s="79" t="s">
        <v>22</v>
      </c>
      <c r="B3523" s="80">
        <v>44042</v>
      </c>
      <c r="C3523" s="81">
        <v>4415</v>
      </c>
      <c r="D3523" s="81">
        <f>C3523+D3499</f>
        <v>110662</v>
      </c>
      <c r="E3523" s="82">
        <f>5+8+49+54</f>
        <v>116</v>
      </c>
    </row>
    <row r="3524" spans="1:5" x14ac:dyDescent="0.25">
      <c r="A3524" s="83" t="s">
        <v>20</v>
      </c>
      <c r="B3524" s="28">
        <v>44042</v>
      </c>
      <c r="C3524" s="4">
        <v>1239</v>
      </c>
      <c r="E3524" s="84">
        <f>4+2+18+8</f>
        <v>32</v>
      </c>
    </row>
    <row r="3525" spans="1:5" x14ac:dyDescent="0.25">
      <c r="A3525" s="83" t="s">
        <v>35</v>
      </c>
      <c r="B3525" s="28">
        <v>44042</v>
      </c>
      <c r="C3525" s="4">
        <v>1</v>
      </c>
      <c r="E3525" s="84"/>
    </row>
    <row r="3526" spans="1:5" x14ac:dyDescent="0.25">
      <c r="A3526" s="83" t="s">
        <v>21</v>
      </c>
      <c r="B3526" s="28">
        <v>44042</v>
      </c>
      <c r="C3526" s="4">
        <v>93</v>
      </c>
      <c r="E3526" s="84"/>
    </row>
    <row r="3527" spans="1:5" x14ac:dyDescent="0.25">
      <c r="A3527" s="83" t="s">
        <v>36</v>
      </c>
      <c r="B3527" s="28">
        <v>44042</v>
      </c>
      <c r="C3527" s="4">
        <v>5</v>
      </c>
      <c r="E3527" s="84"/>
    </row>
    <row r="3528" spans="1:5" x14ac:dyDescent="0.25">
      <c r="A3528" s="83" t="s">
        <v>27</v>
      </c>
      <c r="B3528" s="28">
        <v>44042</v>
      </c>
      <c r="C3528" s="4">
        <v>91</v>
      </c>
      <c r="E3528" s="84">
        <v>1</v>
      </c>
    </row>
    <row r="3529" spans="1:5" x14ac:dyDescent="0.25">
      <c r="A3529" s="83" t="s">
        <v>37</v>
      </c>
      <c r="B3529" s="28">
        <v>44042</v>
      </c>
      <c r="C3529" s="4">
        <v>3</v>
      </c>
      <c r="E3529" s="84"/>
    </row>
    <row r="3530" spans="1:5" x14ac:dyDescent="0.25">
      <c r="A3530" s="83" t="s">
        <v>38</v>
      </c>
      <c r="B3530" s="28">
        <v>44042</v>
      </c>
      <c r="C3530" s="4">
        <v>20</v>
      </c>
      <c r="E3530" s="84"/>
    </row>
    <row r="3531" spans="1:5" x14ac:dyDescent="0.25">
      <c r="A3531" s="83" t="s">
        <v>48</v>
      </c>
      <c r="B3531" s="28">
        <v>44042</v>
      </c>
      <c r="C3531" s="4">
        <v>0</v>
      </c>
      <c r="E3531" s="84"/>
    </row>
    <row r="3532" spans="1:5" x14ac:dyDescent="0.25">
      <c r="A3532" s="83" t="s">
        <v>39</v>
      </c>
      <c r="B3532" s="28">
        <v>44042</v>
      </c>
      <c r="C3532" s="4">
        <v>161</v>
      </c>
      <c r="E3532" s="84"/>
    </row>
    <row r="3533" spans="1:5" x14ac:dyDescent="0.25">
      <c r="A3533" s="83" t="s">
        <v>40</v>
      </c>
      <c r="B3533" s="28">
        <v>44042</v>
      </c>
      <c r="C3533" s="4">
        <v>6</v>
      </c>
      <c r="E3533" s="84"/>
    </row>
    <row r="3534" spans="1:5" x14ac:dyDescent="0.25">
      <c r="A3534" s="83" t="s">
        <v>28</v>
      </c>
      <c r="B3534" s="28">
        <v>44042</v>
      </c>
      <c r="C3534" s="4">
        <v>11</v>
      </c>
      <c r="E3534" s="84"/>
    </row>
    <row r="3535" spans="1:5" x14ac:dyDescent="0.25">
      <c r="A3535" s="83" t="s">
        <v>24</v>
      </c>
      <c r="B3535" s="28">
        <v>44042</v>
      </c>
      <c r="C3535" s="4">
        <v>77</v>
      </c>
      <c r="E3535" s="84">
        <v>1</v>
      </c>
    </row>
    <row r="3536" spans="1:5" x14ac:dyDescent="0.25">
      <c r="A3536" s="83" t="s">
        <v>30</v>
      </c>
      <c r="B3536" s="28">
        <v>44042</v>
      </c>
      <c r="C3536" s="4">
        <v>1</v>
      </c>
      <c r="E3536" s="84"/>
    </row>
    <row r="3537" spans="1:5" x14ac:dyDescent="0.25">
      <c r="A3537" s="83" t="s">
        <v>26</v>
      </c>
      <c r="B3537" s="28">
        <v>44042</v>
      </c>
      <c r="C3537" s="4">
        <v>27</v>
      </c>
      <c r="E3537" s="84"/>
    </row>
    <row r="3538" spans="1:5" x14ac:dyDescent="0.25">
      <c r="A3538" s="83" t="s">
        <v>25</v>
      </c>
      <c r="B3538" s="28">
        <v>44042</v>
      </c>
      <c r="C3538" s="4">
        <v>81</v>
      </c>
      <c r="E3538" s="84">
        <v>2</v>
      </c>
    </row>
    <row r="3539" spans="1:5" x14ac:dyDescent="0.25">
      <c r="A3539" s="83" t="s">
        <v>41</v>
      </c>
      <c r="B3539" s="28">
        <v>44042</v>
      </c>
      <c r="C3539" s="4">
        <v>11</v>
      </c>
      <c r="E3539" s="84"/>
    </row>
    <row r="3540" spans="1:5" x14ac:dyDescent="0.25">
      <c r="A3540" s="83" t="s">
        <v>42</v>
      </c>
      <c r="B3540" s="28">
        <v>44042</v>
      </c>
      <c r="C3540" s="4">
        <v>1</v>
      </c>
      <c r="E3540" s="84"/>
    </row>
    <row r="3541" spans="1:5" x14ac:dyDescent="0.25">
      <c r="A3541" s="83" t="s">
        <v>43</v>
      </c>
      <c r="B3541" s="28">
        <v>44042</v>
      </c>
      <c r="C3541" s="4">
        <v>3</v>
      </c>
      <c r="E3541" s="84"/>
    </row>
    <row r="3542" spans="1:5" x14ac:dyDescent="0.25">
      <c r="A3542" s="83" t="s">
        <v>44</v>
      </c>
      <c r="B3542" s="28">
        <v>44042</v>
      </c>
      <c r="C3542" s="4">
        <v>9</v>
      </c>
      <c r="E3542" s="84">
        <v>1</v>
      </c>
    </row>
    <row r="3543" spans="1:5" x14ac:dyDescent="0.25">
      <c r="A3543" s="83" t="s">
        <v>29</v>
      </c>
      <c r="B3543" s="28">
        <v>44042</v>
      </c>
      <c r="C3543" s="4">
        <v>50</v>
      </c>
      <c r="E3543" s="84"/>
    </row>
    <row r="3544" spans="1:5" x14ac:dyDescent="0.25">
      <c r="A3544" s="83" t="s">
        <v>45</v>
      </c>
      <c r="B3544" s="28">
        <v>44042</v>
      </c>
      <c r="C3544" s="4">
        <v>2</v>
      </c>
      <c r="E3544" s="84"/>
    </row>
    <row r="3545" spans="1:5" x14ac:dyDescent="0.25">
      <c r="A3545" s="83" t="s">
        <v>46</v>
      </c>
      <c r="B3545" s="28">
        <v>44042</v>
      </c>
      <c r="C3545" s="4">
        <v>33</v>
      </c>
      <c r="E3545" s="84"/>
    </row>
    <row r="3546" spans="1:5" ht="15.75" thickBot="1" x14ac:dyDescent="0.3">
      <c r="A3546" s="96" t="s">
        <v>47</v>
      </c>
      <c r="B3546" s="76">
        <v>44042</v>
      </c>
      <c r="C3546" s="77">
        <v>37</v>
      </c>
      <c r="D3546" s="77"/>
      <c r="E3546" s="97"/>
    </row>
    <row r="3547" spans="1:5" x14ac:dyDescent="0.25">
      <c r="A3547" s="79" t="s">
        <v>22</v>
      </c>
      <c r="B3547" s="80">
        <v>44043</v>
      </c>
      <c r="C3547" s="81">
        <v>3911</v>
      </c>
      <c r="D3547" s="81"/>
      <c r="E3547" s="82">
        <f>5+5+38+17</f>
        <v>65</v>
      </c>
    </row>
    <row r="3548" spans="1:5" x14ac:dyDescent="0.25">
      <c r="A3548" s="83" t="s">
        <v>20</v>
      </c>
      <c r="B3548" s="28">
        <v>44043</v>
      </c>
      <c r="C3548" s="4">
        <v>1142</v>
      </c>
      <c r="E3548" s="84">
        <f>7+6+9+4</f>
        <v>26</v>
      </c>
    </row>
    <row r="3549" spans="1:5" x14ac:dyDescent="0.25">
      <c r="A3549" s="83" t="s">
        <v>35</v>
      </c>
      <c r="B3549" s="28">
        <v>44043</v>
      </c>
      <c r="C3549" s="4">
        <v>0</v>
      </c>
      <c r="E3549" s="84"/>
    </row>
    <row r="3550" spans="1:5" x14ac:dyDescent="0.25">
      <c r="A3550" s="83" t="s">
        <v>21</v>
      </c>
      <c r="B3550" s="28">
        <v>44043</v>
      </c>
      <c r="C3550" s="4">
        <v>58</v>
      </c>
      <c r="E3550" s="84">
        <v>2</v>
      </c>
    </row>
    <row r="3551" spans="1:5" x14ac:dyDescent="0.25">
      <c r="A3551" s="83" t="s">
        <v>36</v>
      </c>
      <c r="B3551" s="28">
        <v>44043</v>
      </c>
      <c r="C3551" s="4">
        <v>1</v>
      </c>
      <c r="E3551" s="84">
        <v>1</v>
      </c>
    </row>
    <row r="3552" spans="1:5" x14ac:dyDescent="0.25">
      <c r="A3552" s="83" t="s">
        <v>27</v>
      </c>
      <c r="B3552" s="28">
        <v>44043</v>
      </c>
      <c r="C3552" s="4">
        <v>108</v>
      </c>
      <c r="E3552" s="84"/>
    </row>
    <row r="3553" spans="1:5" x14ac:dyDescent="0.25">
      <c r="A3553" s="83" t="s">
        <v>37</v>
      </c>
      <c r="B3553" s="28">
        <v>44043</v>
      </c>
      <c r="C3553" s="4">
        <v>3</v>
      </c>
      <c r="E3553" s="84"/>
    </row>
    <row r="3554" spans="1:5" x14ac:dyDescent="0.25">
      <c r="A3554" s="83" t="s">
        <v>38</v>
      </c>
      <c r="B3554" s="28">
        <v>44043</v>
      </c>
      <c r="C3554" s="4">
        <v>9</v>
      </c>
      <c r="E3554" s="84">
        <v>1</v>
      </c>
    </row>
    <row r="3555" spans="1:5" x14ac:dyDescent="0.25">
      <c r="A3555" s="83" t="s">
        <v>48</v>
      </c>
      <c r="B3555" s="28">
        <v>44043</v>
      </c>
      <c r="C3555" s="4">
        <v>0</v>
      </c>
      <c r="E3555" s="84"/>
    </row>
    <row r="3556" spans="1:5" x14ac:dyDescent="0.25">
      <c r="A3556" s="83" t="s">
        <v>39</v>
      </c>
      <c r="B3556" s="28">
        <v>44043</v>
      </c>
      <c r="C3556" s="4">
        <v>238</v>
      </c>
      <c r="E3556" s="84"/>
    </row>
    <row r="3557" spans="1:5" x14ac:dyDescent="0.25">
      <c r="A3557" s="83" t="s">
        <v>40</v>
      </c>
      <c r="B3557" s="28">
        <v>44043</v>
      </c>
      <c r="C3557" s="4">
        <v>42</v>
      </c>
      <c r="E3557" s="84"/>
    </row>
    <row r="3558" spans="1:5" x14ac:dyDescent="0.25">
      <c r="A3558" s="83" t="s">
        <v>28</v>
      </c>
      <c r="B3558" s="28">
        <v>44043</v>
      </c>
      <c r="C3558" s="4">
        <v>36</v>
      </c>
      <c r="E3558" s="84"/>
    </row>
    <row r="3559" spans="1:5" x14ac:dyDescent="0.25">
      <c r="A3559" s="83" t="s">
        <v>24</v>
      </c>
      <c r="B3559" s="28">
        <v>44043</v>
      </c>
      <c r="C3559" s="4">
        <v>124</v>
      </c>
      <c r="E3559" s="84">
        <v>1</v>
      </c>
    </row>
    <row r="3560" spans="1:5" x14ac:dyDescent="0.25">
      <c r="A3560" s="83" t="s">
        <v>30</v>
      </c>
      <c r="B3560" s="28">
        <v>44043</v>
      </c>
      <c r="C3560" s="4">
        <v>6</v>
      </c>
      <c r="E3560" s="84"/>
    </row>
    <row r="3561" spans="1:5" x14ac:dyDescent="0.25">
      <c r="A3561" s="83" t="s">
        <v>26</v>
      </c>
      <c r="B3561" s="28">
        <v>44043</v>
      </c>
      <c r="C3561" s="4">
        <v>35</v>
      </c>
      <c r="E3561" s="84"/>
    </row>
    <row r="3562" spans="1:5" x14ac:dyDescent="0.25">
      <c r="A3562" s="83" t="s">
        <v>25</v>
      </c>
      <c r="B3562" s="28">
        <v>44043</v>
      </c>
      <c r="C3562" s="4">
        <v>104</v>
      </c>
      <c r="E3562" s="84">
        <v>2</v>
      </c>
    </row>
    <row r="3563" spans="1:5" x14ac:dyDescent="0.25">
      <c r="A3563" s="83" t="s">
        <v>41</v>
      </c>
      <c r="B3563" s="28">
        <v>44043</v>
      </c>
      <c r="C3563" s="4">
        <v>7</v>
      </c>
      <c r="E3563" s="84"/>
    </row>
    <row r="3564" spans="1:5" x14ac:dyDescent="0.25">
      <c r="A3564" s="83" t="s">
        <v>42</v>
      </c>
      <c r="B3564" s="28">
        <v>44043</v>
      </c>
      <c r="C3564" s="4">
        <v>-1</v>
      </c>
      <c r="E3564" s="84"/>
    </row>
    <row r="3565" spans="1:5" x14ac:dyDescent="0.25">
      <c r="A3565" s="83" t="s">
        <v>43</v>
      </c>
      <c r="B3565" s="28">
        <v>44043</v>
      </c>
      <c r="C3565" s="4">
        <v>-1</v>
      </c>
      <c r="E3565" s="84"/>
    </row>
    <row r="3566" spans="1:5" x14ac:dyDescent="0.25">
      <c r="A3566" s="83" t="s">
        <v>44</v>
      </c>
      <c r="B3566" s="28">
        <v>44043</v>
      </c>
      <c r="C3566" s="4">
        <v>25</v>
      </c>
      <c r="E3566" s="84">
        <v>1</v>
      </c>
    </row>
    <row r="3567" spans="1:5" x14ac:dyDescent="0.25">
      <c r="A3567" s="83" t="s">
        <v>29</v>
      </c>
      <c r="B3567" s="28">
        <v>44043</v>
      </c>
      <c r="C3567" s="4">
        <v>63</v>
      </c>
      <c r="E3567" s="84">
        <v>1</v>
      </c>
    </row>
    <row r="3568" spans="1:5" x14ac:dyDescent="0.25">
      <c r="A3568" s="83" t="s">
        <v>45</v>
      </c>
      <c r="B3568" s="28">
        <v>44043</v>
      </c>
      <c r="C3568" s="4">
        <v>-1</v>
      </c>
      <c r="E3568" s="84"/>
    </row>
    <row r="3569" spans="1:5" x14ac:dyDescent="0.25">
      <c r="A3569" s="83" t="s">
        <v>46</v>
      </c>
      <c r="B3569" s="28">
        <v>44043</v>
      </c>
      <c r="C3569" s="4">
        <v>12</v>
      </c>
      <c r="E3569" s="84"/>
    </row>
    <row r="3570" spans="1:5" ht="15.75" thickBot="1" x14ac:dyDescent="0.3">
      <c r="A3570" s="85" t="s">
        <v>47</v>
      </c>
      <c r="B3570" s="86">
        <v>44043</v>
      </c>
      <c r="C3570" s="87">
        <v>8</v>
      </c>
      <c r="D3570" s="87"/>
      <c r="E3570" s="88"/>
    </row>
    <row r="3571" spans="1:5" ht="15.75" thickBot="1" x14ac:dyDescent="0.3">
      <c r="A3571" s="79" t="s">
        <v>22</v>
      </c>
      <c r="B3571" s="86">
        <v>44044</v>
      </c>
      <c r="C3571" s="78">
        <v>3586</v>
      </c>
      <c r="D3571" s="78">
        <v>118159</v>
      </c>
      <c r="E3571" s="78">
        <f>14+5+2+15</f>
        <v>36</v>
      </c>
    </row>
    <row r="3572" spans="1:5" ht="15.75" thickBot="1" x14ac:dyDescent="0.3">
      <c r="A3572" s="83" t="s">
        <v>20</v>
      </c>
      <c r="B3572" s="86">
        <v>44044</v>
      </c>
      <c r="C3572" s="4">
        <v>968</v>
      </c>
      <c r="D3572" s="4">
        <v>60676</v>
      </c>
      <c r="E3572" s="4">
        <f>3+3+4+3+1</f>
        <v>14</v>
      </c>
    </row>
    <row r="3573" spans="1:5" ht="15.75" thickBot="1" x14ac:dyDescent="0.3">
      <c r="A3573" s="83" t="s">
        <v>35</v>
      </c>
      <c r="B3573" s="86">
        <v>44044</v>
      </c>
      <c r="C3573" s="4">
        <v>0</v>
      </c>
      <c r="D3573" s="4">
        <v>61</v>
      </c>
    </row>
    <row r="3574" spans="1:5" ht="15.75" thickBot="1" x14ac:dyDescent="0.3">
      <c r="A3574" s="83" t="s">
        <v>21</v>
      </c>
      <c r="B3574" s="86">
        <v>44044</v>
      </c>
      <c r="C3574" s="4">
        <v>59</v>
      </c>
      <c r="D3574" s="16">
        <v>3638</v>
      </c>
    </row>
    <row r="3575" spans="1:5" ht="15.75" thickBot="1" x14ac:dyDescent="0.3">
      <c r="A3575" s="83" t="s">
        <v>36</v>
      </c>
      <c r="B3575" s="86">
        <v>44044</v>
      </c>
      <c r="C3575" s="4">
        <v>10</v>
      </c>
      <c r="D3575" s="4">
        <v>285</v>
      </c>
    </row>
    <row r="3576" spans="1:5" ht="15.75" thickBot="1" x14ac:dyDescent="0.3">
      <c r="A3576" s="83" t="s">
        <v>27</v>
      </c>
      <c r="B3576" s="86">
        <v>44044</v>
      </c>
      <c r="C3576" s="4">
        <v>91</v>
      </c>
      <c r="D3576" s="16">
        <v>2347</v>
      </c>
      <c r="E3576" s="4">
        <v>2</v>
      </c>
    </row>
    <row r="3577" spans="1:5" ht="15.75" thickBot="1" x14ac:dyDescent="0.3">
      <c r="A3577" s="83" t="s">
        <v>37</v>
      </c>
      <c r="B3577" s="86">
        <v>44044</v>
      </c>
      <c r="C3577" s="4">
        <v>25</v>
      </c>
      <c r="D3577" s="4">
        <v>193</v>
      </c>
    </row>
    <row r="3578" spans="1:5" ht="15.75" thickBot="1" x14ac:dyDescent="0.3">
      <c r="A3578" s="83" t="s">
        <v>38</v>
      </c>
      <c r="B3578" s="86">
        <v>44044</v>
      </c>
      <c r="C3578" s="4">
        <v>14</v>
      </c>
      <c r="D3578" s="4">
        <v>827</v>
      </c>
    </row>
    <row r="3579" spans="1:5" ht="15.75" thickBot="1" x14ac:dyDescent="0.3">
      <c r="A3579" s="83" t="s">
        <v>48</v>
      </c>
      <c r="B3579" s="86">
        <v>44044</v>
      </c>
      <c r="C3579" s="4">
        <v>0</v>
      </c>
      <c r="D3579" s="4">
        <v>79</v>
      </c>
    </row>
    <row r="3580" spans="1:5" ht="15.75" thickBot="1" x14ac:dyDescent="0.3">
      <c r="A3580" s="83" t="s">
        <v>39</v>
      </c>
      <c r="B3580" s="86">
        <v>44044</v>
      </c>
      <c r="C3580" s="4">
        <v>85</v>
      </c>
      <c r="D3580" s="16">
        <v>2341</v>
      </c>
    </row>
    <row r="3581" spans="1:5" ht="15.75" thickBot="1" x14ac:dyDescent="0.3">
      <c r="A3581" s="83" t="s">
        <v>40</v>
      </c>
      <c r="B3581" s="86">
        <v>44044</v>
      </c>
      <c r="C3581" s="4">
        <v>29</v>
      </c>
      <c r="D3581" s="4">
        <v>146</v>
      </c>
    </row>
    <row r="3582" spans="1:5" ht="15.75" thickBot="1" x14ac:dyDescent="0.3">
      <c r="A3582" s="83" t="s">
        <v>28</v>
      </c>
      <c r="B3582" s="86">
        <v>44044</v>
      </c>
      <c r="C3582" s="4">
        <v>3</v>
      </c>
      <c r="D3582" s="4">
        <v>340</v>
      </c>
      <c r="E3582" s="4">
        <v>2</v>
      </c>
    </row>
    <row r="3583" spans="1:5" ht="15.75" thickBot="1" x14ac:dyDescent="0.3">
      <c r="A3583" s="83" t="s">
        <v>24</v>
      </c>
      <c r="B3583" s="86">
        <v>44044</v>
      </c>
      <c r="C3583" s="4">
        <v>84</v>
      </c>
      <c r="D3583" s="16">
        <v>1299</v>
      </c>
      <c r="E3583" s="4">
        <v>1</v>
      </c>
    </row>
    <row r="3584" spans="1:5" ht="15.75" thickBot="1" x14ac:dyDescent="0.3">
      <c r="A3584" s="83" t="s">
        <v>30</v>
      </c>
      <c r="B3584" s="86">
        <v>44044</v>
      </c>
      <c r="C3584" s="4">
        <v>-1</v>
      </c>
      <c r="D3584" s="4">
        <v>50</v>
      </c>
    </row>
    <row r="3585" spans="1:5" ht="15.75" thickBot="1" x14ac:dyDescent="0.3">
      <c r="A3585" s="83" t="s">
        <v>26</v>
      </c>
      <c r="B3585" s="86">
        <v>44044</v>
      </c>
      <c r="C3585" s="4">
        <v>8</v>
      </c>
      <c r="D3585" s="16">
        <v>1195</v>
      </c>
    </row>
    <row r="3586" spans="1:5" ht="15.75" thickBot="1" x14ac:dyDescent="0.3">
      <c r="A3586" s="83" t="s">
        <v>25</v>
      </c>
      <c r="B3586" s="86">
        <v>44044</v>
      </c>
      <c r="C3586" s="4">
        <v>60</v>
      </c>
      <c r="D3586" s="16">
        <v>2007</v>
      </c>
    </row>
    <row r="3587" spans="1:5" ht="15.75" thickBot="1" x14ac:dyDescent="0.3">
      <c r="A3587" s="83" t="s">
        <v>41</v>
      </c>
      <c r="B3587" s="86">
        <v>44044</v>
      </c>
      <c r="C3587" s="4">
        <v>22</v>
      </c>
      <c r="D3587" s="4">
        <v>281</v>
      </c>
    </row>
    <row r="3588" spans="1:5" ht="15.75" thickBot="1" x14ac:dyDescent="0.3">
      <c r="A3588" s="83" t="s">
        <v>42</v>
      </c>
      <c r="B3588" s="86">
        <v>44044</v>
      </c>
      <c r="C3588" s="4">
        <v>0</v>
      </c>
      <c r="D3588" s="4">
        <v>20</v>
      </c>
    </row>
    <row r="3589" spans="1:5" ht="15.75" thickBot="1" x14ac:dyDescent="0.3">
      <c r="A3589" s="83" t="s">
        <v>43</v>
      </c>
      <c r="B3589" s="86">
        <v>44044</v>
      </c>
      <c r="C3589" s="4">
        <v>2</v>
      </c>
      <c r="D3589" s="4">
        <v>28</v>
      </c>
    </row>
    <row r="3590" spans="1:5" ht="15.75" thickBot="1" x14ac:dyDescent="0.3">
      <c r="A3590" s="83" t="s">
        <v>44</v>
      </c>
      <c r="B3590" s="86">
        <v>44044</v>
      </c>
      <c r="C3590" s="4">
        <v>49</v>
      </c>
      <c r="D3590" s="4">
        <v>503</v>
      </c>
    </row>
    <row r="3591" spans="1:5" ht="15.75" thickBot="1" x14ac:dyDescent="0.3">
      <c r="A3591" s="83" t="s">
        <v>29</v>
      </c>
      <c r="B3591" s="86">
        <v>44044</v>
      </c>
      <c r="C3591" s="4">
        <v>78</v>
      </c>
      <c r="D3591" s="4">
        <v>1294</v>
      </c>
    </row>
    <row r="3592" spans="1:5" ht="15.75" thickBot="1" x14ac:dyDescent="0.3">
      <c r="A3592" s="83" t="s">
        <v>45</v>
      </c>
      <c r="B3592" s="86">
        <v>44044</v>
      </c>
      <c r="C3592" s="4">
        <v>2</v>
      </c>
      <c r="D3592" s="4">
        <v>46</v>
      </c>
    </row>
    <row r="3593" spans="1:5" ht="15.75" thickBot="1" x14ac:dyDescent="0.3">
      <c r="A3593" s="83" t="s">
        <v>46</v>
      </c>
      <c r="B3593" s="86">
        <v>44044</v>
      </c>
      <c r="C3593" s="4">
        <v>47</v>
      </c>
      <c r="D3593" s="4">
        <v>504</v>
      </c>
    </row>
    <row r="3594" spans="1:5" ht="15.75" thickBot="1" x14ac:dyDescent="0.3">
      <c r="A3594" s="96" t="s">
        <v>47</v>
      </c>
      <c r="B3594" s="76">
        <v>44044</v>
      </c>
      <c r="C3594" s="77">
        <v>20</v>
      </c>
      <c r="D3594" s="77">
        <v>224</v>
      </c>
      <c r="E3594" s="77"/>
    </row>
    <row r="3595" spans="1:5" x14ac:dyDescent="0.25">
      <c r="A3595" s="79" t="s">
        <v>22</v>
      </c>
      <c r="B3595" s="80">
        <v>44045</v>
      </c>
      <c r="C3595" s="81">
        <v>3797</v>
      </c>
      <c r="D3595" s="81"/>
      <c r="E3595" s="82">
        <f>5+3+15+14</f>
        <v>37</v>
      </c>
    </row>
    <row r="3596" spans="1:5" x14ac:dyDescent="0.25">
      <c r="A3596" s="83" t="s">
        <v>20</v>
      </c>
      <c r="B3596" s="28">
        <v>44045</v>
      </c>
      <c r="C3596" s="4">
        <v>971</v>
      </c>
      <c r="E3596" s="84">
        <v>7</v>
      </c>
    </row>
    <row r="3597" spans="1:5" x14ac:dyDescent="0.25">
      <c r="A3597" s="83" t="s">
        <v>35</v>
      </c>
      <c r="B3597" s="28">
        <v>44045</v>
      </c>
      <c r="C3597" s="4">
        <v>2</v>
      </c>
      <c r="E3597" s="84"/>
    </row>
    <row r="3598" spans="1:5" x14ac:dyDescent="0.25">
      <c r="A3598" s="83" t="s">
        <v>21</v>
      </c>
      <c r="B3598" s="28">
        <v>44045</v>
      </c>
      <c r="C3598" s="4">
        <v>33</v>
      </c>
      <c r="E3598" s="84">
        <v>1</v>
      </c>
    </row>
    <row r="3599" spans="1:5" x14ac:dyDescent="0.25">
      <c r="A3599" s="83" t="s">
        <v>36</v>
      </c>
      <c r="B3599" s="28">
        <v>44045</v>
      </c>
      <c r="C3599" s="4">
        <v>2</v>
      </c>
      <c r="E3599" s="84"/>
    </row>
    <row r="3600" spans="1:5" x14ac:dyDescent="0.25">
      <c r="A3600" s="83" t="s">
        <v>27</v>
      </c>
      <c r="B3600" s="28">
        <v>44045</v>
      </c>
      <c r="C3600" s="4">
        <v>87</v>
      </c>
      <c r="E3600" s="84">
        <v>1</v>
      </c>
    </row>
    <row r="3601" spans="1:5" x14ac:dyDescent="0.25">
      <c r="A3601" s="83" t="s">
        <v>37</v>
      </c>
      <c r="B3601" s="28">
        <v>44045</v>
      </c>
      <c r="C3601" s="4">
        <v>4</v>
      </c>
      <c r="E3601" s="84"/>
    </row>
    <row r="3602" spans="1:5" x14ac:dyDescent="0.25">
      <c r="A3602" s="83" t="s">
        <v>38</v>
      </c>
      <c r="B3602" s="28">
        <v>44045</v>
      </c>
      <c r="C3602" s="4">
        <v>20</v>
      </c>
      <c r="E3602" s="84"/>
    </row>
    <row r="3603" spans="1:5" x14ac:dyDescent="0.25">
      <c r="A3603" s="83" t="s">
        <v>48</v>
      </c>
      <c r="B3603" s="28">
        <v>44045</v>
      </c>
      <c r="C3603" s="4">
        <v>0</v>
      </c>
      <c r="E3603" s="84"/>
    </row>
    <row r="3604" spans="1:5" x14ac:dyDescent="0.25">
      <c r="A3604" s="83" t="s">
        <v>39</v>
      </c>
      <c r="B3604" s="28">
        <v>44045</v>
      </c>
      <c r="C3604" s="4">
        <v>38</v>
      </c>
      <c r="E3604" s="84"/>
    </row>
    <row r="3605" spans="1:5" x14ac:dyDescent="0.25">
      <c r="A3605" s="83" t="s">
        <v>40</v>
      </c>
      <c r="B3605" s="28">
        <v>44045</v>
      </c>
      <c r="C3605" s="4">
        <v>7</v>
      </c>
      <c r="E3605" s="84"/>
    </row>
    <row r="3606" spans="1:5" x14ac:dyDescent="0.25">
      <c r="A3606" s="83" t="s">
        <v>28</v>
      </c>
      <c r="B3606" s="28">
        <v>44045</v>
      </c>
      <c r="C3606" s="4">
        <v>7</v>
      </c>
      <c r="E3606" s="84"/>
    </row>
    <row r="3607" spans="1:5" x14ac:dyDescent="0.25">
      <c r="A3607" s="83" t="s">
        <v>24</v>
      </c>
      <c r="B3607" s="28">
        <v>44045</v>
      </c>
      <c r="C3607" s="4">
        <v>95</v>
      </c>
      <c r="E3607" s="84">
        <v>4</v>
      </c>
    </row>
    <row r="3608" spans="1:5" x14ac:dyDescent="0.25">
      <c r="A3608" s="83" t="s">
        <v>30</v>
      </c>
      <c r="B3608" s="28">
        <v>44045</v>
      </c>
      <c r="C3608" s="4">
        <v>6</v>
      </c>
      <c r="E3608" s="84"/>
    </row>
    <row r="3609" spans="1:5" x14ac:dyDescent="0.25">
      <c r="A3609" s="83" t="s">
        <v>26</v>
      </c>
      <c r="B3609" s="28">
        <v>44045</v>
      </c>
      <c r="C3609" s="4">
        <v>8</v>
      </c>
      <c r="E3609" s="84"/>
    </row>
    <row r="3610" spans="1:5" x14ac:dyDescent="0.25">
      <c r="A3610" s="83" t="s">
        <v>25</v>
      </c>
      <c r="B3610" s="28">
        <v>44045</v>
      </c>
      <c r="C3610" s="4">
        <v>56</v>
      </c>
      <c r="E3610" s="84"/>
    </row>
    <row r="3611" spans="1:5" x14ac:dyDescent="0.25">
      <c r="A3611" s="83" t="s">
        <v>41</v>
      </c>
      <c r="B3611" s="28">
        <v>44045</v>
      </c>
      <c r="C3611" s="4">
        <v>17</v>
      </c>
      <c r="E3611" s="84"/>
    </row>
    <row r="3612" spans="1:5" x14ac:dyDescent="0.25">
      <c r="A3612" s="83" t="s">
        <v>42</v>
      </c>
      <c r="B3612" s="28">
        <v>44045</v>
      </c>
      <c r="C3612" s="4">
        <v>0</v>
      </c>
      <c r="E3612" s="84"/>
    </row>
    <row r="3613" spans="1:5" x14ac:dyDescent="0.25">
      <c r="A3613" s="83" t="s">
        <v>43</v>
      </c>
      <c r="B3613" s="28">
        <v>44045</v>
      </c>
      <c r="C3613" s="4">
        <v>0</v>
      </c>
      <c r="E3613" s="84"/>
    </row>
    <row r="3614" spans="1:5" x14ac:dyDescent="0.25">
      <c r="A3614" s="83" t="s">
        <v>44</v>
      </c>
      <c r="B3614" s="28">
        <v>44045</v>
      </c>
      <c r="C3614" s="4">
        <v>18</v>
      </c>
      <c r="E3614" s="84"/>
    </row>
    <row r="3615" spans="1:5" x14ac:dyDescent="0.25">
      <c r="A3615" s="83" t="s">
        <v>29</v>
      </c>
      <c r="B3615" s="28">
        <v>44045</v>
      </c>
      <c r="C3615" s="4">
        <v>78</v>
      </c>
      <c r="E3615" s="84">
        <v>2</v>
      </c>
    </row>
    <row r="3616" spans="1:5" x14ac:dyDescent="0.25">
      <c r="A3616" s="83" t="s">
        <v>45</v>
      </c>
      <c r="B3616" s="28">
        <v>44045</v>
      </c>
      <c r="C3616" s="4">
        <v>0</v>
      </c>
      <c r="E3616" s="84"/>
    </row>
    <row r="3617" spans="1:5" x14ac:dyDescent="0.25">
      <c r="A3617" s="83" t="s">
        <v>46</v>
      </c>
      <c r="B3617" s="28">
        <v>44045</v>
      </c>
      <c r="C3617" s="4">
        <v>96</v>
      </c>
      <c r="E3617" s="84"/>
    </row>
    <row r="3618" spans="1:5" ht="15.75" thickBot="1" x14ac:dyDescent="0.3">
      <c r="A3618" s="96" t="s">
        <v>47</v>
      </c>
      <c r="B3618" s="76">
        <v>44045</v>
      </c>
      <c r="C3618" s="77">
        <v>34</v>
      </c>
      <c r="D3618" s="77"/>
      <c r="E3618" s="97"/>
    </row>
    <row r="3619" spans="1:5" x14ac:dyDescent="0.25">
      <c r="A3619" s="79" t="s">
        <v>22</v>
      </c>
      <c r="B3619" s="80">
        <v>44046</v>
      </c>
      <c r="C3619" s="81">
        <v>3158</v>
      </c>
      <c r="D3619" s="81"/>
      <c r="E3619" s="82">
        <f>4+4+45+41</f>
        <v>94</v>
      </c>
    </row>
    <row r="3620" spans="1:5" x14ac:dyDescent="0.25">
      <c r="A3620" s="83" t="s">
        <v>20</v>
      </c>
      <c r="B3620" s="28">
        <v>44046</v>
      </c>
      <c r="C3620" s="4">
        <v>1051</v>
      </c>
      <c r="E3620" s="84">
        <f>3+24+24</f>
        <v>51</v>
      </c>
    </row>
    <row r="3621" spans="1:5" x14ac:dyDescent="0.25">
      <c r="A3621" s="83" t="s">
        <v>35</v>
      </c>
      <c r="B3621" s="28">
        <v>44046</v>
      </c>
      <c r="C3621" s="4">
        <v>2</v>
      </c>
      <c r="E3621" s="84"/>
    </row>
    <row r="3622" spans="1:5" x14ac:dyDescent="0.25">
      <c r="A3622" s="83" t="s">
        <v>21</v>
      </c>
      <c r="B3622" s="28">
        <v>44046</v>
      </c>
      <c r="C3622" s="4">
        <v>31</v>
      </c>
      <c r="E3622" s="84">
        <f>1+2+3</f>
        <v>6</v>
      </c>
    </row>
    <row r="3623" spans="1:5" x14ac:dyDescent="0.25">
      <c r="A3623" s="83" t="s">
        <v>36</v>
      </c>
      <c r="B3623" s="28">
        <v>44046</v>
      </c>
      <c r="C3623" s="4">
        <v>5</v>
      </c>
      <c r="E3623" s="84"/>
    </row>
    <row r="3624" spans="1:5" x14ac:dyDescent="0.25">
      <c r="A3624" s="83" t="s">
        <v>27</v>
      </c>
      <c r="B3624" s="28">
        <v>44046</v>
      </c>
      <c r="C3624" s="4">
        <v>133</v>
      </c>
      <c r="E3624" s="84"/>
    </row>
    <row r="3625" spans="1:5" x14ac:dyDescent="0.25">
      <c r="A3625" s="83" t="s">
        <v>37</v>
      </c>
      <c r="B3625" s="28">
        <v>44046</v>
      </c>
      <c r="C3625" s="4">
        <v>-2</v>
      </c>
      <c r="E3625" s="84"/>
    </row>
    <row r="3626" spans="1:5" x14ac:dyDescent="0.25">
      <c r="A3626" s="83" t="s">
        <v>38</v>
      </c>
      <c r="B3626" s="28">
        <v>44046</v>
      </c>
      <c r="C3626" s="4">
        <v>29</v>
      </c>
      <c r="E3626" s="84">
        <v>2</v>
      </c>
    </row>
    <row r="3627" spans="1:5" x14ac:dyDescent="0.25">
      <c r="A3627" s="83" t="s">
        <v>48</v>
      </c>
      <c r="B3627" s="28">
        <v>44046</v>
      </c>
      <c r="C3627" s="4">
        <v>2</v>
      </c>
      <c r="E3627" s="84"/>
    </row>
    <row r="3628" spans="1:5" x14ac:dyDescent="0.25">
      <c r="A3628" s="83" t="s">
        <v>39</v>
      </c>
      <c r="B3628" s="28">
        <v>44046</v>
      </c>
      <c r="C3628" s="4">
        <v>102</v>
      </c>
      <c r="E3628" s="84"/>
    </row>
    <row r="3629" spans="1:5" x14ac:dyDescent="0.25">
      <c r="A3629" s="83" t="s">
        <v>40</v>
      </c>
      <c r="B3629" s="28">
        <v>44046</v>
      </c>
      <c r="C3629" s="4">
        <v>5</v>
      </c>
      <c r="E3629" s="84"/>
    </row>
    <row r="3630" spans="1:5" x14ac:dyDescent="0.25">
      <c r="A3630" s="83" t="s">
        <v>28</v>
      </c>
      <c r="B3630" s="28">
        <v>44046</v>
      </c>
      <c r="C3630" s="4">
        <v>5</v>
      </c>
      <c r="E3630" s="84"/>
    </row>
    <row r="3631" spans="1:5" x14ac:dyDescent="0.25">
      <c r="A3631" s="83" t="s">
        <v>24</v>
      </c>
      <c r="B3631" s="28">
        <v>44046</v>
      </c>
      <c r="C3631" s="4">
        <v>79</v>
      </c>
      <c r="E3631" s="84">
        <f>3+3</f>
        <v>6</v>
      </c>
    </row>
    <row r="3632" spans="1:5" x14ac:dyDescent="0.25">
      <c r="A3632" s="83" t="s">
        <v>30</v>
      </c>
      <c r="B3632" s="28">
        <v>44046</v>
      </c>
      <c r="C3632" s="4">
        <v>-4</v>
      </c>
      <c r="E3632" s="84"/>
    </row>
    <row r="3633" spans="1:5" x14ac:dyDescent="0.25">
      <c r="A3633" s="83" t="s">
        <v>26</v>
      </c>
      <c r="B3633" s="28">
        <v>44046</v>
      </c>
      <c r="C3633" s="4">
        <v>21</v>
      </c>
      <c r="E3633" s="84">
        <f>2</f>
        <v>2</v>
      </c>
    </row>
    <row r="3634" spans="1:5" x14ac:dyDescent="0.25">
      <c r="A3634" s="83" t="s">
        <v>25</v>
      </c>
      <c r="B3634" s="28">
        <v>44046</v>
      </c>
      <c r="C3634" s="4">
        <v>63</v>
      </c>
      <c r="E3634" s="84">
        <v>3</v>
      </c>
    </row>
    <row r="3635" spans="1:5" x14ac:dyDescent="0.25">
      <c r="A3635" s="83" t="s">
        <v>41</v>
      </c>
      <c r="B3635" s="28">
        <v>44046</v>
      </c>
      <c r="C3635" s="4">
        <v>1</v>
      </c>
      <c r="E3635" s="84"/>
    </row>
    <row r="3636" spans="1:5" x14ac:dyDescent="0.25">
      <c r="A3636" s="83" t="s">
        <v>42</v>
      </c>
      <c r="B3636" s="28">
        <v>44046</v>
      </c>
      <c r="C3636" s="4">
        <v>2</v>
      </c>
      <c r="E3636" s="84"/>
    </row>
    <row r="3637" spans="1:5" x14ac:dyDescent="0.25">
      <c r="A3637" s="83" t="s">
        <v>43</v>
      </c>
      <c r="B3637" s="28">
        <v>44046</v>
      </c>
      <c r="C3637" s="4">
        <v>-2</v>
      </c>
      <c r="E3637" s="84"/>
    </row>
    <row r="3638" spans="1:5" x14ac:dyDescent="0.25">
      <c r="A3638" s="83" t="s">
        <v>44</v>
      </c>
      <c r="B3638" s="28">
        <v>44046</v>
      </c>
      <c r="C3638" s="4">
        <v>27</v>
      </c>
      <c r="E3638" s="84"/>
    </row>
    <row r="3639" spans="1:5" x14ac:dyDescent="0.25">
      <c r="A3639" s="83" t="s">
        <v>29</v>
      </c>
      <c r="B3639" s="28">
        <v>44046</v>
      </c>
      <c r="C3639" s="4">
        <v>63</v>
      </c>
      <c r="E3639" s="84">
        <v>1</v>
      </c>
    </row>
    <row r="3640" spans="1:5" x14ac:dyDescent="0.25">
      <c r="A3640" s="83" t="s">
        <v>45</v>
      </c>
      <c r="B3640" s="28">
        <v>44046</v>
      </c>
      <c r="C3640" s="4">
        <v>1</v>
      </c>
      <c r="E3640" s="84"/>
    </row>
    <row r="3641" spans="1:5" x14ac:dyDescent="0.25">
      <c r="A3641" s="83" t="s">
        <v>46</v>
      </c>
      <c r="B3641" s="28">
        <v>44046</v>
      </c>
      <c r="C3641" s="4">
        <v>44</v>
      </c>
      <c r="E3641" s="84"/>
    </row>
    <row r="3642" spans="1:5" ht="15.75" thickBot="1" x14ac:dyDescent="0.3">
      <c r="A3642" s="85" t="s">
        <v>47</v>
      </c>
      <c r="B3642" s="86">
        <v>44046</v>
      </c>
      <c r="C3642" s="87">
        <v>8</v>
      </c>
      <c r="D3642" s="87"/>
      <c r="E3642" s="88"/>
    </row>
    <row r="3643" spans="1:5" x14ac:dyDescent="0.25">
      <c r="A3643" s="116"/>
      <c r="B3643" s="78"/>
      <c r="C3643" s="78"/>
      <c r="D3643" s="78"/>
      <c r="E3643" s="78"/>
    </row>
  </sheetData>
  <autoFilter ref="A1:H3498" xr:uid="{00000000-0009-0000-0000-000001000000}"/>
  <sortState xmlns:xlrd2="http://schemas.microsoft.com/office/spreadsheetml/2017/richdata2" ref="A2:E3282">
    <sortCondition ref="B2:B3282"/>
    <sortCondition ref="A2:A328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9"/>
  <sheetViews>
    <sheetView zoomScale="85" zoomScaleNormal="85" workbookViewId="0">
      <pane ySplit="1" topLeftCell="A135" activePane="bottomLeft" state="frozen"/>
      <selection pane="bottomLeft" activeCell="L145" sqref="L145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8" width="11.42578125" style="6"/>
    <col min="9" max="9" width="8.5703125" style="99" customWidth="1"/>
    <col min="10" max="10" width="8.7109375" customWidth="1"/>
    <col min="11" max="11" width="7.85546875" style="25" customWidth="1"/>
    <col min="12" max="12" width="8.7109375" style="25" customWidth="1"/>
  </cols>
  <sheetData>
    <row r="1" spans="1:10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99" t="s">
        <v>175</v>
      </c>
      <c r="J1" s="111" t="s">
        <v>176</v>
      </c>
    </row>
    <row r="2" spans="1:10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</row>
    <row r="3" spans="1:10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</row>
    <row r="4" spans="1:10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</row>
    <row r="5" spans="1:10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</row>
    <row r="6" spans="1:10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</row>
    <row r="7" spans="1:10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</row>
    <row r="8" spans="1:10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00">
        <f>AVERAGE(B2:B8)</f>
        <v>2.4285714285714284</v>
      </c>
      <c r="J8" s="100">
        <f>AVERAGE(D2:D8)</f>
        <v>0.14285714285714285</v>
      </c>
    </row>
    <row r="9" spans="1:10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</row>
    <row r="10" spans="1:10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</row>
    <row r="11" spans="1:10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</row>
    <row r="12" spans="1:10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</row>
    <row r="13" spans="1:10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</row>
    <row r="14" spans="1:10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</row>
    <row r="15" spans="1:10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00">
        <f>AVERAGE(B9:B15)</f>
        <v>6.8571428571428568</v>
      </c>
      <c r="J15" s="100">
        <f>AVERAGE(D9:D15)</f>
        <v>0.14285714285714285</v>
      </c>
    </row>
    <row r="16" spans="1:10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</row>
    <row r="17" spans="1:10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</row>
    <row r="18" spans="1:10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</row>
    <row r="19" spans="1:10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</row>
    <row r="20" spans="1:10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</row>
    <row r="21" spans="1:10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</row>
    <row r="22" spans="1:10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00">
        <f>AVERAGE(B16:B22)</f>
        <v>33.857142857142854</v>
      </c>
      <c r="J22" s="100">
        <f>AVERAGE(D16:D22)</f>
        <v>0.2857142857142857</v>
      </c>
    </row>
    <row r="23" spans="1:10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</row>
    <row r="24" spans="1:10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</row>
    <row r="25" spans="1:10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</row>
    <row r="26" spans="1:10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</row>
    <row r="27" spans="1:10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</row>
    <row r="28" spans="1:10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</row>
    <row r="29" spans="1:10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00">
        <f>AVERAGE(B23:B29)</f>
        <v>95.285714285714292</v>
      </c>
      <c r="J29" s="100">
        <f>AVERAGE(D23:D29)</f>
        <v>3</v>
      </c>
    </row>
    <row r="30" spans="1:10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</row>
    <row r="31" spans="1:10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</row>
    <row r="32" spans="1:10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</row>
    <row r="33" spans="1:10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</row>
    <row r="34" spans="1:10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</row>
    <row r="35" spans="1:10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</row>
    <row r="36" spans="1:10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00">
        <f>AVERAGE(B30:B36)</f>
        <v>94.571428571428569</v>
      </c>
      <c r="J36" s="100">
        <f>AVERAGE(D30:D36)</f>
        <v>4</v>
      </c>
    </row>
    <row r="37" spans="1:10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</row>
    <row r="38" spans="1:10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</row>
    <row r="39" spans="1:10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</row>
    <row r="40" spans="1:10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</row>
    <row r="41" spans="1:10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</row>
    <row r="42" spans="1:10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</row>
    <row r="43" spans="1:10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00">
        <f>AVERAGE(B37:B43)</f>
        <v>92.714285714285708</v>
      </c>
      <c r="J43" s="100">
        <f>AVERAGE(D37:D43)</f>
        <v>6.4285714285714288</v>
      </c>
    </row>
    <row r="44" spans="1:10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</row>
    <row r="45" spans="1:10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</row>
    <row r="46" spans="1:10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</row>
    <row r="47" spans="1:10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</row>
    <row r="48" spans="1:10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</row>
    <row r="49" spans="1:10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</row>
    <row r="50" spans="1:10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00">
        <f>AVERAGE(B44:B50)</f>
        <v>107.71428571428571</v>
      </c>
      <c r="J50" s="100">
        <f>AVERAGE(D44:D50)</f>
        <v>6.2857142857142856</v>
      </c>
    </row>
    <row r="51" spans="1:10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</row>
    <row r="52" spans="1:10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</row>
    <row r="53" spans="1:10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</row>
    <row r="54" spans="1:10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</row>
    <row r="55" spans="1:10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</row>
    <row r="56" spans="1:10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</row>
    <row r="57" spans="1:10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00">
        <f>AVERAGE(B51:B57)</f>
        <v>138.85714285714286</v>
      </c>
      <c r="J57" s="100">
        <f>AVERAGE(D51:D57)</f>
        <v>7.8571428571428568</v>
      </c>
    </row>
    <row r="58" spans="1:10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</row>
    <row r="59" spans="1:10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</row>
    <row r="60" spans="1:10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</row>
    <row r="61" spans="1:10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</row>
    <row r="62" spans="1:10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</row>
    <row r="63" spans="1:10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</row>
    <row r="64" spans="1:10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00">
        <f>AVERAGE(B58:B64)</f>
        <v>126.57142857142857</v>
      </c>
      <c r="J64" s="100">
        <f>AVERAGE(D58:D64)</f>
        <v>9</v>
      </c>
    </row>
    <row r="65" spans="1:10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</row>
    <row r="66" spans="1:10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</row>
    <row r="67" spans="1:10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</row>
    <row r="68" spans="1:10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</row>
    <row r="69" spans="1:10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</row>
    <row r="70" spans="1:10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</row>
    <row r="71" spans="1:10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00">
        <f>AVERAGE(B65:B71)</f>
        <v>198.85714285714286</v>
      </c>
      <c r="J71" s="100">
        <f>AVERAGE(D65:D71)</f>
        <v>7.7142857142857144</v>
      </c>
    </row>
    <row r="72" spans="1:10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</row>
    <row r="73" spans="1:10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</row>
    <row r="74" spans="1:10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</row>
    <row r="75" spans="1:10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</row>
    <row r="76" spans="1:10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</row>
    <row r="77" spans="1:10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</row>
    <row r="78" spans="1:10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00">
        <f>AVERAGE(B72:B78)</f>
        <v>299.14285714285717</v>
      </c>
      <c r="J78" s="100">
        <f>AVERAGE(D72:D78)</f>
        <v>9.7142857142857135</v>
      </c>
    </row>
    <row r="79" spans="1:10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</row>
    <row r="80" spans="1:10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</row>
    <row r="81" spans="1:12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</row>
    <row r="82" spans="1:12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</row>
    <row r="83" spans="1:12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</row>
    <row r="84" spans="1:12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</row>
    <row r="85" spans="1:12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00">
        <f>AVERAGE(B79:B85)</f>
        <v>608.14285714285711</v>
      </c>
      <c r="J85" s="100">
        <f>AVERAGE(D79:D85)</f>
        <v>12.428571428571429</v>
      </c>
    </row>
    <row r="86" spans="1:12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</row>
    <row r="87" spans="1:12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</row>
    <row r="88" spans="1:12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</row>
    <row r="89" spans="1:12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</row>
    <row r="90" spans="1:12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</row>
    <row r="91" spans="1:12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</row>
    <row r="92" spans="1:12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100">
        <f>AVERAGE(B86:B92)</f>
        <v>684</v>
      </c>
      <c r="J92" s="100">
        <f>AVERAGE(D86:D92)</f>
        <v>12.714285714285714</v>
      </c>
      <c r="K92" s="102">
        <f>(I92-I85)/I85</f>
        <v>0.12473572938689224</v>
      </c>
      <c r="L92" s="102">
        <f>(J92-J85)/J85</f>
        <v>2.2988505747126353E-2</v>
      </c>
    </row>
    <row r="93" spans="1:12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</row>
    <row r="94" spans="1:12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</row>
    <row r="95" spans="1:12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</row>
    <row r="96" spans="1:12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</row>
    <row r="97" spans="1:12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</row>
    <row r="98" spans="1:12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</row>
    <row r="99" spans="1:12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100">
        <f>AVERAGE(B93:B99)</f>
        <v>886.42857142857144</v>
      </c>
      <c r="J99" s="100">
        <f>AVERAGE(D93:D99)</f>
        <v>19.428571428571427</v>
      </c>
      <c r="K99" s="102">
        <f>(I99-I92)/I92</f>
        <v>0.29594820384294068</v>
      </c>
      <c r="L99" s="102">
        <f>(J99-J92)/J92</f>
        <v>0.5280898876404494</v>
      </c>
    </row>
    <row r="100" spans="1:12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</row>
    <row r="101" spans="1:12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</row>
    <row r="102" spans="1:12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</row>
    <row r="103" spans="1:12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</row>
    <row r="104" spans="1:12" x14ac:dyDescent="0.25">
      <c r="A104" s="2">
        <v>43995</v>
      </c>
      <c r="B104" s="11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</row>
    <row r="105" spans="1:12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</row>
    <row r="106" spans="1:12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100">
        <f>AVERAGE(B100:B106)</f>
        <v>1309.2857142857142</v>
      </c>
      <c r="J106" s="100">
        <f>AVERAGE(D100:D106)</f>
        <v>23</v>
      </c>
      <c r="K106" s="103">
        <f>(I106-I99)/I99</f>
        <v>0.47703464947622876</v>
      </c>
      <c r="L106" s="102">
        <f>(J106-J99)/J99</f>
        <v>0.1838235294117648</v>
      </c>
    </row>
    <row r="107" spans="1:12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</row>
    <row r="108" spans="1:12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</row>
    <row r="109" spans="1:12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</row>
    <row r="110" spans="1:12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</row>
    <row r="111" spans="1:12" x14ac:dyDescent="0.25">
      <c r="A111" s="2">
        <v>44002</v>
      </c>
      <c r="B111" s="11">
        <v>1634</v>
      </c>
      <c r="C111" s="51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</row>
    <row r="112" spans="1:12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</row>
    <row r="113" spans="1:12" x14ac:dyDescent="0.25">
      <c r="A113" s="2">
        <v>44004</v>
      </c>
      <c r="B113" s="11">
        <v>2146</v>
      </c>
      <c r="C113" s="51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100">
        <f>AVERAGE(B107:B113)</f>
        <v>1735.1428571428571</v>
      </c>
      <c r="J113" s="100">
        <f>AVERAGE(D107:D113)</f>
        <v>26.857142857142858</v>
      </c>
      <c r="K113" s="103">
        <f>(I113-I106)/I106</f>
        <v>0.32525913802509554</v>
      </c>
      <c r="L113" s="102">
        <f>(J113-J106)/J106</f>
        <v>0.16770186335403728</v>
      </c>
    </row>
    <row r="114" spans="1:12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</row>
    <row r="115" spans="1:12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</row>
    <row r="116" spans="1:12" x14ac:dyDescent="0.25">
      <c r="A116" s="2">
        <v>44007</v>
      </c>
      <c r="B116" s="16">
        <v>2606</v>
      </c>
      <c r="C116" s="51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</row>
    <row r="117" spans="1:12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</row>
    <row r="118" spans="1:12" x14ac:dyDescent="0.25">
      <c r="A118" s="2">
        <v>44009</v>
      </c>
      <c r="B118" s="51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</row>
    <row r="119" spans="1:12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</row>
    <row r="120" spans="1:12" x14ac:dyDescent="0.25">
      <c r="A120" s="2">
        <v>44011</v>
      </c>
      <c r="B120" s="51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100">
        <f>AVERAGE(B114:B120)</f>
        <v>2476.7142857142858</v>
      </c>
      <c r="J120" s="100">
        <f>AVERAGE(D114:D120)</f>
        <v>34</v>
      </c>
      <c r="K120" s="103">
        <f>(I120-I113)/I113</f>
        <v>0.42738350074098475</v>
      </c>
      <c r="L120" s="102">
        <f>(J120-J113)/J113</f>
        <v>0.26595744680851063</v>
      </c>
    </row>
    <row r="121" spans="1:12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</row>
    <row r="122" spans="1:12" x14ac:dyDescent="0.25">
      <c r="A122" s="2">
        <v>44013</v>
      </c>
      <c r="B122" s="51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</row>
    <row r="123" spans="1:12" x14ac:dyDescent="0.25">
      <c r="A123" s="2">
        <v>44014</v>
      </c>
      <c r="B123" s="51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</row>
    <row r="124" spans="1:12" x14ac:dyDescent="0.25">
      <c r="A124" s="2">
        <v>44015</v>
      </c>
      <c r="B124" s="52">
        <v>2845</v>
      </c>
      <c r="C124" s="48">
        <f>C123+B124</f>
        <v>72786</v>
      </c>
      <c r="D124" s="1">
        <v>52</v>
      </c>
      <c r="E124" s="1">
        <f>E123+D124</f>
        <v>1437</v>
      </c>
      <c r="F124" s="48">
        <v>25930</v>
      </c>
      <c r="G124" s="1">
        <v>637</v>
      </c>
      <c r="H124" s="4">
        <v>8951</v>
      </c>
    </row>
    <row r="125" spans="1:12" x14ac:dyDescent="0.25">
      <c r="A125" s="2">
        <v>44016</v>
      </c>
      <c r="B125" s="52">
        <v>2590</v>
      </c>
      <c r="C125" s="48">
        <f>C124+B125</f>
        <v>75376</v>
      </c>
      <c r="D125" s="1">
        <v>44</v>
      </c>
      <c r="E125" s="1">
        <f>E124+D125</f>
        <v>1481</v>
      </c>
      <c r="F125" s="48">
        <v>27597</v>
      </c>
      <c r="G125" s="1">
        <v>658</v>
      </c>
      <c r="H125" s="4">
        <v>9072</v>
      </c>
    </row>
    <row r="126" spans="1:12" x14ac:dyDescent="0.25">
      <c r="A126" s="2">
        <v>44017</v>
      </c>
      <c r="B126" s="51">
        <v>2439</v>
      </c>
      <c r="C126" s="4">
        <v>77815</v>
      </c>
      <c r="D126" s="4">
        <v>26</v>
      </c>
      <c r="E126" s="4">
        <f>E125+D126</f>
        <v>1507</v>
      </c>
      <c r="F126" s="48">
        <v>28531</v>
      </c>
      <c r="G126" s="1">
        <v>676</v>
      </c>
      <c r="H126" s="4">
        <v>6756</v>
      </c>
    </row>
    <row r="127" spans="1:12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8">
        <v>30095</v>
      </c>
      <c r="G127" s="1">
        <v>688</v>
      </c>
      <c r="H127" s="4">
        <v>8487</v>
      </c>
      <c r="I127" s="100">
        <f>AVERAGE(B121:B127)</f>
        <v>2597</v>
      </c>
      <c r="J127" s="100">
        <f>AVERAGE(D121:D127)</f>
        <v>43.142857142857146</v>
      </c>
      <c r="K127" s="102">
        <f>(I127-I120)/I120</f>
        <v>4.8566649362634801E-2</v>
      </c>
      <c r="L127" s="102">
        <f>(J127-J120)/J120</f>
        <v>0.26890756302521018</v>
      </c>
    </row>
    <row r="128" spans="1:12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8">
        <v>36502</v>
      </c>
      <c r="G128" s="4">
        <v>646</v>
      </c>
      <c r="H128" s="4">
        <v>9805</v>
      </c>
    </row>
    <row r="129" spans="1:13" x14ac:dyDescent="0.25">
      <c r="A129" s="2">
        <v>44020</v>
      </c>
      <c r="B129" s="4">
        <v>3604</v>
      </c>
      <c r="C129" s="12">
        <v>87030</v>
      </c>
      <c r="D129" s="4">
        <v>51</v>
      </c>
      <c r="E129" s="50">
        <v>1695</v>
      </c>
      <c r="F129" s="48">
        <v>38313</v>
      </c>
      <c r="G129" s="4">
        <v>671</v>
      </c>
      <c r="H129" s="4">
        <v>10910</v>
      </c>
    </row>
    <row r="130" spans="1:13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8">
        <v>38984</v>
      </c>
      <c r="G130" s="4">
        <v>662</v>
      </c>
      <c r="H130" s="4">
        <v>11041</v>
      </c>
      <c r="M130" s="114">
        <f t="shared" ref="M130:M150" si="0">G130/(C130-E130-F130)</f>
        <v>1.3243178362807074E-2</v>
      </c>
    </row>
    <row r="131" spans="1:13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8">
        <v>41408</v>
      </c>
      <c r="G131" s="4">
        <v>686</v>
      </c>
      <c r="H131" s="4">
        <v>10309</v>
      </c>
      <c r="M131" s="114">
        <f t="shared" si="0"/>
        <v>1.3483499420170214E-2</v>
      </c>
    </row>
    <row r="132" spans="1:13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8">
        <v>42694</v>
      </c>
      <c r="G132" s="4">
        <v>701</v>
      </c>
      <c r="H132" s="4">
        <v>10266</v>
      </c>
      <c r="M132" s="114">
        <f t="shared" si="0"/>
        <v>1.3225416949664176E-2</v>
      </c>
    </row>
    <row r="133" spans="1:13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8">
        <v>44173</v>
      </c>
      <c r="G133" s="4">
        <v>735</v>
      </c>
      <c r="H133" s="4">
        <v>8114</v>
      </c>
      <c r="M133" s="114">
        <f t="shared" si="0"/>
        <v>1.3573908546945408E-2</v>
      </c>
    </row>
    <row r="134" spans="1:13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8">
        <v>45467</v>
      </c>
      <c r="G134" s="4">
        <v>752</v>
      </c>
      <c r="H134" s="4">
        <v>9377</v>
      </c>
      <c r="I134" s="100">
        <f>AVERAGE(B128:B134)</f>
        <v>3259.7142857142858</v>
      </c>
      <c r="J134" s="100">
        <f>AVERAGE(D128:D134)</f>
        <v>45.857142857142854</v>
      </c>
      <c r="K134" s="102">
        <f>(I134-I127)/I127</f>
        <v>0.25518455360580894</v>
      </c>
      <c r="L134" s="102">
        <f>(J134-J127)/J127</f>
        <v>6.2913907284768061E-2</v>
      </c>
      <c r="M134" s="114">
        <f t="shared" si="0"/>
        <v>1.3453797298506128E-2</v>
      </c>
    </row>
    <row r="135" spans="1:13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8">
        <v>47298</v>
      </c>
      <c r="G135" s="4">
        <v>772</v>
      </c>
      <c r="H135" s="4">
        <v>11266</v>
      </c>
      <c r="M135" s="114">
        <f t="shared" si="0"/>
        <v>1.3392547359655818E-2</v>
      </c>
    </row>
    <row r="136" spans="1:13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M136" s="114">
        <f t="shared" si="0"/>
        <v>1.3052175362560427E-2</v>
      </c>
    </row>
    <row r="137" spans="1:13" x14ac:dyDescent="0.25">
      <c r="A137" s="2">
        <v>44028</v>
      </c>
      <c r="B137" s="7">
        <v>3624</v>
      </c>
      <c r="C137" s="54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M137" s="114">
        <f t="shared" si="0"/>
        <v>1.2609117361784675E-2</v>
      </c>
    </row>
    <row r="138" spans="1:13" x14ac:dyDescent="0.25">
      <c r="A138" s="2">
        <v>44029</v>
      </c>
      <c r="B138" s="55">
        <v>4518</v>
      </c>
      <c r="C138" s="7">
        <f>C137+B138</f>
        <v>119301</v>
      </c>
      <c r="D138" s="7">
        <v>66</v>
      </c>
      <c r="E138" s="7">
        <v>2178</v>
      </c>
      <c r="F138" s="56">
        <v>49780</v>
      </c>
      <c r="G138" s="7">
        <v>823</v>
      </c>
      <c r="H138" s="7">
        <v>12472</v>
      </c>
      <c r="M138" s="114">
        <f t="shared" si="0"/>
        <v>1.2221017774675913E-2</v>
      </c>
    </row>
    <row r="139" spans="1:13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6">
        <v>52607</v>
      </c>
      <c r="G139" s="7">
        <v>824</v>
      </c>
      <c r="H139" s="57">
        <v>9485</v>
      </c>
      <c r="M139" s="114">
        <f t="shared" si="0"/>
        <v>1.2157157821744199E-2</v>
      </c>
    </row>
    <row r="140" spans="1:13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6">
        <v>55913</v>
      </c>
      <c r="G140" s="4">
        <v>842</v>
      </c>
      <c r="H140" s="106">
        <v>11068</v>
      </c>
      <c r="M140" s="114">
        <f t="shared" si="0"/>
        <v>1.2262612140277292E-2</v>
      </c>
    </row>
    <row r="141" spans="1:13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>E140+D141</f>
        <v>2373</v>
      </c>
      <c r="F141" s="4">
        <v>58598</v>
      </c>
      <c r="G141" s="4">
        <v>853</v>
      </c>
      <c r="H141" s="4">
        <v>11207</v>
      </c>
      <c r="I141" s="108">
        <f>AVERAGE(B135:B141)</f>
        <v>3930</v>
      </c>
      <c r="J141" s="108">
        <f>AVERAGE(D135:D141)</f>
        <v>67.142857142857139</v>
      </c>
      <c r="K141" s="109">
        <f>(I141-I134)/I134</f>
        <v>0.20562713647120692</v>
      </c>
      <c r="L141" s="110">
        <f>(J141-J134)/J134</f>
        <v>0.46417445482866043</v>
      </c>
      <c r="M141" s="114">
        <f t="shared" si="0"/>
        <v>1.2220105153073649E-2</v>
      </c>
    </row>
    <row r="142" spans="1:13" x14ac:dyDescent="0.25">
      <c r="A142" s="2">
        <v>44033</v>
      </c>
      <c r="B142" s="16">
        <v>5344</v>
      </c>
      <c r="C142" s="7">
        <f>C141+B142</f>
        <v>136118</v>
      </c>
      <c r="D142" s="4">
        <v>117</v>
      </c>
      <c r="E142" s="7">
        <f>E141+D142</f>
        <v>2490</v>
      </c>
      <c r="F142" s="4">
        <v>60531</v>
      </c>
      <c r="G142" s="4">
        <v>890</v>
      </c>
      <c r="H142" s="107">
        <v>14689</v>
      </c>
      <c r="K142" s="102"/>
      <c r="L142" s="102"/>
      <c r="M142" s="114">
        <f t="shared" si="0"/>
        <v>1.2175602281899393E-2</v>
      </c>
    </row>
    <row r="143" spans="1:13" x14ac:dyDescent="0.25">
      <c r="A143" s="2">
        <v>44034</v>
      </c>
      <c r="B143" s="16">
        <v>5782</v>
      </c>
      <c r="C143" s="7">
        <f>C142+B143</f>
        <v>141900</v>
      </c>
      <c r="D143" s="4">
        <v>98</v>
      </c>
      <c r="E143" s="7">
        <f>E142+D143</f>
        <v>2588</v>
      </c>
      <c r="F143" s="4">
        <v>62815</v>
      </c>
      <c r="G143" s="4">
        <v>902</v>
      </c>
      <c r="H143" s="68">
        <v>14842</v>
      </c>
      <c r="K143" s="102"/>
      <c r="L143" s="102"/>
      <c r="M143" s="114">
        <f t="shared" si="0"/>
        <v>1.1791312077597814E-2</v>
      </c>
    </row>
    <row r="144" spans="1:13" x14ac:dyDescent="0.25">
      <c r="A144" s="2">
        <v>44035</v>
      </c>
      <c r="B144" s="4">
        <v>6127</v>
      </c>
      <c r="C144" s="7">
        <f>C143+B144</f>
        <v>148027</v>
      </c>
      <c r="D144" s="4">
        <f>29+85</f>
        <v>114</v>
      </c>
      <c r="E144" s="7">
        <f>E143+D144</f>
        <v>2702</v>
      </c>
      <c r="F144" s="4">
        <v>62815</v>
      </c>
      <c r="G144" s="4">
        <v>913</v>
      </c>
      <c r="H144" s="4"/>
      <c r="K144" s="102"/>
      <c r="L144" s="102"/>
      <c r="M144" s="114">
        <f t="shared" si="0"/>
        <v>1.1065325415101199E-2</v>
      </c>
    </row>
    <row r="145" spans="1:13" x14ac:dyDescent="0.25">
      <c r="A145" s="2">
        <v>44036</v>
      </c>
      <c r="B145" s="4">
        <v>5493</v>
      </c>
      <c r="C145" s="4">
        <v>153520</v>
      </c>
      <c r="D145" s="4">
        <v>105</v>
      </c>
      <c r="E145" s="4">
        <v>2807</v>
      </c>
      <c r="F145" s="4">
        <v>68022</v>
      </c>
      <c r="G145" s="4">
        <v>955</v>
      </c>
      <c r="H145" s="4"/>
      <c r="K145" s="102"/>
      <c r="L145" s="102"/>
      <c r="M145" s="114">
        <f t="shared" si="0"/>
        <v>1.1549019844964991E-2</v>
      </c>
    </row>
    <row r="146" spans="1:13" x14ac:dyDescent="0.25">
      <c r="A146" s="2">
        <v>44037</v>
      </c>
      <c r="B146" s="4">
        <v>4814</v>
      </c>
      <c r="C146" s="4">
        <v>158334</v>
      </c>
      <c r="D146" s="4">
        <v>86</v>
      </c>
      <c r="E146" s="4">
        <v>2893</v>
      </c>
      <c r="F146" s="4">
        <v>70518</v>
      </c>
      <c r="G146" s="4">
        <v>980</v>
      </c>
      <c r="H146" s="4"/>
      <c r="K146" s="102"/>
      <c r="L146" s="102"/>
      <c r="M146" s="114">
        <f t="shared" si="0"/>
        <v>1.1539865525240512E-2</v>
      </c>
    </row>
    <row r="147" spans="1:13" x14ac:dyDescent="0.25">
      <c r="A147" s="2">
        <v>44038</v>
      </c>
      <c r="B147" s="4">
        <v>4192</v>
      </c>
      <c r="C147" s="4">
        <v>162526</v>
      </c>
      <c r="D147" s="4">
        <v>45</v>
      </c>
      <c r="E147" s="4">
        <v>2938</v>
      </c>
      <c r="F147" s="4">
        <v>72575</v>
      </c>
      <c r="G147" s="4">
        <v>993</v>
      </c>
      <c r="H147" s="4"/>
      <c r="K147" s="102"/>
      <c r="L147" s="102"/>
      <c r="M147" s="114">
        <f t="shared" si="0"/>
        <v>1.1412087848942112E-2</v>
      </c>
    </row>
    <row r="148" spans="1:13" x14ac:dyDescent="0.25">
      <c r="A148" s="2">
        <v>44039</v>
      </c>
      <c r="B148" s="4">
        <v>4890</v>
      </c>
      <c r="C148" s="4">
        <v>167416</v>
      </c>
      <c r="D148" s="4">
        <v>121</v>
      </c>
      <c r="E148" s="4">
        <v>3059</v>
      </c>
      <c r="F148" s="4">
        <v>72575</v>
      </c>
      <c r="G148" s="4">
        <v>1002</v>
      </c>
      <c r="H148" s="4"/>
      <c r="I148" s="112">
        <f>AVERAGE(B142:B148)</f>
        <v>5234.5714285714284</v>
      </c>
      <c r="J148" s="108">
        <f>AVERAGE(D142:D148)</f>
        <v>98</v>
      </c>
      <c r="K148" s="109">
        <f>(I148-I141)/I141</f>
        <v>0.33195201744820063</v>
      </c>
      <c r="L148" s="110">
        <f>(J148-J141)/J141</f>
        <v>0.45957446808510649</v>
      </c>
      <c r="M148" s="114">
        <f t="shared" si="0"/>
        <v>1.0917173301954632E-2</v>
      </c>
    </row>
    <row r="149" spans="1:13" x14ac:dyDescent="0.25">
      <c r="A149" s="2">
        <v>44040</v>
      </c>
      <c r="B149" s="4">
        <v>5939</v>
      </c>
      <c r="C149" s="4">
        <v>173355</v>
      </c>
      <c r="D149" s="4">
        <v>120</v>
      </c>
      <c r="E149" s="4">
        <v>3178</v>
      </c>
      <c r="F149" s="4">
        <v>77855</v>
      </c>
      <c r="G149" s="4">
        <v>1024</v>
      </c>
      <c r="H149" s="4"/>
      <c r="M149" s="114">
        <f t="shared" si="0"/>
        <v>1.1091614133142696E-2</v>
      </c>
    </row>
    <row r="150" spans="1:13" x14ac:dyDescent="0.25">
      <c r="A150" s="2">
        <v>44041</v>
      </c>
      <c r="B150" s="4">
        <v>5641</v>
      </c>
      <c r="C150" s="4">
        <v>178996</v>
      </c>
      <c r="D150" s="4">
        <v>110</v>
      </c>
      <c r="E150" s="4">
        <v>3288</v>
      </c>
      <c r="F150" s="4">
        <v>80596</v>
      </c>
      <c r="G150" s="4">
        <v>1057</v>
      </c>
      <c r="H150" s="4"/>
      <c r="M150" s="114">
        <f t="shared" si="0"/>
        <v>1.1113213895197241E-2</v>
      </c>
    </row>
    <row r="151" spans="1:13" x14ac:dyDescent="0.25">
      <c r="A151" s="2">
        <v>44042</v>
      </c>
      <c r="B151" s="115">
        <v>6377</v>
      </c>
      <c r="C151" s="4">
        <v>185373</v>
      </c>
      <c r="D151" s="115">
        <v>154</v>
      </c>
      <c r="E151" s="4">
        <v>3442</v>
      </c>
      <c r="F151" s="4">
        <v>83780</v>
      </c>
      <c r="G151" s="4">
        <v>1076</v>
      </c>
      <c r="H151" s="4"/>
      <c r="M151" s="114">
        <f>G151/(C151-E151-F151)</f>
        <v>1.0962700329084777E-2</v>
      </c>
    </row>
    <row r="152" spans="1:13" x14ac:dyDescent="0.25">
      <c r="A152" s="113"/>
      <c r="M152" s="114"/>
    </row>
    <row r="154" spans="1:13" x14ac:dyDescent="0.25">
      <c r="I154" s="108">
        <f>AVERAGE(B149:B154)</f>
        <v>5985.666666666667</v>
      </c>
      <c r="J154" s="108">
        <f>AVERAGE(D148:D154)</f>
        <v>126.25</v>
      </c>
      <c r="K154" s="109">
        <f>(I154-I148)/I148</f>
        <v>0.14348743700307487</v>
      </c>
      <c r="L154" s="110">
        <f>(J154-J148)/J148</f>
        <v>0.28826530612244899</v>
      </c>
    </row>
    <row r="155" spans="1:13" x14ac:dyDescent="0.25">
      <c r="I155" s="100"/>
      <c r="J155" s="100"/>
    </row>
    <row r="162" spans="10:10" x14ac:dyDescent="0.25">
      <c r="J162" s="100"/>
    </row>
    <row r="169" spans="10:10" x14ac:dyDescent="0.25">
      <c r="J169" s="100"/>
    </row>
  </sheetData>
  <autoFilter ref="A1:L1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1072"/>
  <sheetViews>
    <sheetView topLeftCell="A7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5" customFormat="1" x14ac:dyDescent="0.25">
      <c r="A1" s="31" t="s">
        <v>31</v>
      </c>
      <c r="B1" s="32" t="s">
        <v>92</v>
      </c>
      <c r="C1" s="31" t="s">
        <v>93</v>
      </c>
      <c r="D1" s="31" t="s">
        <v>94</v>
      </c>
      <c r="E1" s="31" t="s">
        <v>95</v>
      </c>
      <c r="F1" s="33" t="s">
        <v>96</v>
      </c>
      <c r="G1" s="31" t="s">
        <v>63</v>
      </c>
    </row>
    <row r="2" spans="1:7" x14ac:dyDescent="0.25">
      <c r="A2" s="5" t="s">
        <v>97</v>
      </c>
      <c r="B2" s="11" t="s">
        <v>98</v>
      </c>
      <c r="C2" s="5" t="s">
        <v>99</v>
      </c>
      <c r="D2" s="10" t="s">
        <v>100</v>
      </c>
      <c r="E2" s="4">
        <v>129.33000000000001</v>
      </c>
      <c r="F2" s="7">
        <v>597969</v>
      </c>
      <c r="G2" s="30" t="s">
        <v>64</v>
      </c>
    </row>
    <row r="3" spans="1:7" x14ac:dyDescent="0.25">
      <c r="A3" s="5" t="s">
        <v>97</v>
      </c>
      <c r="B3" s="11" t="s">
        <v>98</v>
      </c>
      <c r="C3" s="5" t="s">
        <v>99</v>
      </c>
      <c r="D3" s="10" t="s">
        <v>101</v>
      </c>
      <c r="E3" s="4">
        <v>52.479999999999897</v>
      </c>
      <c r="F3" s="7">
        <v>356392</v>
      </c>
      <c r="G3" s="30" t="s">
        <v>65</v>
      </c>
    </row>
    <row r="4" spans="1:7" x14ac:dyDescent="0.25">
      <c r="A4" s="5" t="s">
        <v>97</v>
      </c>
      <c r="B4" s="11" t="s">
        <v>98</v>
      </c>
      <c r="C4" s="5" t="s">
        <v>99</v>
      </c>
      <c r="D4" s="10" t="s">
        <v>100</v>
      </c>
      <c r="E4" s="4">
        <v>221.009999999999</v>
      </c>
      <c r="F4" s="7">
        <v>365771</v>
      </c>
      <c r="G4" s="30" t="s">
        <v>66</v>
      </c>
    </row>
    <row r="5" spans="1:7" x14ac:dyDescent="0.25">
      <c r="A5" s="5" t="s">
        <v>97</v>
      </c>
      <c r="B5" s="11" t="s">
        <v>98</v>
      </c>
      <c r="C5" s="5"/>
      <c r="D5" s="10" t="s">
        <v>102</v>
      </c>
      <c r="E5" s="4">
        <v>137.59</v>
      </c>
      <c r="F5" s="7">
        <v>96701</v>
      </c>
      <c r="G5" s="30" t="s">
        <v>103</v>
      </c>
    </row>
    <row r="6" spans="1:7" x14ac:dyDescent="0.25">
      <c r="A6" s="5" t="s">
        <v>97</v>
      </c>
      <c r="B6" s="11" t="s">
        <v>98</v>
      </c>
      <c r="C6" s="5"/>
      <c r="D6" s="10"/>
      <c r="E6" s="4">
        <v>1126.02</v>
      </c>
      <c r="F6" s="7">
        <v>31023</v>
      </c>
      <c r="G6" s="30" t="s">
        <v>104</v>
      </c>
    </row>
    <row r="7" spans="1:7" x14ac:dyDescent="0.25">
      <c r="A7" s="5" t="s">
        <v>52</v>
      </c>
      <c r="B7" s="11" t="s">
        <v>98</v>
      </c>
      <c r="C7" s="5"/>
      <c r="D7" s="10" t="s">
        <v>101</v>
      </c>
      <c r="E7" s="4">
        <v>203.45</v>
      </c>
      <c r="F7" s="7">
        <v>3075646</v>
      </c>
      <c r="G7" s="30" t="s">
        <v>52</v>
      </c>
    </row>
    <row r="8" spans="1:7" x14ac:dyDescent="0.25">
      <c r="A8" s="5" t="s">
        <v>97</v>
      </c>
      <c r="B8" s="11" t="s">
        <v>98</v>
      </c>
      <c r="C8" s="5"/>
      <c r="D8" s="10"/>
      <c r="E8" s="4">
        <v>954.53999999999905</v>
      </c>
      <c r="F8" s="7">
        <v>105552</v>
      </c>
      <c r="G8" s="30" t="s">
        <v>105</v>
      </c>
    </row>
    <row r="9" spans="1:7" x14ac:dyDescent="0.25">
      <c r="A9" s="5" t="s">
        <v>97</v>
      </c>
      <c r="B9" s="11" t="s">
        <v>98</v>
      </c>
      <c r="C9" s="5"/>
      <c r="D9" s="10"/>
      <c r="E9" s="4">
        <v>1190.1099999999899</v>
      </c>
      <c r="F9" s="7">
        <v>62921</v>
      </c>
      <c r="G9" s="30" t="s">
        <v>106</v>
      </c>
    </row>
    <row r="10" spans="1:7" x14ac:dyDescent="0.25">
      <c r="A10" s="5" t="s">
        <v>97</v>
      </c>
      <c r="B10" s="11" t="s">
        <v>98</v>
      </c>
      <c r="C10" s="5"/>
      <c r="D10" s="10" t="s">
        <v>102</v>
      </c>
      <c r="E10" s="4">
        <v>99.93</v>
      </c>
      <c r="F10" s="7">
        <v>61783</v>
      </c>
      <c r="G10" s="30" t="s">
        <v>107</v>
      </c>
    </row>
    <row r="11" spans="1:7" x14ac:dyDescent="0.25">
      <c r="A11" s="5" t="s">
        <v>97</v>
      </c>
      <c r="B11" s="11" t="s">
        <v>98</v>
      </c>
      <c r="C11" s="5" t="s">
        <v>108</v>
      </c>
      <c r="D11" s="10" t="s">
        <v>102</v>
      </c>
      <c r="E11" s="4">
        <v>303.75</v>
      </c>
      <c r="F11" s="7">
        <v>255073</v>
      </c>
      <c r="G11" s="30" t="s">
        <v>67</v>
      </c>
    </row>
    <row r="12" spans="1:7" x14ac:dyDescent="0.25">
      <c r="A12" s="5" t="s">
        <v>97</v>
      </c>
      <c r="B12" s="11" t="s">
        <v>98</v>
      </c>
      <c r="C12" s="5" t="s">
        <v>99</v>
      </c>
      <c r="D12" s="10" t="s">
        <v>100</v>
      </c>
      <c r="E12" s="4">
        <v>120.22</v>
      </c>
      <c r="F12" s="7">
        <v>370900</v>
      </c>
      <c r="G12" s="30" t="s">
        <v>68</v>
      </c>
    </row>
    <row r="13" spans="1:7" x14ac:dyDescent="0.25">
      <c r="A13" s="5" t="s">
        <v>97</v>
      </c>
      <c r="B13" s="11" t="s">
        <v>98</v>
      </c>
      <c r="C13" s="5"/>
      <c r="D13" s="10"/>
      <c r="E13" s="4">
        <v>634.16999999999905</v>
      </c>
      <c r="F13" s="7">
        <v>36545</v>
      </c>
      <c r="G13" s="30" t="s">
        <v>132</v>
      </c>
    </row>
    <row r="14" spans="1:7" x14ac:dyDescent="0.25">
      <c r="A14" s="5" t="s">
        <v>97</v>
      </c>
      <c r="B14" s="11" t="s">
        <v>98</v>
      </c>
      <c r="C14" s="5" t="s">
        <v>99</v>
      </c>
      <c r="D14" s="10" t="s">
        <v>100</v>
      </c>
      <c r="E14" s="4">
        <v>236.81</v>
      </c>
      <c r="F14" s="7">
        <v>219031</v>
      </c>
      <c r="G14" s="69" t="s">
        <v>69</v>
      </c>
    </row>
    <row r="15" spans="1:7" x14ac:dyDescent="0.25">
      <c r="A15" s="5" t="s">
        <v>97</v>
      </c>
      <c r="B15" s="11" t="s">
        <v>98</v>
      </c>
      <c r="C15" s="5" t="s">
        <v>99</v>
      </c>
      <c r="D15" s="10" t="s">
        <v>100</v>
      </c>
      <c r="E15" s="4">
        <v>189.9</v>
      </c>
      <c r="F15" s="7">
        <v>517082</v>
      </c>
      <c r="G15" s="30" t="s">
        <v>70</v>
      </c>
    </row>
    <row r="16" spans="1:7" x14ac:dyDescent="0.25">
      <c r="A16" s="5" t="s">
        <v>97</v>
      </c>
      <c r="B16" s="11" t="s">
        <v>98</v>
      </c>
      <c r="C16" s="5"/>
      <c r="D16" s="10"/>
      <c r="E16" s="4">
        <v>720.1</v>
      </c>
      <c r="F16" s="7">
        <v>17412</v>
      </c>
      <c r="G16" s="30" t="s">
        <v>109</v>
      </c>
    </row>
    <row r="17" spans="1:7" x14ac:dyDescent="0.25">
      <c r="A17" s="5" t="s">
        <v>97</v>
      </c>
      <c r="B17" s="11" t="s">
        <v>98</v>
      </c>
      <c r="C17" s="5" t="s">
        <v>110</v>
      </c>
      <c r="D17" s="10" t="s">
        <v>102</v>
      </c>
      <c r="E17" s="4">
        <v>55.75</v>
      </c>
      <c r="F17" s="7">
        <v>109695</v>
      </c>
      <c r="G17" s="30" t="s">
        <v>71</v>
      </c>
    </row>
    <row r="18" spans="1:7" x14ac:dyDescent="0.25">
      <c r="A18" s="5" t="s">
        <v>97</v>
      </c>
      <c r="B18" s="11" t="s">
        <v>98</v>
      </c>
      <c r="C18" s="5" t="s">
        <v>108</v>
      </c>
      <c r="D18" s="10" t="s">
        <v>101</v>
      </c>
      <c r="E18" s="4">
        <v>2145.2800000000002</v>
      </c>
      <c r="F18" s="7">
        <v>425265</v>
      </c>
      <c r="G18" s="30" t="s">
        <v>72</v>
      </c>
    </row>
    <row r="19" spans="1:7" x14ac:dyDescent="0.25">
      <c r="A19" s="5" t="s">
        <v>97</v>
      </c>
      <c r="B19" s="11" t="s">
        <v>98</v>
      </c>
      <c r="C19" s="5" t="s">
        <v>110</v>
      </c>
      <c r="D19" s="10" t="s">
        <v>100</v>
      </c>
      <c r="E19" s="4">
        <v>35.43</v>
      </c>
      <c r="F19" s="7">
        <v>193583</v>
      </c>
      <c r="G19" s="69" t="s">
        <v>73</v>
      </c>
    </row>
    <row r="20" spans="1:7" x14ac:dyDescent="0.25">
      <c r="A20" s="5" t="s">
        <v>97</v>
      </c>
      <c r="B20" s="11" t="s">
        <v>98</v>
      </c>
      <c r="C20" s="5" t="s">
        <v>110</v>
      </c>
      <c r="D20" s="10" t="s">
        <v>100</v>
      </c>
      <c r="E20" s="4">
        <v>38.24</v>
      </c>
      <c r="F20" s="7">
        <v>180914</v>
      </c>
      <c r="G20" s="69" t="s">
        <v>74</v>
      </c>
    </row>
    <row r="21" spans="1:7" x14ac:dyDescent="0.25">
      <c r="A21" s="5" t="s">
        <v>97</v>
      </c>
      <c r="B21" s="11" t="s">
        <v>98</v>
      </c>
      <c r="C21" s="5" t="s">
        <v>108</v>
      </c>
      <c r="D21" s="10" t="s">
        <v>100</v>
      </c>
      <c r="E21" s="4">
        <v>50.159999999999897</v>
      </c>
      <c r="F21" s="7">
        <v>307443</v>
      </c>
      <c r="G21" s="69" t="s">
        <v>75</v>
      </c>
    </row>
    <row r="22" spans="1:7" x14ac:dyDescent="0.25">
      <c r="A22" s="5" t="s">
        <v>97</v>
      </c>
      <c r="B22" s="11" t="s">
        <v>98</v>
      </c>
      <c r="C22" s="5" t="s">
        <v>110</v>
      </c>
      <c r="D22" s="10" t="s">
        <v>101</v>
      </c>
      <c r="E22" s="4">
        <v>329.22</v>
      </c>
      <c r="F22" s="7">
        <v>2281194</v>
      </c>
      <c r="G22" s="30" t="s">
        <v>76</v>
      </c>
    </row>
    <row r="23" spans="1:7" x14ac:dyDescent="0.25">
      <c r="A23" s="5" t="s">
        <v>97</v>
      </c>
      <c r="B23" s="11" t="s">
        <v>98</v>
      </c>
      <c r="C23" s="5"/>
      <c r="D23" s="10" t="s">
        <v>102</v>
      </c>
      <c r="E23" s="4">
        <v>942.23</v>
      </c>
      <c r="F23" s="7">
        <v>713947</v>
      </c>
      <c r="G23" s="30" t="s">
        <v>111</v>
      </c>
    </row>
    <row r="24" spans="1:7" x14ac:dyDescent="0.25">
      <c r="A24" s="5" t="s">
        <v>97</v>
      </c>
      <c r="B24" s="11" t="s">
        <v>98</v>
      </c>
      <c r="C24" s="5" t="s">
        <v>99</v>
      </c>
      <c r="D24" s="10" t="s">
        <v>101</v>
      </c>
      <c r="E24" s="4">
        <v>48.35</v>
      </c>
      <c r="F24" s="7">
        <v>462827</v>
      </c>
      <c r="G24" s="30" t="s">
        <v>77</v>
      </c>
    </row>
    <row r="25" spans="1:7" x14ac:dyDescent="0.25">
      <c r="A25" s="5" t="s">
        <v>97</v>
      </c>
      <c r="B25" s="11" t="s">
        <v>98</v>
      </c>
      <c r="C25" s="5" t="s">
        <v>99</v>
      </c>
      <c r="D25" s="10" t="s">
        <v>101</v>
      </c>
      <c r="E25" s="4">
        <v>87.299999999999898</v>
      </c>
      <c r="F25" s="7">
        <v>648312</v>
      </c>
      <c r="G25" s="30" t="s">
        <v>133</v>
      </c>
    </row>
    <row r="26" spans="1:7" x14ac:dyDescent="0.25">
      <c r="A26" s="5" t="s">
        <v>97</v>
      </c>
      <c r="B26" s="11" t="s">
        <v>98</v>
      </c>
      <c r="C26" s="5"/>
      <c r="D26" s="10"/>
      <c r="E26" s="4">
        <v>777.13</v>
      </c>
      <c r="F26" s="7">
        <v>119805</v>
      </c>
      <c r="G26" s="30" t="s">
        <v>112</v>
      </c>
    </row>
    <row r="27" spans="1:7" x14ac:dyDescent="0.25">
      <c r="A27" s="5" t="s">
        <v>97</v>
      </c>
      <c r="B27" s="11" t="s">
        <v>98</v>
      </c>
      <c r="C27" s="5" t="s">
        <v>108</v>
      </c>
      <c r="D27" s="10" t="s">
        <v>100</v>
      </c>
      <c r="E27" s="4">
        <v>63.09</v>
      </c>
      <c r="F27" s="7">
        <v>359953</v>
      </c>
      <c r="G27" s="30" t="s">
        <v>78</v>
      </c>
    </row>
    <row r="28" spans="1:7" x14ac:dyDescent="0.25">
      <c r="A28" s="5" t="s">
        <v>97</v>
      </c>
      <c r="B28" s="11" t="s">
        <v>98</v>
      </c>
      <c r="C28" s="5" t="s">
        <v>110</v>
      </c>
      <c r="D28" s="10" t="s">
        <v>102</v>
      </c>
      <c r="E28" s="4">
        <v>455.12</v>
      </c>
      <c r="F28" s="7">
        <v>66466</v>
      </c>
      <c r="G28" s="30" t="s">
        <v>79</v>
      </c>
    </row>
    <row r="29" spans="1:7" x14ac:dyDescent="0.25">
      <c r="A29" s="5" t="s">
        <v>97</v>
      </c>
      <c r="B29" s="11" t="s">
        <v>98</v>
      </c>
      <c r="C29" s="5"/>
      <c r="D29" s="10"/>
      <c r="E29" s="4">
        <v>1049.47</v>
      </c>
      <c r="F29" s="7">
        <v>67793</v>
      </c>
      <c r="G29" s="30" t="s">
        <v>113</v>
      </c>
    </row>
    <row r="30" spans="1:7" x14ac:dyDescent="0.25">
      <c r="A30" s="5" t="s">
        <v>97</v>
      </c>
      <c r="B30" s="11" t="s">
        <v>98</v>
      </c>
      <c r="C30" s="5" t="s">
        <v>110</v>
      </c>
      <c r="D30" s="10" t="s">
        <v>100</v>
      </c>
      <c r="E30" s="4">
        <v>173.13</v>
      </c>
      <c r="F30" s="7">
        <v>606413</v>
      </c>
      <c r="G30" s="30" t="s">
        <v>80</v>
      </c>
    </row>
    <row r="31" spans="1:7" x14ac:dyDescent="0.25">
      <c r="A31" s="5" t="s">
        <v>97</v>
      </c>
      <c r="B31" s="11" t="s">
        <v>98</v>
      </c>
      <c r="C31" s="5" t="s">
        <v>110</v>
      </c>
      <c r="D31" s="10" t="s">
        <v>100</v>
      </c>
      <c r="E31" s="4">
        <v>186.13</v>
      </c>
      <c r="F31" s="7">
        <v>541691</v>
      </c>
      <c r="G31" s="30" t="s">
        <v>81</v>
      </c>
    </row>
    <row r="32" spans="1:7" x14ac:dyDescent="0.25">
      <c r="A32" s="5" t="s">
        <v>97</v>
      </c>
      <c r="B32" s="11" t="s">
        <v>98</v>
      </c>
      <c r="C32" s="5" t="s">
        <v>110</v>
      </c>
      <c r="D32" s="10" t="s">
        <v>101</v>
      </c>
      <c r="E32" s="4">
        <v>55.659999999999897</v>
      </c>
      <c r="F32" s="7">
        <v>318632</v>
      </c>
      <c r="G32" s="30" t="s">
        <v>82</v>
      </c>
    </row>
    <row r="33" spans="1:7" x14ac:dyDescent="0.25">
      <c r="A33" s="5" t="s">
        <v>97</v>
      </c>
      <c r="B33" s="11" t="s">
        <v>98</v>
      </c>
      <c r="C33" s="5" t="s">
        <v>108</v>
      </c>
      <c r="D33" s="10" t="s">
        <v>102</v>
      </c>
      <c r="E33" s="4">
        <v>383.00999999999902</v>
      </c>
      <c r="F33" s="7">
        <v>378167</v>
      </c>
      <c r="G33" s="30" t="s">
        <v>83</v>
      </c>
    </row>
    <row r="34" spans="1:7" x14ac:dyDescent="0.25">
      <c r="A34" s="5" t="s">
        <v>97</v>
      </c>
      <c r="B34" s="11" t="s">
        <v>98</v>
      </c>
      <c r="C34" s="5" t="s">
        <v>99</v>
      </c>
      <c r="D34" s="10" t="s">
        <v>102</v>
      </c>
      <c r="E34" s="4">
        <v>120.73</v>
      </c>
      <c r="F34" s="7">
        <v>105918</v>
      </c>
      <c r="G34" s="69" t="s">
        <v>84</v>
      </c>
    </row>
    <row r="35" spans="1:7" x14ac:dyDescent="0.25">
      <c r="A35" s="5" t="s">
        <v>97</v>
      </c>
      <c r="B35" s="11" t="s">
        <v>98</v>
      </c>
      <c r="C35" s="5" t="s">
        <v>99</v>
      </c>
      <c r="D35" s="10" t="s">
        <v>100</v>
      </c>
      <c r="E35" s="4">
        <v>91.489999999999895</v>
      </c>
      <c r="F35" s="7">
        <v>664783</v>
      </c>
      <c r="G35" s="30" t="s">
        <v>85</v>
      </c>
    </row>
    <row r="36" spans="1:7" x14ac:dyDescent="0.25">
      <c r="A36" s="5" t="s">
        <v>97</v>
      </c>
      <c r="B36" s="11" t="s">
        <v>98</v>
      </c>
      <c r="C36" s="5" t="s">
        <v>108</v>
      </c>
      <c r="D36" s="10" t="s">
        <v>100</v>
      </c>
      <c r="E36" s="4">
        <v>877.08</v>
      </c>
      <c r="F36" s="7">
        <v>174883</v>
      </c>
      <c r="G36" s="30" t="s">
        <v>86</v>
      </c>
    </row>
    <row r="37" spans="1:7" x14ac:dyDescent="0.25">
      <c r="A37" s="5" t="s">
        <v>97</v>
      </c>
      <c r="B37" s="11" t="s">
        <v>98</v>
      </c>
      <c r="C37" s="5" t="s">
        <v>108</v>
      </c>
      <c r="D37" s="10" t="s">
        <v>101</v>
      </c>
      <c r="E37" s="4">
        <v>51.439999999999898</v>
      </c>
      <c r="F37" s="7">
        <v>292224</v>
      </c>
      <c r="G37" s="30" t="s">
        <v>87</v>
      </c>
    </row>
    <row r="38" spans="1:7" x14ac:dyDescent="0.25">
      <c r="A38" s="5" t="s">
        <v>97</v>
      </c>
      <c r="B38" s="11" t="s">
        <v>98</v>
      </c>
      <c r="C38" s="5" t="s">
        <v>108</v>
      </c>
      <c r="D38" s="10" t="s">
        <v>100</v>
      </c>
      <c r="E38" s="4">
        <v>82.799999999999898</v>
      </c>
      <c r="F38" s="7">
        <v>304122</v>
      </c>
      <c r="G38" s="69" t="s">
        <v>88</v>
      </c>
    </row>
    <row r="39" spans="1:7" x14ac:dyDescent="0.25">
      <c r="A39" s="5" t="s">
        <v>97</v>
      </c>
      <c r="B39" s="11" t="s">
        <v>98</v>
      </c>
      <c r="C39" s="5" t="s">
        <v>99</v>
      </c>
      <c r="D39" s="10" t="s">
        <v>102</v>
      </c>
      <c r="E39" s="4">
        <v>656.26999999999896</v>
      </c>
      <c r="F39" s="7">
        <v>77161</v>
      </c>
      <c r="G39" s="30" t="s">
        <v>89</v>
      </c>
    </row>
    <row r="40" spans="1:7" x14ac:dyDescent="0.25">
      <c r="A40" s="5" t="s">
        <v>97</v>
      </c>
      <c r="B40" s="11" t="s">
        <v>98</v>
      </c>
      <c r="C40" s="5" t="s">
        <v>108</v>
      </c>
      <c r="D40" s="10" t="s">
        <v>100</v>
      </c>
      <c r="E40" s="4">
        <v>304.35000000000002</v>
      </c>
      <c r="F40" s="7">
        <v>462998</v>
      </c>
      <c r="G40" s="30" t="s">
        <v>90</v>
      </c>
    </row>
    <row r="41" spans="1:7" x14ac:dyDescent="0.25">
      <c r="A41" s="5" t="s">
        <v>97</v>
      </c>
      <c r="B41" s="11" t="s">
        <v>98</v>
      </c>
      <c r="C41" s="5" t="s">
        <v>110</v>
      </c>
      <c r="D41" s="10" t="s">
        <v>101</v>
      </c>
      <c r="E41" s="4">
        <v>43.0399999999999</v>
      </c>
      <c r="F41" s="7">
        <v>344067</v>
      </c>
      <c r="G41" s="30" t="s">
        <v>131</v>
      </c>
    </row>
    <row r="42" spans="1:7" x14ac:dyDescent="0.25">
      <c r="A42" s="5" t="s">
        <v>97</v>
      </c>
      <c r="B42" s="11" t="s">
        <v>98</v>
      </c>
      <c r="C42" s="5" t="s">
        <v>108</v>
      </c>
      <c r="D42" s="10" t="s">
        <v>101</v>
      </c>
      <c r="E42" s="4">
        <v>33.770000000000003</v>
      </c>
      <c r="F42" s="7">
        <v>267655</v>
      </c>
      <c r="G42" s="30" t="s">
        <v>91</v>
      </c>
    </row>
    <row r="43" spans="1:7" x14ac:dyDescent="0.25">
      <c r="A43" s="5" t="s">
        <v>97</v>
      </c>
      <c r="B43" s="11" t="s">
        <v>98</v>
      </c>
      <c r="C43" s="5"/>
      <c r="D43" s="10"/>
      <c r="E43" s="4">
        <v>1188.8499999999899</v>
      </c>
      <c r="F43" s="7">
        <v>128096</v>
      </c>
      <c r="G43" s="30" t="s">
        <v>114</v>
      </c>
    </row>
    <row r="937" spans="15:49" x14ac:dyDescent="0.25">
      <c r="O937" s="25"/>
      <c r="P937" s="25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64"/>
  <sheetViews>
    <sheetView workbookViewId="0">
      <pane ySplit="1" topLeftCell="A144" activePane="bottomLeft" state="frozen"/>
      <selection pane="bottomLeft" activeCell="C164" sqref="C164"/>
    </sheetView>
  </sheetViews>
  <sheetFormatPr baseColWidth="10" defaultRowHeight="15" x14ac:dyDescent="0.25"/>
  <cols>
    <col min="2" max="2" width="12.7109375" style="6" bestFit="1" customWidth="1"/>
    <col min="3" max="4" width="11.42578125" style="6"/>
  </cols>
  <sheetData>
    <row r="1" spans="1:25" x14ac:dyDescent="0.25">
      <c r="A1" s="1" t="s">
        <v>49</v>
      </c>
      <c r="B1" s="1" t="s">
        <v>62</v>
      </c>
      <c r="C1" s="4" t="s">
        <v>51</v>
      </c>
      <c r="D1" s="4" t="s">
        <v>52</v>
      </c>
      <c r="E1" s="4" t="s">
        <v>53</v>
      </c>
      <c r="F1" s="4" t="s">
        <v>140</v>
      </c>
      <c r="G1" s="5" t="s">
        <v>56</v>
      </c>
      <c r="H1" s="12" t="s">
        <v>141</v>
      </c>
      <c r="I1" s="5" t="s">
        <v>57</v>
      </c>
      <c r="J1" s="5" t="s">
        <v>58</v>
      </c>
      <c r="K1" s="5" t="s">
        <v>142</v>
      </c>
      <c r="L1" s="5" t="s">
        <v>143</v>
      </c>
      <c r="M1" s="5" t="s">
        <v>144</v>
      </c>
      <c r="N1" s="5" t="s">
        <v>145</v>
      </c>
      <c r="O1" s="5" t="s">
        <v>146</v>
      </c>
      <c r="P1" s="4" t="s">
        <v>54</v>
      </c>
      <c r="Q1" s="5" t="s">
        <v>55</v>
      </c>
      <c r="R1" s="5" t="s">
        <v>59</v>
      </c>
      <c r="S1" s="5" t="s">
        <v>60</v>
      </c>
      <c r="T1" s="5" t="s">
        <v>147</v>
      </c>
      <c r="U1" s="5" t="s">
        <v>148</v>
      </c>
      <c r="V1" s="5" t="s">
        <v>61</v>
      </c>
      <c r="W1" s="5" t="s">
        <v>149</v>
      </c>
      <c r="X1" s="5" t="s">
        <v>150</v>
      </c>
      <c r="Y1" s="5" t="s">
        <v>151</v>
      </c>
    </row>
    <row r="2" spans="1:25" x14ac:dyDescent="0.25">
      <c r="A2" s="2">
        <v>43893</v>
      </c>
      <c r="B2" s="1"/>
      <c r="C2" s="4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4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s="2">
        <v>43894</v>
      </c>
      <c r="B3" s="1"/>
      <c r="C3" s="4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4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2">
        <v>43895</v>
      </c>
      <c r="B4" s="1"/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4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2">
        <v>43896</v>
      </c>
      <c r="B5" s="1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4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>
        <v>43897</v>
      </c>
      <c r="B6" s="1"/>
      <c r="C6" s="4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4"/>
      <c r="Q6" s="5"/>
      <c r="R6" s="5"/>
      <c r="S6" s="5"/>
      <c r="T6" s="5"/>
      <c r="U6" s="5"/>
      <c r="V6" s="5"/>
      <c r="W6" s="5"/>
      <c r="X6" s="5"/>
      <c r="Y6" s="5"/>
    </row>
    <row r="7" spans="1:25" x14ac:dyDescent="0.25">
      <c r="A7" s="2">
        <v>43898</v>
      </c>
      <c r="B7" s="1"/>
      <c r="C7" s="4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4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2">
        <v>43899</v>
      </c>
      <c r="B8" s="1"/>
      <c r="C8" s="4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4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2">
        <v>43900</v>
      </c>
      <c r="B9" s="1"/>
      <c r="C9" s="4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4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2">
        <v>43901</v>
      </c>
      <c r="B10" s="1"/>
      <c r="C10" s="4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4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2">
        <v>43902</v>
      </c>
      <c r="B11" s="1"/>
      <c r="C11" s="4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4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2">
        <v>43903</v>
      </c>
      <c r="B12" s="1"/>
      <c r="C12" s="4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4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2">
        <v>43904</v>
      </c>
      <c r="B13" s="1"/>
      <c r="C13" s="4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4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2">
        <v>43905</v>
      </c>
      <c r="B14" s="1"/>
      <c r="C14" s="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4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2">
        <v>43906</v>
      </c>
      <c r="B15" s="1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4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2">
        <v>43907</v>
      </c>
      <c r="B16" s="1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4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2">
        <v>43908</v>
      </c>
      <c r="B17" s="1"/>
      <c r="C17" s="4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4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2">
        <v>43909</v>
      </c>
      <c r="B18" s="1"/>
      <c r="C18" s="4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4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2">
        <v>43910</v>
      </c>
      <c r="B19" s="1"/>
      <c r="C19" s="4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4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2">
        <v>43911</v>
      </c>
      <c r="B20" s="1"/>
      <c r="C20" s="4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4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2">
        <v>43912</v>
      </c>
      <c r="B21" s="1"/>
      <c r="C21" s="4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4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2">
        <v>43913</v>
      </c>
      <c r="B22" s="1"/>
      <c r="C22" s="4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4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2">
        <v>43914</v>
      </c>
      <c r="B23" s="1"/>
      <c r="C23" s="4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4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2">
        <v>43915</v>
      </c>
      <c r="B24" s="1"/>
      <c r="C24" s="4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4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2">
        <v>43916</v>
      </c>
      <c r="B25" s="1">
        <v>25</v>
      </c>
      <c r="C25" s="4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4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2">
        <v>43917</v>
      </c>
      <c r="B26" s="1"/>
      <c r="C26" s="4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4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2">
        <v>43918</v>
      </c>
      <c r="B27" s="1">
        <v>44</v>
      </c>
      <c r="C27" s="4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4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2">
        <v>43919</v>
      </c>
      <c r="B28" s="1">
        <v>53</v>
      </c>
      <c r="C28" s="4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4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2">
        <v>43920</v>
      </c>
      <c r="B29" s="1">
        <v>55</v>
      </c>
      <c r="C29" s="4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4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2">
        <v>43921</v>
      </c>
      <c r="B30" s="1">
        <v>55</v>
      </c>
      <c r="C30" s="4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4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2">
        <v>43922</v>
      </c>
      <c r="B31" s="1">
        <v>72</v>
      </c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4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2">
        <v>43923</v>
      </c>
      <c r="B32" s="1">
        <v>82</v>
      </c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4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2">
        <v>43924</v>
      </c>
      <c r="B33" s="1">
        <v>86</v>
      </c>
      <c r="C33" s="4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4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2">
        <v>43925</v>
      </c>
      <c r="B34" s="1">
        <v>87</v>
      </c>
      <c r="C34" s="4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4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2">
        <v>43926</v>
      </c>
      <c r="B35" s="1">
        <v>94</v>
      </c>
      <c r="C35" s="4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4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2">
        <v>43927</v>
      </c>
      <c r="B36" s="1">
        <v>96</v>
      </c>
      <c r="C36" s="4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4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2">
        <v>43928</v>
      </c>
      <c r="B37" s="1">
        <v>98</v>
      </c>
      <c r="C37" s="4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4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2">
        <v>43929</v>
      </c>
      <c r="B38" s="1">
        <v>98</v>
      </c>
      <c r="C38" s="4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4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2">
        <v>43930</v>
      </c>
      <c r="B39" s="1">
        <v>98</v>
      </c>
      <c r="C39" s="4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4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2">
        <v>43931</v>
      </c>
      <c r="B40" s="1">
        <v>115</v>
      </c>
      <c r="C40" s="4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4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2">
        <v>43932</v>
      </c>
      <c r="B41" s="1">
        <v>83</v>
      </c>
      <c r="C41" s="4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4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2">
        <v>43933</v>
      </c>
      <c r="B42" s="1">
        <v>113</v>
      </c>
      <c r="C42" s="4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4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2">
        <v>43934</v>
      </c>
      <c r="B43" s="1">
        <v>116</v>
      </c>
      <c r="C43" s="4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4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2">
        <v>43935</v>
      </c>
      <c r="B44" s="1">
        <v>117</v>
      </c>
      <c r="C44" s="4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4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2">
        <v>43936</v>
      </c>
      <c r="B45" s="1">
        <v>121</v>
      </c>
      <c r="C45" s="4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4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2">
        <v>43937</v>
      </c>
      <c r="B46" s="1">
        <v>126</v>
      </c>
      <c r="C46" s="4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4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2">
        <v>43938</v>
      </c>
      <c r="B47" s="1">
        <v>127</v>
      </c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4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2">
        <v>43939</v>
      </c>
      <c r="B48" s="1">
        <v>123</v>
      </c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4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2">
        <v>43940</v>
      </c>
      <c r="B49" s="1">
        <v>126</v>
      </c>
      <c r="C49" s="4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4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2">
        <v>43941</v>
      </c>
      <c r="B50" s="1">
        <v>129</v>
      </c>
      <c r="C50" s="4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4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2">
        <v>43942</v>
      </c>
      <c r="B51" s="1">
        <v>131</v>
      </c>
      <c r="C51" s="4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4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2">
        <v>43943</v>
      </c>
      <c r="B52" s="1">
        <v>136</v>
      </c>
      <c r="C52" s="4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4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2">
        <v>43944</v>
      </c>
      <c r="B53" s="1">
        <v>141</v>
      </c>
      <c r="C53" s="4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4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2">
        <v>43945</v>
      </c>
      <c r="B54" s="1">
        <v>144</v>
      </c>
      <c r="C54" s="4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4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2">
        <v>43946</v>
      </c>
      <c r="B55" s="1">
        <v>139</v>
      </c>
      <c r="C55" s="4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4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2">
        <v>43947</v>
      </c>
      <c r="B56" s="1">
        <v>151</v>
      </c>
      <c r="C56" s="4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4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2">
        <v>43948</v>
      </c>
      <c r="B57" s="1">
        <v>155</v>
      </c>
      <c r="C57" s="4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4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2">
        <v>43949</v>
      </c>
      <c r="B58" s="1">
        <v>154</v>
      </c>
      <c r="C58" s="4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4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2">
        <v>43950</v>
      </c>
      <c r="B59" s="1">
        <v>157</v>
      </c>
      <c r="C59" s="4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4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2">
        <v>43951</v>
      </c>
      <c r="B60" s="1">
        <v>157</v>
      </c>
      <c r="C60" s="4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4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2">
        <v>43952</v>
      </c>
      <c r="B61" s="1">
        <v>164</v>
      </c>
      <c r="C61" s="4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4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2">
        <v>43953</v>
      </c>
      <c r="B62" s="1">
        <v>164</v>
      </c>
      <c r="C62" s="4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4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2">
        <v>43954</v>
      </c>
      <c r="B63" s="1">
        <v>146</v>
      </c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4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2">
        <v>43955</v>
      </c>
      <c r="B64" s="1">
        <v>148</v>
      </c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4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2">
        <v>43956</v>
      </c>
      <c r="B65" s="1">
        <v>143</v>
      </c>
      <c r="C65" s="4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4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2">
        <v>43957</v>
      </c>
      <c r="B66" s="1">
        <v>151</v>
      </c>
      <c r="C66" s="4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4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2">
        <v>43958</v>
      </c>
      <c r="B67" s="1">
        <v>151</v>
      </c>
      <c r="C67" s="4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4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2">
        <v>43959</v>
      </c>
      <c r="B68" s="1">
        <v>157</v>
      </c>
      <c r="C68" s="4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4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2">
        <v>43960</v>
      </c>
      <c r="B69" s="1">
        <v>160</v>
      </c>
      <c r="C69" s="4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4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2">
        <v>43961</v>
      </c>
      <c r="B70" s="1">
        <v>164</v>
      </c>
      <c r="C70" s="4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4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2">
        <v>43962</v>
      </c>
      <c r="B71" s="1">
        <v>170</v>
      </c>
      <c r="C71" s="4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4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2">
        <v>43963</v>
      </c>
      <c r="B72" s="1">
        <v>147</v>
      </c>
      <c r="C72" s="4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4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2">
        <v>43964</v>
      </c>
      <c r="B73" s="1">
        <v>147</v>
      </c>
      <c r="C73" s="4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4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2">
        <v>43965</v>
      </c>
      <c r="B74" s="1">
        <v>149</v>
      </c>
      <c r="C74" s="4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4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2">
        <v>43966</v>
      </c>
      <c r="B75" s="1">
        <v>151</v>
      </c>
      <c r="C75" s="4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4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2">
        <v>43967</v>
      </c>
      <c r="B76" s="1">
        <v>154</v>
      </c>
      <c r="C76" s="4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4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2">
        <v>43968</v>
      </c>
      <c r="B77" s="1">
        <v>159</v>
      </c>
      <c r="C77" s="4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4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2">
        <v>43969</v>
      </c>
      <c r="B78" s="1">
        <v>156</v>
      </c>
      <c r="C78" s="4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4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2">
        <v>43970</v>
      </c>
      <c r="B79" s="1">
        <v>161</v>
      </c>
      <c r="C79" s="4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4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2">
        <v>43971</v>
      </c>
      <c r="B80" s="1">
        <v>171</v>
      </c>
      <c r="C80" s="4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4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2">
        <v>43972</v>
      </c>
      <c r="B81" s="1">
        <v>172</v>
      </c>
      <c r="C81" s="4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4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2">
        <v>43973</v>
      </c>
      <c r="B82" s="1">
        <v>173</v>
      </c>
      <c r="C82" s="4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4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2">
        <v>43974</v>
      </c>
      <c r="B83" s="1">
        <v>181</v>
      </c>
      <c r="C83" s="4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4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2">
        <v>43975</v>
      </c>
      <c r="B84" s="1">
        <v>181</v>
      </c>
      <c r="C84" s="4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4"/>
      <c r="Q84" s="5"/>
      <c r="R84" s="5"/>
      <c r="S84" s="5"/>
      <c r="T84" s="5"/>
      <c r="U84" s="5"/>
      <c r="V84" s="5"/>
      <c r="W84" s="5"/>
      <c r="X84" s="5"/>
      <c r="Y84" s="5"/>
    </row>
    <row r="85" spans="1:25" x14ac:dyDescent="0.25">
      <c r="A85" s="2">
        <v>43976</v>
      </c>
      <c r="B85" s="1">
        <v>203</v>
      </c>
      <c r="C85" s="4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4"/>
      <c r="Q85" s="5"/>
      <c r="R85" s="5"/>
      <c r="S85" s="5"/>
      <c r="T85" s="5"/>
      <c r="U85" s="5"/>
      <c r="V85" s="5"/>
      <c r="W85" s="5"/>
      <c r="X85" s="5"/>
      <c r="Y85" s="5"/>
    </row>
    <row r="86" spans="1:25" x14ac:dyDescent="0.25">
      <c r="A86" s="2">
        <v>43977</v>
      </c>
      <c r="B86" s="1">
        <v>250</v>
      </c>
      <c r="C86" s="4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4"/>
      <c r="Q86" s="5"/>
      <c r="R86" s="5"/>
      <c r="S86" s="5"/>
      <c r="T86" s="5"/>
      <c r="U86" s="5"/>
      <c r="V86" s="5"/>
      <c r="W86" s="5"/>
      <c r="X86" s="5"/>
      <c r="Y86" s="5"/>
    </row>
    <row r="87" spans="1:25" x14ac:dyDescent="0.25">
      <c r="A87" s="2">
        <v>43978</v>
      </c>
      <c r="B87" s="1">
        <v>254</v>
      </c>
      <c r="C87" s="4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4"/>
      <c r="Q87" s="5"/>
      <c r="R87" s="5"/>
      <c r="S87" s="5"/>
      <c r="T87" s="5"/>
      <c r="U87" s="5"/>
      <c r="V87" s="5"/>
      <c r="W87" s="5"/>
      <c r="X87" s="5"/>
      <c r="Y87" s="5"/>
    </row>
    <row r="88" spans="1:25" x14ac:dyDescent="0.25">
      <c r="A88" s="2">
        <v>43979</v>
      </c>
      <c r="B88" s="1">
        <v>259</v>
      </c>
      <c r="C88" s="4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4"/>
      <c r="Q88" s="5"/>
      <c r="R88" s="5"/>
      <c r="S88" s="5"/>
      <c r="T88" s="5"/>
      <c r="U88" s="5"/>
      <c r="V88" s="5"/>
      <c r="W88" s="5"/>
      <c r="X88" s="5"/>
      <c r="Y88" s="5"/>
    </row>
    <row r="89" spans="1:25" x14ac:dyDescent="0.25">
      <c r="A89" s="2">
        <v>43980</v>
      </c>
      <c r="B89" s="1">
        <v>244</v>
      </c>
      <c r="C89" s="4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4"/>
      <c r="Q89" s="5"/>
      <c r="R89" s="5"/>
      <c r="S89" s="5"/>
      <c r="T89" s="5"/>
      <c r="U89" s="5"/>
      <c r="V89" s="5"/>
      <c r="W89" s="5"/>
      <c r="X89" s="5"/>
      <c r="Y89" s="5"/>
    </row>
    <row r="90" spans="1:25" x14ac:dyDescent="0.25">
      <c r="A90" s="2">
        <v>43981</v>
      </c>
      <c r="B90" s="1">
        <v>256</v>
      </c>
      <c r="C90" s="4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4"/>
      <c r="Q90" s="5"/>
      <c r="R90" s="5"/>
      <c r="S90" s="5"/>
      <c r="T90" s="5"/>
      <c r="U90" s="5"/>
      <c r="V90" s="5"/>
      <c r="W90" s="5"/>
      <c r="X90" s="5"/>
      <c r="Y90" s="5"/>
    </row>
    <row r="91" spans="1:25" x14ac:dyDescent="0.25">
      <c r="A91" s="2">
        <v>43982</v>
      </c>
      <c r="B91" s="1">
        <v>272</v>
      </c>
      <c r="C91" s="4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4"/>
      <c r="Q91" s="5"/>
      <c r="R91" s="5"/>
      <c r="S91" s="5"/>
      <c r="T91" s="5"/>
      <c r="U91" s="5"/>
      <c r="V91" s="5"/>
      <c r="W91" s="5"/>
      <c r="X91" s="5"/>
      <c r="Y91" s="5"/>
    </row>
    <row r="92" spans="1:25" x14ac:dyDescent="0.25">
      <c r="A92" s="2">
        <v>43983</v>
      </c>
      <c r="B92" s="1">
        <v>271</v>
      </c>
      <c r="C92" s="4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4"/>
      <c r="Q92" s="5"/>
      <c r="R92" s="5"/>
      <c r="S92" s="5"/>
      <c r="T92" s="5"/>
      <c r="U92" s="5"/>
      <c r="V92" s="5"/>
      <c r="W92" s="5"/>
      <c r="X92" s="5"/>
      <c r="Y92" s="5"/>
    </row>
    <row r="93" spans="1:25" x14ac:dyDescent="0.25">
      <c r="A93" s="2">
        <v>43984</v>
      </c>
      <c r="B93" s="1">
        <v>288</v>
      </c>
      <c r="C93" s="4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4"/>
      <c r="Q93" s="5"/>
      <c r="R93" s="5"/>
      <c r="S93" s="5"/>
      <c r="T93" s="5"/>
      <c r="U93" s="5"/>
      <c r="V93" s="5"/>
      <c r="W93" s="5"/>
      <c r="X93" s="5"/>
      <c r="Y93" s="5"/>
    </row>
    <row r="94" spans="1:25" x14ac:dyDescent="0.25">
      <c r="A94" s="2">
        <v>43985</v>
      </c>
      <c r="B94" s="1">
        <v>293</v>
      </c>
      <c r="C94" s="4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4"/>
      <c r="Q94" s="5"/>
      <c r="R94" s="5"/>
      <c r="S94" s="5"/>
      <c r="T94" s="5"/>
      <c r="U94" s="5"/>
      <c r="V94" s="5"/>
      <c r="W94" s="5"/>
      <c r="X94" s="5"/>
      <c r="Y94" s="5"/>
    </row>
    <row r="95" spans="1:25" x14ac:dyDescent="0.25">
      <c r="A95" s="2">
        <v>43986</v>
      </c>
      <c r="B95" s="1">
        <v>248</v>
      </c>
      <c r="C95" s="4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4"/>
      <c r="Q95" s="5"/>
      <c r="R95" s="5"/>
      <c r="S95" s="5"/>
      <c r="T95" s="5"/>
      <c r="U95" s="5"/>
      <c r="V95" s="5"/>
      <c r="W95" s="5"/>
      <c r="X95" s="5"/>
      <c r="Y95" s="5"/>
    </row>
    <row r="96" spans="1:25" x14ac:dyDescent="0.25">
      <c r="A96" s="2">
        <v>43987</v>
      </c>
      <c r="B96" s="1">
        <v>249</v>
      </c>
      <c r="C96" s="4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4"/>
      <c r="Q96" s="5"/>
      <c r="R96" s="5"/>
      <c r="S96" s="5"/>
      <c r="T96" s="5"/>
      <c r="U96" s="5"/>
      <c r="V96" s="5"/>
      <c r="W96" s="5"/>
      <c r="X96" s="5"/>
      <c r="Y96" s="5"/>
    </row>
    <row r="97" spans="1:25" x14ac:dyDescent="0.25">
      <c r="A97" s="2">
        <v>43988</v>
      </c>
      <c r="B97" s="1">
        <v>247</v>
      </c>
      <c r="C97" s="4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4"/>
      <c r="Q97" s="5"/>
      <c r="R97" s="5"/>
      <c r="S97" s="5"/>
      <c r="T97" s="5"/>
      <c r="U97" s="5"/>
      <c r="V97" s="5"/>
      <c r="W97" s="5"/>
      <c r="X97" s="5"/>
      <c r="Y97" s="5"/>
    </row>
    <row r="98" spans="1:25" x14ac:dyDescent="0.25">
      <c r="A98" s="2">
        <v>43989</v>
      </c>
      <c r="B98" s="1">
        <v>235</v>
      </c>
      <c r="C98" s="4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4"/>
      <c r="Q98" s="5"/>
      <c r="R98" s="5"/>
      <c r="S98" s="5"/>
      <c r="T98" s="5"/>
      <c r="U98" s="5"/>
      <c r="V98" s="5"/>
      <c r="W98" s="5"/>
      <c r="X98" s="5"/>
      <c r="Y98" s="5"/>
    </row>
    <row r="99" spans="1:25" x14ac:dyDescent="0.25">
      <c r="A99" s="2">
        <v>43990</v>
      </c>
      <c r="B99" s="1">
        <v>265</v>
      </c>
      <c r="C99" s="4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4"/>
      <c r="Q99" s="5"/>
      <c r="R99" s="5"/>
      <c r="S99" s="5"/>
      <c r="T99" s="5"/>
      <c r="U99" s="5"/>
      <c r="V99" s="5"/>
      <c r="W99" s="5"/>
      <c r="X99" s="5"/>
      <c r="Y99" s="5"/>
    </row>
    <row r="100" spans="1:25" x14ac:dyDescent="0.25">
      <c r="A100" s="2">
        <v>43991</v>
      </c>
      <c r="B100" s="1">
        <v>263</v>
      </c>
      <c r="C100" s="4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4"/>
      <c r="Q100" s="5"/>
      <c r="R100" s="5"/>
      <c r="S100" s="5"/>
      <c r="T100" s="5"/>
      <c r="U100" s="5"/>
      <c r="V100" s="5"/>
      <c r="W100" s="5"/>
      <c r="X100" s="5"/>
      <c r="Y100" s="5"/>
    </row>
    <row r="101" spans="1:25" x14ac:dyDescent="0.25">
      <c r="A101" s="2">
        <v>43992</v>
      </c>
      <c r="B101" s="1">
        <v>325</v>
      </c>
      <c r="C101" s="4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4"/>
      <c r="Q101" s="5"/>
      <c r="R101" s="5"/>
      <c r="S101" s="5"/>
      <c r="T101" s="5"/>
      <c r="U101" s="5"/>
      <c r="V101" s="5"/>
      <c r="W101" s="5"/>
      <c r="X101" s="5"/>
      <c r="Y101" s="5"/>
    </row>
    <row r="102" spans="1:25" x14ac:dyDescent="0.25">
      <c r="A102" s="2">
        <v>43993</v>
      </c>
      <c r="B102" s="1">
        <v>295</v>
      </c>
      <c r="C102" s="4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4"/>
      <c r="Q102" s="5"/>
      <c r="R102" s="5"/>
      <c r="S102" s="5"/>
      <c r="T102" s="5"/>
      <c r="U102" s="5"/>
      <c r="V102" s="5"/>
      <c r="W102" s="5"/>
      <c r="X102" s="5"/>
      <c r="Y102" s="5"/>
    </row>
    <row r="103" spans="1:25" x14ac:dyDescent="0.25">
      <c r="A103" s="2">
        <v>43994</v>
      </c>
      <c r="B103" s="1">
        <v>280</v>
      </c>
      <c r="C103" s="4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4"/>
      <c r="Q103" s="5"/>
      <c r="R103" s="5"/>
      <c r="S103" s="5"/>
      <c r="T103" s="5"/>
      <c r="U103" s="5"/>
      <c r="V103" s="5"/>
      <c r="W103" s="5"/>
      <c r="X103" s="5"/>
      <c r="Y103" s="5"/>
    </row>
    <row r="104" spans="1:25" x14ac:dyDescent="0.25">
      <c r="A104" s="2">
        <v>43995</v>
      </c>
      <c r="B104" s="9">
        <v>293</v>
      </c>
      <c r="C104" s="4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4"/>
      <c r="Q104" s="5"/>
      <c r="R104" s="5"/>
      <c r="S104" s="5"/>
      <c r="T104" s="5"/>
      <c r="U104" s="5"/>
      <c r="V104" s="5"/>
      <c r="W104" s="5"/>
      <c r="X104" s="5"/>
      <c r="Y104" s="5"/>
    </row>
    <row r="105" spans="1:25" x14ac:dyDescent="0.25">
      <c r="A105" s="2">
        <v>43996</v>
      </c>
      <c r="B105" s="17">
        <v>316</v>
      </c>
      <c r="C105" s="4"/>
      <c r="D105" s="4"/>
      <c r="E105" s="4"/>
      <c r="F105" s="4"/>
      <c r="G105" s="5"/>
      <c r="H105" s="5"/>
      <c r="I105" s="5"/>
      <c r="J105" s="5"/>
      <c r="K105" s="5"/>
      <c r="L105" s="5"/>
      <c r="M105" s="5"/>
      <c r="N105" s="5"/>
      <c r="O105" s="5"/>
      <c r="P105" s="4"/>
      <c r="Q105" s="5"/>
      <c r="R105" s="5"/>
      <c r="S105" s="5"/>
      <c r="T105" s="5"/>
      <c r="U105" s="5"/>
      <c r="V105" s="5"/>
      <c r="W105" s="5"/>
      <c r="X105" s="5"/>
      <c r="Y105" s="5"/>
    </row>
    <row r="106" spans="1:25" x14ac:dyDescent="0.25">
      <c r="A106" s="2">
        <v>43997</v>
      </c>
      <c r="B106" s="18">
        <v>324</v>
      </c>
      <c r="C106" s="4"/>
      <c r="D106" s="4"/>
      <c r="E106" s="4"/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4"/>
      <c r="Q106" s="5"/>
      <c r="R106" s="5"/>
      <c r="S106" s="5"/>
      <c r="T106" s="5"/>
      <c r="U106" s="5"/>
      <c r="V106" s="5"/>
      <c r="W106" s="5"/>
      <c r="X106" s="5"/>
      <c r="Y106" s="5"/>
    </row>
    <row r="107" spans="1:25" x14ac:dyDescent="0.25">
      <c r="A107" s="2">
        <v>43998</v>
      </c>
      <c r="B107" s="18">
        <v>345</v>
      </c>
      <c r="C107" s="4"/>
      <c r="D107" s="4"/>
      <c r="E107" s="4"/>
      <c r="F107" s="4"/>
      <c r="G107" s="5"/>
      <c r="H107" s="5"/>
      <c r="I107" s="5"/>
      <c r="J107" s="5"/>
      <c r="K107" s="5"/>
      <c r="L107" s="5"/>
      <c r="M107" s="5"/>
      <c r="N107" s="5"/>
      <c r="O107" s="5"/>
      <c r="P107" s="4"/>
      <c r="Q107" s="5"/>
      <c r="R107" s="5"/>
      <c r="S107" s="5"/>
      <c r="T107" s="5"/>
      <c r="U107" s="5"/>
      <c r="V107" s="5"/>
      <c r="W107" s="5"/>
      <c r="X107" s="5"/>
      <c r="Y107" s="5"/>
    </row>
    <row r="108" spans="1:25" x14ac:dyDescent="0.25">
      <c r="A108" s="2">
        <v>43999</v>
      </c>
      <c r="B108" s="18">
        <v>353</v>
      </c>
      <c r="C108" s="4"/>
      <c r="D108" s="4"/>
      <c r="E108" s="4"/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4"/>
      <c r="Q108" s="5"/>
      <c r="R108" s="5"/>
      <c r="S108" s="5"/>
      <c r="T108" s="5"/>
      <c r="U108" s="5"/>
      <c r="V108" s="5"/>
      <c r="W108" s="5"/>
      <c r="X108" s="5"/>
      <c r="Y108" s="5"/>
    </row>
    <row r="109" spans="1:25" x14ac:dyDescent="0.25">
      <c r="A109" s="2">
        <v>44000</v>
      </c>
      <c r="B109" s="4">
        <v>364</v>
      </c>
      <c r="C109" s="4"/>
      <c r="D109" s="4"/>
      <c r="E109" s="4"/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4"/>
      <c r="Q109" s="5"/>
      <c r="R109" s="5"/>
      <c r="S109" s="5"/>
      <c r="T109" s="5"/>
      <c r="U109" s="5"/>
      <c r="V109" s="5"/>
      <c r="W109" s="5"/>
      <c r="X109" s="5"/>
      <c r="Y109" s="5"/>
    </row>
    <row r="110" spans="1:25" x14ac:dyDescent="0.25">
      <c r="A110" s="2">
        <v>44001</v>
      </c>
      <c r="B110" s="4">
        <v>364</v>
      </c>
      <c r="C110" s="4"/>
      <c r="D110" s="4"/>
      <c r="E110" s="4"/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4"/>
      <c r="Q110" s="5"/>
      <c r="R110" s="5"/>
      <c r="S110" s="5"/>
      <c r="T110" s="5"/>
      <c r="U110" s="5"/>
      <c r="V110" s="5"/>
      <c r="W110" s="5"/>
      <c r="X110" s="5"/>
      <c r="Y110" s="5"/>
    </row>
    <row r="111" spans="1:25" x14ac:dyDescent="0.25">
      <c r="A111" s="2">
        <v>44002</v>
      </c>
      <c r="B111" s="4">
        <v>381</v>
      </c>
      <c r="C111" s="4"/>
      <c r="D111" s="4"/>
      <c r="E111" s="4"/>
      <c r="F111" s="4"/>
      <c r="G111" s="5"/>
      <c r="H111" s="5"/>
      <c r="I111" s="5"/>
      <c r="J111" s="5"/>
      <c r="K111" s="5"/>
      <c r="L111" s="5"/>
      <c r="M111" s="5"/>
      <c r="N111" s="5"/>
      <c r="O111" s="5"/>
      <c r="P111" s="4"/>
      <c r="Q111" s="5"/>
      <c r="R111" s="5"/>
      <c r="S111" s="5"/>
      <c r="T111" s="5"/>
      <c r="U111" s="5"/>
      <c r="V111" s="5"/>
      <c r="W111" s="5"/>
      <c r="X111" s="5"/>
      <c r="Y111" s="5"/>
    </row>
    <row r="112" spans="1:25" x14ac:dyDescent="0.25">
      <c r="A112" s="2">
        <v>44003</v>
      </c>
      <c r="B112" s="4">
        <v>397</v>
      </c>
      <c r="C112" s="4"/>
      <c r="D112" s="4"/>
      <c r="E112" s="4"/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4"/>
      <c r="Q112" s="5"/>
      <c r="R112" s="5"/>
      <c r="S112" s="5"/>
      <c r="T112" s="5"/>
      <c r="U112" s="5"/>
      <c r="V112" s="5"/>
      <c r="W112" s="5"/>
      <c r="X112" s="5"/>
      <c r="Y112" s="5"/>
    </row>
    <row r="113" spans="1:25" x14ac:dyDescent="0.25">
      <c r="A113" s="2">
        <v>44004</v>
      </c>
      <c r="B113" s="4">
        <v>414</v>
      </c>
      <c r="C113" s="4"/>
      <c r="D113" s="4"/>
      <c r="E113" s="4"/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4"/>
      <c r="Q113" s="5"/>
      <c r="R113" s="5"/>
      <c r="S113" s="5"/>
      <c r="T113" s="5"/>
      <c r="U113" s="5"/>
      <c r="V113" s="5"/>
      <c r="W113" s="5"/>
      <c r="X113" s="5"/>
      <c r="Y113" s="5"/>
    </row>
    <row r="114" spans="1:25" x14ac:dyDescent="0.25">
      <c r="A114" s="2">
        <v>44005</v>
      </c>
      <c r="B114" s="4">
        <v>433</v>
      </c>
      <c r="C114" s="4"/>
      <c r="D114" s="4"/>
      <c r="E114" s="4"/>
      <c r="F114" s="4"/>
      <c r="G114" s="5"/>
      <c r="H114" s="5"/>
      <c r="I114" s="5"/>
      <c r="J114" s="5"/>
      <c r="K114" s="5"/>
      <c r="L114" s="5"/>
      <c r="M114" s="5"/>
      <c r="N114" s="5"/>
      <c r="O114" s="5"/>
      <c r="P114" s="4"/>
      <c r="Q114" s="5"/>
      <c r="R114" s="5"/>
      <c r="S114" s="5"/>
      <c r="T114" s="5"/>
      <c r="U114" s="5"/>
      <c r="V114" s="5"/>
      <c r="W114" s="5"/>
      <c r="X114" s="5"/>
      <c r="Y114" s="5"/>
    </row>
    <row r="115" spans="1:25" x14ac:dyDescent="0.25">
      <c r="A115" s="2">
        <v>44006</v>
      </c>
      <c r="B115" s="4">
        <v>457</v>
      </c>
      <c r="C115" s="1">
        <v>232</v>
      </c>
      <c r="D115" s="1">
        <v>193</v>
      </c>
      <c r="E115" s="1">
        <v>9</v>
      </c>
      <c r="F115" s="1"/>
      <c r="G115" s="1">
        <v>3</v>
      </c>
      <c r="H115" s="1"/>
      <c r="I115" s="1">
        <v>1</v>
      </c>
      <c r="J115" s="1">
        <v>1</v>
      </c>
      <c r="K115" s="1"/>
      <c r="L115" s="1"/>
      <c r="M115" s="1"/>
      <c r="N115" s="1"/>
      <c r="O115" s="1"/>
      <c r="P115" s="1">
        <v>8</v>
      </c>
      <c r="Q115" s="1">
        <v>7</v>
      </c>
      <c r="R115" s="1">
        <v>1</v>
      </c>
      <c r="S115" s="1">
        <v>1</v>
      </c>
      <c r="T115" s="1"/>
      <c r="U115" s="1"/>
      <c r="V115" s="1">
        <v>1</v>
      </c>
      <c r="W115" s="5"/>
      <c r="X115" s="5"/>
      <c r="Y115" s="5"/>
    </row>
    <row r="116" spans="1:25" x14ac:dyDescent="0.25">
      <c r="A116" s="2">
        <v>44007</v>
      </c>
      <c r="B116" s="4">
        <v>472</v>
      </c>
      <c r="C116" s="4"/>
      <c r="D116" s="4"/>
      <c r="E116" s="4"/>
      <c r="F116" s="4"/>
      <c r="G116" s="5"/>
      <c r="H116" s="5"/>
      <c r="I116" s="5"/>
      <c r="J116" s="5"/>
      <c r="K116" s="5"/>
      <c r="L116" s="5"/>
      <c r="M116" s="5"/>
      <c r="N116" s="5"/>
      <c r="O116" s="5"/>
      <c r="P116" s="4"/>
      <c r="Q116" s="5"/>
      <c r="R116" s="5"/>
      <c r="S116" s="5"/>
      <c r="T116" s="5"/>
      <c r="U116" s="5"/>
      <c r="V116" s="5"/>
      <c r="W116" s="5"/>
      <c r="X116" s="5"/>
      <c r="Y116" s="5"/>
    </row>
    <row r="117" spans="1:25" x14ac:dyDescent="0.25">
      <c r="A117" s="2">
        <v>44008</v>
      </c>
      <c r="B117" s="4">
        <v>507</v>
      </c>
      <c r="C117" s="4"/>
      <c r="D117" s="4"/>
      <c r="E117" s="4"/>
      <c r="F117" s="4"/>
      <c r="G117" s="5"/>
      <c r="H117" s="5"/>
      <c r="I117" s="5"/>
      <c r="J117" s="5"/>
      <c r="K117" s="5"/>
      <c r="L117" s="5"/>
      <c r="M117" s="5"/>
      <c r="N117" s="5"/>
      <c r="O117" s="5"/>
      <c r="P117" s="4"/>
      <c r="Q117" s="5"/>
      <c r="R117" s="5"/>
      <c r="S117" s="5"/>
      <c r="T117" s="5"/>
      <c r="U117" s="5"/>
      <c r="V117" s="5"/>
      <c r="W117" s="5"/>
      <c r="X117" s="5"/>
      <c r="Y117" s="5"/>
    </row>
    <row r="118" spans="1:25" x14ac:dyDescent="0.25">
      <c r="A118" s="2">
        <v>44009</v>
      </c>
      <c r="B118" s="4">
        <v>542</v>
      </c>
      <c r="C118" s="4"/>
      <c r="D118" s="4"/>
      <c r="E118" s="4"/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4"/>
      <c r="Q118" s="5"/>
      <c r="R118" s="5"/>
      <c r="S118" s="5"/>
      <c r="T118" s="5"/>
      <c r="U118" s="5"/>
      <c r="V118" s="5"/>
      <c r="W118" s="5"/>
      <c r="X118" s="5"/>
      <c r="Y118" s="5"/>
    </row>
    <row r="119" spans="1:25" x14ac:dyDescent="0.25">
      <c r="A119" s="2">
        <v>44010</v>
      </c>
      <c r="B119" s="4">
        <v>535</v>
      </c>
      <c r="C119" s="4"/>
      <c r="D119" s="4"/>
      <c r="E119" s="4"/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4"/>
      <c r="Q119" s="5"/>
      <c r="R119" s="5"/>
      <c r="S119" s="5"/>
      <c r="T119" s="5"/>
      <c r="U119" s="5"/>
      <c r="V119" s="5"/>
      <c r="W119" s="5"/>
      <c r="X119" s="5"/>
      <c r="Y119" s="5"/>
    </row>
    <row r="120" spans="1:25" x14ac:dyDescent="0.25">
      <c r="A120" s="2">
        <v>44011</v>
      </c>
      <c r="B120" s="4">
        <v>555</v>
      </c>
      <c r="C120" s="4"/>
      <c r="D120" s="4"/>
      <c r="E120" s="4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4"/>
      <c r="Q120" s="5"/>
      <c r="R120" s="5"/>
      <c r="S120" s="5"/>
      <c r="T120" s="5"/>
      <c r="U120" s="5"/>
      <c r="V120" s="5"/>
      <c r="W120" s="5"/>
      <c r="X120" s="5"/>
      <c r="Y120" s="5"/>
    </row>
    <row r="121" spans="1:25" x14ac:dyDescent="0.25">
      <c r="A121" s="2">
        <v>44012</v>
      </c>
      <c r="B121" s="4">
        <v>576</v>
      </c>
      <c r="C121" s="4">
        <v>309</v>
      </c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x14ac:dyDescent="0.25">
      <c r="A122" s="2">
        <v>44013</v>
      </c>
      <c r="B122" s="4">
        <v>594</v>
      </c>
      <c r="C122" s="4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x14ac:dyDescent="0.25">
      <c r="A123" s="2">
        <v>44014</v>
      </c>
      <c r="B123" s="4">
        <v>620</v>
      </c>
      <c r="C123" s="4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x14ac:dyDescent="0.25">
      <c r="A124" s="2">
        <v>44015</v>
      </c>
      <c r="B124" s="1">
        <v>637</v>
      </c>
      <c r="C124" s="4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x14ac:dyDescent="0.25">
      <c r="A125" s="2">
        <v>44016</v>
      </c>
      <c r="B125" s="1">
        <v>658</v>
      </c>
      <c r="C125" s="4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x14ac:dyDescent="0.25">
      <c r="A126" s="2">
        <v>44017</v>
      </c>
      <c r="B126" s="1">
        <v>676</v>
      </c>
      <c r="C126" s="4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x14ac:dyDescent="0.25">
      <c r="A127" s="2">
        <v>44018</v>
      </c>
      <c r="B127" s="1">
        <v>688</v>
      </c>
      <c r="C127" s="4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x14ac:dyDescent="0.25">
      <c r="A128" s="2">
        <v>44019</v>
      </c>
      <c r="B128" s="4">
        <v>646</v>
      </c>
      <c r="C128" s="4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x14ac:dyDescent="0.25">
      <c r="A129" s="2">
        <v>44020</v>
      </c>
      <c r="B129" s="4">
        <v>671</v>
      </c>
      <c r="C129" s="4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x14ac:dyDescent="0.25">
      <c r="A130" s="2">
        <v>44021</v>
      </c>
      <c r="B130" s="4">
        <v>662</v>
      </c>
      <c r="C130" s="4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x14ac:dyDescent="0.25">
      <c r="A131" s="2">
        <v>44022</v>
      </c>
      <c r="B131" s="4">
        <v>686</v>
      </c>
      <c r="C131" s="4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x14ac:dyDescent="0.25">
      <c r="A132" s="2">
        <v>44023</v>
      </c>
      <c r="B132" s="4">
        <v>701</v>
      </c>
      <c r="C132" s="4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x14ac:dyDescent="0.25">
      <c r="A133" s="2">
        <v>44024</v>
      </c>
      <c r="B133" s="4">
        <v>735</v>
      </c>
      <c r="C133" s="4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x14ac:dyDescent="0.25">
      <c r="A134" s="2">
        <v>44025</v>
      </c>
      <c r="B134" s="4">
        <v>752</v>
      </c>
      <c r="C134" s="4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x14ac:dyDescent="0.25">
      <c r="A135" s="2">
        <v>44026</v>
      </c>
      <c r="B135" s="4">
        <v>772</v>
      </c>
      <c r="C135" s="4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x14ac:dyDescent="0.25">
      <c r="A136" s="2">
        <v>44027</v>
      </c>
      <c r="B136" s="4">
        <v>783</v>
      </c>
      <c r="C136" s="4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x14ac:dyDescent="0.25">
      <c r="A137" s="2">
        <v>44028</v>
      </c>
      <c r="B137" s="7">
        <v>793</v>
      </c>
      <c r="C137" s="4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x14ac:dyDescent="0.25">
      <c r="A138" s="2">
        <v>44029</v>
      </c>
      <c r="B138" s="7">
        <v>823</v>
      </c>
      <c r="C138" s="4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x14ac:dyDescent="0.25">
      <c r="A139" s="2">
        <v>44030</v>
      </c>
      <c r="B139" s="7">
        <v>824</v>
      </c>
      <c r="C139" s="4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x14ac:dyDescent="0.25">
      <c r="A140" s="2">
        <v>44031</v>
      </c>
      <c r="B140" s="4">
        <v>842</v>
      </c>
      <c r="C140" s="4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x14ac:dyDescent="0.25">
      <c r="A141" s="2">
        <v>44032</v>
      </c>
      <c r="B141" s="4">
        <v>853</v>
      </c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x14ac:dyDescent="0.25">
      <c r="A142" s="2">
        <v>44033</v>
      </c>
      <c r="B142" s="4">
        <v>890</v>
      </c>
      <c r="C142" s="4">
        <v>505</v>
      </c>
      <c r="D142" s="4">
        <v>348</v>
      </c>
      <c r="E142" s="12">
        <v>10</v>
      </c>
      <c r="F142" s="12">
        <v>1</v>
      </c>
      <c r="G142" s="12">
        <v>5</v>
      </c>
      <c r="H142" s="12"/>
      <c r="I142" s="5"/>
      <c r="J142" s="5"/>
      <c r="K142" s="5">
        <v>1</v>
      </c>
      <c r="L142" s="5"/>
      <c r="M142" s="5">
        <v>1</v>
      </c>
      <c r="N142" s="5">
        <v>4</v>
      </c>
      <c r="O142" s="5">
        <v>1</v>
      </c>
      <c r="P142" s="5">
        <v>5</v>
      </c>
      <c r="Q142" s="5">
        <v>8</v>
      </c>
      <c r="R142" s="5">
        <v>1</v>
      </c>
      <c r="S142" s="5"/>
      <c r="T142" s="5"/>
      <c r="U142" s="5">
        <v>1</v>
      </c>
      <c r="V142" s="5">
        <v>4</v>
      </c>
      <c r="W142" s="5">
        <v>0</v>
      </c>
      <c r="X142" s="5">
        <v>0</v>
      </c>
      <c r="Y142" s="5">
        <v>1</v>
      </c>
    </row>
    <row r="143" spans="1:25" x14ac:dyDescent="0.25">
      <c r="A143" s="2">
        <v>44034</v>
      </c>
      <c r="B143" s="91"/>
      <c r="C143" s="91"/>
      <c r="D143" s="91"/>
      <c r="E143" s="92"/>
      <c r="F143" s="92"/>
      <c r="G143" s="92"/>
      <c r="H143" s="92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</row>
    <row r="144" spans="1:25" x14ac:dyDescent="0.25">
      <c r="A144" s="2">
        <v>44035</v>
      </c>
      <c r="B144" s="91"/>
      <c r="C144" s="91"/>
      <c r="D144" s="91"/>
      <c r="E144" s="92"/>
      <c r="F144" s="92"/>
      <c r="G144" s="92"/>
      <c r="H144" s="92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</row>
    <row r="145" spans="1:25" x14ac:dyDescent="0.25">
      <c r="A145" s="2">
        <v>44036</v>
      </c>
      <c r="B145" s="91">
        <v>955</v>
      </c>
      <c r="C145" s="91">
        <v>557</v>
      </c>
      <c r="D145" s="91">
        <v>269</v>
      </c>
      <c r="E145" s="92">
        <v>11</v>
      </c>
      <c r="F145" s="92"/>
      <c r="G145" s="92">
        <v>10</v>
      </c>
      <c r="H145" s="92">
        <v>1</v>
      </c>
      <c r="I145" s="92">
        <v>6</v>
      </c>
      <c r="J145" s="93"/>
      <c r="K145" s="93">
        <v>25</v>
      </c>
      <c r="L145" s="93"/>
      <c r="M145" s="93">
        <v>4</v>
      </c>
      <c r="N145" s="93"/>
      <c r="O145" s="93">
        <v>1</v>
      </c>
      <c r="P145" s="93">
        <v>12</v>
      </c>
      <c r="Q145" s="93">
        <v>35</v>
      </c>
      <c r="R145" s="94">
        <v>2</v>
      </c>
      <c r="S145" s="93"/>
      <c r="T145" s="93"/>
      <c r="U145" s="94">
        <v>2</v>
      </c>
      <c r="V145" s="93"/>
      <c r="W145" s="93"/>
      <c r="X145" s="93"/>
      <c r="Y145" s="93"/>
    </row>
    <row r="146" spans="1:25" x14ac:dyDescent="0.25">
      <c r="A146" s="2">
        <v>44037</v>
      </c>
      <c r="B146" s="91">
        <v>980</v>
      </c>
      <c r="C146" s="91"/>
      <c r="D146" s="91"/>
      <c r="E146" s="92"/>
      <c r="F146" s="92"/>
      <c r="G146" s="92"/>
      <c r="H146" s="92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</row>
    <row r="147" spans="1:25" x14ac:dyDescent="0.25">
      <c r="A147" s="90"/>
      <c r="B147" s="91"/>
      <c r="C147" s="91"/>
      <c r="D147" s="91"/>
      <c r="E147" s="92"/>
      <c r="F147" s="92"/>
      <c r="G147" s="92"/>
      <c r="H147" s="92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</row>
    <row r="148" spans="1:25" x14ac:dyDescent="0.25">
      <c r="A148" s="90"/>
      <c r="B148" s="91"/>
      <c r="C148" s="91"/>
      <c r="D148" s="91"/>
      <c r="E148" s="92"/>
      <c r="F148" s="92"/>
      <c r="G148" s="92"/>
      <c r="H148" s="92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</row>
    <row r="149" spans="1:25" x14ac:dyDescent="0.25">
      <c r="A149" s="90"/>
      <c r="B149" s="91"/>
      <c r="C149" s="91"/>
      <c r="D149" s="91"/>
      <c r="E149" s="92"/>
      <c r="F149" s="92"/>
      <c r="G149" s="92"/>
      <c r="H149" s="92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</row>
    <row r="150" spans="1:25" x14ac:dyDescent="0.25">
      <c r="A150" s="90"/>
      <c r="B150" s="91"/>
      <c r="C150" s="91"/>
      <c r="D150" s="91"/>
      <c r="E150" s="92"/>
      <c r="F150" s="92"/>
      <c r="G150" s="92"/>
      <c r="H150" s="92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</row>
    <row r="151" spans="1:25" x14ac:dyDescent="0.25">
      <c r="A151" s="90"/>
      <c r="B151" s="91"/>
      <c r="C151" s="91"/>
      <c r="D151" s="91"/>
      <c r="E151" s="92"/>
      <c r="F151" s="92"/>
      <c r="G151" s="92"/>
      <c r="H151" s="92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</row>
    <row r="152" spans="1:25" x14ac:dyDescent="0.25">
      <c r="A152" s="90"/>
      <c r="B152" s="91"/>
      <c r="C152" s="91"/>
      <c r="D152" s="91"/>
      <c r="E152" s="92"/>
      <c r="F152" s="92"/>
      <c r="G152" s="92"/>
      <c r="H152" s="92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</row>
    <row r="154" spans="1:25" ht="30" x14ac:dyDescent="0.25">
      <c r="A154" s="74" t="s">
        <v>170</v>
      </c>
      <c r="B154" s="74" t="s">
        <v>5</v>
      </c>
      <c r="C154" s="74" t="s">
        <v>168</v>
      </c>
      <c r="D154" s="74" t="s">
        <v>169</v>
      </c>
      <c r="E154" s="74" t="s">
        <v>167</v>
      </c>
    </row>
    <row r="155" spans="1:25" hidden="1" x14ac:dyDescent="0.25">
      <c r="A155" s="72"/>
      <c r="B155" s="72">
        <v>842</v>
      </c>
      <c r="C155" s="72">
        <v>54.6</v>
      </c>
      <c r="D155" s="72">
        <v>65</v>
      </c>
      <c r="E155" s="72"/>
    </row>
    <row r="156" spans="1:25" x14ac:dyDescent="0.25">
      <c r="A156" s="72" t="s">
        <v>162</v>
      </c>
      <c r="B156" s="72">
        <v>853</v>
      </c>
      <c r="C156" s="72">
        <v>55.6</v>
      </c>
      <c r="D156" s="72">
        <v>65</v>
      </c>
      <c r="E156" s="73">
        <f>B156*100/C156</f>
        <v>1534.1726618705036</v>
      </c>
      <c r="F156" s="71"/>
    </row>
    <row r="157" spans="1:25" x14ac:dyDescent="0.25">
      <c r="A157" s="72" t="s">
        <v>163</v>
      </c>
      <c r="B157" s="72">
        <v>890</v>
      </c>
      <c r="C157" s="72">
        <v>55.5</v>
      </c>
      <c r="D157" s="72">
        <v>65.400000000000006</v>
      </c>
      <c r="E157" s="73">
        <f t="shared" ref="E157:E159" si="0">B157*100/C157</f>
        <v>1603.6036036036037</v>
      </c>
      <c r="F157" s="71">
        <f t="shared" ref="F157:F159" si="1">E157-E156</f>
        <v>69.430941733100099</v>
      </c>
    </row>
    <row r="158" spans="1:25" x14ac:dyDescent="0.25">
      <c r="A158" s="72" t="s">
        <v>164</v>
      </c>
      <c r="B158" s="72">
        <v>902</v>
      </c>
      <c r="C158" s="72">
        <v>55</v>
      </c>
      <c r="D158" s="72">
        <v>64.3</v>
      </c>
      <c r="E158" s="73">
        <f t="shared" si="0"/>
        <v>1640</v>
      </c>
      <c r="F158" s="71">
        <f t="shared" si="1"/>
        <v>36.396396396396312</v>
      </c>
    </row>
    <row r="159" spans="1:25" x14ac:dyDescent="0.25">
      <c r="A159" s="72" t="s">
        <v>165</v>
      </c>
      <c r="B159" s="72">
        <v>913</v>
      </c>
      <c r="C159" s="72">
        <v>55.4</v>
      </c>
      <c r="D159" s="72">
        <v>64</v>
      </c>
      <c r="E159" s="73">
        <f t="shared" si="0"/>
        <v>1648.0144404332129</v>
      </c>
      <c r="F159" s="71">
        <f t="shared" si="1"/>
        <v>8.0144404332129398</v>
      </c>
    </row>
    <row r="160" spans="1:25" x14ac:dyDescent="0.25">
      <c r="A160" s="72" t="s">
        <v>166</v>
      </c>
      <c r="B160" s="72">
        <v>955</v>
      </c>
      <c r="C160" s="72">
        <v>55.5</v>
      </c>
      <c r="D160" s="72">
        <v>64.3</v>
      </c>
      <c r="E160" s="73">
        <f>B160*100/C160</f>
        <v>1720.7207207207207</v>
      </c>
      <c r="F160" s="71">
        <f>E160-E159</f>
        <v>72.706280287507752</v>
      </c>
    </row>
    <row r="161" spans="1:5" x14ac:dyDescent="0.25">
      <c r="A161" s="72" t="s">
        <v>171</v>
      </c>
      <c r="B161" s="4">
        <v>980</v>
      </c>
      <c r="C161" s="4">
        <v>54.6</v>
      </c>
      <c r="D161" s="4">
        <v>63.3</v>
      </c>
      <c r="E161" s="95">
        <f>B161*100/C161</f>
        <v>1794.8717948717949</v>
      </c>
    </row>
    <row r="162" spans="1:5" x14ac:dyDescent="0.25">
      <c r="A162" s="72" t="s">
        <v>174</v>
      </c>
    </row>
    <row r="163" spans="1:5" x14ac:dyDescent="0.25">
      <c r="A163" s="72" t="s">
        <v>162</v>
      </c>
    </row>
    <row r="164" spans="1:5" x14ac:dyDescent="0.25">
      <c r="A164" s="72" t="s">
        <v>163</v>
      </c>
      <c r="B164" s="6">
        <v>1024</v>
      </c>
    </row>
  </sheetData>
  <autoFilter ref="A1:B116" xr:uid="{00000000-0009-0000-0000-000004000000}"/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64"/>
  <sheetViews>
    <sheetView topLeftCell="B1" workbookViewId="0">
      <pane ySplit="1" topLeftCell="A126" activePane="bottomLeft" state="frozen"/>
      <selection pane="bottomLeft" activeCell="F134" sqref="F134"/>
    </sheetView>
  </sheetViews>
  <sheetFormatPr baseColWidth="10" defaultRowHeight="15" x14ac:dyDescent="0.25"/>
  <cols>
    <col min="1" max="4" width="11.42578125" style="27"/>
    <col min="5" max="5" width="11.42578125" style="27" customWidth="1"/>
    <col min="6" max="6" width="13.28515625" style="27" customWidth="1"/>
    <col min="7" max="16" width="11.42578125" style="27"/>
    <col min="17" max="16384" width="11.42578125" style="26"/>
  </cols>
  <sheetData>
    <row r="1" spans="1:26" ht="39" thickBot="1" x14ac:dyDescent="0.3">
      <c r="A1" s="38" t="s">
        <v>115</v>
      </c>
      <c r="B1" s="38" t="s">
        <v>116</v>
      </c>
      <c r="C1" s="38" t="s">
        <v>117</v>
      </c>
      <c r="D1" s="38" t="s">
        <v>118</v>
      </c>
      <c r="E1" s="38" t="s">
        <v>119</v>
      </c>
      <c r="F1" s="38" t="s">
        <v>120</v>
      </c>
      <c r="G1" s="38" t="s">
        <v>121</v>
      </c>
      <c r="H1" s="38" t="s">
        <v>122</v>
      </c>
      <c r="I1" s="38" t="s">
        <v>123</v>
      </c>
      <c r="J1" s="38" t="s">
        <v>124</v>
      </c>
      <c r="K1" s="38" t="s">
        <v>125</v>
      </c>
      <c r="L1" s="38" t="s">
        <v>126</v>
      </c>
      <c r="M1" s="38" t="s">
        <v>127</v>
      </c>
      <c r="N1" s="38" t="s">
        <v>128</v>
      </c>
      <c r="O1" s="38" t="s">
        <v>129</v>
      </c>
      <c r="P1" s="38" t="s">
        <v>130</v>
      </c>
      <c r="Q1" s="39"/>
      <c r="R1" s="39"/>
      <c r="S1" s="40"/>
      <c r="T1" s="40"/>
      <c r="U1" s="40"/>
      <c r="V1" s="40"/>
      <c r="W1" s="40"/>
      <c r="X1" s="40"/>
      <c r="Y1" s="40"/>
      <c r="Z1" s="40"/>
    </row>
    <row r="2" spans="1:26" ht="15.75" thickBot="1" x14ac:dyDescent="0.3">
      <c r="A2" s="41">
        <v>43893</v>
      </c>
      <c r="B2" s="42">
        <v>1</v>
      </c>
      <c r="C2" s="42">
        <v>1</v>
      </c>
      <c r="D2" s="42">
        <v>0</v>
      </c>
      <c r="E2" s="42">
        <v>0</v>
      </c>
      <c r="F2" s="42"/>
      <c r="G2" s="42"/>
      <c r="H2" s="42">
        <v>1</v>
      </c>
      <c r="I2" s="42"/>
      <c r="J2" s="42"/>
      <c r="K2" s="42"/>
      <c r="L2" s="42"/>
      <c r="M2" s="42"/>
      <c r="N2" s="42"/>
      <c r="O2" s="42"/>
      <c r="P2" s="42"/>
      <c r="Q2" s="39"/>
      <c r="R2" s="39"/>
      <c r="S2" s="40"/>
      <c r="T2" s="40"/>
      <c r="U2" s="40"/>
      <c r="V2" s="40"/>
      <c r="W2" s="40"/>
      <c r="X2" s="40"/>
      <c r="Y2" s="40"/>
      <c r="Z2" s="40"/>
    </row>
    <row r="3" spans="1:26" ht="15.75" thickBot="1" x14ac:dyDescent="0.3">
      <c r="A3" s="41">
        <v>43894</v>
      </c>
      <c r="B3" s="42">
        <v>1</v>
      </c>
      <c r="C3" s="42">
        <v>0</v>
      </c>
      <c r="D3" s="42">
        <v>0</v>
      </c>
      <c r="E3" s="42">
        <v>0</v>
      </c>
      <c r="F3" s="42"/>
      <c r="G3" s="42"/>
      <c r="H3" s="42">
        <v>1</v>
      </c>
      <c r="I3" s="42">
        <v>0</v>
      </c>
      <c r="J3" s="42"/>
      <c r="K3" s="42"/>
      <c r="L3" s="42"/>
      <c r="M3" s="42"/>
      <c r="N3" s="42"/>
      <c r="O3" s="42"/>
      <c r="P3" s="42"/>
      <c r="Q3" s="39"/>
      <c r="R3" s="39"/>
      <c r="S3" s="40"/>
      <c r="T3" s="40"/>
      <c r="U3" s="40"/>
      <c r="V3" s="40"/>
      <c r="W3" s="40"/>
      <c r="X3" s="40"/>
      <c r="Y3" s="40"/>
      <c r="Z3" s="40"/>
    </row>
    <row r="4" spans="1:26" ht="15.75" thickBot="1" x14ac:dyDescent="0.3">
      <c r="A4" s="41">
        <v>43895</v>
      </c>
      <c r="B4" s="42">
        <v>1</v>
      </c>
      <c r="C4" s="42">
        <v>0</v>
      </c>
      <c r="D4" s="42">
        <v>0</v>
      </c>
      <c r="E4" s="42">
        <v>0</v>
      </c>
      <c r="F4" s="42"/>
      <c r="G4" s="42"/>
      <c r="H4" s="42">
        <v>1</v>
      </c>
      <c r="I4" s="42">
        <v>0</v>
      </c>
      <c r="J4" s="42"/>
      <c r="K4" s="42"/>
      <c r="L4" s="42"/>
      <c r="M4" s="42"/>
      <c r="N4" s="42"/>
      <c r="O4" s="42"/>
      <c r="P4" s="42"/>
      <c r="Q4" s="39"/>
      <c r="R4" s="39"/>
      <c r="S4" s="40"/>
      <c r="T4" s="40"/>
      <c r="U4" s="40"/>
      <c r="V4" s="40"/>
      <c r="W4" s="40"/>
      <c r="X4" s="40"/>
      <c r="Y4" s="40"/>
      <c r="Z4" s="40"/>
    </row>
    <row r="5" spans="1:26" ht="15.75" thickBot="1" x14ac:dyDescent="0.3">
      <c r="A5" s="41">
        <v>43896</v>
      </c>
      <c r="B5" s="42">
        <v>2</v>
      </c>
      <c r="C5" s="42">
        <v>1</v>
      </c>
      <c r="D5" s="42">
        <v>0</v>
      </c>
      <c r="E5" s="42">
        <v>0</v>
      </c>
      <c r="F5" s="42"/>
      <c r="G5" s="42"/>
      <c r="H5" s="42">
        <v>2</v>
      </c>
      <c r="I5" s="42">
        <v>1</v>
      </c>
      <c r="J5" s="42"/>
      <c r="K5" s="42"/>
      <c r="L5" s="42"/>
      <c r="M5" s="42"/>
      <c r="N5" s="42"/>
      <c r="O5" s="42"/>
      <c r="P5" s="42"/>
      <c r="Q5" s="39"/>
      <c r="R5" s="39"/>
      <c r="S5" s="40"/>
      <c r="T5" s="40"/>
      <c r="U5" s="40"/>
      <c r="V5" s="40"/>
      <c r="W5" s="40"/>
      <c r="X5" s="40"/>
      <c r="Y5" s="40"/>
      <c r="Z5" s="40"/>
    </row>
    <row r="6" spans="1:26" ht="15.75" thickBot="1" x14ac:dyDescent="0.3">
      <c r="A6" s="41">
        <v>43897</v>
      </c>
      <c r="B6" s="43">
        <v>9</v>
      </c>
      <c r="C6" s="42">
        <v>7</v>
      </c>
      <c r="D6" s="42">
        <v>1</v>
      </c>
      <c r="E6" s="42">
        <v>1</v>
      </c>
      <c r="F6" s="42"/>
      <c r="G6" s="42"/>
      <c r="H6" s="42">
        <v>8</v>
      </c>
      <c r="I6" s="42">
        <v>6</v>
      </c>
      <c r="J6" s="42"/>
      <c r="K6" s="42"/>
      <c r="L6" s="42"/>
      <c r="M6" s="42"/>
      <c r="N6" s="42"/>
      <c r="O6" s="42"/>
      <c r="P6" s="42"/>
      <c r="Q6" s="39"/>
      <c r="R6" s="39"/>
      <c r="S6" s="40"/>
      <c r="T6" s="40"/>
      <c r="U6" s="40"/>
      <c r="V6" s="40"/>
      <c r="W6" s="40"/>
      <c r="X6" s="40"/>
      <c r="Y6" s="40"/>
      <c r="Z6" s="40"/>
    </row>
    <row r="7" spans="1:26" ht="15.75" thickBot="1" x14ac:dyDescent="0.3">
      <c r="A7" s="41">
        <v>43898</v>
      </c>
      <c r="B7" s="42">
        <v>12</v>
      </c>
      <c r="C7" s="42">
        <v>3</v>
      </c>
      <c r="D7" s="42">
        <v>1</v>
      </c>
      <c r="E7" s="42">
        <v>0</v>
      </c>
      <c r="F7" s="42"/>
      <c r="G7" s="42"/>
      <c r="H7" s="42">
        <v>11</v>
      </c>
      <c r="I7" s="42">
        <v>3</v>
      </c>
      <c r="J7" s="42"/>
      <c r="K7" s="42"/>
      <c r="L7" s="42"/>
      <c r="M7" s="42"/>
      <c r="N7" s="42"/>
      <c r="O7" s="42"/>
      <c r="P7" s="42"/>
      <c r="Q7" s="39"/>
      <c r="R7" s="39"/>
      <c r="S7" s="40"/>
      <c r="T7" s="40"/>
      <c r="U7" s="40"/>
      <c r="V7" s="40"/>
      <c r="W7" s="40"/>
      <c r="X7" s="40"/>
      <c r="Y7" s="40"/>
      <c r="Z7" s="40"/>
    </row>
    <row r="8" spans="1:26" ht="15.75" thickBot="1" x14ac:dyDescent="0.3">
      <c r="A8" s="41">
        <v>43899</v>
      </c>
      <c r="B8" s="42">
        <v>17</v>
      </c>
      <c r="C8" s="42">
        <v>5</v>
      </c>
      <c r="D8" s="42">
        <v>1</v>
      </c>
      <c r="E8" s="42">
        <v>0</v>
      </c>
      <c r="F8" s="42"/>
      <c r="G8" s="42"/>
      <c r="H8" s="42">
        <v>16</v>
      </c>
      <c r="I8" s="42">
        <v>5</v>
      </c>
      <c r="J8" s="42"/>
      <c r="K8" s="42"/>
      <c r="L8" s="42"/>
      <c r="M8" s="42"/>
      <c r="N8" s="42"/>
      <c r="O8" s="42"/>
      <c r="P8" s="42"/>
      <c r="Q8" s="39"/>
      <c r="R8" s="39"/>
      <c r="S8" s="40"/>
      <c r="T8" s="40"/>
      <c r="U8" s="40"/>
      <c r="V8" s="40"/>
      <c r="W8" s="40"/>
      <c r="X8" s="40"/>
      <c r="Y8" s="40"/>
      <c r="Z8" s="40"/>
    </row>
    <row r="9" spans="1:26" ht="15.75" thickBot="1" x14ac:dyDescent="0.3">
      <c r="A9" s="41">
        <v>43900</v>
      </c>
      <c r="B9" s="42">
        <v>19</v>
      </c>
      <c r="C9" s="42">
        <v>2</v>
      </c>
      <c r="D9" s="42">
        <v>1</v>
      </c>
      <c r="E9" s="42">
        <v>0</v>
      </c>
      <c r="F9" s="42"/>
      <c r="G9" s="42"/>
      <c r="H9" s="42">
        <v>18</v>
      </c>
      <c r="I9" s="42">
        <v>2</v>
      </c>
      <c r="J9" s="42"/>
      <c r="K9" s="42"/>
      <c r="L9" s="42"/>
      <c r="M9" s="42"/>
      <c r="N9" s="42"/>
      <c r="O9" s="42"/>
      <c r="P9" s="42"/>
      <c r="Q9" s="39"/>
      <c r="R9" s="39"/>
      <c r="S9" s="40"/>
      <c r="T9" s="40"/>
      <c r="U9" s="40"/>
      <c r="V9" s="40"/>
      <c r="W9" s="40"/>
      <c r="X9" s="40"/>
      <c r="Y9" s="40"/>
      <c r="Z9" s="40"/>
    </row>
    <row r="10" spans="1:26" ht="15.75" thickBot="1" x14ac:dyDescent="0.3">
      <c r="A10" s="41">
        <v>43901</v>
      </c>
      <c r="B10" s="42">
        <v>21</v>
      </c>
      <c r="C10" s="42">
        <v>2</v>
      </c>
      <c r="D10" s="42">
        <v>1</v>
      </c>
      <c r="E10" s="42">
        <v>0</v>
      </c>
      <c r="F10" s="42"/>
      <c r="G10" s="42"/>
      <c r="H10" s="42">
        <v>20</v>
      </c>
      <c r="I10" s="42">
        <v>2</v>
      </c>
      <c r="J10" s="42"/>
      <c r="K10" s="42"/>
      <c r="L10" s="42"/>
      <c r="M10" s="42"/>
      <c r="N10" s="42"/>
      <c r="O10" s="42"/>
      <c r="P10" s="42"/>
      <c r="Q10" s="39"/>
      <c r="R10" s="39"/>
      <c r="S10" s="40"/>
      <c r="T10" s="40"/>
      <c r="U10" s="40"/>
      <c r="V10" s="40"/>
      <c r="W10" s="40"/>
      <c r="X10" s="40"/>
      <c r="Y10" s="40"/>
      <c r="Z10" s="40"/>
    </row>
    <row r="11" spans="1:26" ht="15.75" thickBot="1" x14ac:dyDescent="0.3">
      <c r="A11" s="41">
        <v>43902</v>
      </c>
      <c r="B11" s="42">
        <v>31</v>
      </c>
      <c r="C11" s="42">
        <v>10</v>
      </c>
      <c r="D11" s="42">
        <v>1</v>
      </c>
      <c r="E11" s="42">
        <v>0</v>
      </c>
      <c r="F11" s="42"/>
      <c r="G11" s="42"/>
      <c r="H11" s="42">
        <v>30</v>
      </c>
      <c r="I11" s="42">
        <v>10</v>
      </c>
      <c r="J11" s="42"/>
      <c r="K11" s="42"/>
      <c r="L11" s="42"/>
      <c r="M11" s="42"/>
      <c r="N11" s="42"/>
      <c r="O11" s="42"/>
      <c r="P11" s="42"/>
      <c r="Q11" s="39"/>
      <c r="R11" s="39"/>
      <c r="S11" s="40"/>
      <c r="T11" s="40"/>
      <c r="U11" s="40"/>
      <c r="V11" s="40"/>
      <c r="W11" s="40"/>
      <c r="X11" s="40"/>
      <c r="Y11" s="40"/>
      <c r="Z11" s="40"/>
    </row>
    <row r="12" spans="1:26" ht="15.75" thickBot="1" x14ac:dyDescent="0.3">
      <c r="A12" s="41">
        <v>43903</v>
      </c>
      <c r="B12" s="42">
        <v>34</v>
      </c>
      <c r="C12" s="42">
        <v>3</v>
      </c>
      <c r="D12" s="42">
        <v>2</v>
      </c>
      <c r="E12" s="42">
        <v>1</v>
      </c>
      <c r="F12" s="42"/>
      <c r="G12" s="42"/>
      <c r="H12" s="42">
        <v>32</v>
      </c>
      <c r="I12" s="42">
        <v>2</v>
      </c>
      <c r="J12" s="42"/>
      <c r="K12" s="42"/>
      <c r="L12" s="42"/>
      <c r="M12" s="42"/>
      <c r="N12" s="42"/>
      <c r="O12" s="42"/>
      <c r="P12" s="42"/>
      <c r="Q12" s="39"/>
      <c r="R12" s="39"/>
      <c r="S12" s="40"/>
      <c r="T12" s="40"/>
      <c r="U12" s="40"/>
      <c r="V12" s="40"/>
      <c r="W12" s="40"/>
      <c r="X12" s="40"/>
      <c r="Y12" s="40"/>
      <c r="Z12" s="40"/>
    </row>
    <row r="13" spans="1:26" ht="15.75" thickBot="1" x14ac:dyDescent="0.3">
      <c r="A13" s="41">
        <v>43904</v>
      </c>
      <c r="B13" s="42">
        <v>45</v>
      </c>
      <c r="C13" s="42">
        <v>11</v>
      </c>
      <c r="D13" s="42">
        <v>2</v>
      </c>
      <c r="E13" s="42">
        <v>0</v>
      </c>
      <c r="F13" s="42"/>
      <c r="G13" s="42"/>
      <c r="H13" s="42">
        <v>43</v>
      </c>
      <c r="I13" s="42">
        <v>11</v>
      </c>
      <c r="J13" s="42"/>
      <c r="K13" s="42"/>
      <c r="L13" s="42"/>
      <c r="M13" s="42"/>
      <c r="N13" s="42"/>
      <c r="O13" s="42"/>
      <c r="P13" s="42"/>
      <c r="Q13" s="39"/>
      <c r="R13" s="39"/>
      <c r="S13" s="40"/>
      <c r="T13" s="40"/>
      <c r="U13" s="40"/>
      <c r="V13" s="40"/>
      <c r="W13" s="40"/>
      <c r="X13" s="40"/>
      <c r="Y13" s="40"/>
      <c r="Z13" s="40"/>
    </row>
    <row r="14" spans="1:26" ht="15.75" thickBot="1" x14ac:dyDescent="0.3">
      <c r="A14" s="41">
        <v>43905</v>
      </c>
      <c r="B14" s="42">
        <v>56</v>
      </c>
      <c r="C14" s="42">
        <v>11</v>
      </c>
      <c r="D14" s="42">
        <v>2</v>
      </c>
      <c r="E14" s="42">
        <v>0</v>
      </c>
      <c r="F14" s="42"/>
      <c r="G14" s="42"/>
      <c r="H14" s="42">
        <v>54</v>
      </c>
      <c r="I14" s="42">
        <v>11</v>
      </c>
      <c r="J14" s="42"/>
      <c r="K14" s="42"/>
      <c r="L14" s="42"/>
      <c r="M14" s="42"/>
      <c r="N14" s="42"/>
      <c r="O14" s="42"/>
      <c r="P14" s="42"/>
      <c r="Q14" s="39"/>
      <c r="R14" s="39"/>
      <c r="S14" s="40"/>
      <c r="T14" s="40"/>
      <c r="U14" s="40"/>
      <c r="V14" s="40"/>
      <c r="W14" s="40"/>
      <c r="X14" s="40"/>
      <c r="Y14" s="40"/>
      <c r="Z14" s="40"/>
    </row>
    <row r="15" spans="1:26" ht="15.75" thickBot="1" x14ac:dyDescent="0.3">
      <c r="A15" s="41">
        <v>43906</v>
      </c>
      <c r="B15" s="42">
        <v>65</v>
      </c>
      <c r="C15" s="42">
        <v>9</v>
      </c>
      <c r="D15" s="42">
        <v>2</v>
      </c>
      <c r="E15" s="42">
        <v>0</v>
      </c>
      <c r="F15" s="42"/>
      <c r="G15" s="42"/>
      <c r="H15" s="42">
        <v>63</v>
      </c>
      <c r="I15" s="42">
        <v>9</v>
      </c>
      <c r="J15" s="42"/>
      <c r="K15" s="42"/>
      <c r="L15" s="42"/>
      <c r="M15" s="42"/>
      <c r="N15" s="42"/>
      <c r="O15" s="42"/>
      <c r="P15" s="42"/>
      <c r="Q15" s="39"/>
      <c r="R15" s="39"/>
      <c r="S15" s="40"/>
      <c r="T15" s="40"/>
      <c r="U15" s="40"/>
      <c r="V15" s="40"/>
      <c r="W15" s="40"/>
      <c r="X15" s="40"/>
      <c r="Y15" s="40"/>
      <c r="Z15" s="40"/>
    </row>
    <row r="16" spans="1:26" ht="15.75" thickBot="1" x14ac:dyDescent="0.3">
      <c r="A16" s="41">
        <v>43907</v>
      </c>
      <c r="B16" s="42">
        <v>78</v>
      </c>
      <c r="C16" s="42">
        <v>13</v>
      </c>
      <c r="D16" s="42">
        <v>2</v>
      </c>
      <c r="E16" s="42">
        <v>0</v>
      </c>
      <c r="F16" s="42"/>
      <c r="G16" s="42"/>
      <c r="H16" s="42">
        <v>76</v>
      </c>
      <c r="I16" s="42">
        <v>13</v>
      </c>
      <c r="J16" s="42"/>
      <c r="K16" s="42"/>
      <c r="L16" s="42"/>
      <c r="M16" s="42"/>
      <c r="N16" s="42"/>
      <c r="O16" s="42"/>
      <c r="P16" s="42"/>
      <c r="Q16" s="39"/>
      <c r="R16" s="39"/>
      <c r="S16" s="40"/>
      <c r="T16" s="40"/>
      <c r="U16" s="40"/>
      <c r="V16" s="40"/>
      <c r="W16" s="40"/>
      <c r="X16" s="40"/>
      <c r="Y16" s="40"/>
      <c r="Z16" s="40"/>
    </row>
    <row r="17" spans="1:26" ht="15.75" thickBot="1" x14ac:dyDescent="0.3">
      <c r="A17" s="41">
        <v>43908</v>
      </c>
      <c r="B17" s="42">
        <v>97</v>
      </c>
      <c r="C17" s="42">
        <v>19</v>
      </c>
      <c r="D17" s="42">
        <v>3</v>
      </c>
      <c r="E17" s="42">
        <v>1</v>
      </c>
      <c r="F17" s="42">
        <v>18</v>
      </c>
      <c r="G17" s="42"/>
      <c r="H17" s="42">
        <v>76</v>
      </c>
      <c r="I17" s="42">
        <v>0</v>
      </c>
      <c r="J17" s="42"/>
      <c r="K17" s="42"/>
      <c r="L17" s="42"/>
      <c r="M17" s="42"/>
      <c r="N17" s="42"/>
      <c r="O17" s="42"/>
      <c r="P17" s="42"/>
      <c r="Q17" s="39"/>
      <c r="R17" s="39"/>
      <c r="S17" s="40"/>
      <c r="T17" s="40"/>
      <c r="U17" s="40"/>
      <c r="V17" s="40"/>
      <c r="W17" s="40"/>
      <c r="X17" s="40"/>
      <c r="Y17" s="40"/>
      <c r="Z17" s="40"/>
    </row>
    <row r="18" spans="1:26" ht="15.75" thickBot="1" x14ac:dyDescent="0.3">
      <c r="A18" s="41">
        <v>43909</v>
      </c>
      <c r="B18" s="42">
        <v>128</v>
      </c>
      <c r="C18" s="42">
        <v>31</v>
      </c>
      <c r="D18" s="42">
        <v>3</v>
      </c>
      <c r="E18" s="42">
        <v>0</v>
      </c>
      <c r="F18" s="42">
        <v>23</v>
      </c>
      <c r="G18" s="42">
        <v>5</v>
      </c>
      <c r="H18" s="42">
        <v>102</v>
      </c>
      <c r="I18" s="42">
        <v>26</v>
      </c>
      <c r="J18" s="42"/>
      <c r="K18" s="42"/>
      <c r="L18" s="42"/>
      <c r="M18" s="42"/>
      <c r="N18" s="42"/>
      <c r="O18" s="42"/>
      <c r="P18" s="42"/>
      <c r="Q18" s="39"/>
      <c r="R18" s="39"/>
      <c r="S18" s="40"/>
      <c r="T18" s="40"/>
      <c r="U18" s="40"/>
      <c r="V18" s="40"/>
      <c r="W18" s="40"/>
      <c r="X18" s="40"/>
      <c r="Y18" s="40"/>
      <c r="Z18" s="40"/>
    </row>
    <row r="19" spans="1:26" ht="15.75" thickBot="1" x14ac:dyDescent="0.3">
      <c r="A19" s="41">
        <v>43910</v>
      </c>
      <c r="B19" s="42">
        <v>158</v>
      </c>
      <c r="C19" s="42">
        <v>30</v>
      </c>
      <c r="D19" s="42">
        <v>3</v>
      </c>
      <c r="E19" s="42">
        <v>0</v>
      </c>
      <c r="F19" s="42">
        <v>31</v>
      </c>
      <c r="G19" s="42">
        <v>8</v>
      </c>
      <c r="H19" s="42">
        <v>124</v>
      </c>
      <c r="I19" s="42">
        <v>22</v>
      </c>
      <c r="J19" s="42"/>
      <c r="K19" s="42"/>
      <c r="L19" s="42"/>
      <c r="M19" s="42"/>
      <c r="N19" s="42"/>
      <c r="O19" s="42"/>
      <c r="P19" s="42"/>
      <c r="Q19" s="39"/>
      <c r="R19" s="39"/>
      <c r="S19" s="40"/>
      <c r="T19" s="40"/>
      <c r="U19" s="40"/>
      <c r="V19" s="40"/>
      <c r="W19" s="40"/>
      <c r="X19" s="40"/>
      <c r="Y19" s="40"/>
      <c r="Z19" s="40"/>
    </row>
    <row r="20" spans="1:26" ht="15.75" thickBot="1" x14ac:dyDescent="0.3">
      <c r="A20" s="41">
        <v>43911</v>
      </c>
      <c r="B20" s="42">
        <v>225</v>
      </c>
      <c r="C20" s="42">
        <v>67</v>
      </c>
      <c r="D20" s="42">
        <v>4</v>
      </c>
      <c r="E20" s="42">
        <v>1</v>
      </c>
      <c r="F20" s="42">
        <v>27</v>
      </c>
      <c r="G20" s="42">
        <v>-4</v>
      </c>
      <c r="H20" s="42">
        <v>194</v>
      </c>
      <c r="I20" s="42">
        <v>70</v>
      </c>
      <c r="J20" s="42"/>
      <c r="K20" s="42"/>
      <c r="L20" s="42"/>
      <c r="M20" s="42"/>
      <c r="N20" s="42"/>
      <c r="O20" s="42"/>
      <c r="P20" s="42"/>
      <c r="Q20" s="39"/>
      <c r="R20" s="39"/>
      <c r="S20" s="40"/>
      <c r="T20" s="40"/>
      <c r="U20" s="40"/>
      <c r="V20" s="40"/>
      <c r="W20" s="40"/>
      <c r="X20" s="40"/>
      <c r="Y20" s="40"/>
      <c r="Z20" s="40"/>
    </row>
    <row r="21" spans="1:26" ht="15.75" thickBot="1" x14ac:dyDescent="0.3">
      <c r="A21" s="41">
        <v>43912</v>
      </c>
      <c r="B21" s="42">
        <v>266</v>
      </c>
      <c r="C21" s="42">
        <v>41</v>
      </c>
      <c r="D21" s="42">
        <v>4</v>
      </c>
      <c r="E21" s="42">
        <v>0</v>
      </c>
      <c r="F21" s="42">
        <v>51</v>
      </c>
      <c r="G21" s="42">
        <v>24</v>
      </c>
      <c r="H21" s="42">
        <v>211</v>
      </c>
      <c r="I21" s="42">
        <v>17</v>
      </c>
      <c r="J21" s="42"/>
      <c r="K21" s="42"/>
      <c r="L21" s="42"/>
      <c r="M21" s="42"/>
      <c r="N21" s="42"/>
      <c r="O21" s="42"/>
      <c r="P21" s="42"/>
      <c r="Q21" s="39"/>
      <c r="R21" s="39"/>
      <c r="S21" s="40"/>
      <c r="T21" s="40"/>
      <c r="U21" s="40"/>
      <c r="V21" s="40"/>
      <c r="W21" s="40"/>
      <c r="X21" s="40"/>
      <c r="Y21" s="40"/>
      <c r="Z21" s="40"/>
    </row>
    <row r="22" spans="1:26" ht="15.75" thickBot="1" x14ac:dyDescent="0.3">
      <c r="A22" s="41">
        <v>43913</v>
      </c>
      <c r="B22" s="42">
        <v>301</v>
      </c>
      <c r="C22" s="42">
        <v>35</v>
      </c>
      <c r="D22" s="42">
        <v>4</v>
      </c>
      <c r="E22" s="42">
        <v>0</v>
      </c>
      <c r="F22" s="42">
        <v>52</v>
      </c>
      <c r="G22" s="42">
        <v>1</v>
      </c>
      <c r="H22" s="42">
        <v>245</v>
      </c>
      <c r="I22" s="42">
        <v>34</v>
      </c>
      <c r="J22" s="42"/>
      <c r="K22" s="42"/>
      <c r="L22" s="42"/>
      <c r="M22" s="42"/>
      <c r="N22" s="42"/>
      <c r="O22" s="42"/>
      <c r="P22" s="42"/>
      <c r="Q22" s="39"/>
      <c r="R22" s="39"/>
      <c r="S22" s="40"/>
      <c r="T22" s="40"/>
      <c r="U22" s="40"/>
      <c r="V22" s="40"/>
      <c r="W22" s="40"/>
      <c r="X22" s="40"/>
      <c r="Y22" s="40"/>
      <c r="Z22" s="40"/>
    </row>
    <row r="23" spans="1:26" ht="15.75" thickBot="1" x14ac:dyDescent="0.3">
      <c r="A23" s="41">
        <v>43914</v>
      </c>
      <c r="B23" s="42">
        <v>387</v>
      </c>
      <c r="C23" s="42">
        <v>86</v>
      </c>
      <c r="D23" s="42">
        <v>6</v>
      </c>
      <c r="E23" s="42">
        <v>2</v>
      </c>
      <c r="F23" s="42">
        <v>63</v>
      </c>
      <c r="G23" s="42">
        <v>11</v>
      </c>
      <c r="H23" s="42">
        <v>318</v>
      </c>
      <c r="I23" s="42">
        <v>73</v>
      </c>
      <c r="J23" s="44">
        <v>22</v>
      </c>
      <c r="K23" s="42"/>
      <c r="L23" s="42"/>
      <c r="M23" s="42"/>
      <c r="N23" s="42"/>
      <c r="O23" s="42"/>
      <c r="P23" s="42"/>
      <c r="Q23" s="39"/>
      <c r="R23" s="39"/>
      <c r="S23" s="40"/>
      <c r="T23" s="40"/>
      <c r="U23" s="40"/>
      <c r="V23" s="40"/>
      <c r="W23" s="40"/>
      <c r="X23" s="40"/>
      <c r="Y23" s="40"/>
      <c r="Z23" s="40"/>
    </row>
    <row r="24" spans="1:26" ht="15.75" thickBot="1" x14ac:dyDescent="0.3">
      <c r="A24" s="41">
        <v>43915</v>
      </c>
      <c r="B24" s="42">
        <v>502</v>
      </c>
      <c r="C24" s="42">
        <v>115</v>
      </c>
      <c r="D24" s="42">
        <v>8</v>
      </c>
      <c r="E24" s="42">
        <v>2</v>
      </c>
      <c r="F24" s="42">
        <v>72</v>
      </c>
      <c r="G24" s="42">
        <v>9</v>
      </c>
      <c r="H24" s="42">
        <v>422</v>
      </c>
      <c r="I24" s="42">
        <v>104</v>
      </c>
      <c r="J24" s="44">
        <v>25</v>
      </c>
      <c r="K24" s="42"/>
      <c r="L24" s="42"/>
      <c r="M24" s="42"/>
      <c r="N24" s="42"/>
      <c r="O24" s="42"/>
      <c r="P24" s="42"/>
      <c r="Q24" s="39"/>
      <c r="R24" s="39"/>
      <c r="S24" s="40"/>
      <c r="T24" s="40"/>
      <c r="U24" s="40"/>
      <c r="V24" s="40"/>
      <c r="W24" s="40"/>
      <c r="X24" s="40"/>
      <c r="Y24" s="40"/>
      <c r="Z24" s="40"/>
    </row>
    <row r="25" spans="1:26" ht="15.75" thickBot="1" x14ac:dyDescent="0.3">
      <c r="A25" s="41">
        <v>43916</v>
      </c>
      <c r="B25" s="42">
        <v>589</v>
      </c>
      <c r="C25" s="42">
        <v>87</v>
      </c>
      <c r="D25" s="42">
        <v>12</v>
      </c>
      <c r="E25" s="42">
        <v>4</v>
      </c>
      <c r="F25" s="42">
        <v>75</v>
      </c>
      <c r="G25" s="42">
        <v>3</v>
      </c>
      <c r="H25" s="42">
        <v>502</v>
      </c>
      <c r="I25" s="42">
        <v>80</v>
      </c>
      <c r="J25" s="44">
        <v>33</v>
      </c>
      <c r="K25" s="42">
        <v>8</v>
      </c>
      <c r="L25" s="45">
        <v>6.5699999999999995E-2</v>
      </c>
      <c r="M25" s="42"/>
      <c r="N25" s="42"/>
      <c r="O25" s="42"/>
      <c r="P25" s="42"/>
      <c r="Q25" s="39"/>
      <c r="R25" s="39"/>
      <c r="S25" s="40"/>
      <c r="T25" s="40"/>
      <c r="U25" s="40"/>
      <c r="V25" s="40"/>
      <c r="W25" s="40"/>
      <c r="X25" s="40"/>
      <c r="Y25" s="40"/>
      <c r="Z25" s="40"/>
    </row>
    <row r="26" spans="1:26" ht="15.75" thickBot="1" x14ac:dyDescent="0.3">
      <c r="A26" s="41">
        <v>43917</v>
      </c>
      <c r="B26" s="42">
        <v>690</v>
      </c>
      <c r="C26" s="42">
        <v>101</v>
      </c>
      <c r="D26" s="42">
        <v>17</v>
      </c>
      <c r="E26" s="42">
        <v>5</v>
      </c>
      <c r="F26" s="42">
        <v>80</v>
      </c>
      <c r="G26" s="42">
        <v>5</v>
      </c>
      <c r="H26" s="42">
        <v>593</v>
      </c>
      <c r="I26" s="42">
        <v>91</v>
      </c>
      <c r="J26" s="44">
        <v>44</v>
      </c>
      <c r="K26" s="42">
        <v>11</v>
      </c>
      <c r="L26" s="45">
        <v>7.4200000000000002E-2</v>
      </c>
      <c r="M26" s="42"/>
      <c r="N26" s="42"/>
      <c r="O26" s="42"/>
      <c r="P26" s="42"/>
      <c r="Q26" s="39"/>
      <c r="R26" s="39"/>
      <c r="S26" s="40"/>
      <c r="T26" s="40"/>
      <c r="U26" s="40"/>
      <c r="V26" s="40"/>
      <c r="W26" s="40"/>
      <c r="X26" s="40"/>
      <c r="Y26" s="40"/>
      <c r="Z26" s="40"/>
    </row>
    <row r="27" spans="1:26" ht="15.75" thickBot="1" x14ac:dyDescent="0.3">
      <c r="A27" s="41">
        <v>43918</v>
      </c>
      <c r="B27" s="42">
        <v>745</v>
      </c>
      <c r="C27" s="42">
        <v>55</v>
      </c>
      <c r="D27" s="42">
        <v>19</v>
      </c>
      <c r="E27" s="42">
        <v>2</v>
      </c>
      <c r="F27" s="42">
        <v>91</v>
      </c>
      <c r="G27" s="42">
        <v>11</v>
      </c>
      <c r="H27" s="42">
        <v>635</v>
      </c>
      <c r="I27" s="42">
        <v>42</v>
      </c>
      <c r="J27" s="44">
        <v>53</v>
      </c>
      <c r="K27" s="42">
        <v>9</v>
      </c>
      <c r="L27" s="45">
        <v>8.3500000000000005E-2</v>
      </c>
      <c r="M27" s="42"/>
      <c r="N27" s="42"/>
      <c r="O27" s="42"/>
      <c r="P27" s="42"/>
      <c r="Q27" s="39"/>
      <c r="R27" s="39"/>
      <c r="S27" s="40"/>
      <c r="T27" s="40"/>
      <c r="U27" s="40"/>
      <c r="V27" s="40"/>
      <c r="W27" s="40"/>
      <c r="X27" s="40"/>
      <c r="Y27" s="40"/>
      <c r="Z27" s="40"/>
    </row>
    <row r="28" spans="1:26" ht="15.75" thickBot="1" x14ac:dyDescent="0.3">
      <c r="A28" s="41">
        <v>43919</v>
      </c>
      <c r="B28" s="42">
        <v>820</v>
      </c>
      <c r="C28" s="42">
        <v>75</v>
      </c>
      <c r="D28" s="42">
        <v>23</v>
      </c>
      <c r="E28" s="42">
        <v>4</v>
      </c>
      <c r="F28" s="42">
        <v>228</v>
      </c>
      <c r="G28" s="42">
        <v>137</v>
      </c>
      <c r="H28" s="42">
        <v>569</v>
      </c>
      <c r="I28" s="42">
        <v>-66</v>
      </c>
      <c r="J28" s="44">
        <v>55</v>
      </c>
      <c r="K28" s="42">
        <v>2</v>
      </c>
      <c r="L28" s="45">
        <v>9.6699999999999994E-2</v>
      </c>
      <c r="M28" s="42"/>
      <c r="N28" s="42"/>
      <c r="O28" s="42"/>
      <c r="P28" s="42"/>
      <c r="Q28" s="39"/>
      <c r="R28" s="39"/>
      <c r="S28" s="40"/>
      <c r="T28" s="40"/>
      <c r="U28" s="40"/>
      <c r="V28" s="40"/>
      <c r="W28" s="40"/>
      <c r="X28" s="40"/>
      <c r="Y28" s="40"/>
      <c r="Z28" s="40"/>
    </row>
    <row r="29" spans="1:26" ht="15.75" thickBot="1" x14ac:dyDescent="0.3">
      <c r="A29" s="41">
        <v>43920</v>
      </c>
      <c r="B29" s="42">
        <v>966</v>
      </c>
      <c r="C29" s="42">
        <v>146</v>
      </c>
      <c r="D29" s="42">
        <v>24</v>
      </c>
      <c r="E29" s="42">
        <v>1</v>
      </c>
      <c r="F29" s="42">
        <v>240</v>
      </c>
      <c r="G29" s="42">
        <v>12</v>
      </c>
      <c r="H29" s="42">
        <v>702</v>
      </c>
      <c r="I29" s="42">
        <v>133</v>
      </c>
      <c r="J29" s="44">
        <v>55</v>
      </c>
      <c r="K29" s="42">
        <v>0</v>
      </c>
      <c r="L29" s="45">
        <v>7.8299999999999995E-2</v>
      </c>
      <c r="M29" s="42"/>
      <c r="N29" s="42"/>
      <c r="O29" s="42"/>
      <c r="P29" s="42"/>
      <c r="Q29" s="39"/>
      <c r="R29" s="39"/>
      <c r="S29" s="40"/>
      <c r="T29" s="40"/>
      <c r="U29" s="40"/>
      <c r="V29" s="40"/>
      <c r="W29" s="40"/>
      <c r="X29" s="40"/>
      <c r="Y29" s="40"/>
      <c r="Z29" s="40"/>
    </row>
    <row r="30" spans="1:26" ht="15.75" thickBot="1" x14ac:dyDescent="0.3">
      <c r="A30" s="41">
        <v>43921</v>
      </c>
      <c r="B30" s="42">
        <v>1054</v>
      </c>
      <c r="C30" s="42">
        <v>88</v>
      </c>
      <c r="D30" s="42">
        <v>27</v>
      </c>
      <c r="E30" s="42">
        <v>3</v>
      </c>
      <c r="F30" s="42">
        <v>248</v>
      </c>
      <c r="G30" s="42">
        <v>8</v>
      </c>
      <c r="H30" s="42">
        <v>779</v>
      </c>
      <c r="I30" s="42">
        <v>77</v>
      </c>
      <c r="J30" s="44">
        <v>72</v>
      </c>
      <c r="K30" s="42">
        <v>17</v>
      </c>
      <c r="L30" s="45">
        <v>9.2399999999999996E-2</v>
      </c>
      <c r="M30" s="42"/>
      <c r="N30" s="42"/>
      <c r="O30" s="42"/>
      <c r="P30" s="42"/>
      <c r="Q30" s="39"/>
      <c r="R30" s="39"/>
      <c r="S30" s="40"/>
      <c r="T30" s="40"/>
      <c r="U30" s="40"/>
      <c r="V30" s="40"/>
      <c r="W30" s="40"/>
      <c r="X30" s="40"/>
      <c r="Y30" s="40"/>
      <c r="Z30" s="40"/>
    </row>
    <row r="31" spans="1:26" ht="15.75" thickBot="1" x14ac:dyDescent="0.3">
      <c r="A31" s="41">
        <v>43922</v>
      </c>
      <c r="B31" s="42">
        <v>1133</v>
      </c>
      <c r="C31" s="42">
        <v>79</v>
      </c>
      <c r="D31" s="42">
        <v>34</v>
      </c>
      <c r="E31" s="42">
        <v>7</v>
      </c>
      <c r="F31" s="42">
        <v>256</v>
      </c>
      <c r="G31" s="42">
        <v>8</v>
      </c>
      <c r="H31" s="42">
        <v>843</v>
      </c>
      <c r="I31" s="42">
        <v>64</v>
      </c>
      <c r="J31" s="44">
        <v>82</v>
      </c>
      <c r="K31" s="42">
        <v>10</v>
      </c>
      <c r="L31" s="45">
        <v>9.7299999999999998E-2</v>
      </c>
      <c r="M31" s="42"/>
      <c r="N31" s="42"/>
      <c r="O31" s="42"/>
      <c r="P31" s="42"/>
      <c r="Q31" s="39"/>
      <c r="R31" s="39"/>
      <c r="S31" s="40"/>
      <c r="T31" s="40"/>
      <c r="U31" s="40"/>
      <c r="V31" s="40"/>
      <c r="W31" s="40"/>
      <c r="X31" s="40"/>
      <c r="Y31" s="40"/>
      <c r="Z31" s="40"/>
    </row>
    <row r="32" spans="1:26" ht="15.75" thickBot="1" x14ac:dyDescent="0.3">
      <c r="A32" s="41">
        <v>43923</v>
      </c>
      <c r="B32" s="42">
        <v>1265</v>
      </c>
      <c r="C32" s="42">
        <v>132</v>
      </c>
      <c r="D32" s="42">
        <v>37</v>
      </c>
      <c r="E32" s="42">
        <v>3</v>
      </c>
      <c r="F32" s="42">
        <v>266</v>
      </c>
      <c r="G32" s="42">
        <v>10</v>
      </c>
      <c r="H32" s="42">
        <v>962</v>
      </c>
      <c r="I32" s="42">
        <v>119</v>
      </c>
      <c r="J32" s="44">
        <v>86</v>
      </c>
      <c r="K32" s="42">
        <v>4</v>
      </c>
      <c r="L32" s="45">
        <v>8.9399999999999993E-2</v>
      </c>
      <c r="M32" s="42"/>
      <c r="N32" s="42"/>
      <c r="O32" s="42"/>
      <c r="P32" s="42"/>
      <c r="Q32" s="39"/>
      <c r="R32" s="39"/>
      <c r="S32" s="40"/>
      <c r="T32" s="40"/>
      <c r="U32" s="40"/>
      <c r="V32" s="40"/>
      <c r="W32" s="40"/>
      <c r="X32" s="40"/>
      <c r="Y32" s="40"/>
      <c r="Z32" s="40"/>
    </row>
    <row r="33" spans="1:26" ht="15.75" thickBot="1" x14ac:dyDescent="0.3">
      <c r="A33" s="41">
        <v>43924</v>
      </c>
      <c r="B33" s="42">
        <v>1353</v>
      </c>
      <c r="C33" s="42">
        <v>88</v>
      </c>
      <c r="D33" s="42">
        <v>42</v>
      </c>
      <c r="E33" s="42">
        <v>5</v>
      </c>
      <c r="F33" s="42">
        <v>279</v>
      </c>
      <c r="G33" s="42">
        <v>13</v>
      </c>
      <c r="H33" s="42">
        <v>1032</v>
      </c>
      <c r="I33" s="42">
        <v>70</v>
      </c>
      <c r="J33" s="44">
        <v>87</v>
      </c>
      <c r="K33" s="42">
        <v>1</v>
      </c>
      <c r="L33" s="45">
        <v>8.43E-2</v>
      </c>
      <c r="M33" s="42"/>
      <c r="N33" s="42"/>
      <c r="O33" s="42"/>
      <c r="P33" s="42"/>
      <c r="Q33" s="39"/>
      <c r="R33" s="39"/>
      <c r="S33" s="40"/>
      <c r="T33" s="40"/>
      <c r="U33" s="40"/>
      <c r="V33" s="40"/>
      <c r="W33" s="40"/>
      <c r="X33" s="40"/>
      <c r="Y33" s="40"/>
      <c r="Z33" s="40"/>
    </row>
    <row r="34" spans="1:26" ht="15.75" thickBot="1" x14ac:dyDescent="0.3">
      <c r="A34" s="41">
        <v>43925</v>
      </c>
      <c r="B34" s="42">
        <v>1451</v>
      </c>
      <c r="C34" s="42">
        <v>98</v>
      </c>
      <c r="D34" s="42">
        <v>44</v>
      </c>
      <c r="E34" s="42">
        <v>2</v>
      </c>
      <c r="F34" s="42">
        <v>280</v>
      </c>
      <c r="G34" s="42">
        <v>1</v>
      </c>
      <c r="H34" s="42">
        <v>1127</v>
      </c>
      <c r="I34" s="42">
        <v>95</v>
      </c>
      <c r="J34" s="44">
        <v>94</v>
      </c>
      <c r="K34" s="42">
        <v>7</v>
      </c>
      <c r="L34" s="45">
        <v>8.3400000000000002E-2</v>
      </c>
      <c r="M34" s="42"/>
      <c r="N34" s="42"/>
      <c r="O34" s="42"/>
      <c r="P34" s="42"/>
      <c r="Q34" s="39"/>
      <c r="R34" s="39"/>
      <c r="S34" s="40"/>
      <c r="T34" s="40"/>
      <c r="U34" s="40"/>
      <c r="V34" s="40"/>
      <c r="W34" s="40"/>
      <c r="X34" s="40"/>
      <c r="Y34" s="40"/>
      <c r="Z34" s="40"/>
    </row>
    <row r="35" spans="1:26" ht="15.75" thickBot="1" x14ac:dyDescent="0.3">
      <c r="A35" s="41">
        <v>43926</v>
      </c>
      <c r="B35" s="42">
        <v>1554</v>
      </c>
      <c r="C35" s="42">
        <v>103</v>
      </c>
      <c r="D35" s="42">
        <v>46</v>
      </c>
      <c r="E35" s="42">
        <v>2</v>
      </c>
      <c r="F35" s="42">
        <v>325</v>
      </c>
      <c r="G35" s="42">
        <v>45</v>
      </c>
      <c r="H35" s="42">
        <v>1183</v>
      </c>
      <c r="I35" s="42">
        <v>56</v>
      </c>
      <c r="J35" s="44">
        <v>96</v>
      </c>
      <c r="K35" s="42">
        <v>2</v>
      </c>
      <c r="L35" s="45">
        <v>8.1100000000000005E-2</v>
      </c>
      <c r="M35" s="43">
        <v>35</v>
      </c>
      <c r="N35" s="46">
        <v>0.36459999999999998</v>
      </c>
      <c r="O35" s="43">
        <v>27</v>
      </c>
      <c r="P35" s="45">
        <v>0.28129999999999999</v>
      </c>
      <c r="Q35" s="39"/>
      <c r="R35" s="39"/>
      <c r="S35" s="40"/>
      <c r="T35" s="40"/>
      <c r="U35" s="40"/>
      <c r="V35" s="40"/>
      <c r="W35" s="40"/>
      <c r="X35" s="40"/>
      <c r="Y35" s="40"/>
      <c r="Z35" s="40"/>
    </row>
    <row r="36" spans="1:26" ht="15.75" thickBot="1" x14ac:dyDescent="0.3">
      <c r="A36" s="41">
        <v>43927</v>
      </c>
      <c r="B36" s="42">
        <v>1628</v>
      </c>
      <c r="C36" s="42">
        <v>74</v>
      </c>
      <c r="D36" s="42">
        <v>56</v>
      </c>
      <c r="E36" s="42">
        <v>10</v>
      </c>
      <c r="F36" s="42">
        <v>325</v>
      </c>
      <c r="G36" s="42">
        <v>0</v>
      </c>
      <c r="H36" s="42">
        <v>1247</v>
      </c>
      <c r="I36" s="42">
        <v>64</v>
      </c>
      <c r="J36" s="44">
        <v>98</v>
      </c>
      <c r="K36" s="42">
        <v>2</v>
      </c>
      <c r="L36" s="45">
        <v>7.8600000000000003E-2</v>
      </c>
      <c r="M36" s="43">
        <v>35</v>
      </c>
      <c r="N36" s="46">
        <v>0.35709999999999997</v>
      </c>
      <c r="O36" s="43">
        <v>28</v>
      </c>
      <c r="P36" s="45">
        <v>0.28570000000000001</v>
      </c>
      <c r="Q36" s="39"/>
      <c r="R36" s="39"/>
      <c r="S36" s="40"/>
      <c r="T36" s="40"/>
      <c r="U36" s="40"/>
      <c r="V36" s="40"/>
      <c r="W36" s="40"/>
      <c r="X36" s="40"/>
      <c r="Y36" s="40"/>
      <c r="Z36" s="40"/>
    </row>
    <row r="37" spans="1:26" ht="15.75" thickBot="1" x14ac:dyDescent="0.3">
      <c r="A37" s="41">
        <v>43928</v>
      </c>
      <c r="B37" s="42">
        <v>1715</v>
      </c>
      <c r="C37" s="42">
        <v>87</v>
      </c>
      <c r="D37" s="42">
        <v>60</v>
      </c>
      <c r="E37" s="42">
        <v>4</v>
      </c>
      <c r="F37" s="42">
        <v>358</v>
      </c>
      <c r="G37" s="42">
        <v>33</v>
      </c>
      <c r="H37" s="42">
        <v>1297</v>
      </c>
      <c r="I37" s="42">
        <v>50</v>
      </c>
      <c r="J37" s="44">
        <v>98</v>
      </c>
      <c r="K37" s="42">
        <v>0</v>
      </c>
      <c r="L37" s="45">
        <v>7.5600000000000001E-2</v>
      </c>
      <c r="M37" s="43">
        <v>36</v>
      </c>
      <c r="N37" s="46">
        <v>0.36730000000000002</v>
      </c>
      <c r="O37" s="43">
        <v>28</v>
      </c>
      <c r="P37" s="45">
        <v>0.28570000000000001</v>
      </c>
      <c r="Q37" s="39"/>
      <c r="R37" s="39"/>
      <c r="S37" s="40"/>
      <c r="T37" s="40"/>
      <c r="U37" s="40"/>
      <c r="V37" s="40"/>
      <c r="W37" s="40"/>
      <c r="X37" s="40"/>
      <c r="Y37" s="40"/>
      <c r="Z37" s="40"/>
    </row>
    <row r="38" spans="1:26" ht="15.75" thickBot="1" x14ac:dyDescent="0.3">
      <c r="A38" s="41">
        <v>43929</v>
      </c>
      <c r="B38" s="42">
        <v>1795</v>
      </c>
      <c r="C38" s="42">
        <v>80</v>
      </c>
      <c r="D38" s="42">
        <v>63</v>
      </c>
      <c r="E38" s="42">
        <v>3</v>
      </c>
      <c r="F38" s="42">
        <v>365</v>
      </c>
      <c r="G38" s="42">
        <v>7</v>
      </c>
      <c r="H38" s="42">
        <v>1367</v>
      </c>
      <c r="I38" s="42">
        <v>70</v>
      </c>
      <c r="J38" s="44">
        <v>107</v>
      </c>
      <c r="K38" s="42">
        <v>9</v>
      </c>
      <c r="L38" s="45">
        <v>7.8299999999999995E-2</v>
      </c>
      <c r="M38" s="43">
        <v>38</v>
      </c>
      <c r="N38" s="46">
        <v>0.35510000000000003</v>
      </c>
      <c r="O38" s="43">
        <v>28</v>
      </c>
      <c r="P38" s="45">
        <v>0.26169999999999999</v>
      </c>
      <c r="Q38" s="39"/>
      <c r="R38" s="39"/>
      <c r="S38" s="40"/>
      <c r="T38" s="40"/>
      <c r="U38" s="40"/>
      <c r="V38" s="40"/>
      <c r="W38" s="40"/>
      <c r="X38" s="40"/>
      <c r="Y38" s="40"/>
      <c r="Z38" s="40"/>
    </row>
    <row r="39" spans="1:26" ht="15.75" thickBot="1" x14ac:dyDescent="0.3">
      <c r="A39" s="41">
        <v>43930</v>
      </c>
      <c r="B39" s="42">
        <v>1894</v>
      </c>
      <c r="C39" s="42">
        <v>99</v>
      </c>
      <c r="D39" s="42">
        <v>79</v>
      </c>
      <c r="E39" s="42">
        <v>16</v>
      </c>
      <c r="F39" s="42">
        <v>375</v>
      </c>
      <c r="G39" s="42">
        <v>10</v>
      </c>
      <c r="H39" s="42">
        <v>1440</v>
      </c>
      <c r="I39" s="42">
        <v>73</v>
      </c>
      <c r="J39" s="44">
        <v>115</v>
      </c>
      <c r="K39" s="42">
        <v>8</v>
      </c>
      <c r="L39" s="45">
        <v>7.9899999999999999E-2</v>
      </c>
      <c r="M39" s="43">
        <v>52</v>
      </c>
      <c r="N39" s="46">
        <v>0.45219999999999999</v>
      </c>
      <c r="O39" s="43">
        <v>31</v>
      </c>
      <c r="P39" s="45">
        <v>0.26960000000000001</v>
      </c>
      <c r="Q39" s="39"/>
      <c r="R39" s="39"/>
      <c r="S39" s="40"/>
      <c r="T39" s="40"/>
      <c r="U39" s="40"/>
      <c r="V39" s="40"/>
      <c r="W39" s="40"/>
      <c r="X39" s="40"/>
      <c r="Y39" s="40"/>
      <c r="Z39" s="40"/>
    </row>
    <row r="40" spans="1:26" ht="15.75" thickBot="1" x14ac:dyDescent="0.3">
      <c r="A40" s="41">
        <v>43931</v>
      </c>
      <c r="B40" s="42">
        <v>1975</v>
      </c>
      <c r="C40" s="42">
        <v>81</v>
      </c>
      <c r="D40" s="42">
        <v>82</v>
      </c>
      <c r="E40" s="42">
        <v>3</v>
      </c>
      <c r="F40" s="42">
        <v>440</v>
      </c>
      <c r="G40" s="42">
        <v>65</v>
      </c>
      <c r="H40" s="42">
        <v>1453</v>
      </c>
      <c r="I40" s="42">
        <v>13</v>
      </c>
      <c r="J40" s="44">
        <v>114</v>
      </c>
      <c r="K40" s="42">
        <v>-1</v>
      </c>
      <c r="L40" s="45">
        <v>7.85E-2</v>
      </c>
      <c r="M40" s="43">
        <v>52</v>
      </c>
      <c r="N40" s="46">
        <v>0.45610000000000001</v>
      </c>
      <c r="O40" s="43">
        <v>38</v>
      </c>
      <c r="P40" s="45">
        <v>0.33329999999999999</v>
      </c>
      <c r="Q40" s="39"/>
      <c r="R40" s="39"/>
      <c r="S40" s="40"/>
      <c r="T40" s="40"/>
      <c r="U40" s="40"/>
      <c r="V40" s="40"/>
      <c r="W40" s="40"/>
      <c r="X40" s="40"/>
      <c r="Y40" s="40"/>
      <c r="Z40" s="40"/>
    </row>
    <row r="41" spans="1:26" ht="15.75" thickBot="1" x14ac:dyDescent="0.3">
      <c r="A41" s="41">
        <v>43932</v>
      </c>
      <c r="B41" s="42">
        <v>2142</v>
      </c>
      <c r="C41" s="42">
        <v>167</v>
      </c>
      <c r="D41" s="42">
        <v>90</v>
      </c>
      <c r="E41" s="42">
        <v>8</v>
      </c>
      <c r="F41" s="42">
        <v>468</v>
      </c>
      <c r="G41" s="42">
        <v>28</v>
      </c>
      <c r="H41" s="42">
        <v>1584</v>
      </c>
      <c r="I41" s="42">
        <v>131</v>
      </c>
      <c r="J41" s="44">
        <v>113</v>
      </c>
      <c r="K41" s="42">
        <v>-1</v>
      </c>
      <c r="L41" s="45">
        <v>7.1300000000000002E-2</v>
      </c>
      <c r="M41" s="43">
        <v>53</v>
      </c>
      <c r="N41" s="46">
        <v>0.46899999999999997</v>
      </c>
      <c r="O41" s="43">
        <v>34</v>
      </c>
      <c r="P41" s="45">
        <v>0.3009</v>
      </c>
      <c r="Q41" s="39"/>
      <c r="R41" s="39"/>
      <c r="S41" s="40"/>
      <c r="T41" s="40"/>
      <c r="U41" s="40"/>
      <c r="V41" s="40"/>
      <c r="W41" s="40"/>
      <c r="X41" s="40"/>
      <c r="Y41" s="40"/>
      <c r="Z41" s="40"/>
    </row>
    <row r="42" spans="1:26" ht="15.75" thickBot="1" x14ac:dyDescent="0.3">
      <c r="A42" s="41">
        <v>43933</v>
      </c>
      <c r="B42" s="42">
        <v>2208</v>
      </c>
      <c r="C42" s="42">
        <v>66</v>
      </c>
      <c r="D42" s="42">
        <v>95</v>
      </c>
      <c r="E42" s="42">
        <v>5</v>
      </c>
      <c r="F42" s="42">
        <v>515</v>
      </c>
      <c r="G42" s="42">
        <v>47</v>
      </c>
      <c r="H42" s="42">
        <v>1598</v>
      </c>
      <c r="I42" s="42">
        <v>14</v>
      </c>
      <c r="J42" s="44">
        <v>116</v>
      </c>
      <c r="K42" s="42">
        <v>3</v>
      </c>
      <c r="L42" s="45">
        <v>7.2599999999999998E-2</v>
      </c>
      <c r="M42" s="43">
        <v>54</v>
      </c>
      <c r="N42" s="46">
        <v>0.46550000000000002</v>
      </c>
      <c r="O42" s="43">
        <v>33</v>
      </c>
      <c r="P42" s="45">
        <v>0.28449999999999998</v>
      </c>
      <c r="Q42" s="39"/>
      <c r="R42" s="39"/>
      <c r="S42" s="40"/>
      <c r="T42" s="40"/>
      <c r="U42" s="40"/>
      <c r="V42" s="40"/>
      <c r="W42" s="40"/>
      <c r="X42" s="40"/>
      <c r="Y42" s="40"/>
      <c r="Z42" s="40"/>
    </row>
    <row r="43" spans="1:26" ht="15.75" thickBot="1" x14ac:dyDescent="0.3">
      <c r="A43" s="41">
        <v>43934</v>
      </c>
      <c r="B43" s="42">
        <v>2277</v>
      </c>
      <c r="C43" s="42">
        <v>69</v>
      </c>
      <c r="D43" s="42">
        <v>98</v>
      </c>
      <c r="E43" s="42">
        <v>3</v>
      </c>
      <c r="F43" s="42">
        <v>559</v>
      </c>
      <c r="G43" s="42">
        <v>44</v>
      </c>
      <c r="H43" s="42">
        <v>1620</v>
      </c>
      <c r="I43" s="42">
        <v>22</v>
      </c>
      <c r="J43" s="44">
        <v>117</v>
      </c>
      <c r="K43" s="42">
        <v>1</v>
      </c>
      <c r="L43" s="45">
        <v>7.22E-2</v>
      </c>
      <c r="M43" s="43">
        <v>56</v>
      </c>
      <c r="N43" s="46">
        <v>0.47860000000000003</v>
      </c>
      <c r="O43" s="43">
        <v>33</v>
      </c>
      <c r="P43" s="45">
        <v>0.28210000000000002</v>
      </c>
      <c r="Q43" s="39"/>
      <c r="R43" s="39"/>
      <c r="S43" s="40"/>
      <c r="T43" s="40"/>
      <c r="U43" s="40"/>
      <c r="V43" s="40"/>
      <c r="W43" s="40"/>
      <c r="X43" s="40"/>
      <c r="Y43" s="40"/>
      <c r="Z43" s="40"/>
    </row>
    <row r="44" spans="1:26" ht="15.75" thickBot="1" x14ac:dyDescent="0.3">
      <c r="A44" s="41">
        <v>43935</v>
      </c>
      <c r="B44" s="42">
        <v>2443</v>
      </c>
      <c r="C44" s="42">
        <v>166</v>
      </c>
      <c r="D44" s="42">
        <v>108</v>
      </c>
      <c r="E44" s="42">
        <v>10</v>
      </c>
      <c r="F44" s="42">
        <v>596</v>
      </c>
      <c r="G44" s="42">
        <v>37</v>
      </c>
      <c r="H44" s="42">
        <v>1739</v>
      </c>
      <c r="I44" s="42">
        <v>119</v>
      </c>
      <c r="J44" s="44">
        <v>121</v>
      </c>
      <c r="K44" s="42">
        <v>4</v>
      </c>
      <c r="L44" s="45">
        <v>6.9599999999999995E-2</v>
      </c>
      <c r="M44" s="43">
        <v>55</v>
      </c>
      <c r="N44" s="46">
        <v>0.45450000000000002</v>
      </c>
      <c r="O44" s="43">
        <v>31</v>
      </c>
      <c r="P44" s="45">
        <v>0.25619999999999998</v>
      </c>
      <c r="Q44" s="39"/>
      <c r="R44" s="39"/>
      <c r="S44" s="40"/>
      <c r="T44" s="40"/>
      <c r="U44" s="40"/>
      <c r="V44" s="40"/>
      <c r="W44" s="40"/>
      <c r="X44" s="40"/>
      <c r="Y44" s="40"/>
      <c r="Z44" s="40"/>
    </row>
    <row r="45" spans="1:26" ht="15.75" thickBot="1" x14ac:dyDescent="0.3">
      <c r="A45" s="41">
        <v>43936</v>
      </c>
      <c r="B45" s="42">
        <v>2571</v>
      </c>
      <c r="C45" s="42">
        <v>128</v>
      </c>
      <c r="D45" s="42">
        <v>112</v>
      </c>
      <c r="E45" s="42">
        <v>4</v>
      </c>
      <c r="F45" s="42">
        <v>631</v>
      </c>
      <c r="G45" s="42">
        <v>35</v>
      </c>
      <c r="H45" s="42">
        <v>1828</v>
      </c>
      <c r="I45" s="42">
        <v>89</v>
      </c>
      <c r="J45" s="44">
        <v>126</v>
      </c>
      <c r="K45" s="42">
        <v>5</v>
      </c>
      <c r="L45" s="45">
        <v>6.8900000000000003E-2</v>
      </c>
      <c r="M45" s="43">
        <v>54</v>
      </c>
      <c r="N45" s="46">
        <v>0.42859999999999998</v>
      </c>
      <c r="O45" s="43">
        <v>38</v>
      </c>
      <c r="P45" s="45">
        <v>0.30159999999999998</v>
      </c>
      <c r="Q45" s="39"/>
      <c r="R45" s="39"/>
      <c r="S45" s="40"/>
      <c r="T45" s="40"/>
      <c r="U45" s="40"/>
      <c r="V45" s="40"/>
      <c r="W45" s="40"/>
      <c r="X45" s="40"/>
      <c r="Y45" s="40"/>
      <c r="Z45" s="40"/>
    </row>
    <row r="46" spans="1:26" ht="15.75" thickBot="1" x14ac:dyDescent="0.3">
      <c r="A46" s="41">
        <v>43937</v>
      </c>
      <c r="B46" s="42">
        <v>2669</v>
      </c>
      <c r="C46" s="42">
        <v>98</v>
      </c>
      <c r="D46" s="42">
        <v>122</v>
      </c>
      <c r="E46" s="42">
        <v>10</v>
      </c>
      <c r="F46" s="42">
        <v>666</v>
      </c>
      <c r="G46" s="42">
        <v>35</v>
      </c>
      <c r="H46" s="42">
        <v>1881</v>
      </c>
      <c r="I46" s="42">
        <v>53</v>
      </c>
      <c r="J46" s="44">
        <v>127</v>
      </c>
      <c r="K46" s="42">
        <v>1</v>
      </c>
      <c r="L46" s="45">
        <v>6.7500000000000004E-2</v>
      </c>
      <c r="M46" s="43">
        <v>55</v>
      </c>
      <c r="N46" s="46">
        <v>0.43309999999999998</v>
      </c>
      <c r="O46" s="43">
        <v>38</v>
      </c>
      <c r="P46" s="45">
        <v>0.29920000000000002</v>
      </c>
      <c r="Q46" s="39"/>
      <c r="R46" s="39"/>
      <c r="S46" s="40"/>
      <c r="T46" s="40"/>
      <c r="U46" s="40"/>
      <c r="V46" s="40"/>
      <c r="W46" s="40"/>
      <c r="X46" s="40"/>
      <c r="Y46" s="40"/>
      <c r="Z46" s="40"/>
    </row>
    <row r="47" spans="1:26" ht="15.75" thickBot="1" x14ac:dyDescent="0.3">
      <c r="A47" s="41">
        <v>43938</v>
      </c>
      <c r="B47" s="42">
        <v>2758</v>
      </c>
      <c r="C47" s="42">
        <v>89</v>
      </c>
      <c r="D47" s="42">
        <v>129</v>
      </c>
      <c r="E47" s="42">
        <v>7</v>
      </c>
      <c r="F47" s="42">
        <v>685</v>
      </c>
      <c r="G47" s="42">
        <v>19</v>
      </c>
      <c r="H47" s="42">
        <v>1944</v>
      </c>
      <c r="I47" s="42">
        <v>63</v>
      </c>
      <c r="J47" s="44">
        <v>123</v>
      </c>
      <c r="K47" s="42">
        <v>-4</v>
      </c>
      <c r="L47" s="45">
        <v>6.3299999999999995E-2</v>
      </c>
      <c r="M47" s="43">
        <v>55</v>
      </c>
      <c r="N47" s="46">
        <v>0.44719999999999999</v>
      </c>
      <c r="O47" s="43">
        <v>40</v>
      </c>
      <c r="P47" s="45">
        <v>0.32519999999999999</v>
      </c>
      <c r="Q47" s="39"/>
      <c r="R47" s="39"/>
      <c r="S47" s="40"/>
      <c r="T47" s="40"/>
      <c r="U47" s="40"/>
      <c r="V47" s="40"/>
      <c r="W47" s="40"/>
      <c r="X47" s="40"/>
      <c r="Y47" s="40"/>
      <c r="Z47" s="40"/>
    </row>
    <row r="48" spans="1:26" ht="15.75" thickBot="1" x14ac:dyDescent="0.3">
      <c r="A48" s="41">
        <v>43939</v>
      </c>
      <c r="B48" s="42">
        <v>2839</v>
      </c>
      <c r="C48" s="42">
        <v>81</v>
      </c>
      <c r="D48" s="42">
        <v>132</v>
      </c>
      <c r="E48" s="42">
        <v>3</v>
      </c>
      <c r="F48" s="42">
        <v>709</v>
      </c>
      <c r="G48" s="42">
        <v>24</v>
      </c>
      <c r="H48" s="42">
        <v>1998</v>
      </c>
      <c r="I48" s="42">
        <v>54</v>
      </c>
      <c r="J48" s="44">
        <v>126</v>
      </c>
      <c r="K48" s="42">
        <v>3</v>
      </c>
      <c r="L48" s="45">
        <v>6.3100000000000003E-2</v>
      </c>
      <c r="M48" s="43">
        <v>58</v>
      </c>
      <c r="N48" s="46">
        <v>0.46029999999999999</v>
      </c>
      <c r="O48" s="43">
        <v>40</v>
      </c>
      <c r="P48" s="45">
        <v>0.3175</v>
      </c>
      <c r="Q48" s="39"/>
      <c r="R48" s="39"/>
      <c r="S48" s="40"/>
      <c r="T48" s="40"/>
      <c r="U48" s="40"/>
      <c r="V48" s="40"/>
      <c r="W48" s="40"/>
      <c r="X48" s="40"/>
      <c r="Y48" s="40"/>
      <c r="Z48" s="40"/>
    </row>
    <row r="49" spans="1:26" ht="15.75" thickBot="1" x14ac:dyDescent="0.3">
      <c r="A49" s="41">
        <v>43940</v>
      </c>
      <c r="B49" s="42">
        <v>2941</v>
      </c>
      <c r="C49" s="42">
        <v>102</v>
      </c>
      <c r="D49" s="42">
        <v>136</v>
      </c>
      <c r="E49" s="42">
        <v>4</v>
      </c>
      <c r="F49" s="42">
        <v>737</v>
      </c>
      <c r="G49" s="42">
        <v>28</v>
      </c>
      <c r="H49" s="42">
        <v>2068</v>
      </c>
      <c r="I49" s="42">
        <v>70</v>
      </c>
      <c r="J49" s="44">
        <v>129</v>
      </c>
      <c r="K49" s="42">
        <v>3</v>
      </c>
      <c r="L49" s="45">
        <v>6.2399999999999997E-2</v>
      </c>
      <c r="M49" s="43">
        <v>59</v>
      </c>
      <c r="N49" s="46">
        <v>0.45739999999999997</v>
      </c>
      <c r="O49" s="43">
        <v>42</v>
      </c>
      <c r="P49" s="45">
        <v>0.3256</v>
      </c>
      <c r="Q49" s="39"/>
      <c r="R49" s="39"/>
      <c r="S49" s="40"/>
      <c r="T49" s="40"/>
      <c r="U49" s="40"/>
      <c r="V49" s="40"/>
      <c r="W49" s="40"/>
      <c r="X49" s="40"/>
      <c r="Y49" s="40"/>
      <c r="Z49" s="40"/>
    </row>
    <row r="50" spans="1:26" ht="15.75" thickBot="1" x14ac:dyDescent="0.3">
      <c r="A50" s="41">
        <v>43941</v>
      </c>
      <c r="B50" s="42">
        <v>3031</v>
      </c>
      <c r="C50" s="42">
        <v>90</v>
      </c>
      <c r="D50" s="42">
        <v>145</v>
      </c>
      <c r="E50" s="42">
        <v>9</v>
      </c>
      <c r="F50" s="42">
        <v>840</v>
      </c>
      <c r="G50" s="42">
        <v>103</v>
      </c>
      <c r="H50" s="42">
        <v>2046</v>
      </c>
      <c r="I50" s="42">
        <v>-22</v>
      </c>
      <c r="J50" s="44">
        <v>131</v>
      </c>
      <c r="K50" s="42">
        <v>2</v>
      </c>
      <c r="L50" s="45">
        <v>6.4000000000000001E-2</v>
      </c>
      <c r="M50" s="43">
        <v>59</v>
      </c>
      <c r="N50" s="46">
        <v>0.45040000000000002</v>
      </c>
      <c r="O50" s="43">
        <v>40</v>
      </c>
      <c r="P50" s="45">
        <v>0.30530000000000002</v>
      </c>
      <c r="Q50" s="39"/>
      <c r="R50" s="39"/>
      <c r="S50" s="40"/>
      <c r="T50" s="40"/>
      <c r="U50" s="40"/>
      <c r="V50" s="40"/>
      <c r="W50" s="40"/>
      <c r="X50" s="40"/>
      <c r="Y50" s="40"/>
      <c r="Z50" s="40"/>
    </row>
    <row r="51" spans="1:26" ht="15.75" thickBot="1" x14ac:dyDescent="0.3">
      <c r="A51" s="41">
        <v>43942</v>
      </c>
      <c r="B51" s="42">
        <v>3144</v>
      </c>
      <c r="C51" s="42">
        <v>113</v>
      </c>
      <c r="D51" s="42">
        <v>152</v>
      </c>
      <c r="E51" s="42">
        <v>7</v>
      </c>
      <c r="F51" s="42">
        <v>872</v>
      </c>
      <c r="G51" s="42">
        <v>32</v>
      </c>
      <c r="H51" s="42">
        <v>2120</v>
      </c>
      <c r="I51" s="42">
        <v>74</v>
      </c>
      <c r="J51" s="44">
        <v>136</v>
      </c>
      <c r="K51" s="42">
        <v>5</v>
      </c>
      <c r="L51" s="45">
        <v>6.4199999999999993E-2</v>
      </c>
      <c r="M51" s="43">
        <v>60</v>
      </c>
      <c r="N51" s="46">
        <v>0.44119999999999998</v>
      </c>
      <c r="O51" s="43">
        <v>42</v>
      </c>
      <c r="P51" s="45">
        <v>0.30880000000000002</v>
      </c>
      <c r="Q51" s="39"/>
      <c r="R51" s="39"/>
      <c r="S51" s="40"/>
      <c r="T51" s="40"/>
      <c r="U51" s="40"/>
      <c r="V51" s="40"/>
      <c r="W51" s="40"/>
      <c r="X51" s="40"/>
      <c r="Y51" s="40"/>
      <c r="Z51" s="40"/>
    </row>
    <row r="52" spans="1:26" ht="15.75" thickBot="1" x14ac:dyDescent="0.3">
      <c r="A52" s="41">
        <v>43943</v>
      </c>
      <c r="B52" s="42">
        <v>3288</v>
      </c>
      <c r="C52" s="42">
        <v>144</v>
      </c>
      <c r="D52" s="42">
        <v>159</v>
      </c>
      <c r="E52" s="42">
        <v>7</v>
      </c>
      <c r="F52" s="42">
        <v>919</v>
      </c>
      <c r="G52" s="42">
        <v>47</v>
      </c>
      <c r="H52" s="42">
        <v>2210</v>
      </c>
      <c r="I52" s="42">
        <v>90</v>
      </c>
      <c r="J52" s="44">
        <v>141</v>
      </c>
      <c r="K52" s="42">
        <v>5</v>
      </c>
      <c r="L52" s="45">
        <v>6.3799999999999996E-2</v>
      </c>
      <c r="M52" s="43">
        <v>64</v>
      </c>
      <c r="N52" s="46">
        <v>0.45390000000000003</v>
      </c>
      <c r="O52" s="43">
        <v>44</v>
      </c>
      <c r="P52" s="45">
        <v>0.31209999999999999</v>
      </c>
      <c r="Q52" s="39"/>
      <c r="R52" s="39"/>
      <c r="S52" s="40"/>
      <c r="T52" s="40"/>
      <c r="U52" s="40"/>
      <c r="V52" s="40"/>
      <c r="W52" s="40"/>
      <c r="X52" s="40"/>
      <c r="Y52" s="40"/>
      <c r="Z52" s="40"/>
    </row>
    <row r="53" spans="1:26" ht="15.75" thickBot="1" x14ac:dyDescent="0.3">
      <c r="A53" s="41">
        <v>43944</v>
      </c>
      <c r="B53" s="42">
        <v>3435</v>
      </c>
      <c r="C53" s="42">
        <v>147</v>
      </c>
      <c r="D53" s="42">
        <v>167</v>
      </c>
      <c r="E53" s="42">
        <v>8</v>
      </c>
      <c r="F53" s="42">
        <v>976</v>
      </c>
      <c r="G53" s="42">
        <v>57</v>
      </c>
      <c r="H53" s="42">
        <v>2292</v>
      </c>
      <c r="I53" s="42">
        <v>82</v>
      </c>
      <c r="J53" s="44">
        <v>144</v>
      </c>
      <c r="K53" s="42">
        <v>3</v>
      </c>
      <c r="L53" s="45">
        <v>6.2799999999999995E-2</v>
      </c>
      <c r="M53" s="43">
        <v>64</v>
      </c>
      <c r="N53" s="46">
        <v>0.44440000000000002</v>
      </c>
      <c r="O53" s="43">
        <v>48</v>
      </c>
      <c r="P53" s="45">
        <v>0.33329999999999999</v>
      </c>
      <c r="Q53" s="39"/>
      <c r="R53" s="39"/>
      <c r="S53" s="40"/>
      <c r="T53" s="40"/>
      <c r="U53" s="40"/>
      <c r="V53" s="40"/>
      <c r="W53" s="40"/>
      <c r="X53" s="40"/>
      <c r="Y53" s="40"/>
      <c r="Z53" s="40"/>
    </row>
    <row r="54" spans="1:26" ht="15.75" thickBot="1" x14ac:dyDescent="0.3">
      <c r="A54" s="41">
        <v>43945</v>
      </c>
      <c r="B54" s="42">
        <v>3607</v>
      </c>
      <c r="C54" s="42">
        <v>172</v>
      </c>
      <c r="D54" s="42">
        <v>176</v>
      </c>
      <c r="E54" s="42">
        <v>9</v>
      </c>
      <c r="F54" s="42">
        <v>1030</v>
      </c>
      <c r="G54" s="42">
        <v>54</v>
      </c>
      <c r="H54" s="42">
        <v>2401</v>
      </c>
      <c r="I54" s="42">
        <v>109</v>
      </c>
      <c r="J54" s="44">
        <v>139</v>
      </c>
      <c r="K54" s="42">
        <v>-5</v>
      </c>
      <c r="L54" s="45">
        <v>5.79E-2</v>
      </c>
      <c r="M54" s="43">
        <v>64</v>
      </c>
      <c r="N54" s="46">
        <v>0.46039999999999998</v>
      </c>
      <c r="O54" s="43">
        <v>44</v>
      </c>
      <c r="P54" s="45">
        <v>0.3165</v>
      </c>
      <c r="Q54" s="39"/>
      <c r="R54" s="39"/>
      <c r="S54" s="40"/>
      <c r="T54" s="40"/>
      <c r="U54" s="40"/>
      <c r="V54" s="40"/>
      <c r="W54" s="40"/>
      <c r="X54" s="40"/>
      <c r="Y54" s="40"/>
      <c r="Z54" s="40"/>
    </row>
    <row r="55" spans="1:26" ht="15.75" thickBot="1" x14ac:dyDescent="0.3">
      <c r="A55" s="41">
        <v>43946</v>
      </c>
      <c r="B55" s="42">
        <v>3780</v>
      </c>
      <c r="C55" s="42">
        <v>173</v>
      </c>
      <c r="D55" s="42">
        <v>185</v>
      </c>
      <c r="E55" s="42">
        <v>9</v>
      </c>
      <c r="F55" s="42">
        <v>1107</v>
      </c>
      <c r="G55" s="42">
        <v>77</v>
      </c>
      <c r="H55" s="42">
        <v>2488</v>
      </c>
      <c r="I55" s="42">
        <v>87</v>
      </c>
      <c r="J55" s="44">
        <v>151</v>
      </c>
      <c r="K55" s="42">
        <v>12</v>
      </c>
      <c r="L55" s="45">
        <v>6.0699999999999997E-2</v>
      </c>
      <c r="M55" s="43">
        <v>63</v>
      </c>
      <c r="N55" s="46">
        <v>0.41720000000000002</v>
      </c>
      <c r="O55" s="43">
        <v>47</v>
      </c>
      <c r="P55" s="45">
        <v>0.31130000000000002</v>
      </c>
      <c r="Q55" s="39"/>
      <c r="R55" s="39"/>
      <c r="S55" s="40"/>
      <c r="T55" s="40"/>
      <c r="U55" s="40"/>
      <c r="V55" s="40"/>
      <c r="W55" s="40"/>
      <c r="X55" s="40"/>
      <c r="Y55" s="40"/>
      <c r="Z55" s="40"/>
    </row>
    <row r="56" spans="1:26" ht="15.75" thickBot="1" x14ac:dyDescent="0.3">
      <c r="A56" s="41">
        <v>43947</v>
      </c>
      <c r="B56" s="42">
        <v>3892</v>
      </c>
      <c r="C56" s="42">
        <v>112</v>
      </c>
      <c r="D56" s="42">
        <v>192</v>
      </c>
      <c r="E56" s="42">
        <v>7</v>
      </c>
      <c r="F56" s="42">
        <v>1140</v>
      </c>
      <c r="G56" s="42">
        <v>33</v>
      </c>
      <c r="H56" s="42">
        <v>2560</v>
      </c>
      <c r="I56" s="42">
        <v>72</v>
      </c>
      <c r="J56" s="44">
        <v>155</v>
      </c>
      <c r="K56" s="42">
        <v>4</v>
      </c>
      <c r="L56" s="45">
        <v>6.0499999999999998E-2</v>
      </c>
      <c r="M56" s="43">
        <v>63</v>
      </c>
      <c r="N56" s="46">
        <v>0.40649999999999997</v>
      </c>
      <c r="O56" s="43">
        <v>50</v>
      </c>
      <c r="P56" s="45">
        <v>0.3226</v>
      </c>
      <c r="Q56" s="39"/>
      <c r="R56" s="39"/>
      <c r="S56" s="40"/>
      <c r="T56" s="40"/>
      <c r="U56" s="40"/>
      <c r="V56" s="40"/>
      <c r="W56" s="40"/>
      <c r="X56" s="40"/>
      <c r="Y56" s="40"/>
      <c r="Z56" s="40"/>
    </row>
    <row r="57" spans="1:26" ht="15.75" thickBot="1" x14ac:dyDescent="0.3">
      <c r="A57" s="41">
        <v>43948</v>
      </c>
      <c r="B57" s="42">
        <v>4003</v>
      </c>
      <c r="C57" s="42">
        <v>111</v>
      </c>
      <c r="D57" s="42">
        <v>197</v>
      </c>
      <c r="E57" s="42">
        <v>5</v>
      </c>
      <c r="F57" s="42">
        <v>1162</v>
      </c>
      <c r="G57" s="42">
        <v>22</v>
      </c>
      <c r="H57" s="42">
        <v>2644</v>
      </c>
      <c r="I57" s="42">
        <v>84</v>
      </c>
      <c r="J57" s="44">
        <v>154</v>
      </c>
      <c r="K57" s="42">
        <v>-1</v>
      </c>
      <c r="L57" s="45">
        <v>5.8200000000000002E-2</v>
      </c>
      <c r="M57" s="43">
        <v>64</v>
      </c>
      <c r="N57" s="46">
        <v>0.41560000000000002</v>
      </c>
      <c r="O57" s="43">
        <v>50</v>
      </c>
      <c r="P57" s="45">
        <v>0.32469999999999999</v>
      </c>
      <c r="Q57" s="39"/>
      <c r="R57" s="39"/>
      <c r="S57" s="40"/>
      <c r="T57" s="40"/>
      <c r="U57" s="40"/>
      <c r="V57" s="40"/>
      <c r="W57" s="40"/>
      <c r="X57" s="40"/>
      <c r="Y57" s="40"/>
      <c r="Z57" s="40"/>
    </row>
    <row r="58" spans="1:26" ht="15.75" thickBot="1" x14ac:dyDescent="0.3">
      <c r="A58" s="41">
        <v>43949</v>
      </c>
      <c r="B58" s="42">
        <v>4127</v>
      </c>
      <c r="C58" s="42">
        <v>124</v>
      </c>
      <c r="D58" s="42">
        <v>207</v>
      </c>
      <c r="E58" s="42">
        <v>10</v>
      </c>
      <c r="F58" s="42">
        <v>1192</v>
      </c>
      <c r="G58" s="42">
        <v>30</v>
      </c>
      <c r="H58" s="42">
        <v>2728</v>
      </c>
      <c r="I58" s="42">
        <v>84</v>
      </c>
      <c r="J58" s="44">
        <v>157</v>
      </c>
      <c r="K58" s="42">
        <v>3</v>
      </c>
      <c r="L58" s="45">
        <v>5.7599999999999998E-2</v>
      </c>
      <c r="M58" s="43">
        <v>64</v>
      </c>
      <c r="N58" s="46">
        <v>0.40760000000000002</v>
      </c>
      <c r="O58" s="43">
        <v>53</v>
      </c>
      <c r="P58" s="45">
        <v>0.33760000000000001</v>
      </c>
      <c r="Q58" s="39"/>
      <c r="R58" s="39"/>
      <c r="S58" s="40"/>
      <c r="T58" s="40"/>
      <c r="U58" s="40"/>
      <c r="V58" s="40"/>
      <c r="W58" s="40"/>
      <c r="X58" s="40"/>
      <c r="Y58" s="40"/>
      <c r="Z58" s="40"/>
    </row>
    <row r="59" spans="1:26" ht="15.75" thickBot="1" x14ac:dyDescent="0.3">
      <c r="A59" s="41">
        <v>43950</v>
      </c>
      <c r="B59" s="42">
        <v>4295</v>
      </c>
      <c r="C59" s="42">
        <v>168</v>
      </c>
      <c r="D59" s="42">
        <v>214</v>
      </c>
      <c r="E59" s="42">
        <v>7</v>
      </c>
      <c r="F59" s="42">
        <v>1256</v>
      </c>
      <c r="G59" s="42">
        <v>64</v>
      </c>
      <c r="H59" s="42">
        <v>2825</v>
      </c>
      <c r="I59" s="42">
        <v>97</v>
      </c>
      <c r="J59" s="44">
        <v>159</v>
      </c>
      <c r="K59" s="42">
        <v>2</v>
      </c>
      <c r="L59" s="45">
        <v>5.6300000000000003E-2</v>
      </c>
      <c r="M59" s="43">
        <v>64</v>
      </c>
      <c r="N59" s="46">
        <v>0.40250000000000002</v>
      </c>
      <c r="O59" s="43">
        <v>57</v>
      </c>
      <c r="P59" s="45">
        <v>0.35849999999999999</v>
      </c>
      <c r="Q59" s="39"/>
      <c r="R59" s="39"/>
      <c r="S59" s="40"/>
      <c r="T59" s="40"/>
      <c r="U59" s="40"/>
      <c r="V59" s="40"/>
      <c r="W59" s="40"/>
      <c r="X59" s="40"/>
      <c r="Y59" s="40"/>
      <c r="Z59" s="40"/>
    </row>
    <row r="60" spans="1:26" ht="15.75" thickBot="1" x14ac:dyDescent="0.3">
      <c r="A60" s="41">
        <v>43951</v>
      </c>
      <c r="B60" s="42">
        <v>4428</v>
      </c>
      <c r="C60" s="42">
        <v>133</v>
      </c>
      <c r="D60" s="42">
        <v>220</v>
      </c>
      <c r="E60" s="42">
        <v>6</v>
      </c>
      <c r="F60" s="42">
        <v>1292</v>
      </c>
      <c r="G60" s="42">
        <v>36</v>
      </c>
      <c r="H60" s="42">
        <v>2916</v>
      </c>
      <c r="I60" s="42">
        <v>91</v>
      </c>
      <c r="J60" s="44">
        <v>164</v>
      </c>
      <c r="K60" s="42">
        <v>5</v>
      </c>
      <c r="L60" s="45">
        <v>5.62E-2</v>
      </c>
      <c r="M60" s="43">
        <v>64</v>
      </c>
      <c r="N60" s="46">
        <v>0.39019999999999999</v>
      </c>
      <c r="O60" s="43">
        <v>58</v>
      </c>
      <c r="P60" s="45">
        <v>0.35370000000000001</v>
      </c>
      <c r="Q60" s="39"/>
      <c r="R60" s="39"/>
      <c r="S60" s="40"/>
      <c r="T60" s="40"/>
      <c r="U60" s="40"/>
      <c r="V60" s="40"/>
      <c r="W60" s="40"/>
      <c r="X60" s="40"/>
      <c r="Y60" s="40"/>
      <c r="Z60" s="40"/>
    </row>
    <row r="61" spans="1:26" ht="15.75" thickBot="1" x14ac:dyDescent="0.3">
      <c r="A61" s="41">
        <v>43952</v>
      </c>
      <c r="B61" s="42">
        <v>4532</v>
      </c>
      <c r="C61" s="42">
        <v>104</v>
      </c>
      <c r="D61" s="42">
        <v>229</v>
      </c>
      <c r="E61" s="42">
        <v>9</v>
      </c>
      <c r="F61" s="42">
        <v>1320</v>
      </c>
      <c r="G61" s="42">
        <v>62</v>
      </c>
      <c r="H61" s="42">
        <v>2983</v>
      </c>
      <c r="I61" s="42">
        <v>67</v>
      </c>
      <c r="J61" s="44">
        <v>161</v>
      </c>
      <c r="K61" s="42">
        <v>-3</v>
      </c>
      <c r="L61" s="45">
        <v>5.3999999999999999E-2</v>
      </c>
      <c r="M61" s="42">
        <v>64</v>
      </c>
      <c r="N61" s="46">
        <v>0.39750000000000002</v>
      </c>
      <c r="O61" s="42">
        <v>57</v>
      </c>
      <c r="P61" s="45">
        <v>0.35399999999999998</v>
      </c>
      <c r="Q61" s="39"/>
      <c r="R61" s="39"/>
      <c r="S61" s="40"/>
      <c r="T61" s="40"/>
      <c r="U61" s="40"/>
      <c r="V61" s="40"/>
      <c r="W61" s="40"/>
      <c r="X61" s="40"/>
      <c r="Y61" s="40"/>
      <c r="Z61" s="40"/>
    </row>
    <row r="62" spans="1:26" ht="15.75" thickBot="1" x14ac:dyDescent="0.3">
      <c r="A62" s="41">
        <v>43953</v>
      </c>
      <c r="B62" s="42">
        <v>4681</v>
      </c>
      <c r="C62" s="42">
        <v>149</v>
      </c>
      <c r="D62" s="42">
        <v>237</v>
      </c>
      <c r="E62" s="42">
        <v>8</v>
      </c>
      <c r="F62" s="42">
        <v>1354</v>
      </c>
      <c r="G62" s="42">
        <v>34</v>
      </c>
      <c r="H62" s="42">
        <v>3090</v>
      </c>
      <c r="I62" s="42">
        <v>107</v>
      </c>
      <c r="J62" s="44">
        <v>146</v>
      </c>
      <c r="K62" s="42">
        <v>-15</v>
      </c>
      <c r="L62" s="45">
        <v>4.7199999999999999E-2</v>
      </c>
      <c r="M62" s="43">
        <v>48</v>
      </c>
      <c r="N62" s="46">
        <v>0.32879999999999998</v>
      </c>
      <c r="O62" s="43">
        <v>58</v>
      </c>
      <c r="P62" s="45">
        <v>0.39729999999999999</v>
      </c>
      <c r="Q62" s="39"/>
      <c r="R62" s="39"/>
      <c r="S62" s="40"/>
      <c r="T62" s="40"/>
      <c r="U62" s="40"/>
      <c r="V62" s="40"/>
      <c r="W62" s="40"/>
      <c r="X62" s="40"/>
      <c r="Y62" s="40"/>
      <c r="Z62" s="40"/>
    </row>
    <row r="63" spans="1:26" ht="15.75" thickBot="1" x14ac:dyDescent="0.3">
      <c r="A63" s="41">
        <v>43954</v>
      </c>
      <c r="B63" s="42">
        <v>4783</v>
      </c>
      <c r="C63" s="42">
        <v>102</v>
      </c>
      <c r="D63" s="42">
        <v>246</v>
      </c>
      <c r="E63" s="42">
        <v>9</v>
      </c>
      <c r="F63" s="42">
        <v>1442</v>
      </c>
      <c r="G63" s="42">
        <v>88</v>
      </c>
      <c r="H63" s="42">
        <v>3095</v>
      </c>
      <c r="I63" s="42">
        <v>5</v>
      </c>
      <c r="J63" s="44">
        <v>148</v>
      </c>
      <c r="K63" s="42">
        <v>2</v>
      </c>
      <c r="L63" s="45">
        <v>4.7800000000000002E-2</v>
      </c>
      <c r="M63" s="43">
        <v>48</v>
      </c>
      <c r="N63" s="46">
        <v>0.32429999999999998</v>
      </c>
      <c r="O63" s="43">
        <v>60</v>
      </c>
      <c r="P63" s="45">
        <v>0.40539999999999998</v>
      </c>
      <c r="Q63" s="39"/>
      <c r="R63" s="39"/>
      <c r="S63" s="40"/>
      <c r="T63" s="40"/>
      <c r="U63" s="40"/>
      <c r="V63" s="40"/>
      <c r="W63" s="40"/>
      <c r="X63" s="40"/>
      <c r="Y63" s="40"/>
      <c r="Z63" s="40"/>
    </row>
    <row r="64" spans="1:26" ht="15.75" thickBot="1" x14ac:dyDescent="0.3">
      <c r="A64" s="41">
        <v>43955</v>
      </c>
      <c r="B64" s="42">
        <v>4886</v>
      </c>
      <c r="C64" s="42">
        <v>103</v>
      </c>
      <c r="D64" s="42">
        <v>260</v>
      </c>
      <c r="E64" s="42">
        <v>14</v>
      </c>
      <c r="F64" s="42">
        <v>1472</v>
      </c>
      <c r="G64" s="42">
        <v>30</v>
      </c>
      <c r="H64" s="42">
        <v>3154</v>
      </c>
      <c r="I64" s="42">
        <v>59</v>
      </c>
      <c r="J64" s="44">
        <v>143</v>
      </c>
      <c r="K64" s="42">
        <v>-5</v>
      </c>
      <c r="L64" s="45">
        <v>4.53E-2</v>
      </c>
      <c r="M64" s="43">
        <v>48</v>
      </c>
      <c r="N64" s="46">
        <v>0.3357</v>
      </c>
      <c r="O64" s="43">
        <v>58</v>
      </c>
      <c r="P64" s="45">
        <v>0.40560000000000002</v>
      </c>
      <c r="Q64" s="39"/>
      <c r="R64" s="39"/>
      <c r="S64" s="40"/>
      <c r="T64" s="40"/>
      <c r="U64" s="40"/>
      <c r="V64" s="40"/>
      <c r="W64" s="40"/>
      <c r="X64" s="40"/>
      <c r="Y64" s="40"/>
      <c r="Z64" s="40"/>
    </row>
    <row r="65" spans="1:26" ht="15.75" thickBot="1" x14ac:dyDescent="0.3">
      <c r="A65" s="41">
        <v>43956</v>
      </c>
      <c r="B65" s="42">
        <v>5020</v>
      </c>
      <c r="C65" s="42">
        <v>134</v>
      </c>
      <c r="D65" s="42">
        <v>264</v>
      </c>
      <c r="E65" s="42">
        <v>4</v>
      </c>
      <c r="F65" s="47">
        <v>1524</v>
      </c>
      <c r="G65" s="42">
        <v>52</v>
      </c>
      <c r="H65" s="42">
        <v>3232</v>
      </c>
      <c r="I65" s="42">
        <v>78</v>
      </c>
      <c r="J65" s="44">
        <v>151</v>
      </c>
      <c r="K65" s="42">
        <v>8</v>
      </c>
      <c r="L65" s="45">
        <v>4.6699999999999998E-2</v>
      </c>
      <c r="M65" s="43">
        <v>50</v>
      </c>
      <c r="N65" s="46">
        <v>0.33110000000000001</v>
      </c>
      <c r="O65" s="43">
        <v>61</v>
      </c>
      <c r="P65" s="45">
        <v>0.40400000000000003</v>
      </c>
      <c r="Q65" s="39"/>
      <c r="R65" s="39"/>
      <c r="S65" s="40"/>
      <c r="T65" s="40"/>
      <c r="U65" s="40"/>
      <c r="V65" s="40"/>
      <c r="W65" s="40"/>
      <c r="X65" s="40"/>
      <c r="Y65" s="40"/>
      <c r="Z65" s="40"/>
    </row>
    <row r="66" spans="1:26" ht="15.75" thickBot="1" x14ac:dyDescent="0.3">
      <c r="A66" s="41">
        <v>43957</v>
      </c>
      <c r="B66" s="42">
        <v>5208</v>
      </c>
      <c r="C66" s="42">
        <v>188</v>
      </c>
      <c r="D66" s="42">
        <v>273</v>
      </c>
      <c r="E66" s="42">
        <v>9</v>
      </c>
      <c r="F66" s="42">
        <v>1601</v>
      </c>
      <c r="G66" s="42">
        <v>77</v>
      </c>
      <c r="H66" s="42">
        <v>3334</v>
      </c>
      <c r="I66" s="42">
        <v>102</v>
      </c>
      <c r="J66" s="44">
        <v>155</v>
      </c>
      <c r="K66" s="42">
        <v>4</v>
      </c>
      <c r="L66" s="45">
        <v>4.65E-2</v>
      </c>
      <c r="M66" s="43">
        <v>51</v>
      </c>
      <c r="N66" s="46">
        <v>0.32900000000000001</v>
      </c>
      <c r="O66" s="43">
        <v>61</v>
      </c>
      <c r="P66" s="45">
        <v>0.39350000000000002</v>
      </c>
      <c r="Q66" s="39"/>
      <c r="R66" s="39"/>
      <c r="S66" s="40"/>
      <c r="T66" s="40"/>
      <c r="U66" s="40"/>
      <c r="V66" s="40"/>
      <c r="W66" s="40"/>
      <c r="X66" s="40"/>
      <c r="Y66" s="40"/>
      <c r="Z66" s="40"/>
    </row>
    <row r="67" spans="1:26" ht="15.75" thickBot="1" x14ac:dyDescent="0.3">
      <c r="A67" s="41">
        <v>43958</v>
      </c>
      <c r="B67" s="42">
        <v>5371</v>
      </c>
      <c r="C67" s="42">
        <v>163</v>
      </c>
      <c r="D67" s="42">
        <v>282</v>
      </c>
      <c r="E67" s="42">
        <v>9</v>
      </c>
      <c r="F67" s="42">
        <v>1659</v>
      </c>
      <c r="G67" s="42">
        <v>58</v>
      </c>
      <c r="H67" s="42">
        <v>3437</v>
      </c>
      <c r="I67" s="42">
        <v>103</v>
      </c>
      <c r="J67" s="44">
        <v>157</v>
      </c>
      <c r="K67" s="42">
        <v>2</v>
      </c>
      <c r="L67" s="45">
        <v>4.5699999999999998E-2</v>
      </c>
      <c r="M67" s="43">
        <v>56</v>
      </c>
      <c r="N67" s="46">
        <v>0.35670000000000002</v>
      </c>
      <c r="O67" s="43">
        <v>64</v>
      </c>
      <c r="P67" s="45">
        <v>0.40760000000000002</v>
      </c>
      <c r="Q67" s="39"/>
      <c r="R67" s="39"/>
      <c r="S67" s="40"/>
      <c r="T67" s="40"/>
      <c r="U67" s="40"/>
      <c r="V67" s="40"/>
      <c r="W67" s="40"/>
      <c r="X67" s="40"/>
      <c r="Y67" s="40"/>
      <c r="Z67" s="40"/>
    </row>
    <row r="68" spans="1:26" ht="15.75" thickBot="1" x14ac:dyDescent="0.3">
      <c r="A68" s="41">
        <v>43959</v>
      </c>
      <c r="B68" s="42">
        <v>5611</v>
      </c>
      <c r="C68" s="42">
        <v>240</v>
      </c>
      <c r="D68" s="42">
        <v>293</v>
      </c>
      <c r="E68" s="42">
        <v>11</v>
      </c>
      <c r="F68" s="42">
        <v>1728</v>
      </c>
      <c r="G68" s="42">
        <v>69</v>
      </c>
      <c r="H68" s="42">
        <v>3590</v>
      </c>
      <c r="I68" s="42">
        <v>153</v>
      </c>
      <c r="J68" s="44">
        <v>160</v>
      </c>
      <c r="K68" s="42">
        <v>3</v>
      </c>
      <c r="L68" s="45">
        <v>4.4600000000000001E-2</v>
      </c>
      <c r="M68" s="43">
        <v>59</v>
      </c>
      <c r="N68" s="46">
        <v>0.36880000000000002</v>
      </c>
      <c r="O68" s="43">
        <v>64</v>
      </c>
      <c r="P68" s="45">
        <v>0.4</v>
      </c>
      <c r="Q68" s="39"/>
      <c r="R68" s="39"/>
      <c r="S68" s="40"/>
      <c r="T68" s="40"/>
      <c r="U68" s="40"/>
      <c r="V68" s="40"/>
      <c r="W68" s="40"/>
      <c r="X68" s="40"/>
      <c r="Y68" s="40"/>
      <c r="Z68" s="40"/>
    </row>
    <row r="69" spans="1:26" ht="15.75" thickBot="1" x14ac:dyDescent="0.3">
      <c r="A69" s="41">
        <v>43960</v>
      </c>
      <c r="B69" s="42">
        <v>5776</v>
      </c>
      <c r="C69" s="42">
        <v>165</v>
      </c>
      <c r="D69" s="42">
        <v>300</v>
      </c>
      <c r="E69" s="42">
        <v>7</v>
      </c>
      <c r="F69" s="42">
        <v>1757</v>
      </c>
      <c r="G69" s="42">
        <v>29</v>
      </c>
      <c r="H69" s="42">
        <v>3719</v>
      </c>
      <c r="I69" s="42">
        <v>129</v>
      </c>
      <c r="J69" s="44">
        <v>164</v>
      </c>
      <c r="K69" s="42">
        <v>4</v>
      </c>
      <c r="L69" s="45">
        <v>4.41E-2</v>
      </c>
      <c r="M69" s="43">
        <v>58</v>
      </c>
      <c r="N69" s="46">
        <v>0.35370000000000001</v>
      </c>
      <c r="O69" s="43">
        <v>62</v>
      </c>
      <c r="P69" s="45">
        <v>0.378</v>
      </c>
      <c r="Q69" s="39"/>
      <c r="R69" s="39"/>
      <c r="S69" s="40"/>
      <c r="T69" s="40"/>
      <c r="U69" s="40"/>
      <c r="V69" s="40"/>
      <c r="W69" s="40"/>
      <c r="X69" s="40"/>
      <c r="Y69" s="40"/>
      <c r="Z69" s="40"/>
    </row>
    <row r="70" spans="1:26" ht="15.75" thickBot="1" x14ac:dyDescent="0.3">
      <c r="A70" s="41">
        <v>43961</v>
      </c>
      <c r="B70" s="42">
        <v>6034</v>
      </c>
      <c r="C70" s="42">
        <v>258</v>
      </c>
      <c r="D70" s="42">
        <v>305</v>
      </c>
      <c r="E70" s="42">
        <v>5</v>
      </c>
      <c r="F70" s="42">
        <v>1837</v>
      </c>
      <c r="G70" s="42">
        <v>80</v>
      </c>
      <c r="H70" s="42">
        <v>3892</v>
      </c>
      <c r="I70" s="42">
        <v>173</v>
      </c>
      <c r="J70" s="44">
        <v>170</v>
      </c>
      <c r="K70" s="42">
        <v>6</v>
      </c>
      <c r="L70" s="45">
        <v>4.3700000000000003E-2</v>
      </c>
      <c r="M70" s="43">
        <v>62</v>
      </c>
      <c r="N70" s="46">
        <v>0.36470000000000002</v>
      </c>
      <c r="O70" s="43">
        <v>62</v>
      </c>
      <c r="P70" s="45">
        <v>0.36470000000000002</v>
      </c>
      <c r="Q70" s="39"/>
      <c r="R70" s="39"/>
      <c r="S70" s="40"/>
      <c r="T70" s="40"/>
      <c r="U70" s="40"/>
      <c r="V70" s="40"/>
      <c r="W70" s="40"/>
      <c r="X70" s="40"/>
      <c r="Y70" s="40"/>
      <c r="Z70" s="40"/>
    </row>
    <row r="71" spans="1:26" ht="15.75" thickBot="1" x14ac:dyDescent="0.3">
      <c r="A71" s="41">
        <v>43962</v>
      </c>
      <c r="B71" s="42">
        <v>6278</v>
      </c>
      <c r="C71" s="42">
        <v>244</v>
      </c>
      <c r="D71" s="42">
        <v>317</v>
      </c>
      <c r="E71" s="42">
        <v>12</v>
      </c>
      <c r="F71" s="42">
        <v>1862</v>
      </c>
      <c r="G71" s="42">
        <v>25</v>
      </c>
      <c r="H71" s="42">
        <v>4099</v>
      </c>
      <c r="I71" s="42">
        <v>207</v>
      </c>
      <c r="J71" s="44">
        <v>147</v>
      </c>
      <c r="K71" s="42">
        <v>-23</v>
      </c>
      <c r="L71" s="45">
        <v>3.5900000000000001E-2</v>
      </c>
      <c r="M71" s="43">
        <v>63</v>
      </c>
      <c r="N71" s="46">
        <v>0.42859999999999998</v>
      </c>
      <c r="O71" s="43">
        <v>38</v>
      </c>
      <c r="P71" s="45">
        <v>0.25850000000000001</v>
      </c>
      <c r="Q71" s="39"/>
      <c r="R71" s="39"/>
      <c r="S71" s="40"/>
      <c r="T71" s="40"/>
      <c r="U71" s="40"/>
      <c r="V71" s="40"/>
      <c r="W71" s="40"/>
      <c r="X71" s="40"/>
      <c r="Y71" s="40"/>
      <c r="Z71" s="40"/>
    </row>
    <row r="72" spans="1:26" ht="15.75" thickBot="1" x14ac:dyDescent="0.3">
      <c r="A72" s="41">
        <v>43963</v>
      </c>
      <c r="B72" s="42">
        <v>6563</v>
      </c>
      <c r="C72" s="42">
        <v>285</v>
      </c>
      <c r="D72" s="42">
        <v>321</v>
      </c>
      <c r="E72" s="42">
        <v>4</v>
      </c>
      <c r="F72" s="42">
        <v>2266</v>
      </c>
      <c r="G72" s="42">
        <v>404</v>
      </c>
      <c r="H72" s="42">
        <v>3976</v>
      </c>
      <c r="I72" s="42">
        <v>-123</v>
      </c>
      <c r="J72" s="44">
        <v>147</v>
      </c>
      <c r="K72" s="42">
        <v>0</v>
      </c>
      <c r="L72" s="45">
        <v>3.6999999999999998E-2</v>
      </c>
      <c r="M72" s="43">
        <v>67</v>
      </c>
      <c r="N72" s="46">
        <v>0.45579999999999998</v>
      </c>
      <c r="O72" s="43">
        <v>41</v>
      </c>
      <c r="P72" s="45">
        <v>0.27889999999999998</v>
      </c>
      <c r="Q72" s="39"/>
      <c r="R72" s="39"/>
      <c r="S72" s="40"/>
      <c r="T72" s="40"/>
      <c r="U72" s="40"/>
      <c r="V72" s="40"/>
      <c r="W72" s="40"/>
      <c r="X72" s="40"/>
      <c r="Y72" s="40"/>
      <c r="Z72" s="40"/>
    </row>
    <row r="73" spans="1:26" ht="15.75" thickBot="1" x14ac:dyDescent="0.3">
      <c r="A73" s="41">
        <v>43964</v>
      </c>
      <c r="B73" s="42">
        <v>6879</v>
      </c>
      <c r="C73" s="42">
        <v>316</v>
      </c>
      <c r="D73" s="42">
        <v>344</v>
      </c>
      <c r="E73" s="42">
        <v>23</v>
      </c>
      <c r="F73" s="47">
        <v>2385</v>
      </c>
      <c r="G73" s="42">
        <v>119</v>
      </c>
      <c r="H73" s="42">
        <v>4150</v>
      </c>
      <c r="I73" s="42">
        <v>174</v>
      </c>
      <c r="J73" s="44">
        <v>149</v>
      </c>
      <c r="K73" s="42">
        <v>2</v>
      </c>
      <c r="L73" s="45">
        <v>3.5900000000000001E-2</v>
      </c>
      <c r="M73" s="43">
        <v>70</v>
      </c>
      <c r="N73" s="46">
        <v>0.4698</v>
      </c>
      <c r="O73" s="43">
        <v>40</v>
      </c>
      <c r="P73" s="45">
        <v>0.26850000000000002</v>
      </c>
      <c r="Q73" s="39"/>
      <c r="R73" s="39"/>
      <c r="S73" s="40"/>
      <c r="T73" s="40"/>
      <c r="U73" s="40"/>
      <c r="V73" s="40"/>
      <c r="W73" s="40"/>
      <c r="X73" s="40"/>
      <c r="Y73" s="40"/>
      <c r="Z73" s="40"/>
    </row>
    <row r="74" spans="1:26" ht="15.75" thickBot="1" x14ac:dyDescent="0.3">
      <c r="A74" s="41">
        <v>43965</v>
      </c>
      <c r="B74" s="42">
        <v>7134</v>
      </c>
      <c r="C74" s="42">
        <v>255</v>
      </c>
      <c r="D74" s="42">
        <v>353</v>
      </c>
      <c r="E74" s="42">
        <v>9</v>
      </c>
      <c r="F74" s="42">
        <v>2497</v>
      </c>
      <c r="G74" s="42">
        <v>112</v>
      </c>
      <c r="H74" s="42">
        <v>4284</v>
      </c>
      <c r="I74" s="42">
        <v>134</v>
      </c>
      <c r="J74" s="44">
        <v>151</v>
      </c>
      <c r="K74" s="42">
        <v>2</v>
      </c>
      <c r="L74" s="45">
        <v>3.5200000000000002E-2</v>
      </c>
      <c r="M74" s="43">
        <v>73</v>
      </c>
      <c r="N74" s="46">
        <v>0.4834</v>
      </c>
      <c r="O74" s="43">
        <v>40</v>
      </c>
      <c r="P74" s="45">
        <v>0.26490000000000002</v>
      </c>
      <c r="Q74" s="39"/>
      <c r="R74" s="39"/>
      <c r="S74" s="40"/>
      <c r="T74" s="40"/>
      <c r="U74" s="40"/>
      <c r="V74" s="40"/>
      <c r="W74" s="40"/>
      <c r="X74" s="40"/>
      <c r="Y74" s="40"/>
      <c r="Z74" s="40"/>
    </row>
    <row r="75" spans="1:26" ht="15.75" thickBot="1" x14ac:dyDescent="0.3">
      <c r="A75" s="41">
        <v>43966</v>
      </c>
      <c r="B75" s="42">
        <v>7479</v>
      </c>
      <c r="C75" s="42">
        <v>345</v>
      </c>
      <c r="D75" s="42">
        <v>363</v>
      </c>
      <c r="E75" s="42">
        <v>10</v>
      </c>
      <c r="F75" s="42">
        <v>2534</v>
      </c>
      <c r="G75" s="42">
        <v>37</v>
      </c>
      <c r="H75" s="42">
        <v>4582</v>
      </c>
      <c r="I75" s="42">
        <v>298</v>
      </c>
      <c r="J75" s="44">
        <v>154</v>
      </c>
      <c r="K75" s="42">
        <v>3</v>
      </c>
      <c r="L75" s="45">
        <v>3.3599999999999998E-2</v>
      </c>
      <c r="M75" s="43">
        <v>76</v>
      </c>
      <c r="N75" s="46">
        <v>0.49349999999999999</v>
      </c>
      <c r="O75" s="43">
        <v>40</v>
      </c>
      <c r="P75" s="45">
        <v>0.25969999999999999</v>
      </c>
      <c r="Q75" s="39"/>
      <c r="R75" s="39"/>
      <c r="S75" s="40"/>
      <c r="T75" s="40"/>
      <c r="U75" s="40"/>
      <c r="V75" s="40"/>
      <c r="W75" s="40"/>
      <c r="X75" s="40"/>
      <c r="Y75" s="40"/>
      <c r="Z75" s="40"/>
    </row>
    <row r="76" spans="1:26" ht="15.75" thickBot="1" x14ac:dyDescent="0.3">
      <c r="A76" s="41">
        <v>43967</v>
      </c>
      <c r="B76" s="42">
        <v>7805</v>
      </c>
      <c r="C76" s="42">
        <v>326</v>
      </c>
      <c r="D76" s="42">
        <v>366</v>
      </c>
      <c r="E76" s="42">
        <v>3</v>
      </c>
      <c r="F76" s="47">
        <v>2569</v>
      </c>
      <c r="G76" s="42">
        <v>35</v>
      </c>
      <c r="H76" s="42">
        <v>4870</v>
      </c>
      <c r="I76" s="42">
        <v>288</v>
      </c>
      <c r="J76" s="44">
        <v>159</v>
      </c>
      <c r="K76" s="42">
        <v>5</v>
      </c>
      <c r="L76" s="45">
        <v>3.2599999999999997E-2</v>
      </c>
      <c r="M76" s="43">
        <v>83</v>
      </c>
      <c r="N76" s="46">
        <v>0.52200000000000002</v>
      </c>
      <c r="O76" s="43">
        <v>40</v>
      </c>
      <c r="P76" s="45">
        <v>0.25159999999999999</v>
      </c>
      <c r="Q76" s="39"/>
      <c r="R76" s="39"/>
      <c r="S76" s="40"/>
      <c r="T76" s="40"/>
      <c r="U76" s="40"/>
      <c r="V76" s="40"/>
      <c r="W76" s="40"/>
      <c r="X76" s="40"/>
      <c r="Y76" s="40"/>
      <c r="Z76" s="40"/>
    </row>
    <row r="77" spans="1:26" ht="15.75" thickBot="1" x14ac:dyDescent="0.3">
      <c r="A77" s="41">
        <v>43968</v>
      </c>
      <c r="B77" s="42">
        <v>8068</v>
      </c>
      <c r="C77" s="42">
        <v>263</v>
      </c>
      <c r="D77" s="42">
        <v>374</v>
      </c>
      <c r="E77" s="42">
        <v>8</v>
      </c>
      <c r="F77" s="47">
        <v>2625</v>
      </c>
      <c r="G77" s="42">
        <v>56</v>
      </c>
      <c r="H77" s="42">
        <v>5069</v>
      </c>
      <c r="I77" s="42">
        <v>199</v>
      </c>
      <c r="J77" s="44">
        <v>156</v>
      </c>
      <c r="K77" s="42">
        <v>-3</v>
      </c>
      <c r="L77" s="45">
        <v>3.0800000000000001E-2</v>
      </c>
      <c r="M77" s="43">
        <v>81</v>
      </c>
      <c r="N77" s="46">
        <v>0.51919999999999999</v>
      </c>
      <c r="O77" s="43">
        <v>40</v>
      </c>
      <c r="P77" s="45">
        <v>0.25640000000000002</v>
      </c>
      <c r="Q77" s="39"/>
      <c r="R77" s="39"/>
      <c r="S77" s="40"/>
      <c r="T77" s="40"/>
      <c r="U77" s="40"/>
      <c r="V77" s="40"/>
      <c r="W77" s="40"/>
      <c r="X77" s="40"/>
      <c r="Y77" s="40"/>
      <c r="Z77" s="40"/>
    </row>
    <row r="78" spans="1:26" ht="15.75" thickBot="1" x14ac:dyDescent="0.3">
      <c r="A78" s="41">
        <v>43969</v>
      </c>
      <c r="B78" s="42">
        <v>8371</v>
      </c>
      <c r="C78" s="42">
        <v>303</v>
      </c>
      <c r="D78" s="42">
        <v>382</v>
      </c>
      <c r="E78" s="42">
        <v>8</v>
      </c>
      <c r="F78" s="47">
        <v>2872</v>
      </c>
      <c r="G78" s="42">
        <v>247</v>
      </c>
      <c r="H78" s="42">
        <v>5117</v>
      </c>
      <c r="I78" s="42">
        <v>48</v>
      </c>
      <c r="J78" s="44">
        <v>161</v>
      </c>
      <c r="K78" s="42">
        <v>5</v>
      </c>
      <c r="L78" s="45">
        <v>3.15E-2</v>
      </c>
      <c r="M78" s="43">
        <v>83</v>
      </c>
      <c r="N78" s="46">
        <v>0.51549999999999996</v>
      </c>
      <c r="O78" s="43">
        <v>40</v>
      </c>
      <c r="P78" s="45">
        <v>0.24840000000000001</v>
      </c>
      <c r="Q78" s="39"/>
      <c r="R78" s="39"/>
      <c r="S78" s="40"/>
      <c r="T78" s="40"/>
      <c r="U78" s="40"/>
      <c r="V78" s="40"/>
      <c r="W78" s="40"/>
      <c r="X78" s="40"/>
      <c r="Y78" s="40"/>
      <c r="Z78" s="40"/>
    </row>
    <row r="79" spans="1:26" ht="15.75" thickBot="1" x14ac:dyDescent="0.3">
      <c r="A79" s="41">
        <v>43970</v>
      </c>
      <c r="B79" s="42">
        <v>8809</v>
      </c>
      <c r="C79" s="42">
        <v>438</v>
      </c>
      <c r="D79" s="42">
        <v>393</v>
      </c>
      <c r="E79" s="42">
        <v>11</v>
      </c>
      <c r="F79" s="47">
        <v>2933</v>
      </c>
      <c r="G79" s="42">
        <v>61</v>
      </c>
      <c r="H79" s="42">
        <v>5483</v>
      </c>
      <c r="I79" s="42">
        <v>366</v>
      </c>
      <c r="J79" s="44">
        <v>171</v>
      </c>
      <c r="K79" s="42">
        <v>10</v>
      </c>
      <c r="L79" s="45">
        <v>3.1199999999999999E-2</v>
      </c>
      <c r="M79" s="43">
        <v>98</v>
      </c>
      <c r="N79" s="46">
        <v>0.57310000000000005</v>
      </c>
      <c r="O79" s="43">
        <v>40</v>
      </c>
      <c r="P79" s="45">
        <v>0.2339</v>
      </c>
      <c r="Q79" s="39"/>
      <c r="R79" s="39"/>
      <c r="S79" s="40"/>
      <c r="T79" s="40"/>
      <c r="U79" s="40"/>
      <c r="V79" s="40"/>
      <c r="W79" s="40"/>
      <c r="X79" s="40"/>
      <c r="Y79" s="40"/>
      <c r="Z79" s="40"/>
    </row>
    <row r="80" spans="1:26" ht="15.75" thickBot="1" x14ac:dyDescent="0.3">
      <c r="A80" s="41">
        <v>43971</v>
      </c>
      <c r="B80" s="42">
        <v>9283</v>
      </c>
      <c r="C80" s="42">
        <v>474</v>
      </c>
      <c r="D80" s="42">
        <v>403</v>
      </c>
      <c r="E80" s="42">
        <v>10</v>
      </c>
      <c r="F80" s="47">
        <v>3032</v>
      </c>
      <c r="G80" s="42">
        <v>99</v>
      </c>
      <c r="H80" s="42">
        <v>5848</v>
      </c>
      <c r="I80" s="42">
        <v>365</v>
      </c>
      <c r="J80" s="44">
        <v>172</v>
      </c>
      <c r="K80" s="42">
        <v>1</v>
      </c>
      <c r="L80" s="45">
        <v>2.9399999999999999E-2</v>
      </c>
      <c r="M80" s="43">
        <v>98</v>
      </c>
      <c r="N80" s="46">
        <v>0.56979999999999997</v>
      </c>
      <c r="O80" s="43">
        <v>40</v>
      </c>
      <c r="P80" s="45">
        <v>0.2326</v>
      </c>
      <c r="Q80" s="39"/>
      <c r="R80" s="39"/>
      <c r="S80" s="40"/>
      <c r="T80" s="40"/>
      <c r="U80" s="40"/>
      <c r="V80" s="40"/>
      <c r="W80" s="40"/>
      <c r="X80" s="40"/>
      <c r="Y80" s="40"/>
      <c r="Z80" s="40"/>
    </row>
    <row r="81" spans="1:26" ht="15.75" thickBot="1" x14ac:dyDescent="0.3">
      <c r="A81" s="41">
        <v>43972</v>
      </c>
      <c r="B81" s="42">
        <v>9931</v>
      </c>
      <c r="C81" s="42">
        <v>648</v>
      </c>
      <c r="D81" s="42">
        <v>416</v>
      </c>
      <c r="E81" s="42">
        <v>13</v>
      </c>
      <c r="F81" s="47">
        <v>3062</v>
      </c>
      <c r="G81" s="42">
        <v>30</v>
      </c>
      <c r="H81" s="42">
        <v>6453</v>
      </c>
      <c r="I81" s="42">
        <v>605</v>
      </c>
      <c r="J81" s="44">
        <v>173</v>
      </c>
      <c r="K81" s="42">
        <v>1</v>
      </c>
      <c r="L81" s="45">
        <v>2.6800000000000001E-2</v>
      </c>
      <c r="M81" s="43">
        <v>102</v>
      </c>
      <c r="N81" s="46">
        <v>0.58960000000000001</v>
      </c>
      <c r="O81" s="43">
        <v>40</v>
      </c>
      <c r="P81" s="45">
        <v>0.23119999999999999</v>
      </c>
      <c r="Q81" s="39"/>
      <c r="R81" s="39"/>
      <c r="S81" s="40"/>
      <c r="T81" s="40"/>
      <c r="U81" s="40"/>
      <c r="V81" s="40"/>
      <c r="W81" s="40"/>
      <c r="X81" s="40"/>
      <c r="Y81" s="40"/>
      <c r="Z81" s="40"/>
    </row>
    <row r="82" spans="1:26" ht="15.75" thickBot="1" x14ac:dyDescent="0.3">
      <c r="A82" s="41">
        <v>43973</v>
      </c>
      <c r="B82" s="42">
        <v>10649</v>
      </c>
      <c r="C82" s="42">
        <v>718</v>
      </c>
      <c r="D82" s="42">
        <v>433</v>
      </c>
      <c r="E82" s="42">
        <v>17</v>
      </c>
      <c r="F82" s="47">
        <v>3530</v>
      </c>
      <c r="G82" s="42">
        <v>468</v>
      </c>
      <c r="H82" s="42">
        <v>6686</v>
      </c>
      <c r="I82" s="42">
        <v>233</v>
      </c>
      <c r="J82" s="44">
        <v>181</v>
      </c>
      <c r="K82" s="42">
        <v>8</v>
      </c>
      <c r="L82" s="45">
        <v>2.7099999999999999E-2</v>
      </c>
      <c r="M82" s="43">
        <v>102</v>
      </c>
      <c r="N82" s="46">
        <v>0.5635</v>
      </c>
      <c r="O82" s="43">
        <v>49</v>
      </c>
      <c r="P82" s="45">
        <v>0.2707</v>
      </c>
      <c r="Q82" s="39"/>
      <c r="R82" s="39"/>
      <c r="S82" s="40"/>
      <c r="T82" s="40"/>
      <c r="U82" s="40"/>
      <c r="V82" s="40"/>
      <c r="W82" s="40"/>
      <c r="X82" s="40"/>
      <c r="Y82" s="40"/>
      <c r="Z82" s="40"/>
    </row>
    <row r="83" spans="1:26" ht="15.75" thickBot="1" x14ac:dyDescent="0.3">
      <c r="A83" s="41">
        <v>43974</v>
      </c>
      <c r="B83" s="42">
        <v>11353</v>
      </c>
      <c r="C83" s="42">
        <v>704</v>
      </c>
      <c r="D83" s="42">
        <v>445</v>
      </c>
      <c r="E83" s="42">
        <v>12</v>
      </c>
      <c r="F83" s="47">
        <v>3732</v>
      </c>
      <c r="G83" s="42">
        <v>202</v>
      </c>
      <c r="H83" s="42">
        <v>7176</v>
      </c>
      <c r="I83" s="42">
        <v>490</v>
      </c>
      <c r="J83" s="44">
        <v>181</v>
      </c>
      <c r="K83" s="42">
        <v>0</v>
      </c>
      <c r="L83" s="45">
        <v>2.52E-2</v>
      </c>
      <c r="M83" s="43">
        <v>120</v>
      </c>
      <c r="N83" s="46">
        <v>0.66300000000000003</v>
      </c>
      <c r="O83" s="43">
        <v>44</v>
      </c>
      <c r="P83" s="45">
        <v>0.24310000000000001</v>
      </c>
      <c r="Q83" s="39"/>
      <c r="R83" s="39"/>
      <c r="S83" s="40"/>
      <c r="T83" s="40"/>
      <c r="U83" s="40"/>
      <c r="V83" s="40"/>
      <c r="W83" s="40"/>
      <c r="X83" s="40"/>
      <c r="Y83" s="40"/>
      <c r="Z83" s="40"/>
    </row>
    <row r="84" spans="1:26" ht="15.75" thickBot="1" x14ac:dyDescent="0.3">
      <c r="A84" s="41">
        <v>43975</v>
      </c>
      <c r="B84" s="42">
        <v>12076</v>
      </c>
      <c r="C84" s="42">
        <v>723</v>
      </c>
      <c r="D84" s="42">
        <v>452</v>
      </c>
      <c r="E84" s="42">
        <v>7</v>
      </c>
      <c r="F84" s="47">
        <v>3999</v>
      </c>
      <c r="G84" s="42">
        <v>267</v>
      </c>
      <c r="H84" s="42">
        <v>7625</v>
      </c>
      <c r="I84" s="42">
        <v>449</v>
      </c>
      <c r="J84" s="44">
        <v>203</v>
      </c>
      <c r="K84" s="42">
        <v>22</v>
      </c>
      <c r="L84" s="45">
        <v>2.6599999999999999E-2</v>
      </c>
      <c r="M84" s="43">
        <v>123</v>
      </c>
      <c r="N84" s="46">
        <v>0.60589999999999999</v>
      </c>
      <c r="O84" s="43">
        <v>44</v>
      </c>
      <c r="P84" s="45">
        <v>0.2167</v>
      </c>
      <c r="Q84" s="39"/>
      <c r="R84" s="39"/>
      <c r="S84" s="40"/>
      <c r="T84" s="40"/>
      <c r="U84" s="40"/>
      <c r="V84" s="40"/>
      <c r="W84" s="40"/>
      <c r="X84" s="40"/>
      <c r="Y84" s="40"/>
      <c r="Z84" s="40"/>
    </row>
    <row r="85" spans="1:26" ht="15.75" thickBot="1" x14ac:dyDescent="0.3">
      <c r="A85" s="41">
        <v>43976</v>
      </c>
      <c r="B85" s="42">
        <v>12628</v>
      </c>
      <c r="C85" s="42">
        <v>552</v>
      </c>
      <c r="D85" s="42">
        <v>467</v>
      </c>
      <c r="E85" s="42">
        <v>15</v>
      </c>
      <c r="F85" s="47">
        <v>4167</v>
      </c>
      <c r="G85" s="42">
        <v>168</v>
      </c>
      <c r="H85" s="42">
        <v>7994</v>
      </c>
      <c r="I85" s="42">
        <v>369</v>
      </c>
      <c r="J85" s="44">
        <v>250</v>
      </c>
      <c r="K85" s="42">
        <v>47</v>
      </c>
      <c r="L85" s="45">
        <v>3.1300000000000001E-2</v>
      </c>
      <c r="M85" s="43">
        <v>127</v>
      </c>
      <c r="N85" s="46">
        <v>0.50800000000000001</v>
      </c>
      <c r="O85" s="43">
        <v>88</v>
      </c>
      <c r="P85" s="45">
        <v>0.35199999999999998</v>
      </c>
      <c r="Q85" s="39"/>
      <c r="R85" s="39"/>
      <c r="S85" s="40"/>
      <c r="T85" s="40"/>
      <c r="U85" s="40"/>
      <c r="V85" s="40"/>
      <c r="W85" s="40"/>
      <c r="X85" s="40"/>
      <c r="Y85" s="40"/>
      <c r="Z85" s="40"/>
    </row>
    <row r="86" spans="1:26" ht="15.75" thickBot="1" x14ac:dyDescent="0.3">
      <c r="A86" s="41">
        <v>43977</v>
      </c>
      <c r="B86" s="42">
        <v>13227</v>
      </c>
      <c r="C86" s="42">
        <v>599</v>
      </c>
      <c r="D86" s="42">
        <v>490</v>
      </c>
      <c r="E86" s="42">
        <v>23</v>
      </c>
      <c r="F86" s="47">
        <v>4349</v>
      </c>
      <c r="G86" s="42">
        <v>182</v>
      </c>
      <c r="H86" s="42">
        <v>8388</v>
      </c>
      <c r="I86" s="42">
        <v>394</v>
      </c>
      <c r="J86" s="44">
        <v>254</v>
      </c>
      <c r="K86" s="42">
        <v>4</v>
      </c>
      <c r="L86" s="45">
        <v>3.0300000000000001E-2</v>
      </c>
      <c r="M86" s="43">
        <v>135</v>
      </c>
      <c r="N86" s="46">
        <v>0.53149999999999997</v>
      </c>
      <c r="O86" s="43">
        <v>88</v>
      </c>
      <c r="P86" s="45">
        <v>0.34649999999999997</v>
      </c>
      <c r="Q86" s="39"/>
      <c r="R86" s="39"/>
      <c r="S86" s="40"/>
      <c r="T86" s="40"/>
      <c r="U86" s="40"/>
      <c r="V86" s="40"/>
      <c r="W86" s="40"/>
      <c r="X86" s="40"/>
      <c r="Y86" s="40"/>
      <c r="Z86" s="40"/>
    </row>
    <row r="87" spans="1:26" ht="15.75" thickBot="1" x14ac:dyDescent="0.3">
      <c r="A87" s="41">
        <v>43978</v>
      </c>
      <c r="B87" s="42">
        <v>13933</v>
      </c>
      <c r="C87" s="42">
        <v>706</v>
      </c>
      <c r="D87" s="42">
        <v>500</v>
      </c>
      <c r="E87" s="42">
        <v>10</v>
      </c>
      <c r="F87" s="47">
        <v>4617</v>
      </c>
      <c r="G87" s="42">
        <v>268</v>
      </c>
      <c r="H87" s="42">
        <v>8816</v>
      </c>
      <c r="I87" s="42">
        <v>428</v>
      </c>
      <c r="J87" s="44">
        <v>259</v>
      </c>
      <c r="K87" s="42">
        <v>5</v>
      </c>
      <c r="L87" s="45">
        <v>2.9399999999999999E-2</v>
      </c>
      <c r="M87" s="43">
        <v>140</v>
      </c>
      <c r="N87" s="46">
        <v>0.54049999999999998</v>
      </c>
      <c r="O87" s="43">
        <v>88</v>
      </c>
      <c r="P87" s="45">
        <v>0.33979999999999999</v>
      </c>
      <c r="Q87" s="39"/>
      <c r="R87" s="39"/>
      <c r="S87" s="40"/>
      <c r="T87" s="40"/>
      <c r="U87" s="40"/>
      <c r="V87" s="40"/>
      <c r="W87" s="40"/>
      <c r="X87" s="40"/>
      <c r="Y87" s="40"/>
      <c r="Z87" s="40"/>
    </row>
    <row r="88" spans="1:26" ht="15.75" thickBot="1" x14ac:dyDescent="0.3">
      <c r="A88" s="41">
        <v>43979</v>
      </c>
      <c r="B88" s="42">
        <v>14702</v>
      </c>
      <c r="C88" s="42">
        <v>769</v>
      </c>
      <c r="D88" s="42">
        <v>508</v>
      </c>
      <c r="E88" s="42">
        <v>8</v>
      </c>
      <c r="F88" s="47">
        <v>4788</v>
      </c>
      <c r="G88" s="42">
        <v>171</v>
      </c>
      <c r="H88" s="42">
        <v>9406</v>
      </c>
      <c r="I88" s="42">
        <v>590</v>
      </c>
      <c r="J88" s="44">
        <v>244</v>
      </c>
      <c r="K88" s="42">
        <v>-15</v>
      </c>
      <c r="L88" s="45">
        <v>2.5899999999999999E-2</v>
      </c>
      <c r="M88" s="43">
        <v>145</v>
      </c>
      <c r="N88" s="46">
        <v>0.59430000000000005</v>
      </c>
      <c r="O88" s="43">
        <v>78</v>
      </c>
      <c r="P88" s="45">
        <v>0.31969999999999998</v>
      </c>
      <c r="Q88" s="39"/>
      <c r="R88" s="39"/>
      <c r="S88" s="40"/>
      <c r="T88" s="40"/>
      <c r="U88" s="40"/>
      <c r="V88" s="40"/>
      <c r="W88" s="40"/>
      <c r="X88" s="40"/>
      <c r="Y88" s="40"/>
      <c r="Z88" s="40"/>
    </row>
    <row r="89" spans="1:26" ht="15.75" thickBot="1" x14ac:dyDescent="0.3">
      <c r="A89" s="41">
        <v>43980</v>
      </c>
      <c r="B89" s="42">
        <v>15419</v>
      </c>
      <c r="C89" s="42">
        <v>717</v>
      </c>
      <c r="D89" s="42">
        <v>520</v>
      </c>
      <c r="E89" s="42">
        <v>12</v>
      </c>
      <c r="F89" s="47">
        <v>5100</v>
      </c>
      <c r="G89" s="42">
        <v>312</v>
      </c>
      <c r="H89" s="42">
        <v>9799</v>
      </c>
      <c r="I89" s="42">
        <v>393</v>
      </c>
      <c r="J89" s="44">
        <v>256</v>
      </c>
      <c r="K89" s="42">
        <v>12</v>
      </c>
      <c r="L89" s="45">
        <v>2.6100000000000002E-2</v>
      </c>
      <c r="M89" s="43">
        <v>152</v>
      </c>
      <c r="N89" s="46">
        <v>0.59379999999999999</v>
      </c>
      <c r="O89" s="43">
        <v>86</v>
      </c>
      <c r="P89" s="45">
        <v>0.33589999999999998</v>
      </c>
      <c r="Q89" s="39"/>
      <c r="R89" s="39"/>
      <c r="S89" s="40"/>
      <c r="T89" s="40"/>
      <c r="U89" s="40"/>
      <c r="V89" s="40"/>
      <c r="W89" s="40"/>
      <c r="X89" s="40"/>
      <c r="Y89" s="40"/>
      <c r="Z89" s="40"/>
    </row>
    <row r="90" spans="1:26" ht="15.75" thickBot="1" x14ac:dyDescent="0.3">
      <c r="A90" s="41">
        <v>43981</v>
      </c>
      <c r="B90" s="42">
        <v>16214</v>
      </c>
      <c r="C90" s="42">
        <v>795</v>
      </c>
      <c r="D90" s="42">
        <v>528</v>
      </c>
      <c r="E90" s="42">
        <v>8</v>
      </c>
      <c r="F90" s="47">
        <v>5336</v>
      </c>
      <c r="G90" s="42">
        <v>236</v>
      </c>
      <c r="H90" s="42">
        <v>10350</v>
      </c>
      <c r="I90" s="42">
        <v>551</v>
      </c>
      <c r="J90" s="44">
        <v>272</v>
      </c>
      <c r="K90" s="42">
        <v>16</v>
      </c>
      <c r="L90" s="45">
        <v>2.63E-2</v>
      </c>
      <c r="M90" s="43">
        <v>158</v>
      </c>
      <c r="N90" s="46">
        <v>0.58089999999999997</v>
      </c>
      <c r="O90" s="43">
        <v>86</v>
      </c>
      <c r="P90" s="45">
        <v>0.31619999999999998</v>
      </c>
      <c r="Q90" s="39"/>
      <c r="R90" s="39"/>
      <c r="S90" s="40"/>
      <c r="T90" s="40"/>
      <c r="U90" s="40"/>
      <c r="V90" s="40"/>
      <c r="W90" s="40"/>
      <c r="X90" s="40"/>
      <c r="Y90" s="40"/>
      <c r="Z90" s="40"/>
    </row>
    <row r="91" spans="1:26" ht="15.75" thickBot="1" x14ac:dyDescent="0.3">
      <c r="A91" s="41">
        <v>43982</v>
      </c>
      <c r="B91" s="42">
        <v>16851</v>
      </c>
      <c r="C91" s="42">
        <v>637</v>
      </c>
      <c r="D91" s="42">
        <v>539</v>
      </c>
      <c r="E91" s="42">
        <v>11</v>
      </c>
      <c r="F91" s="47">
        <v>5521</v>
      </c>
      <c r="G91" s="42">
        <v>185</v>
      </c>
      <c r="H91" s="42">
        <v>10791</v>
      </c>
      <c r="I91" s="42">
        <v>441</v>
      </c>
      <c r="J91" s="44">
        <v>271</v>
      </c>
      <c r="K91" s="42">
        <v>-1</v>
      </c>
      <c r="L91" s="45">
        <v>2.5100000000000001E-2</v>
      </c>
      <c r="M91" s="43">
        <v>159</v>
      </c>
      <c r="N91" s="46">
        <v>0.5867</v>
      </c>
      <c r="O91" s="42">
        <v>90</v>
      </c>
      <c r="P91" s="45">
        <v>0.33210000000000001</v>
      </c>
      <c r="Q91" s="39"/>
      <c r="R91" s="39"/>
      <c r="S91" s="40"/>
      <c r="T91" s="40"/>
      <c r="U91" s="40"/>
      <c r="V91" s="40"/>
      <c r="W91" s="40"/>
      <c r="X91" s="40"/>
      <c r="Y91" s="40"/>
      <c r="Z91" s="40"/>
    </row>
    <row r="92" spans="1:26" ht="15.75" thickBot="1" x14ac:dyDescent="0.3">
      <c r="A92" s="41">
        <v>43983</v>
      </c>
      <c r="B92" s="42">
        <v>17415</v>
      </c>
      <c r="C92" s="42">
        <v>564</v>
      </c>
      <c r="D92" s="42">
        <v>556</v>
      </c>
      <c r="E92" s="42">
        <v>17</v>
      </c>
      <c r="F92" s="47">
        <v>5709</v>
      </c>
      <c r="G92" s="42">
        <v>188</v>
      </c>
      <c r="H92" s="42">
        <v>11150</v>
      </c>
      <c r="I92" s="42">
        <v>359</v>
      </c>
      <c r="J92" s="44">
        <v>288</v>
      </c>
      <c r="K92" s="42">
        <v>17</v>
      </c>
      <c r="L92" s="45">
        <v>2.58E-2</v>
      </c>
      <c r="M92" s="43">
        <v>159</v>
      </c>
      <c r="N92" s="46">
        <v>0.55210000000000004</v>
      </c>
      <c r="O92" s="43">
        <v>97</v>
      </c>
      <c r="P92" s="45">
        <v>0.33679999999999999</v>
      </c>
      <c r="Q92" s="39"/>
      <c r="R92" s="39"/>
      <c r="S92" s="40"/>
      <c r="T92" s="40"/>
      <c r="U92" s="40"/>
      <c r="V92" s="40"/>
      <c r="W92" s="40"/>
      <c r="X92" s="40"/>
      <c r="Y92" s="40"/>
      <c r="Z92" s="40"/>
    </row>
    <row r="93" spans="1:26" ht="15.75" thickBot="1" x14ac:dyDescent="0.3">
      <c r="A93" s="41">
        <v>43984</v>
      </c>
      <c r="B93" s="42">
        <v>18319</v>
      </c>
      <c r="C93" s="42">
        <v>904</v>
      </c>
      <c r="D93" s="42">
        <v>569</v>
      </c>
      <c r="E93" s="42">
        <v>13</v>
      </c>
      <c r="F93" s="47">
        <v>5896</v>
      </c>
      <c r="G93" s="42">
        <v>187</v>
      </c>
      <c r="H93" s="42">
        <v>11854</v>
      </c>
      <c r="I93" s="42">
        <v>704</v>
      </c>
      <c r="J93" s="44">
        <v>293</v>
      </c>
      <c r="K93" s="42">
        <v>5</v>
      </c>
      <c r="L93" s="45">
        <v>2.47E-2</v>
      </c>
      <c r="M93" s="43">
        <v>107</v>
      </c>
      <c r="N93" s="46">
        <v>0.36520000000000002</v>
      </c>
      <c r="O93" s="43">
        <v>102</v>
      </c>
      <c r="P93" s="45">
        <v>0.34810000000000002</v>
      </c>
      <c r="Q93" s="39"/>
      <c r="R93" s="39"/>
      <c r="S93" s="40"/>
      <c r="T93" s="40"/>
      <c r="U93" s="40"/>
      <c r="V93" s="40"/>
      <c r="W93" s="40"/>
      <c r="X93" s="40"/>
      <c r="Y93" s="40"/>
      <c r="Z93" s="40"/>
    </row>
    <row r="94" spans="1:26" ht="15.75" thickBot="1" x14ac:dyDescent="0.3">
      <c r="A94" s="41">
        <v>43985</v>
      </c>
      <c r="B94" s="42">
        <v>19268</v>
      </c>
      <c r="C94" s="42">
        <v>949</v>
      </c>
      <c r="D94" s="42">
        <v>583</v>
      </c>
      <c r="E94" s="42">
        <v>14</v>
      </c>
      <c r="F94" s="47">
        <v>5993</v>
      </c>
      <c r="G94" s="42">
        <v>97</v>
      </c>
      <c r="H94" s="42">
        <v>12692</v>
      </c>
      <c r="I94" s="42">
        <v>838</v>
      </c>
      <c r="J94" s="44">
        <v>248</v>
      </c>
      <c r="K94" s="42">
        <v>-45</v>
      </c>
      <c r="L94" s="45">
        <v>1.95E-2</v>
      </c>
      <c r="M94" s="43">
        <v>107</v>
      </c>
      <c r="N94" s="46">
        <v>0.43149999999999999</v>
      </c>
      <c r="O94" s="43">
        <v>108</v>
      </c>
      <c r="P94" s="45">
        <v>0.4355</v>
      </c>
      <c r="Q94" s="39"/>
      <c r="R94" s="39"/>
      <c r="S94" s="40"/>
      <c r="T94" s="40"/>
      <c r="U94" s="40"/>
      <c r="V94" s="40"/>
      <c r="W94" s="40"/>
      <c r="X94" s="40"/>
      <c r="Y94" s="40"/>
      <c r="Z94" s="40"/>
    </row>
    <row r="95" spans="1:26" ht="15.75" thickBot="1" x14ac:dyDescent="0.3">
      <c r="A95" s="41">
        <v>43986</v>
      </c>
      <c r="B95" s="42">
        <v>20197</v>
      </c>
      <c r="C95" s="42">
        <v>929</v>
      </c>
      <c r="D95" s="42">
        <v>608</v>
      </c>
      <c r="E95" s="42">
        <v>25</v>
      </c>
      <c r="F95" s="47">
        <v>6088</v>
      </c>
      <c r="G95" s="42">
        <v>95</v>
      </c>
      <c r="H95" s="42">
        <v>13501</v>
      </c>
      <c r="I95" s="42">
        <v>809</v>
      </c>
      <c r="J95" s="44">
        <v>249</v>
      </c>
      <c r="K95" s="42">
        <v>1</v>
      </c>
      <c r="L95" s="45">
        <v>1.84E-2</v>
      </c>
      <c r="M95" s="43">
        <v>107</v>
      </c>
      <c r="N95" s="46">
        <v>0.42970000000000003</v>
      </c>
      <c r="O95" s="43">
        <v>109</v>
      </c>
      <c r="P95" s="45">
        <v>0.43780000000000002</v>
      </c>
      <c r="Q95" s="39"/>
      <c r="R95" s="39"/>
      <c r="S95" s="40"/>
      <c r="T95" s="40"/>
      <c r="U95" s="40"/>
      <c r="V95" s="40"/>
      <c r="W95" s="40"/>
      <c r="X95" s="40"/>
      <c r="Y95" s="40"/>
      <c r="Z95" s="40"/>
    </row>
    <row r="96" spans="1:26" ht="15.75" thickBot="1" x14ac:dyDescent="0.3">
      <c r="A96" s="41">
        <v>43987</v>
      </c>
      <c r="B96" s="42">
        <v>21037</v>
      </c>
      <c r="C96" s="42">
        <v>840</v>
      </c>
      <c r="D96" s="42">
        <v>632</v>
      </c>
      <c r="E96" s="42">
        <v>24</v>
      </c>
      <c r="F96" s="47">
        <v>6180</v>
      </c>
      <c r="G96" s="42">
        <v>92</v>
      </c>
      <c r="H96" s="42">
        <v>14225</v>
      </c>
      <c r="I96" s="42">
        <v>724</v>
      </c>
      <c r="J96" s="44">
        <v>247</v>
      </c>
      <c r="K96" s="42">
        <v>-2</v>
      </c>
      <c r="L96" s="45">
        <v>1.7399999999999999E-2</v>
      </c>
      <c r="M96" s="43">
        <v>110</v>
      </c>
      <c r="N96" s="46">
        <v>0.44529999999999997</v>
      </c>
      <c r="O96" s="43">
        <v>109</v>
      </c>
      <c r="P96" s="45">
        <v>0.44130000000000003</v>
      </c>
      <c r="Q96" s="39"/>
      <c r="R96" s="39"/>
      <c r="S96" s="40"/>
      <c r="T96" s="40"/>
      <c r="U96" s="40"/>
      <c r="V96" s="40"/>
      <c r="W96" s="40"/>
      <c r="X96" s="40"/>
      <c r="Y96" s="40"/>
      <c r="Z96" s="40"/>
    </row>
    <row r="97" spans="1:26" ht="15.75" thickBot="1" x14ac:dyDescent="0.3">
      <c r="A97" s="41">
        <v>43988</v>
      </c>
      <c r="B97" s="42">
        <v>22020</v>
      </c>
      <c r="C97" s="42">
        <v>983</v>
      </c>
      <c r="D97" s="42">
        <v>648</v>
      </c>
      <c r="E97" s="42">
        <v>16</v>
      </c>
      <c r="F97" s="47">
        <v>6909</v>
      </c>
      <c r="G97" s="42">
        <v>729</v>
      </c>
      <c r="H97" s="42">
        <v>14463</v>
      </c>
      <c r="I97" s="42">
        <v>238</v>
      </c>
      <c r="J97" s="44">
        <v>253</v>
      </c>
      <c r="K97" s="42">
        <v>6</v>
      </c>
      <c r="L97" s="45">
        <v>1.7500000000000002E-2</v>
      </c>
      <c r="M97" s="43">
        <v>110</v>
      </c>
      <c r="N97" s="46">
        <v>0.43480000000000002</v>
      </c>
      <c r="O97" s="43">
        <v>111</v>
      </c>
      <c r="P97" s="45">
        <v>0.43869999999999998</v>
      </c>
      <c r="Q97" s="39"/>
      <c r="R97" s="39"/>
      <c r="S97" s="40"/>
      <c r="T97" s="40"/>
      <c r="U97" s="40"/>
      <c r="V97" s="40"/>
      <c r="W97" s="40"/>
      <c r="X97" s="40"/>
      <c r="Y97" s="40"/>
      <c r="Z97" s="40"/>
    </row>
    <row r="98" spans="1:26" ht="15.75" thickBot="1" x14ac:dyDescent="0.3">
      <c r="A98" s="41">
        <v>43989</v>
      </c>
      <c r="B98" s="42">
        <v>22794</v>
      </c>
      <c r="C98" s="42">
        <v>774</v>
      </c>
      <c r="D98" s="42">
        <v>664</v>
      </c>
      <c r="E98" s="42">
        <v>16</v>
      </c>
      <c r="F98" s="47">
        <v>7305</v>
      </c>
      <c r="G98" s="42">
        <v>396</v>
      </c>
      <c r="H98" s="42">
        <v>14825</v>
      </c>
      <c r="I98" s="42">
        <v>362</v>
      </c>
      <c r="J98" s="44">
        <v>265</v>
      </c>
      <c r="K98" s="42">
        <v>12</v>
      </c>
      <c r="L98" s="45">
        <v>1.7899999999999999E-2</v>
      </c>
      <c r="M98" s="42">
        <v>118</v>
      </c>
      <c r="N98" s="46">
        <v>0.44529999999999997</v>
      </c>
      <c r="O98" s="43">
        <v>115</v>
      </c>
      <c r="P98" s="45">
        <v>0.434</v>
      </c>
      <c r="Q98" s="39"/>
      <c r="R98" s="39"/>
      <c r="S98" s="40"/>
      <c r="T98" s="40"/>
      <c r="U98" s="40"/>
      <c r="V98" s="40"/>
      <c r="W98" s="40"/>
      <c r="X98" s="40"/>
      <c r="Y98" s="40"/>
      <c r="Z98" s="40"/>
    </row>
    <row r="99" spans="1:26" ht="15.75" thickBot="1" x14ac:dyDescent="0.3">
      <c r="A99" s="41">
        <v>43990</v>
      </c>
      <c r="B99" s="42">
        <v>23620</v>
      </c>
      <c r="C99" s="42">
        <v>826</v>
      </c>
      <c r="D99" s="42">
        <v>693</v>
      </c>
      <c r="E99" s="42">
        <v>29</v>
      </c>
      <c r="F99" s="42">
        <v>7658</v>
      </c>
      <c r="G99" s="42">
        <v>353</v>
      </c>
      <c r="H99" s="42">
        <v>15269</v>
      </c>
      <c r="I99" s="42">
        <v>444</v>
      </c>
      <c r="J99" s="44">
        <v>263</v>
      </c>
      <c r="K99" s="42">
        <v>-2</v>
      </c>
      <c r="L99" s="45">
        <v>1.72E-2</v>
      </c>
      <c r="M99" s="43">
        <v>117</v>
      </c>
      <c r="N99" s="46">
        <v>0.44490000000000002</v>
      </c>
      <c r="O99" s="43">
        <v>116</v>
      </c>
      <c r="P99" s="45">
        <v>0.44109999999999999</v>
      </c>
      <c r="Q99" s="39"/>
      <c r="R99" s="39"/>
      <c r="S99" s="40"/>
      <c r="T99" s="40"/>
      <c r="U99" s="40"/>
      <c r="V99" s="40"/>
      <c r="W99" s="40"/>
      <c r="X99" s="40"/>
      <c r="Y99" s="40"/>
      <c r="Z99" s="40"/>
    </row>
    <row r="100" spans="1:26" ht="15.75" thickBot="1" x14ac:dyDescent="0.3">
      <c r="A100" s="41">
        <v>43991</v>
      </c>
      <c r="B100" s="42">
        <v>24761</v>
      </c>
      <c r="C100" s="42">
        <v>1141</v>
      </c>
      <c r="D100" s="42">
        <v>717</v>
      </c>
      <c r="E100" s="42">
        <v>24</v>
      </c>
      <c r="F100" s="42">
        <v>7991</v>
      </c>
      <c r="G100" s="42">
        <v>333</v>
      </c>
      <c r="H100" s="42">
        <v>16053</v>
      </c>
      <c r="I100" s="42">
        <v>784</v>
      </c>
      <c r="J100" s="44">
        <v>275</v>
      </c>
      <c r="K100" s="42">
        <v>12</v>
      </c>
      <c r="L100" s="45">
        <v>1.7100000000000001E-2</v>
      </c>
      <c r="M100" s="43">
        <v>117</v>
      </c>
      <c r="N100" s="46">
        <v>0.42549999999999999</v>
      </c>
      <c r="O100" s="43">
        <v>126</v>
      </c>
      <c r="P100" s="45">
        <v>0.4582</v>
      </c>
      <c r="Q100" s="39"/>
      <c r="R100" s="39"/>
      <c r="S100" s="40"/>
      <c r="T100" s="40"/>
      <c r="U100" s="40"/>
      <c r="V100" s="40"/>
      <c r="W100" s="40"/>
      <c r="X100" s="40"/>
      <c r="Y100" s="40"/>
      <c r="Z100" s="40"/>
    </row>
    <row r="101" spans="1:26" ht="15.75" thickBot="1" x14ac:dyDescent="0.3">
      <c r="A101" s="41">
        <v>43992</v>
      </c>
      <c r="B101" s="42">
        <v>25987</v>
      </c>
      <c r="C101" s="42">
        <v>1226</v>
      </c>
      <c r="D101" s="42">
        <v>735</v>
      </c>
      <c r="E101" s="42">
        <v>18</v>
      </c>
      <c r="F101" s="47">
        <v>8332</v>
      </c>
      <c r="G101" s="42">
        <v>341</v>
      </c>
      <c r="H101" s="42">
        <v>16920</v>
      </c>
      <c r="I101" s="42">
        <v>867</v>
      </c>
      <c r="J101" s="44">
        <v>295</v>
      </c>
      <c r="K101" s="42">
        <v>20</v>
      </c>
      <c r="L101" s="45">
        <v>1.7399999999999999E-2</v>
      </c>
      <c r="M101" s="43">
        <v>126</v>
      </c>
      <c r="N101" s="46">
        <v>0.42709999999999998</v>
      </c>
      <c r="O101" s="43">
        <v>134</v>
      </c>
      <c r="P101" s="45">
        <v>0.45419999999999999</v>
      </c>
      <c r="Q101" s="39"/>
      <c r="R101" s="39"/>
      <c r="S101" s="40"/>
      <c r="T101" s="40"/>
      <c r="U101" s="40"/>
      <c r="V101" s="40"/>
      <c r="W101" s="40"/>
      <c r="X101" s="40"/>
      <c r="Y101" s="40"/>
      <c r="Z101" s="40"/>
    </row>
    <row r="102" spans="1:26" ht="15.75" thickBot="1" x14ac:dyDescent="0.3">
      <c r="A102" s="41">
        <v>43993</v>
      </c>
      <c r="B102" s="42">
        <v>27373</v>
      </c>
      <c r="C102" s="42">
        <v>1386</v>
      </c>
      <c r="D102" s="42">
        <v>765</v>
      </c>
      <c r="E102" s="42">
        <v>30</v>
      </c>
      <c r="F102" s="47">
        <v>8743</v>
      </c>
      <c r="G102" s="42">
        <v>411</v>
      </c>
      <c r="H102" s="42">
        <v>17865</v>
      </c>
      <c r="I102" s="42">
        <v>945</v>
      </c>
      <c r="J102" s="44">
        <v>280</v>
      </c>
      <c r="K102" s="42">
        <v>-15</v>
      </c>
      <c r="L102" s="45">
        <v>1.5699999999999999E-2</v>
      </c>
      <c r="M102" s="43">
        <v>114</v>
      </c>
      <c r="N102" s="46">
        <v>0.40710000000000002</v>
      </c>
      <c r="O102" s="43">
        <v>136</v>
      </c>
      <c r="P102" s="45">
        <v>0.48570000000000002</v>
      </c>
      <c r="Q102" s="39"/>
      <c r="R102" s="39"/>
      <c r="S102" s="40"/>
      <c r="T102" s="40"/>
      <c r="U102" s="40"/>
      <c r="V102" s="40"/>
      <c r="W102" s="40"/>
      <c r="X102" s="40"/>
      <c r="Y102" s="40"/>
      <c r="Z102" s="40"/>
    </row>
    <row r="103" spans="1:26" ht="15.75" thickBot="1" x14ac:dyDescent="0.3">
      <c r="A103" s="41">
        <v>43994</v>
      </c>
      <c r="B103" s="42">
        <v>28764</v>
      </c>
      <c r="C103" s="42">
        <v>1391</v>
      </c>
      <c r="D103" s="42">
        <v>785</v>
      </c>
      <c r="E103" s="42">
        <v>20</v>
      </c>
      <c r="F103" s="47">
        <v>9083</v>
      </c>
      <c r="G103" s="42">
        <v>340</v>
      </c>
      <c r="H103" s="42">
        <v>18896</v>
      </c>
      <c r="I103" s="42">
        <v>1031</v>
      </c>
      <c r="J103" s="44">
        <v>293</v>
      </c>
      <c r="K103" s="42">
        <v>13</v>
      </c>
      <c r="L103" s="45">
        <v>1.55E-2</v>
      </c>
      <c r="M103" s="43">
        <v>115</v>
      </c>
      <c r="N103" s="46">
        <v>0.39250000000000002</v>
      </c>
      <c r="O103" s="43">
        <v>147</v>
      </c>
      <c r="P103" s="45">
        <v>0.50170000000000003</v>
      </c>
      <c r="Q103" s="39"/>
      <c r="R103" s="39"/>
      <c r="S103" s="40"/>
      <c r="T103" s="40"/>
      <c r="U103" s="40"/>
      <c r="V103" s="40"/>
      <c r="W103" s="40"/>
      <c r="X103" s="40"/>
      <c r="Y103" s="40"/>
      <c r="Z103" s="40"/>
    </row>
    <row r="104" spans="1:26" ht="15.75" thickBot="1" x14ac:dyDescent="0.3">
      <c r="A104" s="41">
        <v>43995</v>
      </c>
      <c r="B104" s="42">
        <v>30295</v>
      </c>
      <c r="C104" s="42">
        <v>1531</v>
      </c>
      <c r="D104" s="42">
        <v>815</v>
      </c>
      <c r="E104" s="42">
        <v>30</v>
      </c>
      <c r="F104" s="47">
        <v>9564</v>
      </c>
      <c r="G104" s="42">
        <v>481</v>
      </c>
      <c r="H104" s="42">
        <v>19916</v>
      </c>
      <c r="I104" s="42">
        <v>1020</v>
      </c>
      <c r="J104" s="44">
        <v>316</v>
      </c>
      <c r="K104" s="42">
        <v>23</v>
      </c>
      <c r="L104" s="45">
        <v>1.5900000000000001E-2</v>
      </c>
      <c r="M104" s="43">
        <v>129</v>
      </c>
      <c r="N104" s="46">
        <v>0.40820000000000001</v>
      </c>
      <c r="O104" s="43">
        <v>155</v>
      </c>
      <c r="P104" s="45">
        <v>0.49049999999999999</v>
      </c>
      <c r="Q104" s="39"/>
      <c r="R104" s="39"/>
      <c r="S104" s="40"/>
      <c r="T104" s="40"/>
      <c r="U104" s="40"/>
      <c r="V104" s="40"/>
      <c r="W104" s="40"/>
      <c r="X104" s="40"/>
      <c r="Y104" s="40"/>
      <c r="Z104" s="40"/>
    </row>
    <row r="105" spans="1:26" ht="15.75" thickBot="1" x14ac:dyDescent="0.3">
      <c r="A105" s="41">
        <v>43996</v>
      </c>
      <c r="B105" s="42">
        <v>31577</v>
      </c>
      <c r="C105" s="42">
        <v>1282</v>
      </c>
      <c r="D105" s="42">
        <v>833</v>
      </c>
      <c r="E105" s="42">
        <v>18</v>
      </c>
      <c r="F105" s="47">
        <v>9891</v>
      </c>
      <c r="G105" s="42">
        <v>327</v>
      </c>
      <c r="H105" s="42">
        <v>20853</v>
      </c>
      <c r="I105" s="42">
        <v>937</v>
      </c>
      <c r="J105" s="44">
        <v>324</v>
      </c>
      <c r="K105" s="42">
        <v>8</v>
      </c>
      <c r="L105" s="45">
        <v>1.55E-2</v>
      </c>
      <c r="M105" s="43">
        <v>135</v>
      </c>
      <c r="N105" s="46">
        <v>0.41670000000000001</v>
      </c>
      <c r="O105" s="43">
        <v>157</v>
      </c>
      <c r="P105" s="45">
        <v>0.48459999999999998</v>
      </c>
      <c r="Q105" s="39"/>
      <c r="R105" s="39"/>
      <c r="S105" s="40"/>
      <c r="T105" s="40"/>
      <c r="U105" s="40"/>
      <c r="V105" s="40"/>
      <c r="W105" s="40"/>
      <c r="X105" s="40"/>
      <c r="Y105" s="40"/>
      <c r="Z105" s="40"/>
    </row>
    <row r="106" spans="1:26" ht="15.75" thickBot="1" x14ac:dyDescent="0.3">
      <c r="A106" s="41">
        <v>43997</v>
      </c>
      <c r="B106" s="42">
        <v>32785</v>
      </c>
      <c r="C106" s="42">
        <v>1208</v>
      </c>
      <c r="D106" s="42">
        <v>854</v>
      </c>
      <c r="E106" s="42">
        <v>21</v>
      </c>
      <c r="F106" s="47">
        <v>10174</v>
      </c>
      <c r="G106" s="42">
        <v>283</v>
      </c>
      <c r="H106" s="42">
        <v>21757</v>
      </c>
      <c r="I106" s="42">
        <v>904</v>
      </c>
      <c r="J106" s="44">
        <v>345</v>
      </c>
      <c r="K106" s="42">
        <v>21</v>
      </c>
      <c r="L106" s="45">
        <v>1.5900000000000001E-2</v>
      </c>
      <c r="M106" s="43">
        <v>143</v>
      </c>
      <c r="N106" s="46">
        <v>0.41449999999999998</v>
      </c>
      <c r="O106" s="43">
        <v>170</v>
      </c>
      <c r="P106" s="45">
        <v>0.49280000000000002</v>
      </c>
      <c r="Q106" s="39"/>
      <c r="R106" s="39"/>
      <c r="S106" s="40"/>
      <c r="T106" s="40"/>
      <c r="U106" s="40"/>
      <c r="V106" s="40"/>
      <c r="W106" s="40"/>
      <c r="X106" s="40"/>
      <c r="Y106" s="40"/>
      <c r="Z106" s="40"/>
    </row>
    <row r="107" spans="1:26" ht="15.75" thickBot="1" x14ac:dyDescent="0.3">
      <c r="A107" s="41">
        <v>43998</v>
      </c>
      <c r="B107" s="42">
        <v>34159</v>
      </c>
      <c r="C107" s="42">
        <v>1374</v>
      </c>
      <c r="D107" s="42">
        <v>878</v>
      </c>
      <c r="E107" s="42">
        <v>24</v>
      </c>
      <c r="F107" s="47">
        <v>10512</v>
      </c>
      <c r="G107" s="42">
        <v>338</v>
      </c>
      <c r="H107" s="42">
        <v>22769</v>
      </c>
      <c r="I107" s="42">
        <v>1012</v>
      </c>
      <c r="J107" s="44">
        <v>353</v>
      </c>
      <c r="K107" s="42">
        <v>8</v>
      </c>
      <c r="L107" s="45">
        <v>1.55E-2</v>
      </c>
      <c r="M107" s="43">
        <v>143</v>
      </c>
      <c r="N107" s="46">
        <v>0.40510000000000002</v>
      </c>
      <c r="O107" s="43">
        <v>178</v>
      </c>
      <c r="P107" s="45">
        <v>0.50419999999999998</v>
      </c>
      <c r="Q107" s="39"/>
      <c r="R107" s="39"/>
      <c r="S107" s="40"/>
      <c r="T107" s="40"/>
      <c r="U107" s="40"/>
      <c r="V107" s="40"/>
      <c r="W107" s="40"/>
      <c r="X107" s="40"/>
      <c r="Y107" s="40"/>
      <c r="Z107" s="40"/>
    </row>
    <row r="108" spans="1:26" ht="15.75" thickBot="1" x14ac:dyDescent="0.3">
      <c r="A108" s="41">
        <v>43999</v>
      </c>
      <c r="B108" s="42">
        <v>35552</v>
      </c>
      <c r="C108" s="42">
        <v>1393</v>
      </c>
      <c r="D108" s="42">
        <v>913</v>
      </c>
      <c r="E108" s="42">
        <v>35</v>
      </c>
      <c r="F108" s="47">
        <v>10721</v>
      </c>
      <c r="G108" s="42">
        <v>209</v>
      </c>
      <c r="H108" s="42">
        <v>23918</v>
      </c>
      <c r="I108" s="42">
        <v>1149</v>
      </c>
      <c r="J108" s="44">
        <v>360</v>
      </c>
      <c r="K108" s="42">
        <v>7</v>
      </c>
      <c r="L108" s="45">
        <v>1.5100000000000001E-2</v>
      </c>
      <c r="M108" s="43">
        <v>146</v>
      </c>
      <c r="N108" s="46">
        <v>0.40560000000000002</v>
      </c>
      <c r="O108" s="43">
        <v>181</v>
      </c>
      <c r="P108" s="45">
        <v>0.50280000000000002</v>
      </c>
      <c r="Q108" s="39"/>
      <c r="R108" s="39"/>
      <c r="S108" s="40"/>
      <c r="T108" s="40"/>
      <c r="U108" s="40"/>
      <c r="V108" s="40"/>
      <c r="W108" s="40"/>
      <c r="X108" s="40"/>
      <c r="Y108" s="40"/>
      <c r="Z108" s="40"/>
    </row>
    <row r="109" spans="1:26" ht="15.75" thickBot="1" x14ac:dyDescent="0.3">
      <c r="A109" s="41">
        <v>44000</v>
      </c>
      <c r="B109" s="42">
        <v>37510</v>
      </c>
      <c r="C109" s="42">
        <v>1958</v>
      </c>
      <c r="D109" s="42">
        <v>947</v>
      </c>
      <c r="E109" s="42">
        <v>34</v>
      </c>
      <c r="F109" s="47">
        <v>11851</v>
      </c>
      <c r="G109" s="47">
        <v>1130</v>
      </c>
      <c r="H109" s="42">
        <v>24712</v>
      </c>
      <c r="I109" s="42">
        <v>794</v>
      </c>
      <c r="J109" s="44">
        <v>364</v>
      </c>
      <c r="K109" s="42">
        <v>4</v>
      </c>
      <c r="L109" s="45">
        <v>1.47E-2</v>
      </c>
      <c r="M109" s="43">
        <v>151</v>
      </c>
      <c r="N109" s="46">
        <v>0.4148</v>
      </c>
      <c r="O109" s="43">
        <v>181</v>
      </c>
      <c r="P109" s="45">
        <v>0.49730000000000002</v>
      </c>
      <c r="Q109" s="39"/>
      <c r="R109" s="39"/>
      <c r="S109" s="40"/>
      <c r="T109" s="40"/>
      <c r="U109" s="40"/>
      <c r="V109" s="40"/>
      <c r="W109" s="40"/>
      <c r="X109" s="40"/>
      <c r="Y109" s="40"/>
      <c r="Z109" s="40"/>
    </row>
    <row r="110" spans="1:26" ht="15.75" thickBot="1" x14ac:dyDescent="0.3">
      <c r="A110" s="41">
        <v>44001</v>
      </c>
      <c r="B110" s="42">
        <v>39570</v>
      </c>
      <c r="C110" s="42">
        <v>2060</v>
      </c>
      <c r="D110" s="42">
        <v>978</v>
      </c>
      <c r="E110" s="42">
        <v>31</v>
      </c>
      <c r="F110" s="47">
        <v>12206</v>
      </c>
      <c r="G110" s="42">
        <v>355</v>
      </c>
      <c r="H110" s="42">
        <v>26386</v>
      </c>
      <c r="I110" s="42">
        <v>1674</v>
      </c>
      <c r="J110" s="44">
        <v>381</v>
      </c>
      <c r="K110" s="42">
        <v>17</v>
      </c>
      <c r="L110" s="45">
        <v>1.44E-2</v>
      </c>
      <c r="M110" s="43">
        <v>153</v>
      </c>
      <c r="N110" s="46">
        <v>0.40160000000000001</v>
      </c>
      <c r="O110" s="43">
        <v>196</v>
      </c>
      <c r="P110" s="45">
        <v>0.51439999999999997</v>
      </c>
      <c r="Q110" s="39"/>
      <c r="R110" s="39"/>
      <c r="S110" s="40"/>
      <c r="T110" s="40"/>
      <c r="U110" s="40"/>
      <c r="V110" s="40"/>
      <c r="W110" s="40"/>
      <c r="X110" s="40"/>
      <c r="Y110" s="40"/>
      <c r="Z110" s="40"/>
    </row>
    <row r="111" spans="1:26" ht="15.75" thickBot="1" x14ac:dyDescent="0.3">
      <c r="A111" s="41">
        <v>44002</v>
      </c>
      <c r="B111" s="42">
        <v>41204</v>
      </c>
      <c r="C111" s="42">
        <v>1634</v>
      </c>
      <c r="D111" s="42">
        <v>992</v>
      </c>
      <c r="E111" s="42">
        <v>14</v>
      </c>
      <c r="F111" s="47">
        <v>12728</v>
      </c>
      <c r="G111" s="42">
        <v>522</v>
      </c>
      <c r="H111" s="42">
        <v>27484</v>
      </c>
      <c r="I111" s="42">
        <v>1098</v>
      </c>
      <c r="J111" s="44">
        <v>397</v>
      </c>
      <c r="K111" s="42">
        <v>16</v>
      </c>
      <c r="L111" s="45">
        <v>1.44E-2</v>
      </c>
      <c r="M111" s="43">
        <v>163</v>
      </c>
      <c r="N111" s="46">
        <v>0.41060000000000002</v>
      </c>
      <c r="O111" s="43">
        <v>197</v>
      </c>
      <c r="P111" s="45">
        <v>0.49619999999999997</v>
      </c>
      <c r="Q111" s="39"/>
      <c r="R111" s="39"/>
      <c r="S111" s="40"/>
      <c r="T111" s="40"/>
      <c r="U111" s="40"/>
      <c r="V111" s="40"/>
      <c r="W111" s="40"/>
      <c r="X111" s="40"/>
      <c r="Y111" s="40"/>
      <c r="Z111" s="40"/>
    </row>
    <row r="112" spans="1:26" ht="15.75" thickBot="1" x14ac:dyDescent="0.3">
      <c r="A112" s="41">
        <v>44003</v>
      </c>
      <c r="B112" s="42">
        <v>42785</v>
      </c>
      <c r="C112" s="42">
        <v>1581</v>
      </c>
      <c r="D112" s="42">
        <v>1011</v>
      </c>
      <c r="E112" s="42">
        <v>19</v>
      </c>
      <c r="F112" s="47">
        <v>13153</v>
      </c>
      <c r="G112" s="42">
        <v>425</v>
      </c>
      <c r="H112" s="42">
        <v>28621</v>
      </c>
      <c r="I112" s="42">
        <v>1137</v>
      </c>
      <c r="J112" s="44">
        <v>414</v>
      </c>
      <c r="K112" s="42">
        <v>17</v>
      </c>
      <c r="L112" s="45">
        <v>1.4500000000000001E-2</v>
      </c>
      <c r="M112" s="43">
        <v>172</v>
      </c>
      <c r="N112" s="46">
        <v>0.41549999999999998</v>
      </c>
      <c r="O112" s="43">
        <v>209</v>
      </c>
      <c r="P112" s="45">
        <v>0.50480000000000003</v>
      </c>
      <c r="Q112" s="39"/>
      <c r="R112" s="39"/>
      <c r="S112" s="40"/>
      <c r="T112" s="40"/>
      <c r="U112" s="40"/>
      <c r="V112" s="40"/>
      <c r="W112" s="40"/>
      <c r="X112" s="40"/>
      <c r="Y112" s="40"/>
      <c r="Z112" s="40"/>
    </row>
    <row r="113" spans="1:26" ht="15.75" thickBot="1" x14ac:dyDescent="0.3">
      <c r="A113" s="41">
        <v>44004</v>
      </c>
      <c r="B113" s="42">
        <v>44931</v>
      </c>
      <c r="C113" s="42">
        <v>2146</v>
      </c>
      <c r="D113" s="42">
        <v>1043</v>
      </c>
      <c r="E113" s="42">
        <v>32</v>
      </c>
      <c r="F113" s="47">
        <v>13576</v>
      </c>
      <c r="G113" s="42">
        <v>423</v>
      </c>
      <c r="H113" s="42">
        <v>30312</v>
      </c>
      <c r="I113" s="42">
        <v>1691</v>
      </c>
      <c r="J113" s="44">
        <v>433</v>
      </c>
      <c r="K113" s="42">
        <v>19</v>
      </c>
      <c r="L113" s="45">
        <v>1.43E-2</v>
      </c>
      <c r="M113" s="43">
        <v>179</v>
      </c>
      <c r="N113" s="46">
        <v>0.41339999999999999</v>
      </c>
      <c r="O113" s="43">
        <v>218</v>
      </c>
      <c r="P113" s="45">
        <v>0.50349999999999995</v>
      </c>
      <c r="Q113" s="39"/>
      <c r="R113" s="39"/>
      <c r="S113" s="40"/>
      <c r="T113" s="40"/>
      <c r="U113" s="40"/>
      <c r="V113" s="40"/>
      <c r="W113" s="40"/>
      <c r="X113" s="40"/>
      <c r="Y113" s="40"/>
      <c r="Z113" s="40"/>
    </row>
    <row r="114" spans="1:26" ht="15.75" thickBot="1" x14ac:dyDescent="0.3">
      <c r="A114" s="41">
        <v>44005</v>
      </c>
      <c r="B114" s="35">
        <v>47216</v>
      </c>
      <c r="C114" s="42">
        <v>2285</v>
      </c>
      <c r="D114" s="42">
        <v>1078</v>
      </c>
      <c r="E114" s="42">
        <v>35</v>
      </c>
      <c r="F114" s="42">
        <v>13816</v>
      </c>
      <c r="G114" s="47">
        <f>F114-F113</f>
        <v>240</v>
      </c>
      <c r="H114" s="47">
        <f>B114-F114-D114</f>
        <v>32322</v>
      </c>
      <c r="I114" s="47">
        <f>H114-H113</f>
        <v>2010</v>
      </c>
      <c r="J114" s="42">
        <v>433</v>
      </c>
      <c r="K114" s="42">
        <f>J114-J113</f>
        <v>0</v>
      </c>
      <c r="L114" s="45">
        <v>1.43E-2</v>
      </c>
      <c r="M114" s="42">
        <v>193</v>
      </c>
      <c r="N114" s="42"/>
      <c r="O114" s="42"/>
      <c r="P114" s="42"/>
      <c r="Q114" s="39"/>
      <c r="R114" s="39"/>
      <c r="S114" s="40"/>
      <c r="T114" s="40"/>
      <c r="U114" s="40"/>
      <c r="V114" s="40"/>
      <c r="W114" s="40"/>
      <c r="X114" s="40"/>
      <c r="Y114" s="40"/>
      <c r="Z114" s="40"/>
    </row>
    <row r="115" spans="1:26" ht="15.75" thickBot="1" x14ac:dyDescent="0.3">
      <c r="A115" s="41">
        <v>44006</v>
      </c>
      <c r="B115" s="35">
        <v>49851</v>
      </c>
      <c r="C115" s="42">
        <v>2635</v>
      </c>
      <c r="D115" s="42">
        <v>1116</v>
      </c>
      <c r="E115" s="42">
        <v>38</v>
      </c>
      <c r="F115" s="42">
        <v>14788</v>
      </c>
      <c r="G115" s="47">
        <f t="shared" ref="G115:G127" si="0">F115-F114</f>
        <v>972</v>
      </c>
      <c r="H115" s="47">
        <f t="shared" ref="H115:H127" si="1">B115-F115-D115</f>
        <v>33947</v>
      </c>
      <c r="I115" s="47">
        <f t="shared" ref="I115:I128" si="2">H115-H114</f>
        <v>1625</v>
      </c>
      <c r="J115" s="42">
        <v>457</v>
      </c>
      <c r="K115" s="42">
        <f t="shared" ref="K115:K128" si="3">J115-J114</f>
        <v>24</v>
      </c>
      <c r="L115" s="45">
        <v>1.43E-2</v>
      </c>
      <c r="M115" s="42">
        <v>196</v>
      </c>
      <c r="N115" s="42"/>
      <c r="O115" s="42"/>
      <c r="P115" s="42"/>
      <c r="Q115" s="39"/>
      <c r="R115" s="39"/>
      <c r="S115" s="40"/>
      <c r="T115" s="40"/>
      <c r="U115" s="40"/>
      <c r="V115" s="40"/>
      <c r="W115" s="40"/>
      <c r="X115" s="40"/>
      <c r="Y115" s="40"/>
      <c r="Z115" s="40"/>
    </row>
    <row r="116" spans="1:26" ht="15.75" thickBot="1" x14ac:dyDescent="0.3">
      <c r="A116" s="41">
        <v>44007</v>
      </c>
      <c r="B116" s="36">
        <v>52457</v>
      </c>
      <c r="C116" s="42">
        <v>2606</v>
      </c>
      <c r="D116" s="42">
        <v>1150</v>
      </c>
      <c r="E116" s="42">
        <v>34</v>
      </c>
      <c r="F116" s="42">
        <v>18416</v>
      </c>
      <c r="G116" s="47">
        <f t="shared" si="0"/>
        <v>3628</v>
      </c>
      <c r="H116" s="47">
        <f t="shared" si="1"/>
        <v>32891</v>
      </c>
      <c r="I116" s="47">
        <f t="shared" si="2"/>
        <v>-1056</v>
      </c>
      <c r="J116" s="42">
        <v>472</v>
      </c>
      <c r="K116" s="42">
        <f t="shared" si="3"/>
        <v>15</v>
      </c>
      <c r="L116" s="45">
        <v>1.43E-2</v>
      </c>
      <c r="M116" s="42">
        <v>215</v>
      </c>
      <c r="N116" s="42"/>
      <c r="O116" s="42"/>
      <c r="P116" s="42"/>
      <c r="Q116" s="39"/>
      <c r="R116" s="39"/>
      <c r="S116" s="40"/>
      <c r="T116" s="40"/>
      <c r="U116" s="40"/>
      <c r="V116" s="40"/>
      <c r="W116" s="40"/>
      <c r="X116" s="40"/>
      <c r="Y116" s="40"/>
      <c r="Z116" s="40"/>
    </row>
    <row r="117" spans="1:26" ht="15.75" thickBot="1" x14ac:dyDescent="0.3">
      <c r="A117" s="41">
        <v>44008</v>
      </c>
      <c r="B117" s="34">
        <v>55343</v>
      </c>
      <c r="C117" s="42">
        <v>2886</v>
      </c>
      <c r="D117" s="42">
        <v>1184</v>
      </c>
      <c r="E117" s="42">
        <v>34</v>
      </c>
      <c r="F117" s="42">
        <v>19143</v>
      </c>
      <c r="G117" s="47">
        <f t="shared" si="0"/>
        <v>727</v>
      </c>
      <c r="H117" s="47">
        <f t="shared" si="1"/>
        <v>35016</v>
      </c>
      <c r="I117" s="47">
        <f t="shared" si="2"/>
        <v>2125</v>
      </c>
      <c r="J117" s="42">
        <v>507</v>
      </c>
      <c r="K117" s="42">
        <f t="shared" si="3"/>
        <v>35</v>
      </c>
      <c r="L117" s="45">
        <v>1.43E-2</v>
      </c>
      <c r="M117" s="42">
        <v>215</v>
      </c>
      <c r="N117" s="42"/>
      <c r="O117" s="42"/>
      <c r="P117" s="42"/>
      <c r="Q117" s="39"/>
      <c r="R117" s="39"/>
      <c r="S117" s="40"/>
      <c r="T117" s="40"/>
      <c r="U117" s="40"/>
      <c r="V117" s="40"/>
      <c r="W117" s="40"/>
      <c r="X117" s="40"/>
      <c r="Y117" s="40"/>
      <c r="Z117" s="40"/>
    </row>
    <row r="118" spans="1:26" ht="15.75" thickBot="1" x14ac:dyDescent="0.3">
      <c r="A118" s="41">
        <v>44009</v>
      </c>
      <c r="B118" s="35">
        <v>57744</v>
      </c>
      <c r="C118" s="42">
        <v>2401</v>
      </c>
      <c r="D118" s="42">
        <v>1207</v>
      </c>
      <c r="E118" s="42">
        <v>23</v>
      </c>
      <c r="F118" s="42">
        <v>20134</v>
      </c>
      <c r="G118" s="47">
        <f t="shared" si="0"/>
        <v>991</v>
      </c>
      <c r="H118" s="47">
        <f t="shared" si="1"/>
        <v>36403</v>
      </c>
      <c r="I118" s="47">
        <f t="shared" si="2"/>
        <v>1387</v>
      </c>
      <c r="J118" s="42">
        <v>542</v>
      </c>
      <c r="K118" s="42">
        <f t="shared" si="3"/>
        <v>35</v>
      </c>
      <c r="L118" s="45">
        <v>1.43E-2</v>
      </c>
      <c r="M118" s="42">
        <v>220</v>
      </c>
      <c r="N118" s="42"/>
      <c r="O118" s="42"/>
      <c r="P118" s="42"/>
      <c r="Q118" s="39"/>
      <c r="R118" s="39"/>
      <c r="S118" s="40"/>
      <c r="T118" s="40"/>
      <c r="U118" s="40"/>
      <c r="V118" s="40"/>
      <c r="W118" s="40"/>
      <c r="X118" s="40"/>
      <c r="Y118" s="40"/>
      <c r="Z118" s="40"/>
    </row>
    <row r="119" spans="1:26" ht="15.75" thickBot="1" x14ac:dyDescent="0.3">
      <c r="A119" s="41">
        <v>44010</v>
      </c>
      <c r="B119" s="35">
        <v>59933</v>
      </c>
      <c r="C119" s="42">
        <v>2189</v>
      </c>
      <c r="D119" s="42">
        <v>1233</v>
      </c>
      <c r="E119" s="42">
        <v>26</v>
      </c>
      <c r="F119" s="42">
        <v>21138</v>
      </c>
      <c r="G119" s="47">
        <f t="shared" si="0"/>
        <v>1004</v>
      </c>
      <c r="H119" s="47">
        <f t="shared" si="1"/>
        <v>37562</v>
      </c>
      <c r="I119" s="47">
        <f t="shared" si="2"/>
        <v>1159</v>
      </c>
      <c r="J119" s="42">
        <v>535</v>
      </c>
      <c r="K119" s="42">
        <f t="shared" si="3"/>
        <v>-7</v>
      </c>
      <c r="L119" s="45">
        <v>1.43E-2</v>
      </c>
      <c r="M119" s="42">
        <v>227</v>
      </c>
      <c r="N119" s="42"/>
      <c r="O119" s="42"/>
      <c r="P119" s="42"/>
      <c r="Q119" s="39"/>
      <c r="R119" s="39"/>
      <c r="S119" s="40"/>
      <c r="T119" s="40"/>
      <c r="U119" s="40"/>
      <c r="V119" s="40"/>
      <c r="W119" s="40"/>
      <c r="X119" s="40"/>
      <c r="Y119" s="40"/>
      <c r="Z119" s="40"/>
    </row>
    <row r="120" spans="1:26" ht="15.75" thickBot="1" x14ac:dyDescent="0.3">
      <c r="A120" s="41">
        <v>44011</v>
      </c>
      <c r="B120" s="35">
        <v>62268</v>
      </c>
      <c r="C120" s="42">
        <v>2335</v>
      </c>
      <c r="D120" s="42">
        <v>1281</v>
      </c>
      <c r="E120" s="42">
        <v>48</v>
      </c>
      <c r="F120" s="42">
        <v>22028</v>
      </c>
      <c r="G120" s="47">
        <f t="shared" si="0"/>
        <v>890</v>
      </c>
      <c r="H120" s="47">
        <f t="shared" si="1"/>
        <v>38959</v>
      </c>
      <c r="I120" s="47">
        <f t="shared" si="2"/>
        <v>1397</v>
      </c>
      <c r="J120" s="42">
        <v>555</v>
      </c>
      <c r="K120" s="42">
        <f t="shared" si="3"/>
        <v>20</v>
      </c>
      <c r="L120" s="45">
        <v>1.43E-2</v>
      </c>
      <c r="M120" s="42">
        <v>219</v>
      </c>
      <c r="N120" s="42"/>
      <c r="O120" s="42"/>
      <c r="P120" s="42"/>
      <c r="Q120" s="39"/>
      <c r="R120" s="39"/>
      <c r="S120" s="40"/>
      <c r="T120" s="40"/>
      <c r="U120" s="40"/>
      <c r="V120" s="40"/>
      <c r="W120" s="40"/>
      <c r="X120" s="40"/>
      <c r="Y120" s="40"/>
      <c r="Z120" s="40"/>
    </row>
    <row r="121" spans="1:26" ht="15.75" thickBot="1" x14ac:dyDescent="0.3">
      <c r="A121" s="41">
        <v>44012</v>
      </c>
      <c r="B121" s="35">
        <v>64530</v>
      </c>
      <c r="C121" s="42">
        <v>2262</v>
      </c>
      <c r="D121" s="42">
        <v>1307</v>
      </c>
      <c r="E121" s="42">
        <v>27</v>
      </c>
      <c r="F121" s="42">
        <v>23040</v>
      </c>
      <c r="G121" s="47">
        <f t="shared" si="0"/>
        <v>1012</v>
      </c>
      <c r="H121" s="47">
        <f t="shared" si="1"/>
        <v>40183</v>
      </c>
      <c r="I121" s="47">
        <f t="shared" si="2"/>
        <v>1224</v>
      </c>
      <c r="J121" s="42">
        <v>576</v>
      </c>
      <c r="K121" s="42">
        <f t="shared" si="3"/>
        <v>21</v>
      </c>
      <c r="L121" s="45">
        <v>1.43E-2</v>
      </c>
      <c r="M121" s="42">
        <v>219</v>
      </c>
      <c r="N121" s="42"/>
      <c r="O121" s="42"/>
      <c r="P121" s="42"/>
      <c r="Q121" s="39"/>
      <c r="R121" s="39"/>
      <c r="S121" s="40"/>
      <c r="T121" s="40"/>
      <c r="U121" s="40"/>
      <c r="V121" s="40"/>
      <c r="W121" s="40"/>
      <c r="X121" s="40"/>
      <c r="Y121" s="40"/>
      <c r="Z121" s="40"/>
    </row>
    <row r="122" spans="1:26" ht="15.75" thickBot="1" x14ac:dyDescent="0.3">
      <c r="A122" s="41">
        <v>44013</v>
      </c>
      <c r="B122" s="35">
        <v>67197</v>
      </c>
      <c r="C122" s="42">
        <v>2667</v>
      </c>
      <c r="D122" s="42">
        <v>1351</v>
      </c>
      <c r="E122" s="42">
        <v>44</v>
      </c>
      <c r="F122" s="42">
        <v>24186</v>
      </c>
      <c r="G122" s="47">
        <f t="shared" si="0"/>
        <v>1146</v>
      </c>
      <c r="H122" s="47">
        <f t="shared" si="1"/>
        <v>41660</v>
      </c>
      <c r="I122" s="47">
        <f t="shared" si="2"/>
        <v>1477</v>
      </c>
      <c r="J122" s="42">
        <v>594</v>
      </c>
      <c r="K122" s="42">
        <f t="shared" si="3"/>
        <v>18</v>
      </c>
      <c r="L122" s="45">
        <v>1.43E-2</v>
      </c>
      <c r="M122" s="42">
        <v>226</v>
      </c>
      <c r="N122" s="42"/>
      <c r="O122" s="42"/>
      <c r="P122" s="42"/>
      <c r="Q122" s="39"/>
      <c r="R122" s="39"/>
      <c r="S122" s="40"/>
      <c r="T122" s="40"/>
      <c r="U122" s="40"/>
      <c r="V122" s="40"/>
      <c r="W122" s="40"/>
      <c r="X122" s="40"/>
      <c r="Y122" s="40"/>
      <c r="Z122" s="40"/>
    </row>
    <row r="123" spans="1:26" ht="15.75" thickBot="1" x14ac:dyDescent="0.3">
      <c r="A123" s="41">
        <v>44014</v>
      </c>
      <c r="B123" s="35">
        <v>69941</v>
      </c>
      <c r="C123" s="42">
        <v>2744</v>
      </c>
      <c r="D123" s="42">
        <v>1385</v>
      </c>
      <c r="E123" s="42">
        <v>34</v>
      </c>
      <c r="F123" s="42">
        <v>25224</v>
      </c>
      <c r="G123" s="47">
        <f t="shared" si="0"/>
        <v>1038</v>
      </c>
      <c r="H123" s="47">
        <f t="shared" si="1"/>
        <v>43332</v>
      </c>
      <c r="I123" s="47">
        <f t="shared" si="2"/>
        <v>1672</v>
      </c>
      <c r="J123" s="42">
        <v>620</v>
      </c>
      <c r="K123" s="42">
        <f t="shared" si="3"/>
        <v>26</v>
      </c>
      <c r="L123" s="45">
        <v>1.43E-2</v>
      </c>
      <c r="M123" s="42">
        <v>221</v>
      </c>
      <c r="N123" s="42"/>
      <c r="O123" s="42"/>
      <c r="P123" s="42"/>
      <c r="Q123" s="39"/>
      <c r="R123" s="39"/>
      <c r="S123" s="40"/>
      <c r="T123" s="40"/>
      <c r="U123" s="40"/>
      <c r="V123" s="40"/>
      <c r="W123" s="40"/>
      <c r="X123" s="40"/>
      <c r="Y123" s="40"/>
      <c r="Z123" s="40"/>
    </row>
    <row r="124" spans="1:26" ht="15.75" thickBot="1" x14ac:dyDescent="0.3">
      <c r="A124" s="41">
        <v>44015</v>
      </c>
      <c r="B124" s="37">
        <v>72786</v>
      </c>
      <c r="C124" s="42">
        <v>2845</v>
      </c>
      <c r="D124" s="42">
        <v>1437</v>
      </c>
      <c r="E124" s="42">
        <v>52</v>
      </c>
      <c r="F124" s="42">
        <v>25930</v>
      </c>
      <c r="G124" s="47">
        <f t="shared" si="0"/>
        <v>706</v>
      </c>
      <c r="H124" s="47">
        <f t="shared" si="1"/>
        <v>45419</v>
      </c>
      <c r="I124" s="47">
        <f t="shared" si="2"/>
        <v>2087</v>
      </c>
      <c r="J124" s="42">
        <v>637</v>
      </c>
      <c r="K124" s="42">
        <f t="shared" si="3"/>
        <v>17</v>
      </c>
      <c r="L124" s="45">
        <v>1.43E-2</v>
      </c>
      <c r="M124" s="42">
        <v>230</v>
      </c>
      <c r="N124" s="42"/>
      <c r="O124" s="42"/>
      <c r="P124" s="42"/>
      <c r="Q124" s="39"/>
      <c r="R124" s="39"/>
      <c r="S124" s="40"/>
      <c r="T124" s="40"/>
      <c r="U124" s="40"/>
      <c r="V124" s="40"/>
      <c r="W124" s="40"/>
      <c r="X124" s="40"/>
      <c r="Y124" s="40"/>
      <c r="Z124" s="40"/>
    </row>
    <row r="125" spans="1:26" ht="15.75" thickBot="1" x14ac:dyDescent="0.3">
      <c r="A125" s="41">
        <v>44016</v>
      </c>
      <c r="B125" s="37">
        <v>75376</v>
      </c>
      <c r="C125" s="42">
        <v>2590</v>
      </c>
      <c r="D125" s="42">
        <v>1481</v>
      </c>
      <c r="E125" s="42">
        <v>44</v>
      </c>
      <c r="F125" s="42">
        <v>27597</v>
      </c>
      <c r="G125" s="47">
        <f t="shared" si="0"/>
        <v>1667</v>
      </c>
      <c r="H125" s="47">
        <f t="shared" si="1"/>
        <v>46298</v>
      </c>
      <c r="I125" s="47">
        <f t="shared" si="2"/>
        <v>879</v>
      </c>
      <c r="J125" s="42">
        <v>658</v>
      </c>
      <c r="K125" s="42">
        <f t="shared" si="3"/>
        <v>21</v>
      </c>
      <c r="L125" s="45">
        <v>1.43E-2</v>
      </c>
      <c r="M125" s="42">
        <v>225</v>
      </c>
      <c r="N125" s="42"/>
      <c r="O125" s="42"/>
      <c r="P125" s="42"/>
      <c r="Q125" s="39"/>
      <c r="R125" s="39"/>
      <c r="S125" s="40"/>
      <c r="T125" s="40"/>
      <c r="U125" s="40"/>
      <c r="V125" s="40"/>
      <c r="W125" s="40"/>
      <c r="X125" s="40"/>
      <c r="Y125" s="40"/>
      <c r="Z125" s="40"/>
    </row>
    <row r="126" spans="1:26" ht="15.75" thickBot="1" x14ac:dyDescent="0.3">
      <c r="A126" s="41">
        <v>44017</v>
      </c>
      <c r="B126" s="34">
        <v>77815</v>
      </c>
      <c r="C126" s="42">
        <v>2439</v>
      </c>
      <c r="D126" s="42">
        <v>1507</v>
      </c>
      <c r="E126" s="42">
        <v>26</v>
      </c>
      <c r="F126" s="42">
        <v>28531</v>
      </c>
      <c r="G126" s="47">
        <f t="shared" si="0"/>
        <v>934</v>
      </c>
      <c r="H126" s="47">
        <f t="shared" si="1"/>
        <v>47777</v>
      </c>
      <c r="I126" s="47">
        <f t="shared" si="2"/>
        <v>1479</v>
      </c>
      <c r="J126" s="42">
        <v>679</v>
      </c>
      <c r="K126" s="42">
        <f t="shared" si="3"/>
        <v>21</v>
      </c>
      <c r="L126" s="45">
        <v>1.43E-2</v>
      </c>
      <c r="M126" s="42">
        <v>236</v>
      </c>
      <c r="N126" s="42"/>
      <c r="O126" s="42"/>
      <c r="P126" s="42"/>
      <c r="Q126" s="39"/>
      <c r="R126" s="39"/>
      <c r="S126" s="40"/>
      <c r="T126" s="40"/>
      <c r="U126" s="40"/>
      <c r="V126" s="40"/>
      <c r="W126" s="40"/>
      <c r="X126" s="40"/>
      <c r="Y126" s="40"/>
      <c r="Z126" s="40"/>
    </row>
    <row r="127" spans="1:26" ht="15.75" thickBot="1" x14ac:dyDescent="0.3">
      <c r="A127" s="41">
        <v>44018</v>
      </c>
      <c r="B127" s="34">
        <v>80447</v>
      </c>
      <c r="C127" s="42">
        <v>2632</v>
      </c>
      <c r="D127" s="42">
        <v>1582</v>
      </c>
      <c r="E127" s="42">
        <v>75</v>
      </c>
      <c r="F127" s="42">
        <v>30095</v>
      </c>
      <c r="G127" s="47">
        <f t="shared" si="0"/>
        <v>1564</v>
      </c>
      <c r="H127" s="47">
        <f t="shared" si="1"/>
        <v>48770</v>
      </c>
      <c r="I127" s="47">
        <f t="shared" si="2"/>
        <v>993</v>
      </c>
      <c r="J127" s="42">
        <v>676</v>
      </c>
      <c r="K127" s="42">
        <f t="shared" si="3"/>
        <v>-3</v>
      </c>
      <c r="L127" s="45">
        <v>1.43E-2</v>
      </c>
      <c r="M127" s="42">
        <v>257</v>
      </c>
      <c r="N127" s="42"/>
      <c r="O127" s="42"/>
      <c r="P127" s="42"/>
      <c r="Q127" s="39"/>
      <c r="R127" s="39"/>
      <c r="S127" s="40"/>
      <c r="T127" s="40"/>
      <c r="U127" s="40"/>
      <c r="V127" s="40"/>
      <c r="W127" s="40"/>
      <c r="X127" s="40"/>
      <c r="Y127" s="40"/>
      <c r="Z127" s="40"/>
    </row>
    <row r="128" spans="1:26" ht="15.75" thickBot="1" x14ac:dyDescent="0.3">
      <c r="A128" s="41">
        <v>44019</v>
      </c>
      <c r="B128" s="34">
        <v>83426</v>
      </c>
      <c r="C128" s="42">
        <v>2979</v>
      </c>
      <c r="G128" s="47" t="e">
        <f>F133-F127</f>
        <v>#VALUE!</v>
      </c>
      <c r="H128" s="47" t="e">
        <f>B128-F133-D133</f>
        <v>#VALUE!</v>
      </c>
      <c r="I128" s="47" t="e">
        <f t="shared" si="2"/>
        <v>#VALUE!</v>
      </c>
      <c r="J128" s="42"/>
      <c r="K128" s="42">
        <f t="shared" si="3"/>
        <v>-676</v>
      </c>
      <c r="L128" s="45">
        <v>1.43E-2</v>
      </c>
      <c r="M128" s="42">
        <v>263</v>
      </c>
      <c r="N128" s="42"/>
      <c r="O128" s="42"/>
      <c r="P128" s="42"/>
      <c r="Q128" s="39"/>
      <c r="R128" s="39"/>
      <c r="S128" s="40"/>
      <c r="T128" s="40"/>
      <c r="U128" s="40"/>
      <c r="V128" s="40"/>
      <c r="W128" s="40"/>
      <c r="X128" s="40"/>
      <c r="Y128" s="40"/>
      <c r="Z128" s="40"/>
    </row>
    <row r="129" spans="1:26" ht="15.75" thickBot="1" x14ac:dyDescent="0.3">
      <c r="A129" s="42"/>
      <c r="B129" s="42"/>
      <c r="C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39"/>
      <c r="R129" s="39"/>
      <c r="S129" s="40"/>
      <c r="T129" s="40"/>
      <c r="U129" s="40"/>
      <c r="V129" s="40"/>
      <c r="W129" s="40"/>
      <c r="X129" s="40"/>
      <c r="Y129" s="40"/>
      <c r="Z129" s="40"/>
    </row>
    <row r="130" spans="1:26" ht="15.75" thickBot="1" x14ac:dyDescent="0.3">
      <c r="A130" s="42"/>
      <c r="B130" s="42"/>
      <c r="C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39"/>
      <c r="R130" s="39"/>
      <c r="S130" s="40"/>
      <c r="T130" s="40"/>
      <c r="U130" s="40"/>
      <c r="V130" s="40"/>
      <c r="W130" s="40"/>
      <c r="X130" s="40"/>
      <c r="Y130" s="40"/>
      <c r="Z130" s="40"/>
    </row>
    <row r="131" spans="1:26" ht="15.75" thickBot="1" x14ac:dyDescent="0.3">
      <c r="A131" s="42"/>
      <c r="B131" s="42"/>
      <c r="C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39"/>
      <c r="R131" s="39"/>
      <c r="S131" s="40"/>
      <c r="T131" s="40"/>
      <c r="U131" s="40"/>
      <c r="V131" s="40"/>
      <c r="W131" s="40"/>
      <c r="X131" s="40"/>
      <c r="Y131" s="40"/>
      <c r="Z131" s="40"/>
    </row>
    <row r="132" spans="1:26" ht="15.75" thickBot="1" x14ac:dyDescent="0.3">
      <c r="A132" s="42"/>
      <c r="B132" s="42"/>
      <c r="C132" s="42"/>
      <c r="D132" s="61"/>
      <c r="F132" s="61"/>
      <c r="G132" s="61"/>
      <c r="H132" s="61"/>
      <c r="I132" s="42"/>
      <c r="J132" s="42"/>
      <c r="K132" s="42"/>
      <c r="L132" s="42"/>
      <c r="M132" s="42"/>
      <c r="N132" s="42"/>
      <c r="O132" s="42"/>
      <c r="P132" s="42"/>
      <c r="Q132" s="39"/>
      <c r="R132" s="39"/>
      <c r="S132" s="40"/>
      <c r="T132" s="40"/>
      <c r="U132" s="40"/>
      <c r="V132" s="40"/>
      <c r="W132" s="40"/>
      <c r="X132" s="40"/>
      <c r="Y132" s="40"/>
      <c r="Z132" s="40"/>
    </row>
    <row r="133" spans="1:26" ht="23.25" thickBot="1" x14ac:dyDescent="0.3">
      <c r="A133" s="42"/>
      <c r="B133" s="42"/>
      <c r="C133" s="59"/>
      <c r="D133" s="63" t="s">
        <v>152</v>
      </c>
      <c r="E133" s="63" t="s">
        <v>153</v>
      </c>
      <c r="F133" s="63" t="s">
        <v>156</v>
      </c>
      <c r="G133" s="63" t="s">
        <v>155</v>
      </c>
      <c r="H133" s="63" t="s">
        <v>154</v>
      </c>
      <c r="I133" s="63" t="s">
        <v>157</v>
      </c>
      <c r="J133" s="63" t="s">
        <v>158</v>
      </c>
      <c r="K133" s="63" t="s">
        <v>159</v>
      </c>
      <c r="L133" s="63" t="s">
        <v>161</v>
      </c>
      <c r="M133" s="63" t="s">
        <v>160</v>
      </c>
      <c r="N133" s="63" t="s">
        <v>5</v>
      </c>
      <c r="O133" s="42"/>
      <c r="P133" s="42"/>
      <c r="Q133" s="39"/>
      <c r="R133" s="39"/>
      <c r="S133" s="40"/>
      <c r="T133" s="40"/>
      <c r="U133" s="40"/>
      <c r="V133" s="40"/>
      <c r="W133" s="40"/>
      <c r="X133" s="40"/>
      <c r="Y133" s="40"/>
      <c r="Z133" s="40"/>
    </row>
    <row r="134" spans="1:26" ht="15.75" thickBot="1" x14ac:dyDescent="0.3">
      <c r="A134" s="42"/>
      <c r="B134" s="42"/>
      <c r="C134" s="59"/>
      <c r="D134" s="64">
        <v>44036</v>
      </c>
      <c r="E134" s="65">
        <v>153507</v>
      </c>
      <c r="F134" s="65">
        <f>E134-G135</f>
        <v>5480</v>
      </c>
      <c r="G134" s="26"/>
      <c r="H134" s="65"/>
      <c r="I134" s="65"/>
      <c r="J134" s="65"/>
      <c r="K134" s="65"/>
      <c r="L134" s="65"/>
      <c r="M134" s="65"/>
      <c r="N134" s="65"/>
      <c r="O134" s="60"/>
      <c r="P134" s="42"/>
      <c r="Q134" s="39"/>
      <c r="R134" s="39"/>
      <c r="S134" s="40"/>
      <c r="T134" s="40"/>
      <c r="U134" s="40"/>
      <c r="V134" s="40"/>
      <c r="W134" s="40"/>
      <c r="X134" s="40"/>
      <c r="Y134" s="40"/>
      <c r="Z134" s="40"/>
    </row>
    <row r="135" spans="1:26" ht="15.75" thickBot="1" x14ac:dyDescent="0.3">
      <c r="A135" s="42"/>
      <c r="B135" s="42"/>
      <c r="C135" s="59"/>
      <c r="D135" s="64">
        <v>44035</v>
      </c>
      <c r="E135" s="65"/>
      <c r="F135" s="65"/>
      <c r="G135" s="65">
        <v>148027</v>
      </c>
      <c r="H135" s="65"/>
      <c r="I135" s="65"/>
      <c r="J135" s="65"/>
      <c r="K135" s="65"/>
      <c r="L135" s="65"/>
      <c r="M135" s="65"/>
      <c r="N135" s="65"/>
      <c r="O135" s="60"/>
      <c r="P135" s="42"/>
      <c r="Q135" s="39"/>
      <c r="R135" s="39"/>
      <c r="S135" s="40"/>
      <c r="T135" s="40"/>
      <c r="U135" s="40"/>
      <c r="V135" s="40"/>
      <c r="W135" s="40"/>
      <c r="X135" s="40"/>
      <c r="Y135" s="40"/>
      <c r="Z135" s="40"/>
    </row>
    <row r="136" spans="1:26" ht="15.75" thickBot="1" x14ac:dyDescent="0.3">
      <c r="A136" s="42"/>
      <c r="B136" s="42"/>
      <c r="C136" s="59"/>
      <c r="D136" s="64">
        <v>44034</v>
      </c>
      <c r="E136" s="65">
        <v>141887</v>
      </c>
      <c r="F136" s="65">
        <f>E136-E137</f>
        <v>5782</v>
      </c>
      <c r="G136" s="65"/>
      <c r="H136" s="65"/>
      <c r="I136" s="65">
        <v>2588</v>
      </c>
      <c r="J136" s="65"/>
      <c r="K136" s="65">
        <f>I136-J137</f>
        <v>98</v>
      </c>
      <c r="L136" s="65">
        <f>K136-16</f>
        <v>82</v>
      </c>
      <c r="M136" s="65">
        <v>24671</v>
      </c>
      <c r="N136" s="65">
        <v>922</v>
      </c>
      <c r="O136" s="60"/>
      <c r="P136" s="42"/>
      <c r="Q136" s="39"/>
      <c r="R136" s="39"/>
      <c r="S136" s="40"/>
      <c r="T136" s="40"/>
      <c r="U136" s="40"/>
      <c r="V136" s="40"/>
      <c r="W136" s="40"/>
      <c r="X136" s="40"/>
      <c r="Y136" s="40"/>
      <c r="Z136" s="40"/>
    </row>
    <row r="137" spans="1:26" ht="15.75" thickBot="1" x14ac:dyDescent="0.3">
      <c r="A137" s="42"/>
      <c r="B137" s="42"/>
      <c r="C137" s="59"/>
      <c r="D137" s="64">
        <v>44033</v>
      </c>
      <c r="E137" s="65">
        <f>136105</f>
        <v>136105</v>
      </c>
      <c r="F137" s="65">
        <v>6293</v>
      </c>
      <c r="G137" s="65">
        <v>5344</v>
      </c>
      <c r="H137" s="65">
        <f>G137-F137</f>
        <v>-949</v>
      </c>
      <c r="I137" s="65"/>
      <c r="J137" s="65">
        <v>2490</v>
      </c>
      <c r="K137" s="65"/>
      <c r="L137" s="65"/>
      <c r="M137" s="65"/>
      <c r="N137" s="65"/>
      <c r="O137" s="60"/>
      <c r="P137" s="42"/>
      <c r="Q137" s="39"/>
      <c r="R137" s="39"/>
      <c r="S137" s="40"/>
      <c r="T137" s="40"/>
      <c r="U137" s="40"/>
      <c r="V137" s="40"/>
      <c r="W137" s="40"/>
      <c r="X137" s="40"/>
      <c r="Y137" s="40"/>
      <c r="Z137" s="40"/>
    </row>
    <row r="138" spans="1:26" ht="15.75" thickBot="1" x14ac:dyDescent="0.3">
      <c r="A138" s="42"/>
      <c r="B138" s="42"/>
      <c r="C138" s="59"/>
      <c r="D138" s="64">
        <v>44032</v>
      </c>
      <c r="E138" s="65">
        <v>129812</v>
      </c>
      <c r="F138" s="65">
        <v>3070</v>
      </c>
      <c r="G138" s="65">
        <v>3937</v>
      </c>
      <c r="H138" s="65">
        <f>G138-F138</f>
        <v>867</v>
      </c>
      <c r="I138" s="65"/>
      <c r="J138" s="65"/>
      <c r="K138" s="65"/>
      <c r="L138" s="65"/>
      <c r="M138" s="65"/>
      <c r="N138" s="65"/>
      <c r="O138" s="60"/>
      <c r="P138" s="42"/>
      <c r="Q138" s="39"/>
      <c r="R138" s="39"/>
      <c r="S138" s="40"/>
      <c r="T138" s="40"/>
      <c r="U138" s="40"/>
      <c r="V138" s="40"/>
      <c r="W138" s="40"/>
      <c r="X138" s="40"/>
      <c r="Y138" s="40"/>
      <c r="Z138" s="40"/>
    </row>
    <row r="139" spans="1:26" ht="15.75" thickBot="1" x14ac:dyDescent="0.3">
      <c r="A139" s="42"/>
      <c r="B139" s="42"/>
      <c r="C139" s="59"/>
      <c r="D139" s="64">
        <v>44031</v>
      </c>
      <c r="E139" s="65">
        <v>126742</v>
      </c>
      <c r="F139" s="65">
        <v>4231</v>
      </c>
      <c r="G139" s="65">
        <v>4231</v>
      </c>
      <c r="H139" s="65">
        <f>G139-F139</f>
        <v>0</v>
      </c>
      <c r="I139" s="65"/>
      <c r="J139" s="65"/>
      <c r="K139" s="65"/>
      <c r="L139" s="65"/>
      <c r="M139" s="65"/>
      <c r="N139" s="65"/>
      <c r="O139" s="60"/>
      <c r="P139" s="42"/>
      <c r="Q139" s="39"/>
      <c r="R139" s="39"/>
      <c r="S139" s="40"/>
      <c r="T139" s="40"/>
      <c r="U139" s="40"/>
      <c r="V139" s="40"/>
      <c r="W139" s="40"/>
      <c r="X139" s="40"/>
      <c r="Y139" s="40"/>
      <c r="Z139" s="40"/>
    </row>
    <row r="140" spans="1:26" ht="15.75" thickBot="1" x14ac:dyDescent="0.3">
      <c r="A140" s="42"/>
      <c r="B140" s="42"/>
      <c r="C140" s="59"/>
      <c r="D140" s="64">
        <v>44030</v>
      </c>
      <c r="E140" s="65">
        <v>122511</v>
      </c>
      <c r="F140" s="65">
        <f>E140-E141</f>
        <v>3223</v>
      </c>
      <c r="G140" s="65">
        <v>3305</v>
      </c>
      <c r="H140" s="65">
        <f>G140-F140</f>
        <v>82</v>
      </c>
      <c r="I140" s="65"/>
      <c r="J140" s="65"/>
      <c r="K140" s="65"/>
      <c r="L140" s="65"/>
      <c r="M140" s="65"/>
      <c r="N140" s="65"/>
      <c r="O140" s="60"/>
      <c r="P140" s="42"/>
      <c r="Q140" s="39"/>
      <c r="R140" s="39"/>
      <c r="S140" s="40"/>
      <c r="T140" s="40"/>
      <c r="U140" s="40"/>
      <c r="V140" s="40"/>
      <c r="W140" s="40"/>
      <c r="X140" s="40"/>
      <c r="Y140" s="40"/>
      <c r="Z140" s="40"/>
    </row>
    <row r="141" spans="1:26" ht="15.75" hidden="1" thickBot="1" x14ac:dyDescent="0.3">
      <c r="A141" s="42"/>
      <c r="B141" s="42"/>
      <c r="C141" s="42"/>
      <c r="D141" s="66"/>
      <c r="E141" s="66">
        <v>119288</v>
      </c>
      <c r="F141" s="66"/>
      <c r="G141" s="66"/>
      <c r="H141" s="66"/>
      <c r="I141" s="65"/>
      <c r="J141" s="65"/>
      <c r="K141" s="65"/>
      <c r="L141" s="65"/>
      <c r="M141" s="65"/>
      <c r="N141" s="65"/>
      <c r="O141" s="42"/>
      <c r="P141" s="42"/>
      <c r="Q141" s="39"/>
      <c r="R141" s="39"/>
      <c r="S141" s="40"/>
      <c r="T141" s="40"/>
      <c r="U141" s="40"/>
      <c r="V141" s="40"/>
      <c r="W141" s="40"/>
      <c r="X141" s="40"/>
      <c r="Y141" s="40"/>
      <c r="Z141" s="40"/>
    </row>
    <row r="142" spans="1:26" ht="15.75" thickBot="1" x14ac:dyDescent="0.3">
      <c r="A142" s="42"/>
      <c r="B142" s="42"/>
      <c r="C142" s="59"/>
      <c r="D142" s="117"/>
      <c r="E142" s="118"/>
      <c r="F142" s="118"/>
      <c r="G142" s="119"/>
      <c r="H142" s="67">
        <f>SUM(H137:H141)</f>
        <v>0</v>
      </c>
      <c r="I142" s="65"/>
      <c r="J142" s="65"/>
      <c r="K142" s="65"/>
      <c r="L142" s="65"/>
      <c r="M142" s="65"/>
      <c r="N142" s="65"/>
      <c r="O142" s="42"/>
      <c r="P142" s="42"/>
      <c r="Q142" s="39"/>
      <c r="R142" s="39"/>
      <c r="S142" s="40"/>
      <c r="T142" s="40"/>
      <c r="U142" s="40"/>
      <c r="V142" s="40"/>
      <c r="W142" s="40"/>
      <c r="X142" s="40"/>
      <c r="Y142" s="40"/>
      <c r="Z142" s="40"/>
    </row>
    <row r="143" spans="1:26" ht="15.75" thickBot="1" x14ac:dyDescent="0.3">
      <c r="A143" s="42"/>
      <c r="B143" s="42"/>
      <c r="C143" s="42"/>
      <c r="D143" s="62"/>
      <c r="E143" s="62"/>
      <c r="F143" s="62"/>
      <c r="G143" s="62"/>
      <c r="H143" s="62"/>
      <c r="I143" s="42"/>
      <c r="J143" s="42"/>
      <c r="K143" s="42"/>
      <c r="L143" s="42"/>
      <c r="M143" s="42"/>
      <c r="N143" s="42"/>
      <c r="O143" s="42"/>
      <c r="P143" s="42"/>
      <c r="Q143" s="39"/>
      <c r="R143" s="39"/>
      <c r="S143" s="40"/>
      <c r="T143" s="40"/>
      <c r="U143" s="40"/>
      <c r="V143" s="40"/>
      <c r="W143" s="40"/>
      <c r="X143" s="40"/>
      <c r="Y143" s="40"/>
      <c r="Z143" s="40"/>
    </row>
    <row r="144" spans="1:26" ht="15.75" thickBot="1" x14ac:dyDescent="0.3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39"/>
      <c r="R144" s="39"/>
      <c r="S144" s="40"/>
      <c r="T144" s="40"/>
      <c r="U144" s="40"/>
      <c r="V144" s="40"/>
      <c r="W144" s="40"/>
      <c r="X144" s="40"/>
      <c r="Y144" s="40"/>
      <c r="Z144" s="40"/>
    </row>
    <row r="145" spans="1:26" ht="15.75" thickBot="1" x14ac:dyDescent="0.3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39"/>
      <c r="R145" s="39"/>
      <c r="S145" s="40"/>
      <c r="T145" s="40"/>
      <c r="U145" s="40"/>
      <c r="V145" s="40"/>
      <c r="W145" s="40"/>
      <c r="X145" s="40"/>
      <c r="Y145" s="40"/>
      <c r="Z145" s="40"/>
    </row>
    <row r="146" spans="1:26" ht="15.75" thickBot="1" x14ac:dyDescent="0.3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39"/>
      <c r="R146" s="39"/>
      <c r="S146" s="40"/>
      <c r="T146" s="40"/>
      <c r="U146" s="40"/>
      <c r="V146" s="40"/>
      <c r="W146" s="40"/>
      <c r="X146" s="40"/>
      <c r="Y146" s="40"/>
      <c r="Z146" s="40"/>
    </row>
    <row r="147" spans="1:26" ht="15.75" thickBot="1" x14ac:dyDescent="0.3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39"/>
      <c r="R147" s="39"/>
      <c r="S147" s="40"/>
      <c r="T147" s="40"/>
      <c r="U147" s="40"/>
      <c r="V147" s="40"/>
      <c r="W147" s="40"/>
      <c r="X147" s="40"/>
      <c r="Y147" s="40"/>
      <c r="Z147" s="40"/>
    </row>
    <row r="148" spans="1:26" ht="15.75" thickBot="1" x14ac:dyDescent="0.3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39"/>
      <c r="R148" s="39"/>
      <c r="S148" s="40"/>
      <c r="T148" s="40"/>
      <c r="U148" s="40"/>
      <c r="V148" s="40"/>
      <c r="W148" s="40"/>
      <c r="X148" s="40"/>
      <c r="Y148" s="40"/>
      <c r="Z148" s="40"/>
    </row>
    <row r="149" spans="1:26" ht="15.75" thickBot="1" x14ac:dyDescent="0.3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39"/>
      <c r="R149" s="39"/>
      <c r="S149" s="40"/>
      <c r="T149" s="40"/>
      <c r="U149" s="40"/>
      <c r="V149" s="40"/>
      <c r="W149" s="40"/>
      <c r="X149" s="40"/>
      <c r="Y149" s="40"/>
      <c r="Z149" s="40"/>
    </row>
    <row r="150" spans="1:26" ht="15.75" thickBot="1" x14ac:dyDescent="0.3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39"/>
      <c r="R150" s="39"/>
      <c r="S150" s="40"/>
      <c r="T150" s="40"/>
      <c r="U150" s="40"/>
      <c r="V150" s="40"/>
      <c r="W150" s="40"/>
      <c r="X150" s="40"/>
      <c r="Y150" s="40"/>
      <c r="Z150" s="40"/>
    </row>
    <row r="151" spans="1:26" ht="15.75" thickBot="1" x14ac:dyDescent="0.3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39"/>
      <c r="R151" s="39"/>
      <c r="S151" s="40"/>
      <c r="T151" s="40"/>
      <c r="U151" s="40"/>
      <c r="V151" s="40"/>
      <c r="W151" s="40"/>
      <c r="X151" s="40"/>
      <c r="Y151" s="40"/>
      <c r="Z151" s="40"/>
    </row>
    <row r="152" spans="1:26" ht="15.75" thickBot="1" x14ac:dyDescent="0.3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39"/>
      <c r="R152" s="39"/>
      <c r="S152" s="40"/>
      <c r="T152" s="40"/>
      <c r="U152" s="40"/>
      <c r="V152" s="40"/>
      <c r="W152" s="40"/>
      <c r="X152" s="40"/>
      <c r="Y152" s="40"/>
      <c r="Z152" s="40"/>
    </row>
    <row r="153" spans="1:26" ht="15.75" thickBot="1" x14ac:dyDescent="0.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39"/>
      <c r="R153" s="39"/>
      <c r="S153" s="40"/>
      <c r="T153" s="40"/>
      <c r="U153" s="40"/>
      <c r="V153" s="40"/>
      <c r="W153" s="40"/>
      <c r="X153" s="40"/>
      <c r="Y153" s="40"/>
      <c r="Z153" s="40"/>
    </row>
    <row r="154" spans="1:26" ht="15.75" thickBot="1" x14ac:dyDescent="0.3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39"/>
      <c r="R154" s="39"/>
      <c r="S154" s="40"/>
      <c r="T154" s="40"/>
      <c r="U154" s="40"/>
      <c r="V154" s="40"/>
      <c r="W154" s="40"/>
      <c r="X154" s="40"/>
      <c r="Y154" s="40"/>
      <c r="Z154" s="40"/>
    </row>
    <row r="155" spans="1:26" ht="15.75" thickBot="1" x14ac:dyDescent="0.3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39"/>
      <c r="R155" s="39"/>
      <c r="S155" s="40"/>
      <c r="T155" s="40"/>
      <c r="U155" s="40"/>
      <c r="V155" s="40"/>
      <c r="W155" s="40"/>
      <c r="X155" s="40"/>
      <c r="Y155" s="40"/>
      <c r="Z155" s="40"/>
    </row>
    <row r="156" spans="1:26" ht="15.75" thickBot="1" x14ac:dyDescent="0.3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39"/>
      <c r="R156" s="39"/>
      <c r="S156" s="40"/>
      <c r="T156" s="40"/>
      <c r="U156" s="40"/>
      <c r="V156" s="40"/>
      <c r="W156" s="40"/>
      <c r="X156" s="40"/>
      <c r="Y156" s="40"/>
      <c r="Z156" s="40"/>
    </row>
    <row r="157" spans="1:26" ht="15.75" thickBot="1" x14ac:dyDescent="0.3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39"/>
      <c r="R157" s="39"/>
      <c r="S157" s="40"/>
      <c r="T157" s="40"/>
      <c r="U157" s="40"/>
      <c r="V157" s="40"/>
      <c r="W157" s="40"/>
      <c r="X157" s="40"/>
      <c r="Y157" s="40"/>
      <c r="Z157" s="40"/>
    </row>
    <row r="158" spans="1:26" ht="15.75" thickBot="1" x14ac:dyDescent="0.3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39"/>
      <c r="R158" s="39"/>
      <c r="S158" s="40"/>
      <c r="T158" s="40"/>
      <c r="U158" s="40"/>
      <c r="V158" s="40"/>
      <c r="W158" s="40"/>
      <c r="X158" s="40"/>
      <c r="Y158" s="40"/>
      <c r="Z158" s="40"/>
    </row>
    <row r="159" spans="1:26" ht="15.75" thickBot="1" x14ac:dyDescent="0.3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39"/>
      <c r="R159" s="39"/>
      <c r="S159" s="40"/>
      <c r="T159" s="40"/>
      <c r="U159" s="40"/>
      <c r="V159" s="40"/>
      <c r="W159" s="40"/>
      <c r="X159" s="40"/>
      <c r="Y159" s="40"/>
      <c r="Z159" s="40"/>
    </row>
    <row r="160" spans="1:26" ht="15.75" thickBot="1" x14ac:dyDescent="0.3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39"/>
      <c r="R160" s="39"/>
      <c r="S160" s="40"/>
      <c r="T160" s="40"/>
      <c r="U160" s="40"/>
      <c r="V160" s="40"/>
      <c r="W160" s="40"/>
      <c r="X160" s="40"/>
      <c r="Y160" s="40"/>
      <c r="Z160" s="40"/>
    </row>
    <row r="161" spans="1:26" ht="15.75" thickBot="1" x14ac:dyDescent="0.3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39"/>
      <c r="R161" s="39"/>
      <c r="S161" s="40"/>
      <c r="T161" s="40"/>
      <c r="U161" s="40"/>
      <c r="V161" s="40"/>
      <c r="W161" s="40"/>
      <c r="X161" s="40"/>
      <c r="Y161" s="40"/>
      <c r="Z161" s="40"/>
    </row>
    <row r="162" spans="1:26" ht="15.75" thickBot="1" x14ac:dyDescent="0.3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39"/>
      <c r="R162" s="39"/>
      <c r="S162" s="40"/>
      <c r="T162" s="40"/>
      <c r="U162" s="40"/>
      <c r="V162" s="40"/>
      <c r="W162" s="40"/>
      <c r="X162" s="40"/>
      <c r="Y162" s="40"/>
      <c r="Z162" s="40"/>
    </row>
    <row r="163" spans="1:26" ht="15.75" thickBot="1" x14ac:dyDescent="0.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39"/>
      <c r="R163" s="39"/>
      <c r="S163" s="40"/>
      <c r="T163" s="40"/>
      <c r="U163" s="40"/>
      <c r="V163" s="40"/>
      <c r="W163" s="40"/>
      <c r="X163" s="40"/>
      <c r="Y163" s="40"/>
      <c r="Z163" s="40"/>
    </row>
    <row r="164" spans="1:26" ht="15.75" thickBot="1" x14ac:dyDescent="0.3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39"/>
      <c r="R164" s="39"/>
      <c r="S164" s="40"/>
      <c r="T164" s="40"/>
      <c r="U164" s="40"/>
      <c r="V164" s="40"/>
      <c r="W164" s="40"/>
      <c r="X164" s="40"/>
      <c r="Y164" s="40"/>
      <c r="Z164" s="40"/>
    </row>
    <row r="165" spans="1:26" ht="15.75" thickBot="1" x14ac:dyDescent="0.3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39"/>
      <c r="R165" s="39"/>
      <c r="S165" s="40"/>
      <c r="T165" s="40"/>
      <c r="U165" s="40"/>
      <c r="V165" s="40"/>
      <c r="W165" s="40"/>
      <c r="X165" s="40"/>
      <c r="Y165" s="40"/>
      <c r="Z165" s="40"/>
    </row>
    <row r="166" spans="1:26" ht="15.75" thickBot="1" x14ac:dyDescent="0.3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39"/>
      <c r="R166" s="39"/>
      <c r="S166" s="40"/>
      <c r="T166" s="40"/>
      <c r="U166" s="40"/>
      <c r="V166" s="40"/>
      <c r="W166" s="40"/>
      <c r="X166" s="40"/>
      <c r="Y166" s="40"/>
      <c r="Z166" s="40"/>
    </row>
    <row r="167" spans="1:26" ht="15.75" thickBot="1" x14ac:dyDescent="0.3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39"/>
      <c r="R167" s="39"/>
      <c r="S167" s="40"/>
      <c r="T167" s="40"/>
      <c r="U167" s="40"/>
      <c r="V167" s="40"/>
      <c r="W167" s="40"/>
      <c r="X167" s="40"/>
      <c r="Y167" s="40"/>
      <c r="Z167" s="40"/>
    </row>
    <row r="168" spans="1:26" ht="15.75" thickBot="1" x14ac:dyDescent="0.3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39"/>
      <c r="R168" s="39"/>
      <c r="S168" s="40"/>
      <c r="T168" s="40"/>
      <c r="U168" s="40"/>
      <c r="V168" s="40"/>
      <c r="W168" s="40"/>
      <c r="X168" s="40"/>
      <c r="Y168" s="40"/>
      <c r="Z168" s="40"/>
    </row>
    <row r="169" spans="1:26" ht="15.75" thickBot="1" x14ac:dyDescent="0.3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39"/>
      <c r="R169" s="39"/>
      <c r="S169" s="40"/>
      <c r="T169" s="40"/>
      <c r="U169" s="40"/>
      <c r="V169" s="40"/>
      <c r="W169" s="40"/>
      <c r="X169" s="40"/>
      <c r="Y169" s="40"/>
      <c r="Z169" s="40"/>
    </row>
    <row r="170" spans="1:26" ht="15.75" thickBot="1" x14ac:dyDescent="0.3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39"/>
      <c r="R170" s="39"/>
      <c r="S170" s="40"/>
      <c r="T170" s="40"/>
      <c r="U170" s="40"/>
      <c r="V170" s="40"/>
      <c r="W170" s="40"/>
      <c r="X170" s="40"/>
      <c r="Y170" s="40"/>
      <c r="Z170" s="40"/>
    </row>
    <row r="171" spans="1:26" ht="15.75" thickBot="1" x14ac:dyDescent="0.3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39"/>
      <c r="R171" s="39"/>
      <c r="S171" s="40"/>
      <c r="T171" s="40"/>
      <c r="U171" s="40"/>
      <c r="V171" s="40"/>
      <c r="W171" s="40"/>
      <c r="X171" s="40"/>
      <c r="Y171" s="40"/>
      <c r="Z171" s="40"/>
    </row>
    <row r="172" spans="1:26" ht="15.75" thickBot="1" x14ac:dyDescent="0.3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39"/>
      <c r="R172" s="39"/>
      <c r="S172" s="40"/>
      <c r="T172" s="40"/>
      <c r="U172" s="40"/>
      <c r="V172" s="40"/>
      <c r="W172" s="40"/>
      <c r="X172" s="40"/>
      <c r="Y172" s="40"/>
      <c r="Z172" s="40"/>
    </row>
    <row r="173" spans="1:26" ht="15.75" thickBot="1" x14ac:dyDescent="0.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39"/>
      <c r="R173" s="39"/>
      <c r="S173" s="40"/>
      <c r="T173" s="40"/>
      <c r="U173" s="40"/>
      <c r="V173" s="40"/>
      <c r="W173" s="40"/>
      <c r="X173" s="40"/>
      <c r="Y173" s="40"/>
      <c r="Z173" s="40"/>
    </row>
    <row r="174" spans="1:26" ht="15.75" thickBot="1" x14ac:dyDescent="0.3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39"/>
      <c r="R174" s="39"/>
      <c r="S174" s="40"/>
      <c r="T174" s="40"/>
      <c r="U174" s="40"/>
      <c r="V174" s="40"/>
      <c r="W174" s="40"/>
      <c r="X174" s="40"/>
      <c r="Y174" s="40"/>
      <c r="Z174" s="40"/>
    </row>
    <row r="175" spans="1:26" ht="15.75" thickBot="1" x14ac:dyDescent="0.3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39"/>
      <c r="R175" s="39"/>
      <c r="S175" s="40"/>
      <c r="T175" s="40"/>
      <c r="U175" s="40"/>
      <c r="V175" s="40"/>
      <c r="W175" s="40"/>
      <c r="X175" s="40"/>
      <c r="Y175" s="40"/>
      <c r="Z175" s="40"/>
    </row>
    <row r="176" spans="1:26" ht="15.75" thickBot="1" x14ac:dyDescent="0.3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39"/>
      <c r="R176" s="39"/>
      <c r="S176" s="40"/>
      <c r="T176" s="40"/>
      <c r="U176" s="40"/>
      <c r="V176" s="40"/>
      <c r="W176" s="40"/>
      <c r="X176" s="40"/>
      <c r="Y176" s="40"/>
      <c r="Z176" s="40"/>
    </row>
    <row r="177" spans="1:26" ht="15.75" thickBot="1" x14ac:dyDescent="0.3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39"/>
      <c r="R177" s="39"/>
      <c r="S177" s="40"/>
      <c r="T177" s="40"/>
      <c r="U177" s="40"/>
      <c r="V177" s="40"/>
      <c r="W177" s="40"/>
      <c r="X177" s="40"/>
      <c r="Y177" s="40"/>
      <c r="Z177" s="40"/>
    </row>
    <row r="178" spans="1:26" ht="15.75" thickBot="1" x14ac:dyDescent="0.3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39"/>
      <c r="R178" s="39"/>
      <c r="S178" s="40"/>
      <c r="T178" s="40"/>
      <c r="U178" s="40"/>
      <c r="V178" s="40"/>
      <c r="W178" s="40"/>
      <c r="X178" s="40"/>
      <c r="Y178" s="40"/>
      <c r="Z178" s="40"/>
    </row>
    <row r="179" spans="1:26" ht="15.75" thickBot="1" x14ac:dyDescent="0.3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39"/>
      <c r="R179" s="39"/>
      <c r="S179" s="40"/>
      <c r="T179" s="40"/>
      <c r="U179" s="40"/>
      <c r="V179" s="40"/>
      <c r="W179" s="40"/>
      <c r="X179" s="40"/>
      <c r="Y179" s="40"/>
      <c r="Z179" s="40"/>
    </row>
    <row r="180" spans="1:26" ht="15.75" thickBot="1" x14ac:dyDescent="0.3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39"/>
      <c r="R180" s="39"/>
      <c r="S180" s="40"/>
      <c r="T180" s="40"/>
      <c r="U180" s="40"/>
      <c r="V180" s="40"/>
      <c r="W180" s="40"/>
      <c r="X180" s="40"/>
      <c r="Y180" s="40"/>
      <c r="Z180" s="40"/>
    </row>
    <row r="181" spans="1:26" ht="15.75" thickBot="1" x14ac:dyDescent="0.3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39"/>
      <c r="R181" s="39"/>
      <c r="S181" s="40"/>
      <c r="T181" s="40"/>
      <c r="U181" s="40"/>
      <c r="V181" s="40"/>
      <c r="W181" s="40"/>
      <c r="X181" s="40"/>
      <c r="Y181" s="40"/>
      <c r="Z181" s="40"/>
    </row>
    <row r="182" spans="1:26" ht="15.75" thickBot="1" x14ac:dyDescent="0.3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39"/>
      <c r="R182" s="39"/>
      <c r="S182" s="40"/>
      <c r="T182" s="40"/>
      <c r="U182" s="40"/>
      <c r="V182" s="40"/>
      <c r="W182" s="40"/>
      <c r="X182" s="40"/>
      <c r="Y182" s="40"/>
      <c r="Z182" s="40"/>
    </row>
    <row r="183" spans="1:26" ht="15.75" thickBot="1" x14ac:dyDescent="0.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39"/>
      <c r="R183" s="39"/>
      <c r="S183" s="40"/>
      <c r="T183" s="40"/>
      <c r="U183" s="40"/>
      <c r="V183" s="40"/>
      <c r="W183" s="40"/>
      <c r="X183" s="40"/>
      <c r="Y183" s="40"/>
      <c r="Z183" s="40"/>
    </row>
    <row r="184" spans="1:26" ht="15.75" thickBot="1" x14ac:dyDescent="0.3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39"/>
      <c r="R184" s="39"/>
      <c r="S184" s="40"/>
      <c r="T184" s="40"/>
      <c r="U184" s="40"/>
      <c r="V184" s="40"/>
      <c r="W184" s="40"/>
      <c r="X184" s="40"/>
      <c r="Y184" s="40"/>
      <c r="Z184" s="40"/>
    </row>
    <row r="185" spans="1:26" ht="15.75" thickBot="1" x14ac:dyDescent="0.3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39"/>
      <c r="R185" s="39"/>
      <c r="S185" s="40"/>
      <c r="T185" s="40"/>
      <c r="U185" s="40"/>
      <c r="V185" s="40"/>
      <c r="W185" s="40"/>
      <c r="X185" s="40"/>
      <c r="Y185" s="40"/>
      <c r="Z185" s="40"/>
    </row>
    <row r="186" spans="1:26" ht="15.75" thickBot="1" x14ac:dyDescent="0.3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39"/>
      <c r="R186" s="39"/>
      <c r="S186" s="40"/>
      <c r="T186" s="40"/>
      <c r="U186" s="40"/>
      <c r="V186" s="40"/>
      <c r="W186" s="40"/>
      <c r="X186" s="40"/>
      <c r="Y186" s="40"/>
      <c r="Z186" s="40"/>
    </row>
    <row r="187" spans="1:26" ht="15.75" thickBot="1" x14ac:dyDescent="0.3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39"/>
      <c r="R187" s="39"/>
      <c r="S187" s="40"/>
      <c r="T187" s="40"/>
      <c r="U187" s="40"/>
      <c r="V187" s="40"/>
      <c r="W187" s="40"/>
      <c r="X187" s="40"/>
      <c r="Y187" s="40"/>
      <c r="Z187" s="40"/>
    </row>
    <row r="188" spans="1:26" ht="15.75" thickBot="1" x14ac:dyDescent="0.3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39"/>
      <c r="R188" s="39"/>
      <c r="S188" s="40"/>
      <c r="T188" s="40"/>
      <c r="U188" s="40"/>
      <c r="V188" s="40"/>
      <c r="W188" s="40"/>
      <c r="X188" s="40"/>
      <c r="Y188" s="40"/>
      <c r="Z188" s="40"/>
    </row>
    <row r="189" spans="1:26" ht="15.75" thickBot="1" x14ac:dyDescent="0.3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39"/>
      <c r="R189" s="39"/>
      <c r="S189" s="40"/>
      <c r="T189" s="40"/>
      <c r="U189" s="40"/>
      <c r="V189" s="40"/>
      <c r="W189" s="40"/>
      <c r="X189" s="40"/>
      <c r="Y189" s="40"/>
      <c r="Z189" s="40"/>
    </row>
    <row r="190" spans="1:26" ht="15.75" thickBot="1" x14ac:dyDescent="0.3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39"/>
      <c r="R190" s="39"/>
      <c r="S190" s="40"/>
      <c r="T190" s="40"/>
      <c r="U190" s="40"/>
      <c r="V190" s="40"/>
      <c r="W190" s="40"/>
      <c r="X190" s="40"/>
      <c r="Y190" s="40"/>
      <c r="Z190" s="40"/>
    </row>
    <row r="191" spans="1:26" ht="15.75" thickBot="1" x14ac:dyDescent="0.3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39"/>
      <c r="R191" s="39"/>
      <c r="S191" s="40"/>
      <c r="T191" s="40"/>
      <c r="U191" s="40"/>
      <c r="V191" s="40"/>
      <c r="W191" s="40"/>
      <c r="X191" s="40"/>
      <c r="Y191" s="40"/>
      <c r="Z191" s="40"/>
    </row>
    <row r="192" spans="1:26" ht="15.75" thickBot="1" x14ac:dyDescent="0.3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39"/>
      <c r="R192" s="39"/>
      <c r="S192" s="40"/>
      <c r="T192" s="40"/>
      <c r="U192" s="40"/>
      <c r="V192" s="40"/>
      <c r="W192" s="40"/>
      <c r="X192" s="40"/>
      <c r="Y192" s="40"/>
      <c r="Z192" s="40"/>
    </row>
    <row r="193" spans="1:26" ht="15.75" thickBot="1" x14ac:dyDescent="0.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39"/>
      <c r="R193" s="39"/>
      <c r="S193" s="40"/>
      <c r="T193" s="40"/>
      <c r="U193" s="40"/>
      <c r="V193" s="40"/>
      <c r="W193" s="40"/>
      <c r="X193" s="40"/>
      <c r="Y193" s="40"/>
      <c r="Z193" s="40"/>
    </row>
    <row r="194" spans="1:26" ht="15.75" thickBot="1" x14ac:dyDescent="0.3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39"/>
      <c r="R194" s="39"/>
      <c r="S194" s="40"/>
      <c r="T194" s="40"/>
      <c r="U194" s="40"/>
      <c r="V194" s="40"/>
      <c r="W194" s="40"/>
      <c r="X194" s="40"/>
      <c r="Y194" s="40"/>
      <c r="Z194" s="40"/>
    </row>
    <row r="195" spans="1:26" ht="15.75" thickBot="1" x14ac:dyDescent="0.3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39"/>
      <c r="R195" s="39"/>
      <c r="S195" s="40"/>
      <c r="T195" s="40"/>
      <c r="U195" s="40"/>
      <c r="V195" s="40"/>
      <c r="W195" s="40"/>
      <c r="X195" s="40"/>
      <c r="Y195" s="40"/>
      <c r="Z195" s="40"/>
    </row>
    <row r="196" spans="1:26" ht="15.75" thickBot="1" x14ac:dyDescent="0.3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39"/>
      <c r="R196" s="39"/>
      <c r="S196" s="40"/>
      <c r="T196" s="40"/>
      <c r="U196" s="40"/>
      <c r="V196" s="40"/>
      <c r="W196" s="40"/>
      <c r="X196" s="40"/>
      <c r="Y196" s="40"/>
      <c r="Z196" s="40"/>
    </row>
    <row r="197" spans="1:26" ht="15.75" thickBot="1" x14ac:dyDescent="0.3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39"/>
      <c r="R197" s="39"/>
      <c r="S197" s="40"/>
      <c r="T197" s="40"/>
      <c r="U197" s="40"/>
      <c r="V197" s="40"/>
      <c r="W197" s="40"/>
      <c r="X197" s="40"/>
      <c r="Y197" s="40"/>
      <c r="Z197" s="40"/>
    </row>
    <row r="198" spans="1:26" ht="15.75" thickBot="1" x14ac:dyDescent="0.3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39"/>
      <c r="R198" s="39"/>
      <c r="S198" s="40"/>
      <c r="T198" s="40"/>
      <c r="U198" s="40"/>
      <c r="V198" s="40"/>
      <c r="W198" s="40"/>
      <c r="X198" s="40"/>
      <c r="Y198" s="40"/>
      <c r="Z198" s="40"/>
    </row>
    <row r="199" spans="1:26" ht="15.75" thickBot="1" x14ac:dyDescent="0.3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39"/>
      <c r="R199" s="39"/>
      <c r="S199" s="40"/>
      <c r="T199" s="40"/>
      <c r="U199" s="40"/>
      <c r="V199" s="40"/>
      <c r="W199" s="40"/>
      <c r="X199" s="40"/>
      <c r="Y199" s="40"/>
      <c r="Z199" s="40"/>
    </row>
    <row r="200" spans="1:26" ht="15.75" thickBot="1" x14ac:dyDescent="0.3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39"/>
      <c r="R200" s="39"/>
      <c r="S200" s="40"/>
      <c r="T200" s="40"/>
      <c r="U200" s="40"/>
      <c r="V200" s="40"/>
      <c r="W200" s="40"/>
      <c r="X200" s="40"/>
      <c r="Y200" s="40"/>
      <c r="Z200" s="40"/>
    </row>
    <row r="201" spans="1:26" ht="15.75" thickBot="1" x14ac:dyDescent="0.3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39"/>
      <c r="R201" s="39"/>
      <c r="S201" s="40"/>
      <c r="T201" s="40"/>
      <c r="U201" s="40"/>
      <c r="V201" s="40"/>
      <c r="W201" s="40"/>
      <c r="X201" s="40"/>
      <c r="Y201" s="40"/>
      <c r="Z201" s="40"/>
    </row>
    <row r="202" spans="1:26" ht="15.75" thickBot="1" x14ac:dyDescent="0.3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39"/>
      <c r="R202" s="39"/>
      <c r="S202" s="40"/>
      <c r="T202" s="40"/>
      <c r="U202" s="40"/>
      <c r="V202" s="40"/>
      <c r="W202" s="40"/>
      <c r="X202" s="40"/>
      <c r="Y202" s="40"/>
      <c r="Z202" s="40"/>
    </row>
    <row r="203" spans="1:26" ht="15.75" thickBot="1" x14ac:dyDescent="0.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39"/>
      <c r="R203" s="39"/>
      <c r="S203" s="40"/>
      <c r="T203" s="40"/>
      <c r="U203" s="40"/>
      <c r="V203" s="40"/>
      <c r="W203" s="40"/>
      <c r="X203" s="40"/>
      <c r="Y203" s="40"/>
      <c r="Z203" s="40"/>
    </row>
    <row r="204" spans="1:26" ht="15.75" thickBot="1" x14ac:dyDescent="0.3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39"/>
      <c r="R204" s="39"/>
      <c r="S204" s="40"/>
      <c r="T204" s="40"/>
      <c r="U204" s="40"/>
      <c r="V204" s="40"/>
      <c r="W204" s="40"/>
      <c r="X204" s="40"/>
      <c r="Y204" s="40"/>
      <c r="Z204" s="40"/>
    </row>
    <row r="205" spans="1:26" ht="15.75" thickBot="1" x14ac:dyDescent="0.3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39"/>
      <c r="R205" s="39"/>
      <c r="S205" s="40"/>
      <c r="T205" s="40"/>
      <c r="U205" s="40"/>
      <c r="V205" s="40"/>
      <c r="W205" s="40"/>
      <c r="X205" s="40"/>
      <c r="Y205" s="40"/>
      <c r="Z205" s="40"/>
    </row>
    <row r="206" spans="1:26" ht="15.75" thickBot="1" x14ac:dyDescent="0.3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39"/>
      <c r="R206" s="39"/>
      <c r="S206" s="40"/>
      <c r="T206" s="40"/>
      <c r="U206" s="40"/>
      <c r="V206" s="40"/>
      <c r="W206" s="40"/>
      <c r="X206" s="40"/>
      <c r="Y206" s="40"/>
      <c r="Z206" s="40"/>
    </row>
    <row r="207" spans="1:26" ht="15.75" thickBot="1" x14ac:dyDescent="0.3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39"/>
      <c r="R207" s="39"/>
      <c r="S207" s="40"/>
      <c r="T207" s="40"/>
      <c r="U207" s="40"/>
      <c r="V207" s="40"/>
      <c r="W207" s="40"/>
      <c r="X207" s="40"/>
      <c r="Y207" s="40"/>
      <c r="Z207" s="40"/>
    </row>
    <row r="208" spans="1:26" ht="15.75" thickBot="1" x14ac:dyDescent="0.3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39"/>
      <c r="R208" s="39"/>
      <c r="S208" s="40"/>
      <c r="T208" s="40"/>
      <c r="U208" s="40"/>
      <c r="V208" s="40"/>
      <c r="W208" s="40"/>
      <c r="X208" s="40"/>
      <c r="Y208" s="40"/>
      <c r="Z208" s="40"/>
    </row>
    <row r="209" spans="1:26" ht="15.75" thickBot="1" x14ac:dyDescent="0.3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39"/>
      <c r="R209" s="39"/>
      <c r="S209" s="40"/>
      <c r="T209" s="40"/>
      <c r="U209" s="40"/>
      <c r="V209" s="40"/>
      <c r="W209" s="40"/>
      <c r="X209" s="40"/>
      <c r="Y209" s="40"/>
      <c r="Z209" s="40"/>
    </row>
    <row r="210" spans="1:26" ht="15.75" thickBot="1" x14ac:dyDescent="0.3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39"/>
      <c r="R210" s="39"/>
      <c r="S210" s="40"/>
      <c r="T210" s="40"/>
      <c r="U210" s="40"/>
      <c r="V210" s="40"/>
      <c r="W210" s="40"/>
      <c r="X210" s="40"/>
      <c r="Y210" s="40"/>
      <c r="Z210" s="40"/>
    </row>
    <row r="211" spans="1:26" ht="15.75" thickBot="1" x14ac:dyDescent="0.3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39"/>
      <c r="R211" s="39"/>
      <c r="S211" s="40"/>
      <c r="T211" s="40"/>
      <c r="U211" s="40"/>
      <c r="V211" s="40"/>
      <c r="W211" s="40"/>
      <c r="X211" s="40"/>
      <c r="Y211" s="40"/>
      <c r="Z211" s="40"/>
    </row>
    <row r="212" spans="1:26" ht="15.75" thickBot="1" x14ac:dyDescent="0.3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39"/>
      <c r="R212" s="39"/>
      <c r="S212" s="40"/>
      <c r="T212" s="40"/>
      <c r="U212" s="40"/>
      <c r="V212" s="40"/>
      <c r="W212" s="40"/>
      <c r="X212" s="40"/>
      <c r="Y212" s="40"/>
      <c r="Z212" s="40"/>
    </row>
    <row r="213" spans="1:26" ht="15.75" thickBot="1" x14ac:dyDescent="0.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39"/>
      <c r="R213" s="39"/>
      <c r="S213" s="40"/>
      <c r="T213" s="40"/>
      <c r="U213" s="40"/>
      <c r="V213" s="40"/>
      <c r="W213" s="40"/>
      <c r="X213" s="40"/>
      <c r="Y213" s="40"/>
      <c r="Z213" s="40"/>
    </row>
    <row r="214" spans="1:26" ht="15.75" thickBot="1" x14ac:dyDescent="0.3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39"/>
      <c r="R214" s="39"/>
      <c r="S214" s="40"/>
      <c r="T214" s="40"/>
      <c r="U214" s="40"/>
      <c r="V214" s="40"/>
      <c r="W214" s="40"/>
      <c r="X214" s="40"/>
      <c r="Y214" s="40"/>
      <c r="Z214" s="40"/>
    </row>
    <row r="215" spans="1:26" ht="15.75" thickBot="1" x14ac:dyDescent="0.3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39"/>
      <c r="R215" s="39"/>
      <c r="S215" s="40"/>
      <c r="T215" s="40"/>
      <c r="U215" s="40"/>
      <c r="V215" s="40"/>
      <c r="W215" s="40"/>
      <c r="X215" s="40"/>
      <c r="Y215" s="40"/>
      <c r="Z215" s="40"/>
    </row>
    <row r="216" spans="1:26" ht="15.75" thickBot="1" x14ac:dyDescent="0.3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39"/>
      <c r="R216" s="39"/>
      <c r="S216" s="40"/>
      <c r="T216" s="40"/>
      <c r="U216" s="40"/>
      <c r="V216" s="40"/>
      <c r="W216" s="40"/>
      <c r="X216" s="40"/>
      <c r="Y216" s="40"/>
      <c r="Z216" s="40"/>
    </row>
    <row r="217" spans="1:26" ht="15.75" thickBot="1" x14ac:dyDescent="0.3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39"/>
      <c r="R217" s="39"/>
      <c r="S217" s="40"/>
      <c r="T217" s="40"/>
      <c r="U217" s="40"/>
      <c r="V217" s="40"/>
      <c r="W217" s="40"/>
      <c r="X217" s="40"/>
      <c r="Y217" s="40"/>
      <c r="Z217" s="40"/>
    </row>
    <row r="218" spans="1:26" ht="15.75" thickBot="1" x14ac:dyDescent="0.3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39"/>
      <c r="R218" s="39"/>
      <c r="S218" s="40"/>
      <c r="T218" s="40"/>
      <c r="U218" s="40"/>
      <c r="V218" s="40"/>
      <c r="W218" s="40"/>
      <c r="X218" s="40"/>
      <c r="Y218" s="40"/>
      <c r="Z218" s="40"/>
    </row>
    <row r="219" spans="1:26" ht="15.75" thickBot="1" x14ac:dyDescent="0.3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39"/>
      <c r="R219" s="39"/>
      <c r="S219" s="40"/>
      <c r="T219" s="40"/>
      <c r="U219" s="40"/>
      <c r="V219" s="40"/>
      <c r="W219" s="40"/>
      <c r="X219" s="40"/>
      <c r="Y219" s="40"/>
      <c r="Z219" s="40"/>
    </row>
    <row r="220" spans="1:26" ht="15.75" thickBot="1" x14ac:dyDescent="0.3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39"/>
      <c r="R220" s="39"/>
      <c r="S220" s="40"/>
      <c r="T220" s="40"/>
      <c r="U220" s="40"/>
      <c r="V220" s="40"/>
      <c r="W220" s="40"/>
      <c r="X220" s="40"/>
      <c r="Y220" s="40"/>
      <c r="Z220" s="40"/>
    </row>
    <row r="221" spans="1:26" ht="15.75" thickBot="1" x14ac:dyDescent="0.3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39"/>
      <c r="R221" s="39"/>
      <c r="S221" s="40"/>
      <c r="T221" s="40"/>
      <c r="U221" s="40"/>
      <c r="V221" s="40"/>
      <c r="W221" s="40"/>
      <c r="X221" s="40"/>
      <c r="Y221" s="40"/>
      <c r="Z221" s="40"/>
    </row>
    <row r="222" spans="1:26" ht="15.75" thickBot="1" x14ac:dyDescent="0.3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39"/>
      <c r="R222" s="39"/>
      <c r="S222" s="40"/>
      <c r="T222" s="40"/>
      <c r="U222" s="40"/>
      <c r="V222" s="40"/>
      <c r="W222" s="40"/>
      <c r="X222" s="40"/>
      <c r="Y222" s="40"/>
      <c r="Z222" s="40"/>
    </row>
    <row r="223" spans="1:26" ht="15.75" thickBot="1" x14ac:dyDescent="0.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39"/>
      <c r="R223" s="39"/>
      <c r="S223" s="40"/>
      <c r="T223" s="40"/>
      <c r="U223" s="40"/>
      <c r="V223" s="40"/>
      <c r="W223" s="40"/>
      <c r="X223" s="40"/>
      <c r="Y223" s="40"/>
      <c r="Z223" s="40"/>
    </row>
    <row r="224" spans="1:26" ht="15.75" thickBot="1" x14ac:dyDescent="0.3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39"/>
      <c r="R224" s="39"/>
      <c r="S224" s="40"/>
      <c r="T224" s="40"/>
      <c r="U224" s="40"/>
      <c r="V224" s="40"/>
      <c r="W224" s="40"/>
      <c r="X224" s="40"/>
      <c r="Y224" s="40"/>
      <c r="Z224" s="40"/>
    </row>
    <row r="225" spans="1:26" ht="15.75" thickBot="1" x14ac:dyDescent="0.3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39"/>
      <c r="R225" s="39"/>
      <c r="S225" s="40"/>
      <c r="T225" s="40"/>
      <c r="U225" s="40"/>
      <c r="V225" s="40"/>
      <c r="W225" s="40"/>
      <c r="X225" s="40"/>
      <c r="Y225" s="40"/>
      <c r="Z225" s="40"/>
    </row>
    <row r="226" spans="1:26" ht="15.75" thickBot="1" x14ac:dyDescent="0.3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39"/>
      <c r="R226" s="39"/>
      <c r="S226" s="40"/>
      <c r="T226" s="40"/>
      <c r="U226" s="40"/>
      <c r="V226" s="40"/>
      <c r="W226" s="40"/>
      <c r="X226" s="40"/>
      <c r="Y226" s="40"/>
      <c r="Z226" s="40"/>
    </row>
    <row r="227" spans="1:26" ht="15.75" thickBot="1" x14ac:dyDescent="0.3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39"/>
      <c r="R227" s="39"/>
      <c r="S227" s="40"/>
      <c r="T227" s="40"/>
      <c r="U227" s="40"/>
      <c r="V227" s="40"/>
      <c r="W227" s="40"/>
      <c r="X227" s="40"/>
      <c r="Y227" s="40"/>
      <c r="Z227" s="40"/>
    </row>
    <row r="228" spans="1:26" ht="15.75" thickBot="1" x14ac:dyDescent="0.3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39"/>
      <c r="R228" s="39"/>
      <c r="S228" s="40"/>
      <c r="T228" s="40"/>
      <c r="U228" s="40"/>
      <c r="V228" s="40"/>
      <c r="W228" s="40"/>
      <c r="X228" s="40"/>
      <c r="Y228" s="40"/>
      <c r="Z228" s="40"/>
    </row>
    <row r="229" spans="1:26" ht="15.75" thickBot="1" x14ac:dyDescent="0.3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39"/>
      <c r="R229" s="39"/>
      <c r="S229" s="40"/>
      <c r="T229" s="40"/>
      <c r="U229" s="40"/>
      <c r="V229" s="40"/>
      <c r="W229" s="40"/>
      <c r="X229" s="40"/>
      <c r="Y229" s="40"/>
      <c r="Z229" s="40"/>
    </row>
    <row r="230" spans="1:26" ht="15.75" thickBot="1" x14ac:dyDescent="0.3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39"/>
      <c r="R230" s="39"/>
      <c r="S230" s="40"/>
      <c r="T230" s="40"/>
      <c r="U230" s="40"/>
      <c r="V230" s="40"/>
      <c r="W230" s="40"/>
      <c r="X230" s="40"/>
      <c r="Y230" s="40"/>
      <c r="Z230" s="40"/>
    </row>
    <row r="231" spans="1:26" ht="15.75" thickBot="1" x14ac:dyDescent="0.3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39"/>
      <c r="R231" s="39"/>
      <c r="S231" s="40"/>
      <c r="T231" s="40"/>
      <c r="U231" s="40"/>
      <c r="V231" s="40"/>
      <c r="W231" s="40"/>
      <c r="X231" s="40"/>
      <c r="Y231" s="40"/>
      <c r="Z231" s="40"/>
    </row>
    <row r="232" spans="1:26" ht="15.75" thickBot="1" x14ac:dyDescent="0.3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39"/>
      <c r="R232" s="39"/>
      <c r="S232" s="40"/>
      <c r="T232" s="40"/>
      <c r="U232" s="40"/>
      <c r="V232" s="40"/>
      <c r="W232" s="40"/>
      <c r="X232" s="40"/>
      <c r="Y232" s="40"/>
      <c r="Z232" s="40"/>
    </row>
    <row r="233" spans="1:26" ht="15.75" thickBot="1" x14ac:dyDescent="0.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39"/>
      <c r="R233" s="39"/>
      <c r="S233" s="40"/>
      <c r="T233" s="40"/>
      <c r="U233" s="40"/>
      <c r="V233" s="40"/>
      <c r="W233" s="40"/>
      <c r="X233" s="40"/>
      <c r="Y233" s="40"/>
      <c r="Z233" s="40"/>
    </row>
    <row r="234" spans="1:26" ht="15.75" thickBot="1" x14ac:dyDescent="0.3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39"/>
      <c r="R234" s="39"/>
      <c r="S234" s="40"/>
      <c r="T234" s="40"/>
      <c r="U234" s="40"/>
      <c r="V234" s="40"/>
      <c r="W234" s="40"/>
      <c r="X234" s="40"/>
      <c r="Y234" s="40"/>
      <c r="Z234" s="40"/>
    </row>
    <row r="235" spans="1:26" ht="15.75" thickBot="1" x14ac:dyDescent="0.3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39"/>
      <c r="R235" s="39"/>
      <c r="S235" s="40"/>
      <c r="T235" s="40"/>
      <c r="U235" s="40"/>
      <c r="V235" s="40"/>
      <c r="W235" s="40"/>
      <c r="X235" s="40"/>
      <c r="Y235" s="40"/>
      <c r="Z235" s="40"/>
    </row>
    <row r="236" spans="1:26" ht="15.75" thickBot="1" x14ac:dyDescent="0.3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39"/>
      <c r="R236" s="39"/>
      <c r="S236" s="40"/>
      <c r="T236" s="40"/>
      <c r="U236" s="40"/>
      <c r="V236" s="40"/>
      <c r="W236" s="40"/>
      <c r="X236" s="40"/>
      <c r="Y236" s="40"/>
      <c r="Z236" s="40"/>
    </row>
    <row r="237" spans="1:26" ht="15.75" thickBot="1" x14ac:dyDescent="0.3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39"/>
      <c r="R237" s="39"/>
      <c r="S237" s="40"/>
      <c r="T237" s="40"/>
      <c r="U237" s="40"/>
      <c r="V237" s="40"/>
      <c r="W237" s="40"/>
      <c r="X237" s="40"/>
      <c r="Y237" s="40"/>
      <c r="Z237" s="40"/>
    </row>
    <row r="238" spans="1:26" ht="15.75" thickBot="1" x14ac:dyDescent="0.3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39"/>
      <c r="R238" s="39"/>
      <c r="S238" s="40"/>
      <c r="T238" s="40"/>
      <c r="U238" s="40"/>
      <c r="V238" s="40"/>
      <c r="W238" s="40"/>
      <c r="X238" s="40"/>
      <c r="Y238" s="40"/>
      <c r="Z238" s="40"/>
    </row>
    <row r="239" spans="1:26" ht="15.75" thickBot="1" x14ac:dyDescent="0.3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39"/>
      <c r="R239" s="39"/>
      <c r="S239" s="40"/>
      <c r="T239" s="40"/>
      <c r="U239" s="40"/>
      <c r="V239" s="40"/>
      <c r="W239" s="40"/>
      <c r="X239" s="40"/>
      <c r="Y239" s="40"/>
      <c r="Z239" s="40"/>
    </row>
    <row r="240" spans="1:26" ht="15.75" thickBot="1" x14ac:dyDescent="0.3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39"/>
      <c r="R240" s="39"/>
      <c r="S240" s="40"/>
      <c r="T240" s="40"/>
      <c r="U240" s="40"/>
      <c r="V240" s="40"/>
      <c r="W240" s="40"/>
      <c r="X240" s="40"/>
      <c r="Y240" s="40"/>
      <c r="Z240" s="40"/>
    </row>
    <row r="241" spans="1:26" ht="15.75" thickBot="1" x14ac:dyDescent="0.3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39"/>
      <c r="R241" s="39"/>
      <c r="S241" s="40"/>
      <c r="T241" s="40"/>
      <c r="U241" s="40"/>
      <c r="V241" s="40"/>
      <c r="W241" s="40"/>
      <c r="X241" s="40"/>
      <c r="Y241" s="40"/>
      <c r="Z241" s="40"/>
    </row>
    <row r="242" spans="1:26" ht="15.75" thickBot="1" x14ac:dyDescent="0.3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39"/>
      <c r="R242" s="39"/>
      <c r="S242" s="40"/>
      <c r="T242" s="40"/>
      <c r="U242" s="40"/>
      <c r="V242" s="40"/>
      <c r="W242" s="40"/>
      <c r="X242" s="40"/>
      <c r="Y242" s="40"/>
      <c r="Z242" s="40"/>
    </row>
    <row r="243" spans="1:26" ht="15.75" thickBot="1" x14ac:dyDescent="0.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39"/>
      <c r="R243" s="39"/>
      <c r="S243" s="40"/>
      <c r="T243" s="40"/>
      <c r="U243" s="40"/>
      <c r="V243" s="40"/>
      <c r="W243" s="40"/>
      <c r="X243" s="40"/>
      <c r="Y243" s="40"/>
      <c r="Z243" s="40"/>
    </row>
    <row r="244" spans="1:26" ht="15.75" thickBot="1" x14ac:dyDescent="0.3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39"/>
      <c r="R244" s="39"/>
      <c r="S244" s="40"/>
      <c r="T244" s="40"/>
      <c r="U244" s="40"/>
      <c r="V244" s="40"/>
      <c r="W244" s="40"/>
      <c r="X244" s="40"/>
      <c r="Y244" s="40"/>
      <c r="Z244" s="40"/>
    </row>
    <row r="245" spans="1:26" ht="15.75" thickBot="1" x14ac:dyDescent="0.3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39"/>
      <c r="R245" s="39"/>
      <c r="S245" s="40"/>
      <c r="T245" s="40"/>
      <c r="U245" s="40"/>
      <c r="V245" s="40"/>
      <c r="W245" s="40"/>
      <c r="X245" s="40"/>
      <c r="Y245" s="40"/>
      <c r="Z245" s="40"/>
    </row>
    <row r="246" spans="1:26" ht="15.75" thickBot="1" x14ac:dyDescent="0.3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39"/>
      <c r="R246" s="39"/>
      <c r="S246" s="40"/>
      <c r="T246" s="40"/>
      <c r="U246" s="40"/>
      <c r="V246" s="40"/>
      <c r="W246" s="40"/>
      <c r="X246" s="40"/>
      <c r="Y246" s="40"/>
      <c r="Z246" s="40"/>
    </row>
    <row r="247" spans="1:26" ht="15.75" thickBot="1" x14ac:dyDescent="0.3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39"/>
      <c r="R247" s="39"/>
      <c r="S247" s="40"/>
      <c r="T247" s="40"/>
      <c r="U247" s="40"/>
      <c r="V247" s="40"/>
      <c r="W247" s="40"/>
      <c r="X247" s="40"/>
      <c r="Y247" s="40"/>
      <c r="Z247" s="40"/>
    </row>
    <row r="248" spans="1:26" ht="15.75" thickBot="1" x14ac:dyDescent="0.3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39"/>
      <c r="R248" s="39"/>
      <c r="S248" s="40"/>
      <c r="T248" s="40"/>
      <c r="U248" s="40"/>
      <c r="V248" s="40"/>
      <c r="W248" s="40"/>
      <c r="X248" s="40"/>
      <c r="Y248" s="40"/>
      <c r="Z248" s="40"/>
    </row>
    <row r="249" spans="1:26" ht="15.75" thickBot="1" x14ac:dyDescent="0.3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39"/>
      <c r="R249" s="39"/>
      <c r="S249" s="40"/>
      <c r="T249" s="40"/>
      <c r="U249" s="40"/>
      <c r="V249" s="40"/>
      <c r="W249" s="40"/>
      <c r="X249" s="40"/>
      <c r="Y249" s="40"/>
      <c r="Z249" s="40"/>
    </row>
    <row r="250" spans="1:26" ht="15.75" thickBot="1" x14ac:dyDescent="0.3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39"/>
      <c r="R250" s="39"/>
      <c r="S250" s="40"/>
      <c r="T250" s="40"/>
      <c r="U250" s="40"/>
      <c r="V250" s="40"/>
      <c r="W250" s="40"/>
      <c r="X250" s="40"/>
      <c r="Y250" s="40"/>
      <c r="Z250" s="40"/>
    </row>
    <row r="251" spans="1:26" ht="15.75" thickBot="1" x14ac:dyDescent="0.3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39"/>
      <c r="R251" s="39"/>
      <c r="S251" s="40"/>
      <c r="T251" s="40"/>
      <c r="U251" s="40"/>
      <c r="V251" s="40"/>
      <c r="W251" s="40"/>
      <c r="X251" s="40"/>
      <c r="Y251" s="40"/>
      <c r="Z251" s="40"/>
    </row>
    <row r="252" spans="1:26" ht="15.75" thickBot="1" x14ac:dyDescent="0.3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39"/>
      <c r="R252" s="39"/>
      <c r="S252" s="40"/>
      <c r="T252" s="40"/>
      <c r="U252" s="40"/>
      <c r="V252" s="40"/>
      <c r="W252" s="40"/>
      <c r="X252" s="40"/>
      <c r="Y252" s="40"/>
      <c r="Z252" s="40"/>
    </row>
    <row r="253" spans="1:26" ht="15.75" thickBot="1" x14ac:dyDescent="0.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39"/>
      <c r="R253" s="39"/>
      <c r="S253" s="40"/>
      <c r="T253" s="40"/>
      <c r="U253" s="40"/>
      <c r="V253" s="40"/>
      <c r="W253" s="40"/>
      <c r="X253" s="40"/>
      <c r="Y253" s="40"/>
      <c r="Z253" s="40"/>
    </row>
    <row r="254" spans="1:26" ht="15.75" thickBot="1" x14ac:dyDescent="0.3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39"/>
      <c r="R254" s="39"/>
      <c r="S254" s="40"/>
      <c r="T254" s="40"/>
      <c r="U254" s="40"/>
      <c r="V254" s="40"/>
      <c r="W254" s="40"/>
      <c r="X254" s="40"/>
      <c r="Y254" s="40"/>
      <c r="Z254" s="40"/>
    </row>
    <row r="255" spans="1:26" ht="15.75" thickBot="1" x14ac:dyDescent="0.3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39"/>
      <c r="R255" s="39"/>
      <c r="S255" s="40"/>
      <c r="T255" s="40"/>
      <c r="U255" s="40"/>
      <c r="V255" s="40"/>
      <c r="W255" s="40"/>
      <c r="X255" s="40"/>
      <c r="Y255" s="40"/>
      <c r="Z255" s="40"/>
    </row>
    <row r="256" spans="1:26" ht="15.75" thickBot="1" x14ac:dyDescent="0.3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39"/>
      <c r="R256" s="39"/>
      <c r="S256" s="40"/>
      <c r="T256" s="40"/>
      <c r="U256" s="40"/>
      <c r="V256" s="40"/>
      <c r="W256" s="40"/>
      <c r="X256" s="40"/>
      <c r="Y256" s="40"/>
      <c r="Z256" s="40"/>
    </row>
    <row r="257" spans="1:26" ht="15.75" thickBot="1" x14ac:dyDescent="0.3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39"/>
      <c r="R257" s="39"/>
      <c r="S257" s="40"/>
      <c r="T257" s="40"/>
      <c r="U257" s="40"/>
      <c r="V257" s="40"/>
      <c r="W257" s="40"/>
      <c r="X257" s="40"/>
      <c r="Y257" s="40"/>
      <c r="Z257" s="40"/>
    </row>
    <row r="258" spans="1:26" ht="15.75" thickBot="1" x14ac:dyDescent="0.3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39"/>
      <c r="R258" s="39"/>
      <c r="S258" s="40"/>
      <c r="T258" s="40"/>
      <c r="U258" s="40"/>
      <c r="V258" s="40"/>
      <c r="W258" s="40"/>
      <c r="X258" s="40"/>
      <c r="Y258" s="40"/>
      <c r="Z258" s="40"/>
    </row>
    <row r="259" spans="1:26" ht="15.75" thickBot="1" x14ac:dyDescent="0.3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39"/>
      <c r="R259" s="39"/>
      <c r="S259" s="40"/>
      <c r="T259" s="40"/>
      <c r="U259" s="40"/>
      <c r="V259" s="40"/>
      <c r="W259" s="40"/>
      <c r="X259" s="40"/>
      <c r="Y259" s="40"/>
      <c r="Z259" s="40"/>
    </row>
    <row r="260" spans="1:26" ht="15.75" thickBot="1" x14ac:dyDescent="0.3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39"/>
      <c r="R260" s="39"/>
      <c r="S260" s="40"/>
      <c r="T260" s="40"/>
      <c r="U260" s="40"/>
      <c r="V260" s="40"/>
      <c r="W260" s="40"/>
      <c r="X260" s="40"/>
      <c r="Y260" s="40"/>
      <c r="Z260" s="40"/>
    </row>
    <row r="261" spans="1:26" ht="15.75" thickBot="1" x14ac:dyDescent="0.3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39"/>
      <c r="R261" s="39"/>
      <c r="S261" s="40"/>
      <c r="T261" s="40"/>
      <c r="U261" s="40"/>
      <c r="V261" s="40"/>
      <c r="W261" s="40"/>
      <c r="X261" s="40"/>
      <c r="Y261" s="40"/>
      <c r="Z261" s="40"/>
    </row>
    <row r="262" spans="1:26" ht="15.75" thickBot="1" x14ac:dyDescent="0.3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39"/>
      <c r="R262" s="39"/>
      <c r="S262" s="40"/>
      <c r="T262" s="40"/>
      <c r="U262" s="40"/>
      <c r="V262" s="40"/>
      <c r="W262" s="40"/>
      <c r="X262" s="40"/>
      <c r="Y262" s="40"/>
      <c r="Z262" s="40"/>
    </row>
    <row r="263" spans="1:26" ht="15.75" thickBot="1" x14ac:dyDescent="0.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39"/>
      <c r="R263" s="39"/>
      <c r="S263" s="40"/>
      <c r="T263" s="40"/>
      <c r="U263" s="40"/>
      <c r="V263" s="40"/>
      <c r="W263" s="40"/>
      <c r="X263" s="40"/>
      <c r="Y263" s="40"/>
      <c r="Z263" s="40"/>
    </row>
    <row r="264" spans="1:26" ht="15.75" thickBot="1" x14ac:dyDescent="0.3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39"/>
      <c r="R264" s="39"/>
      <c r="S264" s="40"/>
      <c r="T264" s="40"/>
      <c r="U264" s="40"/>
      <c r="V264" s="40"/>
      <c r="W264" s="40"/>
      <c r="X264" s="40"/>
      <c r="Y264" s="40"/>
      <c r="Z264" s="40"/>
    </row>
    <row r="265" spans="1:26" ht="15.75" thickBot="1" x14ac:dyDescent="0.3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39"/>
      <c r="R265" s="39"/>
      <c r="S265" s="40"/>
      <c r="T265" s="40"/>
      <c r="U265" s="40"/>
      <c r="V265" s="40"/>
      <c r="W265" s="40"/>
      <c r="X265" s="40"/>
      <c r="Y265" s="40"/>
      <c r="Z265" s="40"/>
    </row>
    <row r="266" spans="1:26" ht="15.75" thickBot="1" x14ac:dyDescent="0.3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39"/>
      <c r="R266" s="39"/>
      <c r="S266" s="40"/>
      <c r="T266" s="40"/>
      <c r="U266" s="40"/>
      <c r="V266" s="40"/>
      <c r="W266" s="40"/>
      <c r="X266" s="40"/>
      <c r="Y266" s="40"/>
      <c r="Z266" s="40"/>
    </row>
    <row r="267" spans="1:26" ht="15.75" thickBot="1" x14ac:dyDescent="0.3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39"/>
      <c r="R267" s="39"/>
      <c r="S267" s="40"/>
      <c r="T267" s="40"/>
      <c r="U267" s="40"/>
      <c r="V267" s="40"/>
      <c r="W267" s="40"/>
      <c r="X267" s="40"/>
      <c r="Y267" s="40"/>
      <c r="Z267" s="40"/>
    </row>
    <row r="268" spans="1:26" ht="15.75" thickBot="1" x14ac:dyDescent="0.3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39"/>
      <c r="R268" s="39"/>
      <c r="S268" s="40"/>
      <c r="T268" s="40"/>
      <c r="U268" s="40"/>
      <c r="V268" s="40"/>
      <c r="W268" s="40"/>
      <c r="X268" s="40"/>
      <c r="Y268" s="40"/>
      <c r="Z268" s="40"/>
    </row>
    <row r="269" spans="1:26" ht="15.75" thickBot="1" x14ac:dyDescent="0.3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39"/>
      <c r="R269" s="39"/>
      <c r="S269" s="40"/>
      <c r="T269" s="40"/>
      <c r="U269" s="40"/>
      <c r="V269" s="40"/>
      <c r="W269" s="40"/>
      <c r="X269" s="40"/>
      <c r="Y269" s="40"/>
      <c r="Z269" s="40"/>
    </row>
    <row r="270" spans="1:26" ht="15.75" thickBot="1" x14ac:dyDescent="0.3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39"/>
      <c r="R270" s="39"/>
      <c r="S270" s="40"/>
      <c r="T270" s="40"/>
      <c r="U270" s="40"/>
      <c r="V270" s="40"/>
      <c r="W270" s="40"/>
      <c r="X270" s="40"/>
      <c r="Y270" s="40"/>
      <c r="Z270" s="40"/>
    </row>
    <row r="271" spans="1:26" ht="15.75" thickBot="1" x14ac:dyDescent="0.3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39"/>
      <c r="R271" s="39"/>
      <c r="S271" s="40"/>
      <c r="T271" s="40"/>
      <c r="U271" s="40"/>
      <c r="V271" s="40"/>
      <c r="W271" s="40"/>
      <c r="X271" s="40"/>
      <c r="Y271" s="40"/>
      <c r="Z271" s="40"/>
    </row>
    <row r="272" spans="1:26" ht="15.75" thickBot="1" x14ac:dyDescent="0.3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39"/>
      <c r="R272" s="39"/>
      <c r="S272" s="40"/>
      <c r="T272" s="40"/>
      <c r="U272" s="40"/>
      <c r="V272" s="40"/>
      <c r="W272" s="40"/>
      <c r="X272" s="40"/>
      <c r="Y272" s="40"/>
      <c r="Z272" s="40"/>
    </row>
    <row r="273" spans="1:26" ht="15.75" thickBot="1" x14ac:dyDescent="0.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39"/>
      <c r="R273" s="39"/>
      <c r="S273" s="40"/>
      <c r="T273" s="40"/>
      <c r="U273" s="40"/>
      <c r="V273" s="40"/>
      <c r="W273" s="40"/>
      <c r="X273" s="40"/>
      <c r="Y273" s="40"/>
      <c r="Z273" s="40"/>
    </row>
    <row r="274" spans="1:26" ht="15.75" thickBot="1" x14ac:dyDescent="0.3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39"/>
      <c r="R274" s="39"/>
      <c r="S274" s="40"/>
      <c r="T274" s="40"/>
      <c r="U274" s="40"/>
      <c r="V274" s="40"/>
      <c r="W274" s="40"/>
      <c r="X274" s="40"/>
      <c r="Y274" s="40"/>
      <c r="Z274" s="40"/>
    </row>
    <row r="275" spans="1:26" ht="15.75" thickBot="1" x14ac:dyDescent="0.3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39"/>
      <c r="R275" s="39"/>
      <c r="S275" s="40"/>
      <c r="T275" s="40"/>
      <c r="U275" s="40"/>
      <c r="V275" s="40"/>
      <c r="W275" s="40"/>
      <c r="X275" s="40"/>
      <c r="Y275" s="40"/>
      <c r="Z275" s="40"/>
    </row>
    <row r="276" spans="1:26" ht="15.75" thickBot="1" x14ac:dyDescent="0.3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39"/>
      <c r="R276" s="39"/>
      <c r="S276" s="40"/>
      <c r="T276" s="40"/>
      <c r="U276" s="40"/>
      <c r="V276" s="40"/>
      <c r="W276" s="40"/>
      <c r="X276" s="40"/>
      <c r="Y276" s="40"/>
      <c r="Z276" s="40"/>
    </row>
    <row r="277" spans="1:26" ht="15.75" thickBot="1" x14ac:dyDescent="0.3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39"/>
      <c r="R277" s="39"/>
      <c r="S277" s="40"/>
      <c r="T277" s="40"/>
      <c r="U277" s="40"/>
      <c r="V277" s="40"/>
      <c r="W277" s="40"/>
      <c r="X277" s="40"/>
      <c r="Y277" s="40"/>
      <c r="Z277" s="40"/>
    </row>
    <row r="278" spans="1:26" ht="15.75" thickBot="1" x14ac:dyDescent="0.3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39"/>
      <c r="R278" s="39"/>
      <c r="S278" s="40"/>
      <c r="T278" s="40"/>
      <c r="U278" s="40"/>
      <c r="V278" s="40"/>
      <c r="W278" s="40"/>
      <c r="X278" s="40"/>
      <c r="Y278" s="40"/>
      <c r="Z278" s="40"/>
    </row>
    <row r="279" spans="1:26" ht="15.75" thickBot="1" x14ac:dyDescent="0.3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39"/>
      <c r="R279" s="39"/>
      <c r="S279" s="40"/>
      <c r="T279" s="40"/>
      <c r="U279" s="40"/>
      <c r="V279" s="40"/>
      <c r="W279" s="40"/>
      <c r="X279" s="40"/>
      <c r="Y279" s="40"/>
      <c r="Z279" s="40"/>
    </row>
    <row r="280" spans="1:26" ht="15.75" thickBot="1" x14ac:dyDescent="0.3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39"/>
      <c r="R280" s="39"/>
      <c r="S280" s="40"/>
      <c r="T280" s="40"/>
      <c r="U280" s="40"/>
      <c r="V280" s="40"/>
      <c r="W280" s="40"/>
      <c r="X280" s="40"/>
      <c r="Y280" s="40"/>
      <c r="Z280" s="40"/>
    </row>
    <row r="281" spans="1:26" ht="15.75" thickBot="1" x14ac:dyDescent="0.3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39"/>
      <c r="R281" s="39"/>
      <c r="S281" s="40"/>
      <c r="T281" s="40"/>
      <c r="U281" s="40"/>
      <c r="V281" s="40"/>
      <c r="W281" s="40"/>
      <c r="X281" s="40"/>
      <c r="Y281" s="40"/>
      <c r="Z281" s="40"/>
    </row>
    <row r="282" spans="1:26" ht="15.75" thickBot="1" x14ac:dyDescent="0.3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39"/>
      <c r="R282" s="39"/>
      <c r="S282" s="40"/>
      <c r="T282" s="40"/>
      <c r="U282" s="40"/>
      <c r="V282" s="40"/>
      <c r="W282" s="40"/>
      <c r="X282" s="40"/>
      <c r="Y282" s="40"/>
      <c r="Z282" s="40"/>
    </row>
    <row r="283" spans="1:26" ht="15.75" thickBot="1" x14ac:dyDescent="0.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39"/>
      <c r="R283" s="39"/>
      <c r="S283" s="40"/>
      <c r="T283" s="40"/>
      <c r="U283" s="40"/>
      <c r="V283" s="40"/>
      <c r="W283" s="40"/>
      <c r="X283" s="40"/>
      <c r="Y283" s="40"/>
      <c r="Z283" s="40"/>
    </row>
    <row r="284" spans="1:26" ht="15.75" thickBot="1" x14ac:dyDescent="0.3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39"/>
      <c r="R284" s="39"/>
      <c r="S284" s="40"/>
      <c r="T284" s="40"/>
      <c r="U284" s="40"/>
      <c r="V284" s="40"/>
      <c r="W284" s="40"/>
      <c r="X284" s="40"/>
      <c r="Y284" s="40"/>
      <c r="Z284" s="40"/>
    </row>
    <row r="285" spans="1:26" ht="15.75" thickBot="1" x14ac:dyDescent="0.3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39"/>
      <c r="R285" s="39"/>
      <c r="S285" s="40"/>
      <c r="T285" s="40"/>
      <c r="U285" s="40"/>
      <c r="V285" s="40"/>
      <c r="W285" s="40"/>
      <c r="X285" s="40"/>
      <c r="Y285" s="40"/>
      <c r="Z285" s="40"/>
    </row>
    <row r="286" spans="1:26" ht="15.75" thickBot="1" x14ac:dyDescent="0.3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39"/>
      <c r="R286" s="39"/>
      <c r="S286" s="40"/>
      <c r="T286" s="40"/>
      <c r="U286" s="40"/>
      <c r="V286" s="40"/>
      <c r="W286" s="40"/>
      <c r="X286" s="40"/>
      <c r="Y286" s="40"/>
      <c r="Z286" s="40"/>
    </row>
    <row r="287" spans="1:26" ht="15.75" thickBot="1" x14ac:dyDescent="0.3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39"/>
      <c r="R287" s="39"/>
      <c r="S287" s="40"/>
      <c r="T287" s="40"/>
      <c r="U287" s="40"/>
      <c r="V287" s="40"/>
      <c r="W287" s="40"/>
      <c r="X287" s="40"/>
      <c r="Y287" s="40"/>
      <c r="Z287" s="40"/>
    </row>
    <row r="288" spans="1:26" ht="15.75" thickBot="1" x14ac:dyDescent="0.3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39"/>
      <c r="R288" s="39"/>
      <c r="S288" s="40"/>
      <c r="T288" s="40"/>
      <c r="U288" s="40"/>
      <c r="V288" s="40"/>
      <c r="W288" s="40"/>
      <c r="X288" s="40"/>
      <c r="Y288" s="40"/>
      <c r="Z288" s="40"/>
    </row>
    <row r="289" spans="1:26" ht="15.75" thickBot="1" x14ac:dyDescent="0.3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39"/>
      <c r="R289" s="39"/>
      <c r="S289" s="40"/>
      <c r="T289" s="40"/>
      <c r="U289" s="40"/>
      <c r="V289" s="40"/>
      <c r="W289" s="40"/>
      <c r="X289" s="40"/>
      <c r="Y289" s="40"/>
      <c r="Z289" s="40"/>
    </row>
    <row r="290" spans="1:26" ht="15.75" thickBot="1" x14ac:dyDescent="0.3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39"/>
      <c r="R290" s="39"/>
      <c r="S290" s="40"/>
      <c r="T290" s="40"/>
      <c r="U290" s="40"/>
      <c r="V290" s="40"/>
      <c r="W290" s="40"/>
      <c r="X290" s="40"/>
      <c r="Y290" s="40"/>
      <c r="Z290" s="40"/>
    </row>
    <row r="291" spans="1:26" ht="15.75" thickBot="1" x14ac:dyDescent="0.3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39"/>
      <c r="R291" s="39"/>
      <c r="S291" s="40"/>
      <c r="T291" s="40"/>
      <c r="U291" s="40"/>
      <c r="V291" s="40"/>
      <c r="W291" s="40"/>
      <c r="X291" s="40"/>
      <c r="Y291" s="40"/>
      <c r="Z291" s="40"/>
    </row>
    <row r="292" spans="1:26" ht="15.75" thickBot="1" x14ac:dyDescent="0.3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39"/>
      <c r="R292" s="39"/>
      <c r="S292" s="40"/>
      <c r="T292" s="40"/>
      <c r="U292" s="40"/>
      <c r="V292" s="40"/>
      <c r="W292" s="40"/>
      <c r="X292" s="40"/>
      <c r="Y292" s="40"/>
      <c r="Z292" s="40"/>
    </row>
    <row r="293" spans="1:26" ht="15.75" thickBot="1" x14ac:dyDescent="0.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39"/>
      <c r="R293" s="39"/>
      <c r="S293" s="40"/>
      <c r="T293" s="40"/>
      <c r="U293" s="40"/>
      <c r="V293" s="40"/>
      <c r="W293" s="40"/>
      <c r="X293" s="40"/>
      <c r="Y293" s="40"/>
      <c r="Z293" s="40"/>
    </row>
    <row r="294" spans="1:26" ht="15.75" thickBot="1" x14ac:dyDescent="0.3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39"/>
      <c r="R294" s="39"/>
      <c r="S294" s="40"/>
      <c r="T294" s="40"/>
      <c r="U294" s="40"/>
      <c r="V294" s="40"/>
      <c r="W294" s="40"/>
      <c r="X294" s="40"/>
      <c r="Y294" s="40"/>
      <c r="Z294" s="40"/>
    </row>
    <row r="295" spans="1:26" ht="15.75" thickBot="1" x14ac:dyDescent="0.3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39"/>
      <c r="R295" s="39"/>
      <c r="S295" s="40"/>
      <c r="T295" s="40"/>
      <c r="U295" s="40"/>
      <c r="V295" s="40"/>
      <c r="W295" s="40"/>
      <c r="X295" s="40"/>
      <c r="Y295" s="40"/>
      <c r="Z295" s="40"/>
    </row>
    <row r="296" spans="1:26" ht="15.75" thickBot="1" x14ac:dyDescent="0.3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39"/>
      <c r="R296" s="39"/>
      <c r="S296" s="40"/>
      <c r="T296" s="40"/>
      <c r="U296" s="40"/>
      <c r="V296" s="40"/>
      <c r="W296" s="40"/>
      <c r="X296" s="40"/>
      <c r="Y296" s="40"/>
      <c r="Z296" s="40"/>
    </row>
    <row r="297" spans="1:26" ht="15.75" thickBot="1" x14ac:dyDescent="0.3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39"/>
      <c r="R297" s="39"/>
      <c r="S297" s="40"/>
      <c r="T297" s="40"/>
      <c r="U297" s="40"/>
      <c r="V297" s="40"/>
      <c r="W297" s="40"/>
      <c r="X297" s="40"/>
      <c r="Y297" s="40"/>
      <c r="Z297" s="40"/>
    </row>
    <row r="298" spans="1:26" ht="15.75" thickBot="1" x14ac:dyDescent="0.3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39"/>
      <c r="R298" s="39"/>
      <c r="S298" s="40"/>
      <c r="T298" s="40"/>
      <c r="U298" s="40"/>
      <c r="V298" s="40"/>
      <c r="W298" s="40"/>
      <c r="X298" s="40"/>
      <c r="Y298" s="40"/>
      <c r="Z298" s="40"/>
    </row>
    <row r="299" spans="1:26" ht="15.75" thickBot="1" x14ac:dyDescent="0.3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39"/>
      <c r="R299" s="39"/>
      <c r="S299" s="40"/>
      <c r="T299" s="40"/>
      <c r="U299" s="40"/>
      <c r="V299" s="40"/>
      <c r="W299" s="40"/>
      <c r="X299" s="40"/>
      <c r="Y299" s="40"/>
      <c r="Z299" s="40"/>
    </row>
    <row r="300" spans="1:26" ht="15.75" thickBot="1" x14ac:dyDescent="0.3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39"/>
      <c r="R300" s="39"/>
      <c r="S300" s="40"/>
      <c r="T300" s="40"/>
      <c r="U300" s="40"/>
      <c r="V300" s="40"/>
      <c r="W300" s="40"/>
      <c r="X300" s="40"/>
      <c r="Y300" s="40"/>
      <c r="Z300" s="40"/>
    </row>
    <row r="301" spans="1:26" ht="15.75" thickBot="1" x14ac:dyDescent="0.3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39"/>
      <c r="R301" s="39"/>
      <c r="S301" s="40"/>
      <c r="T301" s="40"/>
      <c r="U301" s="40"/>
      <c r="V301" s="40"/>
      <c r="W301" s="40"/>
      <c r="X301" s="40"/>
      <c r="Y301" s="40"/>
      <c r="Z301" s="40"/>
    </row>
    <row r="302" spans="1:26" ht="15.75" thickBot="1" x14ac:dyDescent="0.3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39"/>
      <c r="R302" s="39"/>
      <c r="S302" s="40"/>
      <c r="T302" s="40"/>
      <c r="U302" s="40"/>
      <c r="V302" s="40"/>
      <c r="W302" s="40"/>
      <c r="X302" s="40"/>
      <c r="Y302" s="40"/>
      <c r="Z302" s="40"/>
    </row>
    <row r="303" spans="1:26" ht="15.75" thickBot="1" x14ac:dyDescent="0.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39"/>
      <c r="R303" s="39"/>
      <c r="S303" s="40"/>
      <c r="T303" s="40"/>
      <c r="U303" s="40"/>
      <c r="V303" s="40"/>
      <c r="W303" s="40"/>
      <c r="X303" s="40"/>
      <c r="Y303" s="40"/>
      <c r="Z303" s="40"/>
    </row>
    <row r="304" spans="1:26" ht="15.75" thickBot="1" x14ac:dyDescent="0.3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39"/>
      <c r="R304" s="39"/>
      <c r="S304" s="40"/>
      <c r="T304" s="40"/>
      <c r="U304" s="40"/>
      <c r="V304" s="40"/>
      <c r="W304" s="40"/>
      <c r="X304" s="40"/>
      <c r="Y304" s="40"/>
      <c r="Z304" s="40"/>
    </row>
    <row r="305" spans="1:26" ht="15.75" thickBot="1" x14ac:dyDescent="0.3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39"/>
      <c r="R305" s="39"/>
      <c r="S305" s="40"/>
      <c r="T305" s="40"/>
      <c r="U305" s="40"/>
      <c r="V305" s="40"/>
      <c r="W305" s="40"/>
      <c r="X305" s="40"/>
      <c r="Y305" s="40"/>
      <c r="Z305" s="40"/>
    </row>
    <row r="306" spans="1:26" ht="15.75" thickBot="1" x14ac:dyDescent="0.3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39"/>
      <c r="R306" s="39"/>
      <c r="S306" s="40"/>
      <c r="T306" s="40"/>
      <c r="U306" s="40"/>
      <c r="V306" s="40"/>
      <c r="W306" s="40"/>
      <c r="X306" s="40"/>
      <c r="Y306" s="40"/>
      <c r="Z306" s="40"/>
    </row>
    <row r="307" spans="1:26" ht="15.75" thickBot="1" x14ac:dyDescent="0.3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39"/>
      <c r="R307" s="39"/>
      <c r="S307" s="40"/>
      <c r="T307" s="40"/>
      <c r="U307" s="40"/>
      <c r="V307" s="40"/>
      <c r="W307" s="40"/>
      <c r="X307" s="40"/>
      <c r="Y307" s="40"/>
      <c r="Z307" s="40"/>
    </row>
    <row r="308" spans="1:26" ht="15.75" thickBot="1" x14ac:dyDescent="0.3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39"/>
      <c r="R308" s="39"/>
      <c r="S308" s="40"/>
      <c r="T308" s="40"/>
      <c r="U308" s="40"/>
      <c r="V308" s="40"/>
      <c r="W308" s="40"/>
      <c r="X308" s="40"/>
      <c r="Y308" s="40"/>
      <c r="Z308" s="40"/>
    </row>
    <row r="309" spans="1:26" ht="15.75" thickBot="1" x14ac:dyDescent="0.3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39"/>
      <c r="R309" s="39"/>
      <c r="S309" s="40"/>
      <c r="T309" s="40"/>
      <c r="U309" s="40"/>
      <c r="V309" s="40"/>
      <c r="W309" s="40"/>
      <c r="X309" s="40"/>
      <c r="Y309" s="40"/>
      <c r="Z309" s="40"/>
    </row>
    <row r="310" spans="1:26" ht="15.75" thickBot="1" x14ac:dyDescent="0.3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39"/>
      <c r="R310" s="39"/>
      <c r="S310" s="40"/>
      <c r="T310" s="40"/>
      <c r="U310" s="40"/>
      <c r="V310" s="40"/>
      <c r="W310" s="40"/>
      <c r="X310" s="40"/>
      <c r="Y310" s="40"/>
      <c r="Z310" s="40"/>
    </row>
    <row r="311" spans="1:26" ht="15.75" thickBot="1" x14ac:dyDescent="0.3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39"/>
      <c r="R311" s="39"/>
      <c r="S311" s="40"/>
      <c r="T311" s="40"/>
      <c r="U311" s="40"/>
      <c r="V311" s="40"/>
      <c r="W311" s="40"/>
      <c r="X311" s="40"/>
      <c r="Y311" s="40"/>
      <c r="Z311" s="40"/>
    </row>
    <row r="312" spans="1:26" ht="15.75" thickBot="1" x14ac:dyDescent="0.3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39"/>
      <c r="R312" s="39"/>
      <c r="S312" s="40"/>
      <c r="T312" s="40"/>
      <c r="U312" s="40"/>
      <c r="V312" s="40"/>
      <c r="W312" s="40"/>
      <c r="X312" s="40"/>
      <c r="Y312" s="40"/>
      <c r="Z312" s="40"/>
    </row>
    <row r="313" spans="1:26" ht="15.75" thickBot="1" x14ac:dyDescent="0.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39"/>
      <c r="R313" s="39"/>
      <c r="S313" s="40"/>
      <c r="T313" s="40"/>
      <c r="U313" s="40"/>
      <c r="V313" s="40"/>
      <c r="W313" s="40"/>
      <c r="X313" s="40"/>
      <c r="Y313" s="40"/>
      <c r="Z313" s="40"/>
    </row>
    <row r="314" spans="1:26" ht="15.75" thickBot="1" x14ac:dyDescent="0.3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39"/>
      <c r="R314" s="39"/>
      <c r="S314" s="40"/>
      <c r="T314" s="40"/>
      <c r="U314" s="40"/>
      <c r="V314" s="40"/>
      <c r="W314" s="40"/>
      <c r="X314" s="40"/>
      <c r="Y314" s="40"/>
      <c r="Z314" s="40"/>
    </row>
    <row r="315" spans="1:26" ht="15.75" thickBot="1" x14ac:dyDescent="0.3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39"/>
      <c r="R315" s="39"/>
      <c r="S315" s="40"/>
      <c r="T315" s="40"/>
      <c r="U315" s="40"/>
      <c r="V315" s="40"/>
      <c r="W315" s="40"/>
      <c r="X315" s="40"/>
      <c r="Y315" s="40"/>
      <c r="Z315" s="40"/>
    </row>
    <row r="316" spans="1:26" ht="15.75" thickBot="1" x14ac:dyDescent="0.3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39"/>
      <c r="R316" s="39"/>
      <c r="S316" s="40"/>
      <c r="T316" s="40"/>
      <c r="U316" s="40"/>
      <c r="V316" s="40"/>
      <c r="W316" s="40"/>
      <c r="X316" s="40"/>
      <c r="Y316" s="40"/>
      <c r="Z316" s="40"/>
    </row>
    <row r="317" spans="1:26" ht="15.75" thickBot="1" x14ac:dyDescent="0.3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39"/>
      <c r="R317" s="39"/>
      <c r="S317" s="40"/>
      <c r="T317" s="40"/>
      <c r="U317" s="40"/>
      <c r="V317" s="40"/>
      <c r="W317" s="40"/>
      <c r="X317" s="40"/>
      <c r="Y317" s="40"/>
      <c r="Z317" s="40"/>
    </row>
    <row r="318" spans="1:26" ht="15.75" thickBot="1" x14ac:dyDescent="0.3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39"/>
      <c r="R318" s="39"/>
      <c r="S318" s="40"/>
      <c r="T318" s="40"/>
      <c r="U318" s="40"/>
      <c r="V318" s="40"/>
      <c r="W318" s="40"/>
      <c r="X318" s="40"/>
      <c r="Y318" s="40"/>
      <c r="Z318" s="40"/>
    </row>
    <row r="319" spans="1:26" ht="15.75" thickBot="1" x14ac:dyDescent="0.3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39"/>
      <c r="R319" s="39"/>
      <c r="S319" s="40"/>
      <c r="T319" s="40"/>
      <c r="U319" s="40"/>
      <c r="V319" s="40"/>
      <c r="W319" s="40"/>
      <c r="X319" s="40"/>
      <c r="Y319" s="40"/>
      <c r="Z319" s="40"/>
    </row>
    <row r="320" spans="1:26" ht="15.75" thickBot="1" x14ac:dyDescent="0.3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39"/>
      <c r="R320" s="39"/>
      <c r="S320" s="40"/>
      <c r="T320" s="40"/>
      <c r="U320" s="40"/>
      <c r="V320" s="40"/>
      <c r="W320" s="40"/>
      <c r="X320" s="40"/>
      <c r="Y320" s="40"/>
      <c r="Z320" s="40"/>
    </row>
    <row r="321" spans="1:26" ht="15.75" thickBot="1" x14ac:dyDescent="0.3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39"/>
      <c r="R321" s="39"/>
      <c r="S321" s="40"/>
      <c r="T321" s="40"/>
      <c r="U321" s="40"/>
      <c r="V321" s="40"/>
      <c r="W321" s="40"/>
      <c r="X321" s="40"/>
      <c r="Y321" s="40"/>
      <c r="Z321" s="40"/>
    </row>
    <row r="322" spans="1:26" ht="15.75" thickBot="1" x14ac:dyDescent="0.3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39"/>
      <c r="R322" s="39"/>
      <c r="S322" s="40"/>
      <c r="T322" s="40"/>
      <c r="U322" s="40"/>
      <c r="V322" s="40"/>
      <c r="W322" s="40"/>
      <c r="X322" s="40"/>
      <c r="Y322" s="40"/>
      <c r="Z322" s="40"/>
    </row>
    <row r="323" spans="1:26" ht="15.75" thickBot="1" x14ac:dyDescent="0.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39"/>
      <c r="R323" s="39"/>
      <c r="S323" s="40"/>
      <c r="T323" s="40"/>
      <c r="U323" s="40"/>
      <c r="V323" s="40"/>
      <c r="W323" s="40"/>
      <c r="X323" s="40"/>
      <c r="Y323" s="40"/>
      <c r="Z323" s="40"/>
    </row>
    <row r="324" spans="1:26" ht="15.75" thickBot="1" x14ac:dyDescent="0.3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39"/>
      <c r="R324" s="39"/>
      <c r="S324" s="40"/>
      <c r="T324" s="40"/>
      <c r="U324" s="40"/>
      <c r="V324" s="40"/>
      <c r="W324" s="40"/>
      <c r="X324" s="40"/>
      <c r="Y324" s="40"/>
      <c r="Z324" s="40"/>
    </row>
    <row r="325" spans="1:26" ht="15.75" thickBot="1" x14ac:dyDescent="0.3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39"/>
      <c r="R325" s="39"/>
      <c r="S325" s="40"/>
      <c r="T325" s="40"/>
      <c r="U325" s="40"/>
      <c r="V325" s="40"/>
      <c r="W325" s="40"/>
      <c r="X325" s="40"/>
      <c r="Y325" s="40"/>
      <c r="Z325" s="40"/>
    </row>
    <row r="326" spans="1:26" ht="15.75" thickBot="1" x14ac:dyDescent="0.3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39"/>
      <c r="R326" s="39"/>
      <c r="S326" s="40"/>
      <c r="T326" s="40"/>
      <c r="U326" s="40"/>
      <c r="V326" s="40"/>
      <c r="W326" s="40"/>
      <c r="X326" s="40"/>
      <c r="Y326" s="40"/>
      <c r="Z326" s="40"/>
    </row>
    <row r="327" spans="1:26" ht="15.75" thickBot="1" x14ac:dyDescent="0.3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39"/>
      <c r="R327" s="39"/>
      <c r="S327" s="40"/>
      <c r="T327" s="40"/>
      <c r="U327" s="40"/>
      <c r="V327" s="40"/>
      <c r="W327" s="40"/>
      <c r="X327" s="40"/>
      <c r="Y327" s="40"/>
      <c r="Z327" s="40"/>
    </row>
    <row r="328" spans="1:26" ht="15.75" thickBot="1" x14ac:dyDescent="0.3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39"/>
      <c r="R328" s="39"/>
      <c r="S328" s="40"/>
      <c r="T328" s="40"/>
      <c r="U328" s="40"/>
      <c r="V328" s="40"/>
      <c r="W328" s="40"/>
      <c r="X328" s="40"/>
      <c r="Y328" s="40"/>
      <c r="Z328" s="40"/>
    </row>
    <row r="329" spans="1:26" ht="15.75" thickBot="1" x14ac:dyDescent="0.3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39"/>
      <c r="R329" s="39"/>
      <c r="S329" s="40"/>
      <c r="T329" s="40"/>
      <c r="U329" s="40"/>
      <c r="V329" s="40"/>
      <c r="W329" s="40"/>
      <c r="X329" s="40"/>
      <c r="Y329" s="40"/>
      <c r="Z329" s="40"/>
    </row>
    <row r="330" spans="1:26" ht="15.75" thickBot="1" x14ac:dyDescent="0.3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39"/>
      <c r="R330" s="39"/>
      <c r="S330" s="40"/>
      <c r="T330" s="40"/>
      <c r="U330" s="40"/>
      <c r="V330" s="40"/>
      <c r="W330" s="40"/>
      <c r="X330" s="40"/>
      <c r="Y330" s="40"/>
      <c r="Z330" s="40"/>
    </row>
    <row r="331" spans="1:26" ht="15.75" thickBot="1" x14ac:dyDescent="0.3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39"/>
      <c r="R331" s="39"/>
      <c r="S331" s="40"/>
      <c r="T331" s="40"/>
      <c r="U331" s="40"/>
      <c r="V331" s="40"/>
      <c r="W331" s="40"/>
      <c r="X331" s="40"/>
      <c r="Y331" s="40"/>
      <c r="Z331" s="40"/>
    </row>
    <row r="332" spans="1:26" ht="15.75" thickBot="1" x14ac:dyDescent="0.3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39"/>
      <c r="R332" s="39"/>
      <c r="S332" s="40"/>
      <c r="T332" s="40"/>
      <c r="U332" s="40"/>
      <c r="V332" s="40"/>
      <c r="W332" s="40"/>
      <c r="X332" s="40"/>
      <c r="Y332" s="40"/>
      <c r="Z332" s="40"/>
    </row>
    <row r="333" spans="1:26" ht="15.75" thickBot="1" x14ac:dyDescent="0.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39"/>
      <c r="R333" s="39"/>
      <c r="S333" s="40"/>
      <c r="T333" s="40"/>
      <c r="U333" s="40"/>
      <c r="V333" s="40"/>
      <c r="W333" s="40"/>
      <c r="X333" s="40"/>
      <c r="Y333" s="40"/>
      <c r="Z333" s="40"/>
    </row>
    <row r="334" spans="1:26" ht="15.75" thickBot="1" x14ac:dyDescent="0.3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39"/>
      <c r="R334" s="39"/>
      <c r="S334" s="40"/>
      <c r="T334" s="40"/>
      <c r="U334" s="40"/>
      <c r="V334" s="40"/>
      <c r="W334" s="40"/>
      <c r="X334" s="40"/>
      <c r="Y334" s="40"/>
      <c r="Z334" s="40"/>
    </row>
    <row r="335" spans="1:26" ht="15.75" thickBot="1" x14ac:dyDescent="0.3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39"/>
      <c r="R335" s="39"/>
      <c r="S335" s="40"/>
      <c r="T335" s="40"/>
      <c r="U335" s="40"/>
      <c r="V335" s="40"/>
      <c r="W335" s="40"/>
      <c r="X335" s="40"/>
      <c r="Y335" s="40"/>
      <c r="Z335" s="40"/>
    </row>
    <row r="336" spans="1:26" ht="15.75" thickBot="1" x14ac:dyDescent="0.3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39"/>
      <c r="R336" s="39"/>
      <c r="S336" s="40"/>
      <c r="T336" s="40"/>
      <c r="U336" s="40"/>
      <c r="V336" s="40"/>
      <c r="W336" s="40"/>
      <c r="X336" s="40"/>
      <c r="Y336" s="40"/>
      <c r="Z336" s="40"/>
    </row>
    <row r="337" spans="1:26" ht="15.75" thickBot="1" x14ac:dyDescent="0.3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39"/>
      <c r="R337" s="39"/>
      <c r="S337" s="40"/>
      <c r="T337" s="40"/>
      <c r="U337" s="40"/>
      <c r="V337" s="40"/>
      <c r="W337" s="40"/>
      <c r="X337" s="40"/>
      <c r="Y337" s="40"/>
      <c r="Z337" s="40"/>
    </row>
    <row r="338" spans="1:26" ht="15.75" thickBot="1" x14ac:dyDescent="0.3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39"/>
      <c r="R338" s="39"/>
      <c r="S338" s="40"/>
      <c r="T338" s="40"/>
      <c r="U338" s="40"/>
      <c r="V338" s="40"/>
      <c r="W338" s="40"/>
      <c r="X338" s="40"/>
      <c r="Y338" s="40"/>
      <c r="Z338" s="40"/>
    </row>
    <row r="339" spans="1:26" ht="15.75" thickBot="1" x14ac:dyDescent="0.3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39"/>
      <c r="R339" s="39"/>
      <c r="S339" s="40"/>
      <c r="T339" s="40"/>
      <c r="U339" s="40"/>
      <c r="V339" s="40"/>
      <c r="W339" s="40"/>
      <c r="X339" s="40"/>
      <c r="Y339" s="40"/>
      <c r="Z339" s="40"/>
    </row>
    <row r="340" spans="1:26" ht="15.75" thickBot="1" x14ac:dyDescent="0.3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39"/>
      <c r="R340" s="39"/>
      <c r="S340" s="40"/>
      <c r="T340" s="40"/>
      <c r="U340" s="40"/>
      <c r="V340" s="40"/>
      <c r="W340" s="40"/>
      <c r="X340" s="40"/>
      <c r="Y340" s="40"/>
      <c r="Z340" s="40"/>
    </row>
    <row r="341" spans="1:26" ht="15.75" thickBot="1" x14ac:dyDescent="0.3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39"/>
      <c r="R341" s="39"/>
      <c r="S341" s="40"/>
      <c r="T341" s="40"/>
      <c r="U341" s="40"/>
      <c r="V341" s="40"/>
      <c r="W341" s="40"/>
      <c r="X341" s="40"/>
      <c r="Y341" s="40"/>
      <c r="Z341" s="40"/>
    </row>
    <row r="342" spans="1:26" ht="15.75" thickBot="1" x14ac:dyDescent="0.3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39"/>
      <c r="R342" s="39"/>
      <c r="S342" s="40"/>
      <c r="T342" s="40"/>
      <c r="U342" s="40"/>
      <c r="V342" s="40"/>
      <c r="W342" s="40"/>
      <c r="X342" s="40"/>
      <c r="Y342" s="40"/>
      <c r="Z342" s="40"/>
    </row>
    <row r="343" spans="1:26" ht="15.75" thickBot="1" x14ac:dyDescent="0.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39"/>
      <c r="R343" s="39"/>
      <c r="S343" s="40"/>
      <c r="T343" s="40"/>
      <c r="U343" s="40"/>
      <c r="V343" s="40"/>
      <c r="W343" s="40"/>
      <c r="X343" s="40"/>
      <c r="Y343" s="40"/>
      <c r="Z343" s="40"/>
    </row>
    <row r="344" spans="1:26" ht="15.75" thickBot="1" x14ac:dyDescent="0.3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39"/>
      <c r="R344" s="39"/>
      <c r="S344" s="40"/>
      <c r="T344" s="40"/>
      <c r="U344" s="40"/>
      <c r="V344" s="40"/>
      <c r="W344" s="40"/>
      <c r="X344" s="40"/>
      <c r="Y344" s="40"/>
      <c r="Z344" s="40"/>
    </row>
    <row r="345" spans="1:26" ht="15.75" thickBot="1" x14ac:dyDescent="0.3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39"/>
      <c r="R345" s="39"/>
      <c r="S345" s="40"/>
      <c r="T345" s="40"/>
      <c r="U345" s="40"/>
      <c r="V345" s="40"/>
      <c r="W345" s="40"/>
      <c r="X345" s="40"/>
      <c r="Y345" s="40"/>
      <c r="Z345" s="40"/>
    </row>
    <row r="346" spans="1:26" ht="15.75" thickBot="1" x14ac:dyDescent="0.3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39"/>
      <c r="R346" s="39"/>
      <c r="S346" s="40"/>
      <c r="T346" s="40"/>
      <c r="U346" s="40"/>
      <c r="V346" s="40"/>
      <c r="W346" s="40"/>
      <c r="X346" s="40"/>
      <c r="Y346" s="40"/>
      <c r="Z346" s="40"/>
    </row>
    <row r="347" spans="1:26" ht="15.75" thickBot="1" x14ac:dyDescent="0.3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39"/>
      <c r="R347" s="39"/>
      <c r="S347" s="40"/>
      <c r="T347" s="40"/>
      <c r="U347" s="40"/>
      <c r="V347" s="40"/>
      <c r="W347" s="40"/>
      <c r="X347" s="40"/>
      <c r="Y347" s="40"/>
      <c r="Z347" s="40"/>
    </row>
    <row r="348" spans="1:26" ht="15.75" thickBot="1" x14ac:dyDescent="0.3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39"/>
      <c r="R348" s="39"/>
      <c r="S348" s="40"/>
      <c r="T348" s="40"/>
      <c r="U348" s="40"/>
      <c r="V348" s="40"/>
      <c r="W348" s="40"/>
      <c r="X348" s="40"/>
      <c r="Y348" s="40"/>
      <c r="Z348" s="40"/>
    </row>
    <row r="349" spans="1:26" ht="15.75" thickBot="1" x14ac:dyDescent="0.3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39"/>
      <c r="R349" s="39"/>
      <c r="S349" s="40"/>
      <c r="T349" s="40"/>
      <c r="U349" s="40"/>
      <c r="V349" s="40"/>
      <c r="W349" s="40"/>
      <c r="X349" s="40"/>
      <c r="Y349" s="40"/>
      <c r="Z349" s="40"/>
    </row>
    <row r="350" spans="1:26" ht="15.75" thickBot="1" x14ac:dyDescent="0.3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39"/>
      <c r="R350" s="39"/>
      <c r="S350" s="40"/>
      <c r="T350" s="40"/>
      <c r="U350" s="40"/>
      <c r="V350" s="40"/>
      <c r="W350" s="40"/>
      <c r="X350" s="40"/>
      <c r="Y350" s="40"/>
      <c r="Z350" s="40"/>
    </row>
    <row r="351" spans="1:26" ht="15.75" thickBot="1" x14ac:dyDescent="0.3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39"/>
      <c r="R351" s="39"/>
      <c r="S351" s="40"/>
      <c r="T351" s="40"/>
      <c r="U351" s="40"/>
      <c r="V351" s="40"/>
      <c r="W351" s="40"/>
      <c r="X351" s="40"/>
      <c r="Y351" s="40"/>
      <c r="Z351" s="40"/>
    </row>
    <row r="352" spans="1:26" ht="15.75" thickBot="1" x14ac:dyDescent="0.3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39"/>
      <c r="R352" s="39"/>
      <c r="S352" s="40"/>
      <c r="T352" s="40"/>
      <c r="U352" s="40"/>
      <c r="V352" s="40"/>
      <c r="W352" s="40"/>
      <c r="X352" s="40"/>
      <c r="Y352" s="40"/>
      <c r="Z352" s="40"/>
    </row>
    <row r="353" spans="1:26" ht="15.75" thickBot="1" x14ac:dyDescent="0.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39"/>
      <c r="R353" s="39"/>
      <c r="S353" s="40"/>
      <c r="T353" s="40"/>
      <c r="U353" s="40"/>
      <c r="V353" s="40"/>
      <c r="W353" s="40"/>
      <c r="X353" s="40"/>
      <c r="Y353" s="40"/>
      <c r="Z353" s="40"/>
    </row>
    <row r="354" spans="1:26" ht="15.75" thickBot="1" x14ac:dyDescent="0.3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39"/>
      <c r="R354" s="39"/>
      <c r="S354" s="40"/>
      <c r="T354" s="40"/>
      <c r="U354" s="40"/>
      <c r="V354" s="40"/>
      <c r="W354" s="40"/>
      <c r="X354" s="40"/>
      <c r="Y354" s="40"/>
      <c r="Z354" s="40"/>
    </row>
    <row r="355" spans="1:26" ht="15.75" thickBot="1" x14ac:dyDescent="0.3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39"/>
      <c r="R355" s="39"/>
      <c r="S355" s="40"/>
      <c r="T355" s="40"/>
      <c r="U355" s="40"/>
      <c r="V355" s="40"/>
      <c r="W355" s="40"/>
      <c r="X355" s="40"/>
      <c r="Y355" s="40"/>
      <c r="Z355" s="40"/>
    </row>
    <row r="356" spans="1:26" ht="15.75" thickBot="1" x14ac:dyDescent="0.3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39"/>
      <c r="R356" s="39"/>
      <c r="S356" s="40"/>
      <c r="T356" s="40"/>
      <c r="U356" s="40"/>
      <c r="V356" s="40"/>
      <c r="W356" s="40"/>
      <c r="X356" s="40"/>
      <c r="Y356" s="40"/>
      <c r="Z356" s="40"/>
    </row>
    <row r="357" spans="1:26" ht="15.75" thickBot="1" x14ac:dyDescent="0.3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39"/>
      <c r="R357" s="39"/>
      <c r="S357" s="40"/>
      <c r="T357" s="40"/>
      <c r="U357" s="40"/>
      <c r="V357" s="40"/>
      <c r="W357" s="40"/>
      <c r="X357" s="40"/>
      <c r="Y357" s="40"/>
      <c r="Z357" s="40"/>
    </row>
    <row r="358" spans="1:26" ht="15.75" thickBot="1" x14ac:dyDescent="0.3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39"/>
      <c r="R358" s="39"/>
      <c r="S358" s="40"/>
      <c r="T358" s="40"/>
      <c r="U358" s="40"/>
      <c r="V358" s="40"/>
      <c r="W358" s="40"/>
      <c r="X358" s="40"/>
      <c r="Y358" s="40"/>
      <c r="Z358" s="40"/>
    </row>
    <row r="359" spans="1:26" ht="15.75" thickBot="1" x14ac:dyDescent="0.3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39"/>
      <c r="R359" s="39"/>
      <c r="S359" s="40"/>
      <c r="T359" s="40"/>
      <c r="U359" s="40"/>
      <c r="V359" s="40"/>
      <c r="W359" s="40"/>
      <c r="X359" s="40"/>
      <c r="Y359" s="40"/>
      <c r="Z359" s="40"/>
    </row>
    <row r="360" spans="1:26" ht="15.75" thickBot="1" x14ac:dyDescent="0.3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39"/>
      <c r="R360" s="39"/>
      <c r="S360" s="40"/>
      <c r="T360" s="40"/>
      <c r="U360" s="40"/>
      <c r="V360" s="40"/>
      <c r="W360" s="40"/>
      <c r="X360" s="40"/>
      <c r="Y360" s="40"/>
      <c r="Z360" s="40"/>
    </row>
    <row r="361" spans="1:26" ht="15.75" thickBot="1" x14ac:dyDescent="0.3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39"/>
      <c r="R361" s="39"/>
      <c r="S361" s="40"/>
      <c r="T361" s="40"/>
      <c r="U361" s="40"/>
      <c r="V361" s="40"/>
      <c r="W361" s="40"/>
      <c r="X361" s="40"/>
      <c r="Y361" s="40"/>
      <c r="Z361" s="40"/>
    </row>
    <row r="362" spans="1:26" ht="15.75" thickBot="1" x14ac:dyDescent="0.3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39"/>
      <c r="R362" s="39"/>
      <c r="S362" s="40"/>
      <c r="T362" s="40"/>
      <c r="U362" s="40"/>
      <c r="V362" s="40"/>
      <c r="W362" s="40"/>
      <c r="X362" s="40"/>
      <c r="Y362" s="40"/>
      <c r="Z362" s="40"/>
    </row>
    <row r="363" spans="1:26" ht="15.75" thickBot="1" x14ac:dyDescent="0.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39"/>
      <c r="R363" s="39"/>
      <c r="S363" s="40"/>
      <c r="T363" s="40"/>
      <c r="U363" s="40"/>
      <c r="V363" s="40"/>
      <c r="W363" s="40"/>
      <c r="X363" s="40"/>
      <c r="Y363" s="40"/>
      <c r="Z363" s="40"/>
    </row>
    <row r="364" spans="1:26" ht="15.75" thickBot="1" x14ac:dyDescent="0.3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39"/>
      <c r="R364" s="39"/>
      <c r="S364" s="40"/>
      <c r="T364" s="40"/>
      <c r="U364" s="40"/>
      <c r="V364" s="40"/>
      <c r="W364" s="40"/>
      <c r="X364" s="40"/>
      <c r="Y364" s="40"/>
      <c r="Z364" s="40"/>
    </row>
    <row r="365" spans="1:26" ht="15.75" thickBot="1" x14ac:dyDescent="0.3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39"/>
      <c r="R365" s="39"/>
      <c r="S365" s="40"/>
      <c r="T365" s="40"/>
      <c r="U365" s="40"/>
      <c r="V365" s="40"/>
      <c r="W365" s="40"/>
      <c r="X365" s="40"/>
      <c r="Y365" s="40"/>
      <c r="Z365" s="40"/>
    </row>
    <row r="366" spans="1:26" ht="15.75" thickBot="1" x14ac:dyDescent="0.3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39"/>
      <c r="R366" s="39"/>
      <c r="S366" s="40"/>
      <c r="T366" s="40"/>
      <c r="U366" s="40"/>
      <c r="V366" s="40"/>
      <c r="W366" s="40"/>
      <c r="X366" s="40"/>
      <c r="Y366" s="40"/>
      <c r="Z366" s="40"/>
    </row>
    <row r="367" spans="1:26" ht="15.75" thickBot="1" x14ac:dyDescent="0.3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39"/>
      <c r="R367" s="39"/>
      <c r="S367" s="40"/>
      <c r="T367" s="40"/>
      <c r="U367" s="40"/>
      <c r="V367" s="40"/>
      <c r="W367" s="40"/>
      <c r="X367" s="40"/>
      <c r="Y367" s="40"/>
      <c r="Z367" s="40"/>
    </row>
    <row r="368" spans="1:26" ht="15.75" thickBot="1" x14ac:dyDescent="0.3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39"/>
      <c r="R368" s="39"/>
      <c r="S368" s="40"/>
      <c r="T368" s="40"/>
      <c r="U368" s="40"/>
      <c r="V368" s="40"/>
      <c r="W368" s="40"/>
      <c r="X368" s="40"/>
      <c r="Y368" s="40"/>
      <c r="Z368" s="40"/>
    </row>
    <row r="369" spans="1:26" ht="15.75" thickBot="1" x14ac:dyDescent="0.3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39"/>
      <c r="R369" s="39"/>
      <c r="S369" s="40"/>
      <c r="T369" s="40"/>
      <c r="U369" s="40"/>
      <c r="V369" s="40"/>
      <c r="W369" s="40"/>
      <c r="X369" s="40"/>
      <c r="Y369" s="40"/>
      <c r="Z369" s="40"/>
    </row>
    <row r="370" spans="1:26" ht="15.75" thickBot="1" x14ac:dyDescent="0.3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39"/>
      <c r="R370" s="39"/>
      <c r="S370" s="40"/>
      <c r="T370" s="40"/>
      <c r="U370" s="40"/>
      <c r="V370" s="40"/>
      <c r="W370" s="40"/>
      <c r="X370" s="40"/>
      <c r="Y370" s="40"/>
      <c r="Z370" s="40"/>
    </row>
    <row r="371" spans="1:26" ht="15.75" thickBot="1" x14ac:dyDescent="0.3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39"/>
      <c r="R371" s="39"/>
      <c r="S371" s="40"/>
      <c r="T371" s="40"/>
      <c r="U371" s="40"/>
      <c r="V371" s="40"/>
      <c r="W371" s="40"/>
      <c r="X371" s="40"/>
      <c r="Y371" s="40"/>
      <c r="Z371" s="40"/>
    </row>
    <row r="372" spans="1:26" ht="15.75" thickBot="1" x14ac:dyDescent="0.3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39"/>
      <c r="R372" s="39"/>
      <c r="S372" s="40"/>
      <c r="T372" s="40"/>
      <c r="U372" s="40"/>
      <c r="V372" s="40"/>
      <c r="W372" s="40"/>
      <c r="X372" s="40"/>
      <c r="Y372" s="40"/>
      <c r="Z372" s="40"/>
    </row>
    <row r="373" spans="1:26" ht="15.75" thickBot="1" x14ac:dyDescent="0.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39"/>
      <c r="R373" s="39"/>
      <c r="S373" s="40"/>
      <c r="T373" s="40"/>
      <c r="U373" s="40"/>
      <c r="V373" s="40"/>
      <c r="W373" s="40"/>
      <c r="X373" s="40"/>
      <c r="Y373" s="40"/>
      <c r="Z373" s="40"/>
    </row>
    <row r="374" spans="1:26" ht="15.75" thickBot="1" x14ac:dyDescent="0.3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39"/>
      <c r="R374" s="39"/>
      <c r="S374" s="40"/>
      <c r="T374" s="40"/>
      <c r="U374" s="40"/>
      <c r="V374" s="40"/>
      <c r="W374" s="40"/>
      <c r="X374" s="40"/>
      <c r="Y374" s="40"/>
      <c r="Z374" s="40"/>
    </row>
    <row r="375" spans="1:26" ht="15.75" thickBot="1" x14ac:dyDescent="0.3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39"/>
      <c r="R375" s="39"/>
      <c r="S375" s="40"/>
      <c r="T375" s="40"/>
      <c r="U375" s="40"/>
      <c r="V375" s="40"/>
      <c r="W375" s="40"/>
      <c r="X375" s="40"/>
      <c r="Y375" s="40"/>
      <c r="Z375" s="40"/>
    </row>
    <row r="376" spans="1:26" ht="15.75" thickBot="1" x14ac:dyDescent="0.3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39"/>
      <c r="R376" s="39"/>
      <c r="S376" s="40"/>
      <c r="T376" s="40"/>
      <c r="U376" s="40"/>
      <c r="V376" s="40"/>
      <c r="W376" s="40"/>
      <c r="X376" s="40"/>
      <c r="Y376" s="40"/>
      <c r="Z376" s="40"/>
    </row>
    <row r="377" spans="1:26" ht="15.75" thickBot="1" x14ac:dyDescent="0.3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39"/>
      <c r="R377" s="39"/>
      <c r="S377" s="40"/>
      <c r="T377" s="40"/>
      <c r="U377" s="40"/>
      <c r="V377" s="40"/>
      <c r="W377" s="40"/>
      <c r="X377" s="40"/>
      <c r="Y377" s="40"/>
      <c r="Z377" s="40"/>
    </row>
    <row r="378" spans="1:26" ht="15.75" thickBot="1" x14ac:dyDescent="0.3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39"/>
      <c r="R378" s="39"/>
      <c r="S378" s="40"/>
      <c r="T378" s="40"/>
      <c r="U378" s="40"/>
      <c r="V378" s="40"/>
      <c r="W378" s="40"/>
      <c r="X378" s="40"/>
      <c r="Y378" s="40"/>
      <c r="Z378" s="40"/>
    </row>
    <row r="379" spans="1:26" ht="15.75" thickBot="1" x14ac:dyDescent="0.3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39"/>
      <c r="R379" s="39"/>
      <c r="S379" s="40"/>
      <c r="T379" s="40"/>
      <c r="U379" s="40"/>
      <c r="V379" s="40"/>
      <c r="W379" s="40"/>
      <c r="X379" s="40"/>
      <c r="Y379" s="40"/>
      <c r="Z379" s="40"/>
    </row>
    <row r="380" spans="1:26" ht="15.75" thickBot="1" x14ac:dyDescent="0.3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39"/>
      <c r="R380" s="39"/>
      <c r="S380" s="40"/>
      <c r="T380" s="40"/>
      <c r="U380" s="40"/>
      <c r="V380" s="40"/>
      <c r="W380" s="40"/>
      <c r="X380" s="40"/>
      <c r="Y380" s="40"/>
      <c r="Z380" s="40"/>
    </row>
    <row r="381" spans="1:26" ht="15.75" thickBot="1" x14ac:dyDescent="0.3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39"/>
      <c r="R381" s="39"/>
      <c r="S381" s="40"/>
      <c r="T381" s="40"/>
      <c r="U381" s="40"/>
      <c r="V381" s="40"/>
      <c r="W381" s="40"/>
      <c r="X381" s="40"/>
      <c r="Y381" s="40"/>
      <c r="Z381" s="40"/>
    </row>
    <row r="382" spans="1:26" ht="15.75" thickBot="1" x14ac:dyDescent="0.3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39"/>
      <c r="R382" s="39"/>
      <c r="S382" s="40"/>
      <c r="T382" s="40"/>
      <c r="U382" s="40"/>
      <c r="V382" s="40"/>
      <c r="W382" s="40"/>
      <c r="X382" s="40"/>
      <c r="Y382" s="40"/>
      <c r="Z382" s="40"/>
    </row>
    <row r="383" spans="1:26" ht="15.75" thickBot="1" x14ac:dyDescent="0.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39"/>
      <c r="R383" s="39"/>
      <c r="S383" s="40"/>
      <c r="T383" s="40"/>
      <c r="U383" s="40"/>
      <c r="V383" s="40"/>
      <c r="W383" s="40"/>
      <c r="X383" s="40"/>
      <c r="Y383" s="40"/>
      <c r="Z383" s="40"/>
    </row>
    <row r="384" spans="1:26" ht="15.75" thickBot="1" x14ac:dyDescent="0.3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39"/>
      <c r="R384" s="39"/>
      <c r="S384" s="40"/>
      <c r="T384" s="40"/>
      <c r="U384" s="40"/>
      <c r="V384" s="40"/>
      <c r="W384" s="40"/>
      <c r="X384" s="40"/>
      <c r="Y384" s="40"/>
      <c r="Z384" s="40"/>
    </row>
    <row r="385" spans="1:26" ht="15.75" thickBot="1" x14ac:dyDescent="0.3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39"/>
      <c r="R385" s="39"/>
      <c r="S385" s="40"/>
      <c r="T385" s="40"/>
      <c r="U385" s="40"/>
      <c r="V385" s="40"/>
      <c r="W385" s="40"/>
      <c r="X385" s="40"/>
      <c r="Y385" s="40"/>
      <c r="Z385" s="40"/>
    </row>
    <row r="386" spans="1:26" ht="15.75" thickBot="1" x14ac:dyDescent="0.3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39"/>
      <c r="R386" s="39"/>
      <c r="S386" s="40"/>
      <c r="T386" s="40"/>
      <c r="U386" s="40"/>
      <c r="V386" s="40"/>
      <c r="W386" s="40"/>
      <c r="X386" s="40"/>
      <c r="Y386" s="40"/>
      <c r="Z386" s="40"/>
    </row>
    <row r="387" spans="1:26" ht="15.75" thickBot="1" x14ac:dyDescent="0.3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39"/>
      <c r="R387" s="39"/>
      <c r="S387" s="40"/>
      <c r="T387" s="40"/>
      <c r="U387" s="40"/>
      <c r="V387" s="40"/>
      <c r="W387" s="40"/>
      <c r="X387" s="40"/>
      <c r="Y387" s="40"/>
      <c r="Z387" s="40"/>
    </row>
    <row r="388" spans="1:26" ht="15.75" thickBot="1" x14ac:dyDescent="0.3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39"/>
      <c r="R388" s="39"/>
      <c r="S388" s="40"/>
      <c r="T388" s="40"/>
      <c r="U388" s="40"/>
      <c r="V388" s="40"/>
      <c r="W388" s="40"/>
      <c r="X388" s="40"/>
      <c r="Y388" s="40"/>
      <c r="Z388" s="40"/>
    </row>
    <row r="389" spans="1:26" ht="15.75" thickBot="1" x14ac:dyDescent="0.3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39"/>
      <c r="R389" s="39"/>
      <c r="S389" s="40"/>
      <c r="T389" s="40"/>
      <c r="U389" s="40"/>
      <c r="V389" s="40"/>
      <c r="W389" s="40"/>
      <c r="X389" s="40"/>
      <c r="Y389" s="40"/>
      <c r="Z389" s="40"/>
    </row>
    <row r="390" spans="1:26" ht="15.75" thickBot="1" x14ac:dyDescent="0.3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39"/>
      <c r="R390" s="39"/>
      <c r="S390" s="40"/>
      <c r="T390" s="40"/>
      <c r="U390" s="40"/>
      <c r="V390" s="40"/>
      <c r="W390" s="40"/>
      <c r="X390" s="40"/>
      <c r="Y390" s="40"/>
      <c r="Z390" s="40"/>
    </row>
    <row r="391" spans="1:26" ht="15.75" thickBot="1" x14ac:dyDescent="0.3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39"/>
      <c r="R391" s="39"/>
      <c r="S391" s="40"/>
      <c r="T391" s="40"/>
      <c r="U391" s="40"/>
      <c r="V391" s="40"/>
      <c r="W391" s="40"/>
      <c r="X391" s="40"/>
      <c r="Y391" s="40"/>
      <c r="Z391" s="40"/>
    </row>
    <row r="392" spans="1:26" ht="15.75" thickBot="1" x14ac:dyDescent="0.3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39"/>
      <c r="R392" s="39"/>
      <c r="S392" s="40"/>
      <c r="T392" s="40"/>
      <c r="U392" s="40"/>
      <c r="V392" s="40"/>
      <c r="W392" s="40"/>
      <c r="X392" s="40"/>
      <c r="Y392" s="40"/>
      <c r="Z392" s="40"/>
    </row>
    <row r="393" spans="1:26" ht="15.75" thickBot="1" x14ac:dyDescent="0.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39"/>
      <c r="R393" s="39"/>
      <c r="S393" s="40"/>
      <c r="T393" s="40"/>
      <c r="U393" s="40"/>
      <c r="V393" s="40"/>
      <c r="W393" s="40"/>
      <c r="X393" s="40"/>
      <c r="Y393" s="40"/>
      <c r="Z393" s="40"/>
    </row>
    <row r="394" spans="1:26" ht="15.75" thickBot="1" x14ac:dyDescent="0.3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39"/>
      <c r="R394" s="39"/>
      <c r="S394" s="40"/>
      <c r="T394" s="40"/>
      <c r="U394" s="40"/>
      <c r="V394" s="40"/>
      <c r="W394" s="40"/>
      <c r="X394" s="40"/>
      <c r="Y394" s="40"/>
      <c r="Z394" s="40"/>
    </row>
    <row r="395" spans="1:26" ht="15.75" thickBot="1" x14ac:dyDescent="0.3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39"/>
      <c r="R395" s="39"/>
      <c r="S395" s="40"/>
      <c r="T395" s="40"/>
      <c r="U395" s="40"/>
      <c r="V395" s="40"/>
      <c r="W395" s="40"/>
      <c r="X395" s="40"/>
      <c r="Y395" s="40"/>
      <c r="Z395" s="40"/>
    </row>
    <row r="396" spans="1:26" ht="15.75" thickBot="1" x14ac:dyDescent="0.3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39"/>
      <c r="R396" s="39"/>
      <c r="S396" s="40"/>
      <c r="T396" s="40"/>
      <c r="U396" s="40"/>
      <c r="V396" s="40"/>
      <c r="W396" s="40"/>
      <c r="X396" s="40"/>
      <c r="Y396" s="40"/>
      <c r="Z396" s="40"/>
    </row>
    <row r="397" spans="1:26" ht="15.75" thickBot="1" x14ac:dyDescent="0.3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39"/>
      <c r="R397" s="39"/>
      <c r="S397" s="40"/>
      <c r="T397" s="40"/>
      <c r="U397" s="40"/>
      <c r="V397" s="40"/>
      <c r="W397" s="40"/>
      <c r="X397" s="40"/>
      <c r="Y397" s="40"/>
      <c r="Z397" s="40"/>
    </row>
    <row r="398" spans="1:26" ht="15.75" thickBot="1" x14ac:dyDescent="0.3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39"/>
      <c r="R398" s="39"/>
      <c r="S398" s="40"/>
      <c r="T398" s="40"/>
      <c r="U398" s="40"/>
      <c r="V398" s="40"/>
      <c r="W398" s="40"/>
      <c r="X398" s="40"/>
      <c r="Y398" s="40"/>
      <c r="Z398" s="40"/>
    </row>
    <row r="399" spans="1:26" ht="15.75" thickBot="1" x14ac:dyDescent="0.3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39"/>
      <c r="R399" s="39"/>
      <c r="S399" s="40"/>
      <c r="T399" s="40"/>
      <c r="U399" s="40"/>
      <c r="V399" s="40"/>
      <c r="W399" s="40"/>
      <c r="X399" s="40"/>
      <c r="Y399" s="40"/>
      <c r="Z399" s="40"/>
    </row>
    <row r="400" spans="1:26" ht="15.75" thickBot="1" x14ac:dyDescent="0.3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39"/>
      <c r="R400" s="39"/>
      <c r="S400" s="40"/>
      <c r="T400" s="40"/>
      <c r="U400" s="40"/>
      <c r="V400" s="40"/>
      <c r="W400" s="40"/>
      <c r="X400" s="40"/>
      <c r="Y400" s="40"/>
      <c r="Z400" s="40"/>
    </row>
    <row r="401" spans="1:26" ht="15.75" thickBot="1" x14ac:dyDescent="0.3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39"/>
      <c r="R401" s="39"/>
      <c r="S401" s="40"/>
      <c r="T401" s="40"/>
      <c r="U401" s="40"/>
      <c r="V401" s="40"/>
      <c r="W401" s="40"/>
      <c r="X401" s="40"/>
      <c r="Y401" s="40"/>
      <c r="Z401" s="40"/>
    </row>
    <row r="402" spans="1:26" ht="15.75" thickBot="1" x14ac:dyDescent="0.3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39"/>
      <c r="R402" s="39"/>
      <c r="S402" s="40"/>
      <c r="T402" s="40"/>
      <c r="U402" s="40"/>
      <c r="V402" s="40"/>
      <c r="W402" s="40"/>
      <c r="X402" s="40"/>
      <c r="Y402" s="40"/>
      <c r="Z402" s="40"/>
    </row>
    <row r="403" spans="1:26" ht="15.75" thickBot="1" x14ac:dyDescent="0.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39"/>
      <c r="R403" s="39"/>
      <c r="S403" s="40"/>
      <c r="T403" s="40"/>
      <c r="U403" s="40"/>
      <c r="V403" s="40"/>
      <c r="W403" s="40"/>
      <c r="X403" s="40"/>
      <c r="Y403" s="40"/>
      <c r="Z403" s="40"/>
    </row>
    <row r="404" spans="1:26" ht="15.75" thickBot="1" x14ac:dyDescent="0.3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39"/>
      <c r="R404" s="39"/>
      <c r="S404" s="40"/>
      <c r="T404" s="40"/>
      <c r="U404" s="40"/>
      <c r="V404" s="40"/>
      <c r="W404" s="40"/>
      <c r="X404" s="40"/>
      <c r="Y404" s="40"/>
      <c r="Z404" s="40"/>
    </row>
    <row r="405" spans="1:26" ht="15.75" thickBot="1" x14ac:dyDescent="0.3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39"/>
      <c r="R405" s="39"/>
      <c r="S405" s="40"/>
      <c r="T405" s="40"/>
      <c r="U405" s="40"/>
      <c r="V405" s="40"/>
      <c r="W405" s="40"/>
      <c r="X405" s="40"/>
      <c r="Y405" s="40"/>
      <c r="Z405" s="40"/>
    </row>
    <row r="406" spans="1:26" ht="15.75" thickBot="1" x14ac:dyDescent="0.3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39"/>
      <c r="R406" s="39"/>
      <c r="S406" s="40"/>
      <c r="T406" s="40"/>
      <c r="U406" s="40"/>
      <c r="V406" s="40"/>
      <c r="W406" s="40"/>
      <c r="X406" s="40"/>
      <c r="Y406" s="40"/>
      <c r="Z406" s="40"/>
    </row>
    <row r="407" spans="1:26" ht="15.75" thickBot="1" x14ac:dyDescent="0.3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39"/>
      <c r="R407" s="39"/>
      <c r="S407" s="40"/>
      <c r="T407" s="40"/>
      <c r="U407" s="40"/>
      <c r="V407" s="40"/>
      <c r="W407" s="40"/>
      <c r="X407" s="40"/>
      <c r="Y407" s="40"/>
      <c r="Z407" s="40"/>
    </row>
    <row r="408" spans="1:26" ht="15.75" thickBot="1" x14ac:dyDescent="0.3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39"/>
      <c r="R408" s="39"/>
      <c r="S408" s="40"/>
      <c r="T408" s="40"/>
      <c r="U408" s="40"/>
      <c r="V408" s="40"/>
      <c r="W408" s="40"/>
      <c r="X408" s="40"/>
      <c r="Y408" s="40"/>
      <c r="Z408" s="40"/>
    </row>
    <row r="409" spans="1:26" ht="15.75" thickBot="1" x14ac:dyDescent="0.3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39"/>
      <c r="R409" s="39"/>
      <c r="S409" s="40"/>
      <c r="T409" s="40"/>
      <c r="U409" s="40"/>
      <c r="V409" s="40"/>
      <c r="W409" s="40"/>
      <c r="X409" s="40"/>
      <c r="Y409" s="40"/>
      <c r="Z409" s="40"/>
    </row>
    <row r="410" spans="1:26" ht="15.75" thickBot="1" x14ac:dyDescent="0.3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39"/>
      <c r="R410" s="39"/>
      <c r="S410" s="40"/>
      <c r="T410" s="40"/>
      <c r="U410" s="40"/>
      <c r="V410" s="40"/>
      <c r="W410" s="40"/>
      <c r="X410" s="40"/>
      <c r="Y410" s="40"/>
      <c r="Z410" s="40"/>
    </row>
    <row r="411" spans="1:26" ht="15.75" thickBot="1" x14ac:dyDescent="0.3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39"/>
      <c r="R411" s="39"/>
      <c r="S411" s="40"/>
      <c r="T411" s="40"/>
      <c r="U411" s="40"/>
      <c r="V411" s="40"/>
      <c r="W411" s="40"/>
      <c r="X411" s="40"/>
      <c r="Y411" s="40"/>
      <c r="Z411" s="40"/>
    </row>
    <row r="412" spans="1:26" ht="15.75" thickBot="1" x14ac:dyDescent="0.3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39"/>
      <c r="R412" s="39"/>
      <c r="S412" s="40"/>
      <c r="T412" s="40"/>
      <c r="U412" s="40"/>
      <c r="V412" s="40"/>
      <c r="W412" s="40"/>
      <c r="X412" s="40"/>
      <c r="Y412" s="40"/>
      <c r="Z412" s="40"/>
    </row>
    <row r="413" spans="1:26" ht="15.75" thickBot="1" x14ac:dyDescent="0.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39"/>
      <c r="R413" s="39"/>
      <c r="S413" s="40"/>
      <c r="T413" s="40"/>
      <c r="U413" s="40"/>
      <c r="V413" s="40"/>
      <c r="W413" s="40"/>
      <c r="X413" s="40"/>
      <c r="Y413" s="40"/>
      <c r="Z413" s="40"/>
    </row>
    <row r="414" spans="1:26" ht="15.75" thickBot="1" x14ac:dyDescent="0.3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39"/>
      <c r="R414" s="39"/>
      <c r="S414" s="40"/>
      <c r="T414" s="40"/>
      <c r="U414" s="40"/>
      <c r="V414" s="40"/>
      <c r="W414" s="40"/>
      <c r="X414" s="40"/>
      <c r="Y414" s="40"/>
      <c r="Z414" s="40"/>
    </row>
    <row r="415" spans="1:26" ht="15.75" thickBot="1" x14ac:dyDescent="0.3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39"/>
      <c r="R415" s="39"/>
      <c r="S415" s="40"/>
      <c r="T415" s="40"/>
      <c r="U415" s="40"/>
      <c r="V415" s="40"/>
      <c r="W415" s="40"/>
      <c r="X415" s="40"/>
      <c r="Y415" s="40"/>
      <c r="Z415" s="40"/>
    </row>
    <row r="416" spans="1:26" ht="15.75" thickBot="1" x14ac:dyDescent="0.3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39"/>
      <c r="R416" s="39"/>
      <c r="S416" s="40"/>
      <c r="T416" s="40"/>
      <c r="U416" s="40"/>
      <c r="V416" s="40"/>
      <c r="W416" s="40"/>
      <c r="X416" s="40"/>
      <c r="Y416" s="40"/>
      <c r="Z416" s="40"/>
    </row>
    <row r="417" spans="1:26" ht="15.75" thickBot="1" x14ac:dyDescent="0.3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39"/>
      <c r="R417" s="39"/>
      <c r="S417" s="40"/>
      <c r="T417" s="40"/>
      <c r="U417" s="40"/>
      <c r="V417" s="40"/>
      <c r="W417" s="40"/>
      <c r="X417" s="40"/>
      <c r="Y417" s="40"/>
      <c r="Z417" s="40"/>
    </row>
    <row r="418" spans="1:26" ht="15.75" thickBot="1" x14ac:dyDescent="0.3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39"/>
      <c r="R418" s="39"/>
      <c r="S418" s="40"/>
      <c r="T418" s="40"/>
      <c r="U418" s="40"/>
      <c r="V418" s="40"/>
      <c r="W418" s="40"/>
      <c r="X418" s="40"/>
      <c r="Y418" s="40"/>
      <c r="Z418" s="40"/>
    </row>
    <row r="419" spans="1:26" ht="15.75" thickBot="1" x14ac:dyDescent="0.3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39"/>
      <c r="R419" s="39"/>
      <c r="S419" s="40"/>
      <c r="T419" s="40"/>
      <c r="U419" s="40"/>
      <c r="V419" s="40"/>
      <c r="W419" s="40"/>
      <c r="X419" s="40"/>
      <c r="Y419" s="40"/>
      <c r="Z419" s="40"/>
    </row>
    <row r="420" spans="1:26" ht="15.75" thickBot="1" x14ac:dyDescent="0.3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39"/>
      <c r="R420" s="39"/>
      <c r="S420" s="40"/>
      <c r="T420" s="40"/>
      <c r="U420" s="40"/>
      <c r="V420" s="40"/>
      <c r="W420" s="40"/>
      <c r="X420" s="40"/>
      <c r="Y420" s="40"/>
      <c r="Z420" s="40"/>
    </row>
    <row r="421" spans="1:26" ht="15.75" thickBot="1" x14ac:dyDescent="0.3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39"/>
      <c r="R421" s="39"/>
      <c r="S421" s="40"/>
      <c r="T421" s="40"/>
      <c r="U421" s="40"/>
      <c r="V421" s="40"/>
      <c r="W421" s="40"/>
      <c r="X421" s="40"/>
      <c r="Y421" s="40"/>
      <c r="Z421" s="40"/>
    </row>
    <row r="422" spans="1:26" ht="15.75" thickBot="1" x14ac:dyDescent="0.3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39"/>
      <c r="R422" s="39"/>
      <c r="S422" s="40"/>
      <c r="T422" s="40"/>
      <c r="U422" s="40"/>
      <c r="V422" s="40"/>
      <c r="W422" s="40"/>
      <c r="X422" s="40"/>
      <c r="Y422" s="40"/>
      <c r="Z422" s="40"/>
    </row>
    <row r="423" spans="1:26" ht="15.75" thickBot="1" x14ac:dyDescent="0.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39"/>
      <c r="R423" s="39"/>
      <c r="S423" s="40"/>
      <c r="T423" s="40"/>
      <c r="U423" s="40"/>
      <c r="V423" s="40"/>
      <c r="W423" s="40"/>
      <c r="X423" s="40"/>
      <c r="Y423" s="40"/>
      <c r="Z423" s="40"/>
    </row>
    <row r="424" spans="1:26" ht="15.75" thickBot="1" x14ac:dyDescent="0.3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39"/>
      <c r="R424" s="39"/>
      <c r="S424" s="40"/>
      <c r="T424" s="40"/>
      <c r="U424" s="40"/>
      <c r="V424" s="40"/>
      <c r="W424" s="40"/>
      <c r="X424" s="40"/>
      <c r="Y424" s="40"/>
      <c r="Z424" s="40"/>
    </row>
    <row r="425" spans="1:26" ht="15.75" thickBot="1" x14ac:dyDescent="0.3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39"/>
      <c r="R425" s="39"/>
      <c r="S425" s="40"/>
      <c r="T425" s="40"/>
      <c r="U425" s="40"/>
      <c r="V425" s="40"/>
      <c r="W425" s="40"/>
      <c r="X425" s="40"/>
      <c r="Y425" s="40"/>
      <c r="Z425" s="40"/>
    </row>
    <row r="426" spans="1:26" ht="15.75" thickBot="1" x14ac:dyDescent="0.3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39"/>
      <c r="R426" s="39"/>
      <c r="S426" s="40"/>
      <c r="T426" s="40"/>
      <c r="U426" s="40"/>
      <c r="V426" s="40"/>
      <c r="W426" s="40"/>
      <c r="X426" s="40"/>
      <c r="Y426" s="40"/>
      <c r="Z426" s="40"/>
    </row>
    <row r="427" spans="1:26" ht="15.75" thickBot="1" x14ac:dyDescent="0.3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39"/>
      <c r="R427" s="39"/>
      <c r="S427" s="40"/>
      <c r="T427" s="40"/>
      <c r="U427" s="40"/>
      <c r="V427" s="40"/>
      <c r="W427" s="40"/>
      <c r="X427" s="40"/>
      <c r="Y427" s="40"/>
      <c r="Z427" s="40"/>
    </row>
    <row r="428" spans="1:26" ht="15.75" thickBot="1" x14ac:dyDescent="0.3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39"/>
      <c r="R428" s="39"/>
      <c r="S428" s="40"/>
      <c r="T428" s="40"/>
      <c r="U428" s="40"/>
      <c r="V428" s="40"/>
      <c r="W428" s="40"/>
      <c r="X428" s="40"/>
      <c r="Y428" s="40"/>
      <c r="Z428" s="40"/>
    </row>
    <row r="429" spans="1:26" ht="15.75" thickBot="1" x14ac:dyDescent="0.3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39"/>
      <c r="R429" s="39"/>
      <c r="S429" s="40"/>
      <c r="T429" s="40"/>
      <c r="U429" s="40"/>
      <c r="V429" s="40"/>
      <c r="W429" s="40"/>
      <c r="X429" s="40"/>
      <c r="Y429" s="40"/>
      <c r="Z429" s="40"/>
    </row>
    <row r="430" spans="1:26" ht="15.75" thickBot="1" x14ac:dyDescent="0.3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39"/>
      <c r="R430" s="39"/>
      <c r="S430" s="40"/>
      <c r="T430" s="40"/>
      <c r="U430" s="40"/>
      <c r="V430" s="40"/>
      <c r="W430" s="40"/>
      <c r="X430" s="40"/>
      <c r="Y430" s="40"/>
      <c r="Z430" s="40"/>
    </row>
    <row r="431" spans="1:26" ht="15.75" thickBot="1" x14ac:dyDescent="0.3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39"/>
      <c r="R431" s="39"/>
      <c r="S431" s="40"/>
      <c r="T431" s="40"/>
      <c r="U431" s="40"/>
      <c r="V431" s="40"/>
      <c r="W431" s="40"/>
      <c r="X431" s="40"/>
      <c r="Y431" s="40"/>
      <c r="Z431" s="40"/>
    </row>
    <row r="432" spans="1:26" ht="15.75" thickBot="1" x14ac:dyDescent="0.3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39"/>
      <c r="R432" s="39"/>
      <c r="S432" s="40"/>
      <c r="T432" s="40"/>
      <c r="U432" s="40"/>
      <c r="V432" s="40"/>
      <c r="W432" s="40"/>
      <c r="X432" s="40"/>
      <c r="Y432" s="40"/>
      <c r="Z432" s="40"/>
    </row>
    <row r="433" spans="1:26" ht="15.75" thickBot="1" x14ac:dyDescent="0.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39"/>
      <c r="R433" s="39"/>
      <c r="S433" s="40"/>
      <c r="T433" s="40"/>
      <c r="U433" s="40"/>
      <c r="V433" s="40"/>
      <c r="W433" s="40"/>
      <c r="X433" s="40"/>
      <c r="Y433" s="40"/>
      <c r="Z433" s="40"/>
    </row>
    <row r="434" spans="1:26" ht="15.75" thickBot="1" x14ac:dyDescent="0.3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39"/>
      <c r="R434" s="39"/>
      <c r="S434" s="40"/>
      <c r="T434" s="40"/>
      <c r="U434" s="40"/>
      <c r="V434" s="40"/>
      <c r="W434" s="40"/>
      <c r="X434" s="40"/>
      <c r="Y434" s="40"/>
      <c r="Z434" s="40"/>
    </row>
    <row r="435" spans="1:26" ht="15.75" thickBot="1" x14ac:dyDescent="0.3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39"/>
      <c r="R435" s="39"/>
      <c r="S435" s="40"/>
      <c r="T435" s="40"/>
      <c r="U435" s="40"/>
      <c r="V435" s="40"/>
      <c r="W435" s="40"/>
      <c r="X435" s="40"/>
      <c r="Y435" s="40"/>
      <c r="Z435" s="40"/>
    </row>
    <row r="436" spans="1:26" ht="15.75" thickBot="1" x14ac:dyDescent="0.3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39"/>
      <c r="R436" s="39"/>
      <c r="S436" s="40"/>
      <c r="T436" s="40"/>
      <c r="U436" s="40"/>
      <c r="V436" s="40"/>
      <c r="W436" s="40"/>
      <c r="X436" s="40"/>
      <c r="Y436" s="40"/>
      <c r="Z436" s="40"/>
    </row>
    <row r="437" spans="1:26" ht="15.75" thickBot="1" x14ac:dyDescent="0.3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39"/>
      <c r="R437" s="39"/>
      <c r="S437" s="40"/>
      <c r="T437" s="40"/>
      <c r="U437" s="40"/>
      <c r="V437" s="40"/>
      <c r="W437" s="40"/>
      <c r="X437" s="40"/>
      <c r="Y437" s="40"/>
      <c r="Z437" s="40"/>
    </row>
    <row r="438" spans="1:26" ht="15.75" thickBot="1" x14ac:dyDescent="0.3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39"/>
      <c r="R438" s="39"/>
      <c r="S438" s="40"/>
      <c r="T438" s="40"/>
      <c r="U438" s="40"/>
      <c r="V438" s="40"/>
      <c r="W438" s="40"/>
      <c r="X438" s="40"/>
      <c r="Y438" s="40"/>
      <c r="Z438" s="40"/>
    </row>
    <row r="439" spans="1:26" ht="15.75" thickBot="1" x14ac:dyDescent="0.3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39"/>
      <c r="R439" s="39"/>
      <c r="S439" s="40"/>
      <c r="T439" s="40"/>
      <c r="U439" s="40"/>
      <c r="V439" s="40"/>
      <c r="W439" s="40"/>
      <c r="X439" s="40"/>
      <c r="Y439" s="40"/>
      <c r="Z439" s="40"/>
    </row>
    <row r="440" spans="1:26" ht="15.75" thickBot="1" x14ac:dyDescent="0.3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39"/>
      <c r="R440" s="39"/>
      <c r="S440" s="40"/>
      <c r="T440" s="40"/>
      <c r="U440" s="40"/>
      <c r="V440" s="40"/>
      <c r="W440" s="40"/>
      <c r="X440" s="40"/>
      <c r="Y440" s="40"/>
      <c r="Z440" s="40"/>
    </row>
    <row r="441" spans="1:26" ht="15.75" thickBot="1" x14ac:dyDescent="0.3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39"/>
      <c r="R441" s="39"/>
      <c r="S441" s="40"/>
      <c r="T441" s="40"/>
      <c r="U441" s="40"/>
      <c r="V441" s="40"/>
      <c r="W441" s="40"/>
      <c r="X441" s="40"/>
      <c r="Y441" s="40"/>
      <c r="Z441" s="40"/>
    </row>
    <row r="442" spans="1:26" ht="15.75" thickBot="1" x14ac:dyDescent="0.3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39"/>
      <c r="R442" s="39"/>
      <c r="S442" s="40"/>
      <c r="T442" s="40"/>
      <c r="U442" s="40"/>
      <c r="V442" s="40"/>
      <c r="W442" s="40"/>
      <c r="X442" s="40"/>
      <c r="Y442" s="40"/>
      <c r="Z442" s="40"/>
    </row>
    <row r="443" spans="1:26" ht="15.75" thickBot="1" x14ac:dyDescent="0.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39"/>
      <c r="R443" s="39"/>
      <c r="S443" s="40"/>
      <c r="T443" s="40"/>
      <c r="U443" s="40"/>
      <c r="V443" s="40"/>
      <c r="W443" s="40"/>
      <c r="X443" s="40"/>
      <c r="Y443" s="40"/>
      <c r="Z443" s="40"/>
    </row>
    <row r="444" spans="1:26" ht="15.75" thickBot="1" x14ac:dyDescent="0.3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39"/>
      <c r="R444" s="39"/>
      <c r="S444" s="40"/>
      <c r="T444" s="40"/>
      <c r="U444" s="40"/>
      <c r="V444" s="40"/>
      <c r="W444" s="40"/>
      <c r="X444" s="40"/>
      <c r="Y444" s="40"/>
      <c r="Z444" s="40"/>
    </row>
    <row r="445" spans="1:26" ht="15.75" thickBot="1" x14ac:dyDescent="0.3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39"/>
      <c r="R445" s="39"/>
      <c r="S445" s="40"/>
      <c r="T445" s="40"/>
      <c r="U445" s="40"/>
      <c r="V445" s="40"/>
      <c r="W445" s="40"/>
      <c r="X445" s="40"/>
      <c r="Y445" s="40"/>
      <c r="Z445" s="40"/>
    </row>
    <row r="446" spans="1:26" ht="15.75" thickBot="1" x14ac:dyDescent="0.3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39"/>
      <c r="R446" s="39"/>
      <c r="S446" s="40"/>
      <c r="T446" s="40"/>
      <c r="U446" s="40"/>
      <c r="V446" s="40"/>
      <c r="W446" s="40"/>
      <c r="X446" s="40"/>
      <c r="Y446" s="40"/>
      <c r="Z446" s="40"/>
    </row>
    <row r="447" spans="1:26" ht="15.75" thickBot="1" x14ac:dyDescent="0.3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39"/>
      <c r="R447" s="39"/>
      <c r="S447" s="40"/>
      <c r="T447" s="40"/>
      <c r="U447" s="40"/>
      <c r="V447" s="40"/>
      <c r="W447" s="40"/>
      <c r="X447" s="40"/>
      <c r="Y447" s="40"/>
      <c r="Z447" s="40"/>
    </row>
    <row r="448" spans="1:26" ht="15.75" thickBot="1" x14ac:dyDescent="0.3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39"/>
      <c r="R448" s="39"/>
      <c r="S448" s="40"/>
      <c r="T448" s="40"/>
      <c r="U448" s="40"/>
      <c r="V448" s="40"/>
      <c r="W448" s="40"/>
      <c r="X448" s="40"/>
      <c r="Y448" s="40"/>
      <c r="Z448" s="40"/>
    </row>
    <row r="449" spans="1:26" ht="15.75" thickBot="1" x14ac:dyDescent="0.3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39"/>
      <c r="R449" s="39"/>
      <c r="S449" s="40"/>
      <c r="T449" s="40"/>
      <c r="U449" s="40"/>
      <c r="V449" s="40"/>
      <c r="W449" s="40"/>
      <c r="X449" s="40"/>
      <c r="Y449" s="40"/>
      <c r="Z449" s="40"/>
    </row>
    <row r="450" spans="1:26" ht="15.75" thickBot="1" x14ac:dyDescent="0.3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39"/>
      <c r="R450" s="39"/>
      <c r="S450" s="40"/>
      <c r="T450" s="40"/>
      <c r="U450" s="40"/>
      <c r="V450" s="40"/>
      <c r="W450" s="40"/>
      <c r="X450" s="40"/>
      <c r="Y450" s="40"/>
      <c r="Z450" s="40"/>
    </row>
    <row r="451" spans="1:26" ht="15.75" thickBot="1" x14ac:dyDescent="0.3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39"/>
      <c r="R451" s="39"/>
      <c r="S451" s="40"/>
      <c r="T451" s="40"/>
      <c r="U451" s="40"/>
      <c r="V451" s="40"/>
      <c r="W451" s="40"/>
      <c r="X451" s="40"/>
      <c r="Y451" s="40"/>
      <c r="Z451" s="40"/>
    </row>
    <row r="452" spans="1:26" ht="15.75" thickBot="1" x14ac:dyDescent="0.3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39"/>
      <c r="R452" s="39"/>
      <c r="S452" s="40"/>
      <c r="T452" s="40"/>
      <c r="U452" s="40"/>
      <c r="V452" s="40"/>
      <c r="W452" s="40"/>
      <c r="X452" s="40"/>
      <c r="Y452" s="40"/>
      <c r="Z452" s="40"/>
    </row>
    <row r="453" spans="1:26" ht="15.75" thickBot="1" x14ac:dyDescent="0.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39"/>
      <c r="R453" s="39"/>
      <c r="S453" s="40"/>
      <c r="T453" s="40"/>
      <c r="U453" s="40"/>
      <c r="V453" s="40"/>
      <c r="W453" s="40"/>
      <c r="X453" s="40"/>
      <c r="Y453" s="40"/>
      <c r="Z453" s="40"/>
    </row>
    <row r="454" spans="1:26" ht="15.75" thickBot="1" x14ac:dyDescent="0.3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39"/>
      <c r="R454" s="39"/>
      <c r="S454" s="40"/>
      <c r="T454" s="40"/>
      <c r="U454" s="40"/>
      <c r="V454" s="40"/>
      <c r="W454" s="40"/>
      <c r="X454" s="40"/>
      <c r="Y454" s="40"/>
      <c r="Z454" s="40"/>
    </row>
    <row r="455" spans="1:26" ht="15.75" thickBot="1" x14ac:dyDescent="0.3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39"/>
      <c r="R455" s="39"/>
      <c r="S455" s="40"/>
      <c r="T455" s="40"/>
      <c r="U455" s="40"/>
      <c r="V455" s="40"/>
      <c r="W455" s="40"/>
      <c r="X455" s="40"/>
      <c r="Y455" s="40"/>
      <c r="Z455" s="40"/>
    </row>
    <row r="456" spans="1:26" ht="15.75" thickBot="1" x14ac:dyDescent="0.3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39"/>
      <c r="R456" s="39"/>
      <c r="S456" s="40"/>
      <c r="T456" s="40"/>
      <c r="U456" s="40"/>
      <c r="V456" s="40"/>
      <c r="W456" s="40"/>
      <c r="X456" s="40"/>
      <c r="Y456" s="40"/>
      <c r="Z456" s="40"/>
    </row>
    <row r="457" spans="1:26" ht="15.75" thickBot="1" x14ac:dyDescent="0.3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39"/>
      <c r="R457" s="39"/>
      <c r="S457" s="40"/>
      <c r="T457" s="40"/>
      <c r="U457" s="40"/>
      <c r="V457" s="40"/>
      <c r="W457" s="40"/>
      <c r="X457" s="40"/>
      <c r="Y457" s="40"/>
      <c r="Z457" s="40"/>
    </row>
    <row r="458" spans="1:26" ht="15.75" thickBot="1" x14ac:dyDescent="0.3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39"/>
      <c r="R458" s="39"/>
      <c r="S458" s="40"/>
      <c r="T458" s="40"/>
      <c r="U458" s="40"/>
      <c r="V458" s="40"/>
      <c r="W458" s="40"/>
      <c r="X458" s="40"/>
      <c r="Y458" s="40"/>
      <c r="Z458" s="40"/>
    </row>
    <row r="459" spans="1:26" ht="15.75" thickBot="1" x14ac:dyDescent="0.3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39"/>
      <c r="R459" s="39"/>
      <c r="S459" s="40"/>
      <c r="T459" s="40"/>
      <c r="U459" s="40"/>
      <c r="V459" s="40"/>
      <c r="W459" s="40"/>
      <c r="X459" s="40"/>
      <c r="Y459" s="40"/>
      <c r="Z459" s="40"/>
    </row>
    <row r="460" spans="1:26" ht="15.75" thickBot="1" x14ac:dyDescent="0.3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39"/>
      <c r="R460" s="39"/>
      <c r="S460" s="40"/>
      <c r="T460" s="40"/>
      <c r="U460" s="40"/>
      <c r="V460" s="40"/>
      <c r="W460" s="40"/>
      <c r="X460" s="40"/>
      <c r="Y460" s="40"/>
      <c r="Z460" s="40"/>
    </row>
    <row r="461" spans="1:26" ht="15.75" thickBot="1" x14ac:dyDescent="0.3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39"/>
      <c r="R461" s="39"/>
      <c r="S461" s="40"/>
      <c r="T461" s="40"/>
      <c r="U461" s="40"/>
      <c r="V461" s="40"/>
      <c r="W461" s="40"/>
      <c r="X461" s="40"/>
      <c r="Y461" s="40"/>
      <c r="Z461" s="40"/>
    </row>
    <row r="462" spans="1:26" ht="15.75" thickBot="1" x14ac:dyDescent="0.3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39"/>
      <c r="R462" s="39"/>
      <c r="S462" s="40"/>
      <c r="T462" s="40"/>
      <c r="U462" s="40"/>
      <c r="V462" s="40"/>
      <c r="W462" s="40"/>
      <c r="X462" s="40"/>
      <c r="Y462" s="40"/>
      <c r="Z462" s="40"/>
    </row>
    <row r="463" spans="1:26" ht="15.75" thickBot="1" x14ac:dyDescent="0.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39"/>
      <c r="R463" s="39"/>
      <c r="S463" s="40"/>
      <c r="T463" s="40"/>
      <c r="U463" s="40"/>
      <c r="V463" s="40"/>
      <c r="W463" s="40"/>
      <c r="X463" s="40"/>
      <c r="Y463" s="40"/>
      <c r="Z463" s="40"/>
    </row>
    <row r="464" spans="1:26" ht="15.75" thickBot="1" x14ac:dyDescent="0.3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39"/>
      <c r="R464" s="39"/>
      <c r="S464" s="40"/>
      <c r="T464" s="40"/>
      <c r="U464" s="40"/>
      <c r="V464" s="40"/>
      <c r="W464" s="40"/>
      <c r="X464" s="40"/>
      <c r="Y464" s="40"/>
      <c r="Z464" s="40"/>
    </row>
    <row r="465" spans="1:26" ht="15.75" thickBot="1" x14ac:dyDescent="0.3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39"/>
      <c r="R465" s="39"/>
      <c r="S465" s="40"/>
      <c r="T465" s="40"/>
      <c r="U465" s="40"/>
      <c r="V465" s="40"/>
      <c r="W465" s="40"/>
      <c r="X465" s="40"/>
      <c r="Y465" s="40"/>
      <c r="Z465" s="40"/>
    </row>
    <row r="466" spans="1:26" ht="15.75" thickBot="1" x14ac:dyDescent="0.3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39"/>
      <c r="R466" s="39"/>
      <c r="S466" s="40"/>
      <c r="T466" s="40"/>
      <c r="U466" s="40"/>
      <c r="V466" s="40"/>
      <c r="W466" s="40"/>
      <c r="X466" s="40"/>
      <c r="Y466" s="40"/>
      <c r="Z466" s="40"/>
    </row>
    <row r="467" spans="1:26" ht="15.75" thickBot="1" x14ac:dyDescent="0.3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39"/>
      <c r="R467" s="39"/>
      <c r="S467" s="40"/>
      <c r="T467" s="40"/>
      <c r="U467" s="40"/>
      <c r="V467" s="40"/>
      <c r="W467" s="40"/>
      <c r="X467" s="40"/>
      <c r="Y467" s="40"/>
      <c r="Z467" s="40"/>
    </row>
    <row r="468" spans="1:26" ht="15.75" thickBot="1" x14ac:dyDescent="0.3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39"/>
      <c r="R468" s="39"/>
      <c r="S468" s="40"/>
      <c r="T468" s="40"/>
      <c r="U468" s="40"/>
      <c r="V468" s="40"/>
      <c r="W468" s="40"/>
      <c r="X468" s="40"/>
      <c r="Y468" s="40"/>
      <c r="Z468" s="40"/>
    </row>
    <row r="469" spans="1:26" ht="15.75" thickBot="1" x14ac:dyDescent="0.3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39"/>
      <c r="R469" s="39"/>
      <c r="S469" s="40"/>
      <c r="T469" s="40"/>
      <c r="U469" s="40"/>
      <c r="V469" s="40"/>
      <c r="W469" s="40"/>
      <c r="X469" s="40"/>
      <c r="Y469" s="40"/>
      <c r="Z469" s="40"/>
    </row>
    <row r="470" spans="1:26" ht="15.75" thickBot="1" x14ac:dyDescent="0.3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39"/>
      <c r="R470" s="39"/>
      <c r="S470" s="40"/>
      <c r="T470" s="40"/>
      <c r="U470" s="40"/>
      <c r="V470" s="40"/>
      <c r="W470" s="40"/>
      <c r="X470" s="40"/>
      <c r="Y470" s="40"/>
      <c r="Z470" s="40"/>
    </row>
    <row r="471" spans="1:26" ht="15.75" thickBot="1" x14ac:dyDescent="0.3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39"/>
      <c r="R471" s="39"/>
      <c r="S471" s="40"/>
      <c r="T471" s="40"/>
      <c r="U471" s="40"/>
      <c r="V471" s="40"/>
      <c r="W471" s="40"/>
      <c r="X471" s="40"/>
      <c r="Y471" s="40"/>
      <c r="Z471" s="40"/>
    </row>
    <row r="472" spans="1:26" ht="15.75" thickBot="1" x14ac:dyDescent="0.3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39"/>
      <c r="R472" s="39"/>
      <c r="S472" s="40"/>
      <c r="T472" s="40"/>
      <c r="U472" s="40"/>
      <c r="V472" s="40"/>
      <c r="W472" s="40"/>
      <c r="X472" s="40"/>
      <c r="Y472" s="40"/>
      <c r="Z472" s="40"/>
    </row>
    <row r="473" spans="1:26" ht="15.75" thickBot="1" x14ac:dyDescent="0.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39"/>
      <c r="R473" s="39"/>
      <c r="S473" s="40"/>
      <c r="T473" s="40"/>
      <c r="U473" s="40"/>
      <c r="V473" s="40"/>
      <c r="W473" s="40"/>
      <c r="X473" s="40"/>
      <c r="Y473" s="40"/>
      <c r="Z473" s="40"/>
    </row>
    <row r="474" spans="1:26" ht="15.75" thickBot="1" x14ac:dyDescent="0.3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39"/>
      <c r="R474" s="39"/>
      <c r="S474" s="40"/>
      <c r="T474" s="40"/>
      <c r="U474" s="40"/>
      <c r="V474" s="40"/>
      <c r="W474" s="40"/>
      <c r="X474" s="40"/>
      <c r="Y474" s="40"/>
      <c r="Z474" s="40"/>
    </row>
    <row r="475" spans="1:26" ht="15.75" thickBot="1" x14ac:dyDescent="0.3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39"/>
      <c r="R475" s="39"/>
      <c r="S475" s="40"/>
      <c r="T475" s="40"/>
      <c r="U475" s="40"/>
      <c r="V475" s="40"/>
      <c r="W475" s="40"/>
      <c r="X475" s="40"/>
      <c r="Y475" s="40"/>
      <c r="Z475" s="40"/>
    </row>
    <row r="476" spans="1:26" ht="15.75" thickBot="1" x14ac:dyDescent="0.3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39"/>
      <c r="R476" s="39"/>
      <c r="S476" s="40"/>
      <c r="T476" s="40"/>
      <c r="U476" s="40"/>
      <c r="V476" s="40"/>
      <c r="W476" s="40"/>
      <c r="X476" s="40"/>
      <c r="Y476" s="40"/>
      <c r="Z476" s="40"/>
    </row>
    <row r="477" spans="1:26" ht="15.75" thickBot="1" x14ac:dyDescent="0.3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39"/>
      <c r="R477" s="39"/>
      <c r="S477" s="40"/>
      <c r="T477" s="40"/>
      <c r="U477" s="40"/>
      <c r="V477" s="40"/>
      <c r="W477" s="40"/>
      <c r="X477" s="40"/>
      <c r="Y477" s="40"/>
      <c r="Z477" s="40"/>
    </row>
    <row r="478" spans="1:26" ht="15.75" thickBot="1" x14ac:dyDescent="0.3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39"/>
      <c r="R478" s="39"/>
      <c r="S478" s="40"/>
      <c r="T478" s="40"/>
      <c r="U478" s="40"/>
      <c r="V478" s="40"/>
      <c r="W478" s="40"/>
      <c r="X478" s="40"/>
      <c r="Y478" s="40"/>
      <c r="Z478" s="40"/>
    </row>
    <row r="479" spans="1:26" ht="15.75" thickBot="1" x14ac:dyDescent="0.3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39"/>
      <c r="R479" s="39"/>
      <c r="S479" s="40"/>
      <c r="T479" s="40"/>
      <c r="U479" s="40"/>
      <c r="V479" s="40"/>
      <c r="W479" s="40"/>
      <c r="X479" s="40"/>
      <c r="Y479" s="40"/>
      <c r="Z479" s="40"/>
    </row>
    <row r="480" spans="1:26" ht="15.75" thickBot="1" x14ac:dyDescent="0.3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39"/>
      <c r="R480" s="39"/>
      <c r="S480" s="40"/>
      <c r="T480" s="40"/>
      <c r="U480" s="40"/>
      <c r="V480" s="40"/>
      <c r="W480" s="40"/>
      <c r="X480" s="40"/>
      <c r="Y480" s="40"/>
      <c r="Z480" s="40"/>
    </row>
    <row r="481" spans="1:26" ht="15.75" thickBot="1" x14ac:dyDescent="0.3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39"/>
      <c r="R481" s="39"/>
      <c r="S481" s="40"/>
      <c r="T481" s="40"/>
      <c r="U481" s="40"/>
      <c r="V481" s="40"/>
      <c r="W481" s="40"/>
      <c r="X481" s="40"/>
      <c r="Y481" s="40"/>
      <c r="Z481" s="40"/>
    </row>
    <row r="482" spans="1:26" ht="15.75" thickBot="1" x14ac:dyDescent="0.3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39"/>
      <c r="R482" s="39"/>
      <c r="S482" s="40"/>
      <c r="T482" s="40"/>
      <c r="U482" s="40"/>
      <c r="V482" s="40"/>
      <c r="W482" s="40"/>
      <c r="X482" s="40"/>
      <c r="Y482" s="40"/>
      <c r="Z482" s="40"/>
    </row>
    <row r="483" spans="1:26" ht="15.75" thickBot="1" x14ac:dyDescent="0.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39"/>
      <c r="R483" s="39"/>
      <c r="S483" s="40"/>
      <c r="T483" s="40"/>
      <c r="U483" s="40"/>
      <c r="V483" s="40"/>
      <c r="W483" s="40"/>
      <c r="X483" s="40"/>
      <c r="Y483" s="40"/>
      <c r="Z483" s="40"/>
    </row>
    <row r="484" spans="1:26" ht="15.75" thickBot="1" x14ac:dyDescent="0.3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39"/>
      <c r="R484" s="39"/>
      <c r="S484" s="40"/>
      <c r="T484" s="40"/>
      <c r="U484" s="40"/>
      <c r="V484" s="40"/>
      <c r="W484" s="40"/>
      <c r="X484" s="40"/>
      <c r="Y484" s="40"/>
      <c r="Z484" s="40"/>
    </row>
    <row r="485" spans="1:26" ht="15.75" thickBot="1" x14ac:dyDescent="0.3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39"/>
      <c r="R485" s="39"/>
      <c r="S485" s="40"/>
      <c r="T485" s="40"/>
      <c r="U485" s="40"/>
      <c r="V485" s="40"/>
      <c r="W485" s="40"/>
      <c r="X485" s="40"/>
      <c r="Y485" s="40"/>
      <c r="Z485" s="40"/>
    </row>
    <row r="486" spans="1:26" ht="15.75" thickBot="1" x14ac:dyDescent="0.3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39"/>
      <c r="R486" s="39"/>
      <c r="S486" s="40"/>
      <c r="T486" s="40"/>
      <c r="U486" s="40"/>
      <c r="V486" s="40"/>
      <c r="W486" s="40"/>
      <c r="X486" s="40"/>
      <c r="Y486" s="40"/>
      <c r="Z486" s="40"/>
    </row>
    <row r="487" spans="1:26" ht="15.75" thickBot="1" x14ac:dyDescent="0.3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39"/>
      <c r="R487" s="39"/>
      <c r="S487" s="40"/>
      <c r="T487" s="40"/>
      <c r="U487" s="40"/>
      <c r="V487" s="40"/>
      <c r="W487" s="40"/>
      <c r="X487" s="40"/>
      <c r="Y487" s="40"/>
      <c r="Z487" s="40"/>
    </row>
    <row r="488" spans="1:26" ht="15.75" thickBot="1" x14ac:dyDescent="0.3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39"/>
      <c r="R488" s="39"/>
      <c r="S488" s="40"/>
      <c r="T488" s="40"/>
      <c r="U488" s="40"/>
      <c r="V488" s="40"/>
      <c r="W488" s="40"/>
      <c r="X488" s="40"/>
      <c r="Y488" s="40"/>
      <c r="Z488" s="40"/>
    </row>
    <row r="489" spans="1:26" ht="15.75" thickBot="1" x14ac:dyDescent="0.3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39"/>
      <c r="R489" s="39"/>
      <c r="S489" s="40"/>
      <c r="T489" s="40"/>
      <c r="U489" s="40"/>
      <c r="V489" s="40"/>
      <c r="W489" s="40"/>
      <c r="X489" s="40"/>
      <c r="Y489" s="40"/>
      <c r="Z489" s="40"/>
    </row>
    <row r="490" spans="1:26" ht="15.75" thickBot="1" x14ac:dyDescent="0.3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39"/>
      <c r="R490" s="39"/>
      <c r="S490" s="40"/>
      <c r="T490" s="40"/>
      <c r="U490" s="40"/>
      <c r="V490" s="40"/>
      <c r="W490" s="40"/>
      <c r="X490" s="40"/>
      <c r="Y490" s="40"/>
      <c r="Z490" s="40"/>
    </row>
    <row r="491" spans="1:26" ht="15.75" thickBot="1" x14ac:dyDescent="0.3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39"/>
      <c r="R491" s="39"/>
      <c r="S491" s="40"/>
      <c r="T491" s="40"/>
      <c r="U491" s="40"/>
      <c r="V491" s="40"/>
      <c r="W491" s="40"/>
      <c r="X491" s="40"/>
      <c r="Y491" s="40"/>
      <c r="Z491" s="40"/>
    </row>
    <row r="492" spans="1:26" ht="15.75" thickBot="1" x14ac:dyDescent="0.3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39"/>
      <c r="R492" s="39"/>
      <c r="S492" s="40"/>
      <c r="T492" s="40"/>
      <c r="U492" s="40"/>
      <c r="V492" s="40"/>
      <c r="W492" s="40"/>
      <c r="X492" s="40"/>
      <c r="Y492" s="40"/>
      <c r="Z492" s="40"/>
    </row>
    <row r="493" spans="1:26" ht="15.75" thickBot="1" x14ac:dyDescent="0.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39"/>
      <c r="R493" s="39"/>
      <c r="S493" s="40"/>
      <c r="T493" s="40"/>
      <c r="U493" s="40"/>
      <c r="V493" s="40"/>
      <c r="W493" s="40"/>
      <c r="X493" s="40"/>
      <c r="Y493" s="40"/>
      <c r="Z493" s="40"/>
    </row>
    <row r="494" spans="1:26" ht="15.75" thickBot="1" x14ac:dyDescent="0.3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39"/>
      <c r="R494" s="39"/>
      <c r="S494" s="40"/>
      <c r="T494" s="40"/>
      <c r="U494" s="40"/>
      <c r="V494" s="40"/>
      <c r="W494" s="40"/>
      <c r="X494" s="40"/>
      <c r="Y494" s="40"/>
      <c r="Z494" s="40"/>
    </row>
    <row r="495" spans="1:26" ht="15.75" thickBot="1" x14ac:dyDescent="0.3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39"/>
      <c r="R495" s="39"/>
      <c r="S495" s="40"/>
      <c r="T495" s="40"/>
      <c r="U495" s="40"/>
      <c r="V495" s="40"/>
      <c r="W495" s="40"/>
      <c r="X495" s="40"/>
      <c r="Y495" s="40"/>
      <c r="Z495" s="40"/>
    </row>
    <row r="496" spans="1:26" ht="15.75" thickBot="1" x14ac:dyDescent="0.3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39"/>
      <c r="R496" s="39"/>
      <c r="S496" s="40"/>
      <c r="T496" s="40"/>
      <c r="U496" s="40"/>
      <c r="V496" s="40"/>
      <c r="W496" s="40"/>
      <c r="X496" s="40"/>
      <c r="Y496" s="40"/>
      <c r="Z496" s="40"/>
    </row>
    <row r="497" spans="1:26" ht="15.75" thickBot="1" x14ac:dyDescent="0.3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39"/>
      <c r="R497" s="39"/>
      <c r="S497" s="40"/>
      <c r="T497" s="40"/>
      <c r="U497" s="40"/>
      <c r="V497" s="40"/>
      <c r="W497" s="40"/>
      <c r="X497" s="40"/>
      <c r="Y497" s="40"/>
      <c r="Z497" s="40"/>
    </row>
    <row r="498" spans="1:26" ht="15.75" thickBot="1" x14ac:dyDescent="0.3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39"/>
      <c r="R498" s="39"/>
      <c r="S498" s="40"/>
      <c r="T498" s="40"/>
      <c r="U498" s="40"/>
      <c r="V498" s="40"/>
      <c r="W498" s="40"/>
      <c r="X498" s="40"/>
      <c r="Y498" s="40"/>
      <c r="Z498" s="40"/>
    </row>
    <row r="499" spans="1:26" ht="15.75" thickBot="1" x14ac:dyDescent="0.3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39"/>
      <c r="R499" s="39"/>
      <c r="S499" s="40"/>
      <c r="T499" s="40"/>
      <c r="U499" s="40"/>
      <c r="V499" s="40"/>
      <c r="W499" s="40"/>
      <c r="X499" s="40"/>
      <c r="Y499" s="40"/>
      <c r="Z499" s="40"/>
    </row>
    <row r="500" spans="1:26" ht="15.75" thickBot="1" x14ac:dyDescent="0.3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39"/>
      <c r="R500" s="39"/>
      <c r="S500" s="40"/>
      <c r="T500" s="40"/>
      <c r="U500" s="40"/>
      <c r="V500" s="40"/>
      <c r="W500" s="40"/>
      <c r="X500" s="40"/>
      <c r="Y500" s="40"/>
      <c r="Z500" s="40"/>
    </row>
    <row r="501" spans="1:26" ht="15.75" thickBot="1" x14ac:dyDescent="0.3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39"/>
      <c r="R501" s="39"/>
      <c r="S501" s="40"/>
      <c r="T501" s="40"/>
      <c r="U501" s="40"/>
      <c r="V501" s="40"/>
      <c r="W501" s="40"/>
      <c r="X501" s="40"/>
      <c r="Y501" s="40"/>
      <c r="Z501" s="40"/>
    </row>
    <row r="502" spans="1:26" ht="15.75" thickBot="1" x14ac:dyDescent="0.3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39"/>
      <c r="R502" s="39"/>
      <c r="S502" s="40"/>
      <c r="T502" s="40"/>
      <c r="U502" s="40"/>
      <c r="V502" s="40"/>
      <c r="W502" s="40"/>
      <c r="X502" s="40"/>
      <c r="Y502" s="40"/>
      <c r="Z502" s="40"/>
    </row>
    <row r="503" spans="1:26" ht="15.75" thickBot="1" x14ac:dyDescent="0.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39"/>
      <c r="R503" s="39"/>
      <c r="S503" s="40"/>
      <c r="T503" s="40"/>
      <c r="U503" s="40"/>
      <c r="V503" s="40"/>
      <c r="W503" s="40"/>
      <c r="X503" s="40"/>
      <c r="Y503" s="40"/>
      <c r="Z503" s="40"/>
    </row>
    <row r="504" spans="1:26" ht="15.75" thickBot="1" x14ac:dyDescent="0.3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39"/>
      <c r="R504" s="39"/>
      <c r="S504" s="40"/>
      <c r="T504" s="40"/>
      <c r="U504" s="40"/>
      <c r="V504" s="40"/>
      <c r="W504" s="40"/>
      <c r="X504" s="40"/>
      <c r="Y504" s="40"/>
      <c r="Z504" s="40"/>
    </row>
    <row r="505" spans="1:26" ht="15.75" thickBot="1" x14ac:dyDescent="0.3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39"/>
      <c r="R505" s="39"/>
      <c r="S505" s="40"/>
      <c r="T505" s="40"/>
      <c r="U505" s="40"/>
      <c r="V505" s="40"/>
      <c r="W505" s="40"/>
      <c r="X505" s="40"/>
      <c r="Y505" s="40"/>
      <c r="Z505" s="40"/>
    </row>
    <row r="506" spans="1:26" ht="15.75" thickBot="1" x14ac:dyDescent="0.3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39"/>
      <c r="R506" s="39"/>
      <c r="S506" s="40"/>
      <c r="T506" s="40"/>
      <c r="U506" s="40"/>
      <c r="V506" s="40"/>
      <c r="W506" s="40"/>
      <c r="X506" s="40"/>
      <c r="Y506" s="40"/>
      <c r="Z506" s="40"/>
    </row>
    <row r="507" spans="1:26" ht="15.75" thickBot="1" x14ac:dyDescent="0.3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39"/>
      <c r="R507" s="39"/>
      <c r="S507" s="40"/>
      <c r="T507" s="40"/>
      <c r="U507" s="40"/>
      <c r="V507" s="40"/>
      <c r="W507" s="40"/>
      <c r="X507" s="40"/>
      <c r="Y507" s="40"/>
      <c r="Z507" s="40"/>
    </row>
    <row r="508" spans="1:26" ht="15.75" thickBot="1" x14ac:dyDescent="0.3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39"/>
      <c r="R508" s="39"/>
      <c r="S508" s="40"/>
      <c r="T508" s="40"/>
      <c r="U508" s="40"/>
      <c r="V508" s="40"/>
      <c r="W508" s="40"/>
      <c r="X508" s="40"/>
      <c r="Y508" s="40"/>
      <c r="Z508" s="40"/>
    </row>
    <row r="509" spans="1:26" ht="15.75" thickBot="1" x14ac:dyDescent="0.3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39"/>
      <c r="R509" s="39"/>
      <c r="S509" s="40"/>
      <c r="T509" s="40"/>
      <c r="U509" s="40"/>
      <c r="V509" s="40"/>
      <c r="W509" s="40"/>
      <c r="X509" s="40"/>
      <c r="Y509" s="40"/>
      <c r="Z509" s="40"/>
    </row>
    <row r="510" spans="1:26" ht="15.75" thickBot="1" x14ac:dyDescent="0.3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39"/>
      <c r="R510" s="39"/>
      <c r="S510" s="40"/>
      <c r="T510" s="40"/>
      <c r="U510" s="40"/>
      <c r="V510" s="40"/>
      <c r="W510" s="40"/>
      <c r="X510" s="40"/>
      <c r="Y510" s="40"/>
      <c r="Z510" s="40"/>
    </row>
    <row r="511" spans="1:26" ht="15.75" thickBot="1" x14ac:dyDescent="0.3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39"/>
      <c r="R511" s="39"/>
      <c r="S511" s="40"/>
      <c r="T511" s="40"/>
      <c r="U511" s="40"/>
      <c r="V511" s="40"/>
      <c r="W511" s="40"/>
      <c r="X511" s="40"/>
      <c r="Y511" s="40"/>
      <c r="Z511" s="40"/>
    </row>
    <row r="512" spans="1:26" ht="15.75" thickBot="1" x14ac:dyDescent="0.3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39"/>
      <c r="R512" s="39"/>
      <c r="S512" s="40"/>
      <c r="T512" s="40"/>
      <c r="U512" s="40"/>
      <c r="V512" s="40"/>
      <c r="W512" s="40"/>
      <c r="X512" s="40"/>
      <c r="Y512" s="40"/>
      <c r="Z512" s="40"/>
    </row>
    <row r="513" spans="1:26" ht="15.75" thickBot="1" x14ac:dyDescent="0.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39"/>
      <c r="R513" s="39"/>
      <c r="S513" s="40"/>
      <c r="T513" s="40"/>
      <c r="U513" s="40"/>
      <c r="V513" s="40"/>
      <c r="W513" s="40"/>
      <c r="X513" s="40"/>
      <c r="Y513" s="40"/>
      <c r="Z513" s="40"/>
    </row>
    <row r="514" spans="1:26" ht="15.75" thickBot="1" x14ac:dyDescent="0.3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39"/>
      <c r="R514" s="39"/>
      <c r="S514" s="40"/>
      <c r="T514" s="40"/>
      <c r="U514" s="40"/>
      <c r="V514" s="40"/>
      <c r="W514" s="40"/>
      <c r="X514" s="40"/>
      <c r="Y514" s="40"/>
      <c r="Z514" s="40"/>
    </row>
    <row r="515" spans="1:26" ht="15.75" thickBot="1" x14ac:dyDescent="0.3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39"/>
      <c r="R515" s="39"/>
      <c r="S515" s="40"/>
      <c r="T515" s="40"/>
      <c r="U515" s="40"/>
      <c r="V515" s="40"/>
      <c r="W515" s="40"/>
      <c r="X515" s="40"/>
      <c r="Y515" s="40"/>
      <c r="Z515" s="40"/>
    </row>
    <row r="516" spans="1:26" ht="15.75" thickBot="1" x14ac:dyDescent="0.3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39"/>
      <c r="R516" s="39"/>
      <c r="S516" s="40"/>
      <c r="T516" s="40"/>
      <c r="U516" s="40"/>
      <c r="V516" s="40"/>
      <c r="W516" s="40"/>
      <c r="X516" s="40"/>
      <c r="Y516" s="40"/>
      <c r="Z516" s="40"/>
    </row>
    <row r="517" spans="1:26" ht="15.75" thickBot="1" x14ac:dyDescent="0.3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39"/>
      <c r="R517" s="39"/>
      <c r="S517" s="40"/>
      <c r="T517" s="40"/>
      <c r="U517" s="40"/>
      <c r="V517" s="40"/>
      <c r="W517" s="40"/>
      <c r="X517" s="40"/>
      <c r="Y517" s="40"/>
      <c r="Z517" s="40"/>
    </row>
    <row r="518" spans="1:26" ht="15.75" thickBot="1" x14ac:dyDescent="0.3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39"/>
      <c r="R518" s="39"/>
      <c r="S518" s="40"/>
      <c r="T518" s="40"/>
      <c r="U518" s="40"/>
      <c r="V518" s="40"/>
      <c r="W518" s="40"/>
      <c r="X518" s="40"/>
      <c r="Y518" s="40"/>
      <c r="Z518" s="40"/>
    </row>
    <row r="519" spans="1:26" ht="15.75" thickBot="1" x14ac:dyDescent="0.3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39"/>
      <c r="R519" s="39"/>
      <c r="S519" s="40"/>
      <c r="T519" s="40"/>
      <c r="U519" s="40"/>
      <c r="V519" s="40"/>
      <c r="W519" s="40"/>
      <c r="X519" s="40"/>
      <c r="Y519" s="40"/>
      <c r="Z519" s="40"/>
    </row>
    <row r="520" spans="1:26" ht="15.75" thickBot="1" x14ac:dyDescent="0.3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39"/>
      <c r="R520" s="39"/>
      <c r="S520" s="40"/>
      <c r="T520" s="40"/>
      <c r="U520" s="40"/>
      <c r="V520" s="40"/>
      <c r="W520" s="40"/>
      <c r="X520" s="40"/>
      <c r="Y520" s="40"/>
      <c r="Z520" s="40"/>
    </row>
    <row r="521" spans="1:26" ht="15.75" thickBot="1" x14ac:dyDescent="0.3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39"/>
      <c r="R521" s="39"/>
      <c r="S521" s="40"/>
      <c r="T521" s="40"/>
      <c r="U521" s="40"/>
      <c r="V521" s="40"/>
      <c r="W521" s="40"/>
      <c r="X521" s="40"/>
      <c r="Y521" s="40"/>
      <c r="Z521" s="40"/>
    </row>
    <row r="522" spans="1:26" ht="15.75" thickBot="1" x14ac:dyDescent="0.3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39"/>
      <c r="R522" s="39"/>
      <c r="S522" s="40"/>
      <c r="T522" s="40"/>
      <c r="U522" s="40"/>
      <c r="V522" s="40"/>
      <c r="W522" s="40"/>
      <c r="X522" s="40"/>
      <c r="Y522" s="40"/>
      <c r="Z522" s="40"/>
    </row>
    <row r="523" spans="1:26" ht="15.75" thickBot="1" x14ac:dyDescent="0.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39"/>
      <c r="R523" s="39"/>
      <c r="S523" s="40"/>
      <c r="T523" s="40"/>
      <c r="U523" s="40"/>
      <c r="V523" s="40"/>
      <c r="W523" s="40"/>
      <c r="X523" s="40"/>
      <c r="Y523" s="40"/>
      <c r="Z523" s="40"/>
    </row>
    <row r="524" spans="1:26" ht="15.75" thickBot="1" x14ac:dyDescent="0.3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39"/>
      <c r="R524" s="39"/>
      <c r="S524" s="40"/>
      <c r="T524" s="40"/>
      <c r="U524" s="40"/>
      <c r="V524" s="40"/>
      <c r="W524" s="40"/>
      <c r="X524" s="40"/>
      <c r="Y524" s="40"/>
      <c r="Z524" s="40"/>
    </row>
    <row r="525" spans="1:26" ht="15.75" thickBot="1" x14ac:dyDescent="0.3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39"/>
      <c r="R525" s="39"/>
      <c r="S525" s="40"/>
      <c r="T525" s="40"/>
      <c r="U525" s="40"/>
      <c r="V525" s="40"/>
      <c r="W525" s="40"/>
      <c r="X525" s="40"/>
      <c r="Y525" s="40"/>
      <c r="Z525" s="40"/>
    </row>
    <row r="526" spans="1:26" ht="15.75" thickBot="1" x14ac:dyDescent="0.3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39"/>
      <c r="R526" s="39"/>
      <c r="S526" s="40"/>
      <c r="T526" s="40"/>
      <c r="U526" s="40"/>
      <c r="V526" s="40"/>
      <c r="W526" s="40"/>
      <c r="X526" s="40"/>
      <c r="Y526" s="40"/>
      <c r="Z526" s="40"/>
    </row>
    <row r="527" spans="1:26" ht="15.75" thickBot="1" x14ac:dyDescent="0.3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39"/>
      <c r="R527" s="39"/>
      <c r="S527" s="40"/>
      <c r="T527" s="40"/>
      <c r="U527" s="40"/>
      <c r="V527" s="40"/>
      <c r="W527" s="40"/>
      <c r="X527" s="40"/>
      <c r="Y527" s="40"/>
      <c r="Z527" s="40"/>
    </row>
    <row r="528" spans="1:26" ht="15.75" thickBot="1" x14ac:dyDescent="0.3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39"/>
      <c r="R528" s="39"/>
      <c r="S528" s="40"/>
      <c r="T528" s="40"/>
      <c r="U528" s="40"/>
      <c r="V528" s="40"/>
      <c r="W528" s="40"/>
      <c r="X528" s="40"/>
      <c r="Y528" s="40"/>
      <c r="Z528" s="40"/>
    </row>
    <row r="529" spans="1:26" ht="15.75" thickBot="1" x14ac:dyDescent="0.3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39"/>
      <c r="R529" s="39"/>
      <c r="S529" s="40"/>
      <c r="T529" s="40"/>
      <c r="U529" s="40"/>
      <c r="V529" s="40"/>
      <c r="W529" s="40"/>
      <c r="X529" s="40"/>
      <c r="Y529" s="40"/>
      <c r="Z529" s="40"/>
    </row>
    <row r="530" spans="1:26" ht="15.75" thickBot="1" x14ac:dyDescent="0.3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39"/>
      <c r="R530" s="39"/>
      <c r="S530" s="40"/>
      <c r="T530" s="40"/>
      <c r="U530" s="40"/>
      <c r="V530" s="40"/>
      <c r="W530" s="40"/>
      <c r="X530" s="40"/>
      <c r="Y530" s="40"/>
      <c r="Z530" s="40"/>
    </row>
    <row r="531" spans="1:26" ht="15.75" thickBot="1" x14ac:dyDescent="0.3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39"/>
      <c r="R531" s="39"/>
      <c r="S531" s="40"/>
      <c r="T531" s="40"/>
      <c r="U531" s="40"/>
      <c r="V531" s="40"/>
      <c r="W531" s="40"/>
      <c r="X531" s="40"/>
      <c r="Y531" s="40"/>
      <c r="Z531" s="40"/>
    </row>
    <row r="532" spans="1:26" ht="15.75" thickBot="1" x14ac:dyDescent="0.3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39"/>
      <c r="R532" s="39"/>
      <c r="S532" s="40"/>
      <c r="T532" s="40"/>
      <c r="U532" s="40"/>
      <c r="V532" s="40"/>
      <c r="W532" s="40"/>
      <c r="X532" s="40"/>
      <c r="Y532" s="40"/>
      <c r="Z532" s="40"/>
    </row>
    <row r="533" spans="1:26" ht="15.75" thickBot="1" x14ac:dyDescent="0.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39"/>
      <c r="R533" s="39"/>
      <c r="S533" s="40"/>
      <c r="T533" s="40"/>
      <c r="U533" s="40"/>
      <c r="V533" s="40"/>
      <c r="W533" s="40"/>
      <c r="X533" s="40"/>
      <c r="Y533" s="40"/>
      <c r="Z533" s="40"/>
    </row>
    <row r="534" spans="1:26" ht="15.75" thickBot="1" x14ac:dyDescent="0.3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39"/>
      <c r="R534" s="39"/>
      <c r="S534" s="40"/>
      <c r="T534" s="40"/>
      <c r="U534" s="40"/>
      <c r="V534" s="40"/>
      <c r="W534" s="40"/>
      <c r="X534" s="40"/>
      <c r="Y534" s="40"/>
      <c r="Z534" s="40"/>
    </row>
    <row r="535" spans="1:26" ht="15.75" thickBot="1" x14ac:dyDescent="0.3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39"/>
      <c r="R535" s="39"/>
      <c r="S535" s="40"/>
      <c r="T535" s="40"/>
      <c r="U535" s="40"/>
      <c r="V535" s="40"/>
      <c r="W535" s="40"/>
      <c r="X535" s="40"/>
      <c r="Y535" s="40"/>
      <c r="Z535" s="40"/>
    </row>
    <row r="536" spans="1:26" ht="15.75" thickBot="1" x14ac:dyDescent="0.3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39"/>
      <c r="R536" s="39"/>
      <c r="S536" s="40"/>
      <c r="T536" s="40"/>
      <c r="U536" s="40"/>
      <c r="V536" s="40"/>
      <c r="W536" s="40"/>
      <c r="X536" s="40"/>
      <c r="Y536" s="40"/>
      <c r="Z536" s="40"/>
    </row>
    <row r="537" spans="1:26" ht="15.75" thickBot="1" x14ac:dyDescent="0.3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39"/>
      <c r="R537" s="39"/>
      <c r="S537" s="40"/>
      <c r="T537" s="40"/>
      <c r="U537" s="40"/>
      <c r="V537" s="40"/>
      <c r="W537" s="40"/>
      <c r="X537" s="40"/>
      <c r="Y537" s="40"/>
      <c r="Z537" s="40"/>
    </row>
    <row r="538" spans="1:26" ht="15.75" thickBot="1" x14ac:dyDescent="0.3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39"/>
      <c r="R538" s="39"/>
      <c r="S538" s="40"/>
      <c r="T538" s="40"/>
      <c r="U538" s="40"/>
      <c r="V538" s="40"/>
      <c r="W538" s="40"/>
      <c r="X538" s="40"/>
      <c r="Y538" s="40"/>
      <c r="Z538" s="40"/>
    </row>
    <row r="539" spans="1:26" ht="15.75" thickBot="1" x14ac:dyDescent="0.3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39"/>
      <c r="R539" s="39"/>
      <c r="S539" s="40"/>
      <c r="T539" s="40"/>
      <c r="U539" s="40"/>
      <c r="V539" s="40"/>
      <c r="W539" s="40"/>
      <c r="X539" s="40"/>
      <c r="Y539" s="40"/>
      <c r="Z539" s="40"/>
    </row>
    <row r="540" spans="1:26" ht="15.75" thickBot="1" x14ac:dyDescent="0.3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39"/>
      <c r="R540" s="39"/>
      <c r="S540" s="40"/>
      <c r="T540" s="40"/>
      <c r="U540" s="40"/>
      <c r="V540" s="40"/>
      <c r="W540" s="40"/>
      <c r="X540" s="40"/>
      <c r="Y540" s="40"/>
      <c r="Z540" s="40"/>
    </row>
    <row r="541" spans="1:26" ht="15.75" thickBot="1" x14ac:dyDescent="0.3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39"/>
      <c r="R541" s="39"/>
      <c r="S541" s="40"/>
      <c r="T541" s="40"/>
      <c r="U541" s="40"/>
      <c r="V541" s="40"/>
      <c r="W541" s="40"/>
      <c r="X541" s="40"/>
      <c r="Y541" s="40"/>
      <c r="Z541" s="40"/>
    </row>
    <row r="542" spans="1:26" ht="15.75" thickBot="1" x14ac:dyDescent="0.3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39"/>
      <c r="R542" s="39"/>
      <c r="S542" s="40"/>
      <c r="T542" s="40"/>
      <c r="U542" s="40"/>
      <c r="V542" s="40"/>
      <c r="W542" s="40"/>
      <c r="X542" s="40"/>
      <c r="Y542" s="40"/>
      <c r="Z542" s="40"/>
    </row>
    <row r="543" spans="1:26" ht="15.75" thickBot="1" x14ac:dyDescent="0.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39"/>
      <c r="R543" s="39"/>
      <c r="S543" s="40"/>
      <c r="T543" s="40"/>
      <c r="U543" s="40"/>
      <c r="V543" s="40"/>
      <c r="W543" s="40"/>
      <c r="X543" s="40"/>
      <c r="Y543" s="40"/>
      <c r="Z543" s="40"/>
    </row>
    <row r="544" spans="1:26" ht="15.75" thickBot="1" x14ac:dyDescent="0.3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39"/>
      <c r="R544" s="39"/>
      <c r="S544" s="40"/>
      <c r="T544" s="40"/>
      <c r="U544" s="40"/>
      <c r="V544" s="40"/>
      <c r="W544" s="40"/>
      <c r="X544" s="40"/>
      <c r="Y544" s="40"/>
      <c r="Z544" s="40"/>
    </row>
    <row r="545" spans="1:26" ht="15.75" thickBot="1" x14ac:dyDescent="0.3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39"/>
      <c r="R545" s="39"/>
      <c r="S545" s="40"/>
      <c r="T545" s="40"/>
      <c r="U545" s="40"/>
      <c r="V545" s="40"/>
      <c r="W545" s="40"/>
      <c r="X545" s="40"/>
      <c r="Y545" s="40"/>
      <c r="Z545" s="40"/>
    </row>
    <row r="546" spans="1:26" ht="15.75" thickBot="1" x14ac:dyDescent="0.3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39"/>
      <c r="R546" s="39"/>
      <c r="S546" s="40"/>
      <c r="T546" s="40"/>
      <c r="U546" s="40"/>
      <c r="V546" s="40"/>
      <c r="W546" s="40"/>
      <c r="X546" s="40"/>
      <c r="Y546" s="40"/>
      <c r="Z546" s="40"/>
    </row>
    <row r="547" spans="1:26" ht="15.75" thickBot="1" x14ac:dyDescent="0.3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39"/>
      <c r="R547" s="39"/>
      <c r="S547" s="40"/>
      <c r="T547" s="40"/>
      <c r="U547" s="40"/>
      <c r="V547" s="40"/>
      <c r="W547" s="40"/>
      <c r="X547" s="40"/>
      <c r="Y547" s="40"/>
      <c r="Z547" s="40"/>
    </row>
    <row r="548" spans="1:26" ht="15.75" thickBot="1" x14ac:dyDescent="0.3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39"/>
      <c r="R548" s="39"/>
      <c r="S548" s="40"/>
      <c r="T548" s="40"/>
      <c r="U548" s="40"/>
      <c r="V548" s="40"/>
      <c r="W548" s="40"/>
      <c r="X548" s="40"/>
      <c r="Y548" s="40"/>
      <c r="Z548" s="40"/>
    </row>
    <row r="549" spans="1:26" ht="15.75" thickBot="1" x14ac:dyDescent="0.3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39"/>
      <c r="R549" s="39"/>
      <c r="S549" s="40"/>
      <c r="T549" s="40"/>
      <c r="U549" s="40"/>
      <c r="V549" s="40"/>
      <c r="W549" s="40"/>
      <c r="X549" s="40"/>
      <c r="Y549" s="40"/>
      <c r="Z549" s="40"/>
    </row>
    <row r="550" spans="1:26" ht="15.75" thickBot="1" x14ac:dyDescent="0.3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39"/>
      <c r="R550" s="39"/>
      <c r="S550" s="40"/>
      <c r="T550" s="40"/>
      <c r="U550" s="40"/>
      <c r="V550" s="40"/>
      <c r="W550" s="40"/>
      <c r="X550" s="40"/>
      <c r="Y550" s="40"/>
      <c r="Z550" s="40"/>
    </row>
    <row r="551" spans="1:26" ht="15.75" thickBot="1" x14ac:dyDescent="0.3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39"/>
      <c r="R551" s="39"/>
      <c r="S551" s="40"/>
      <c r="T551" s="40"/>
      <c r="U551" s="40"/>
      <c r="V551" s="40"/>
      <c r="W551" s="40"/>
      <c r="X551" s="40"/>
      <c r="Y551" s="40"/>
      <c r="Z551" s="40"/>
    </row>
    <row r="552" spans="1:26" ht="15.75" thickBot="1" x14ac:dyDescent="0.3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39"/>
      <c r="R552" s="39"/>
      <c r="S552" s="40"/>
      <c r="T552" s="40"/>
      <c r="U552" s="40"/>
      <c r="V552" s="40"/>
      <c r="W552" s="40"/>
      <c r="X552" s="40"/>
      <c r="Y552" s="40"/>
      <c r="Z552" s="40"/>
    </row>
    <row r="553" spans="1:26" ht="15.75" thickBot="1" x14ac:dyDescent="0.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39"/>
      <c r="R553" s="39"/>
      <c r="S553" s="40"/>
      <c r="T553" s="40"/>
      <c r="U553" s="40"/>
      <c r="V553" s="40"/>
      <c r="W553" s="40"/>
      <c r="X553" s="40"/>
      <c r="Y553" s="40"/>
      <c r="Z553" s="40"/>
    </row>
    <row r="554" spans="1:26" ht="15.75" thickBot="1" x14ac:dyDescent="0.3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39"/>
      <c r="R554" s="39"/>
      <c r="S554" s="40"/>
      <c r="T554" s="40"/>
      <c r="U554" s="40"/>
      <c r="V554" s="40"/>
      <c r="W554" s="40"/>
      <c r="X554" s="40"/>
      <c r="Y554" s="40"/>
      <c r="Z554" s="40"/>
    </row>
    <row r="555" spans="1:26" ht="15.75" thickBot="1" x14ac:dyDescent="0.3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39"/>
      <c r="R555" s="39"/>
      <c r="S555" s="40"/>
      <c r="T555" s="40"/>
      <c r="U555" s="40"/>
      <c r="V555" s="40"/>
      <c r="W555" s="40"/>
      <c r="X555" s="40"/>
      <c r="Y555" s="40"/>
      <c r="Z555" s="40"/>
    </row>
    <row r="556" spans="1:26" ht="15.75" thickBot="1" x14ac:dyDescent="0.3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39"/>
      <c r="R556" s="39"/>
      <c r="S556" s="40"/>
      <c r="T556" s="40"/>
      <c r="U556" s="40"/>
      <c r="V556" s="40"/>
      <c r="W556" s="40"/>
      <c r="X556" s="40"/>
      <c r="Y556" s="40"/>
      <c r="Z556" s="40"/>
    </row>
    <row r="557" spans="1:26" ht="15.75" thickBot="1" x14ac:dyDescent="0.3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39"/>
      <c r="R557" s="39"/>
      <c r="S557" s="40"/>
      <c r="T557" s="40"/>
      <c r="U557" s="40"/>
      <c r="V557" s="40"/>
      <c r="W557" s="40"/>
      <c r="X557" s="40"/>
      <c r="Y557" s="40"/>
      <c r="Z557" s="40"/>
    </row>
    <row r="558" spans="1:26" ht="15.75" thickBot="1" x14ac:dyDescent="0.3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39"/>
      <c r="R558" s="39"/>
      <c r="S558" s="40"/>
      <c r="T558" s="40"/>
      <c r="U558" s="40"/>
      <c r="V558" s="40"/>
      <c r="W558" s="40"/>
      <c r="X558" s="40"/>
      <c r="Y558" s="40"/>
      <c r="Z558" s="40"/>
    </row>
    <row r="559" spans="1:26" ht="15.75" thickBot="1" x14ac:dyDescent="0.3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39"/>
      <c r="R559" s="39"/>
      <c r="S559" s="40"/>
      <c r="T559" s="40"/>
      <c r="U559" s="40"/>
      <c r="V559" s="40"/>
      <c r="W559" s="40"/>
      <c r="X559" s="40"/>
      <c r="Y559" s="40"/>
      <c r="Z559" s="40"/>
    </row>
    <row r="560" spans="1:26" ht="15.75" thickBot="1" x14ac:dyDescent="0.3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39"/>
      <c r="R560" s="39"/>
      <c r="S560" s="40"/>
      <c r="T560" s="40"/>
      <c r="U560" s="40"/>
      <c r="V560" s="40"/>
      <c r="W560" s="40"/>
      <c r="X560" s="40"/>
      <c r="Y560" s="40"/>
      <c r="Z560" s="40"/>
    </row>
    <row r="561" spans="1:26" ht="15.75" thickBot="1" x14ac:dyDescent="0.3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39"/>
      <c r="R561" s="39"/>
      <c r="S561" s="40"/>
      <c r="T561" s="40"/>
      <c r="U561" s="40"/>
      <c r="V561" s="40"/>
      <c r="W561" s="40"/>
      <c r="X561" s="40"/>
      <c r="Y561" s="40"/>
      <c r="Z561" s="40"/>
    </row>
    <row r="562" spans="1:26" ht="15.75" thickBot="1" x14ac:dyDescent="0.3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39"/>
      <c r="R562" s="39"/>
      <c r="S562" s="40"/>
      <c r="T562" s="40"/>
      <c r="U562" s="40"/>
      <c r="V562" s="40"/>
      <c r="W562" s="40"/>
      <c r="X562" s="40"/>
      <c r="Y562" s="40"/>
      <c r="Z562" s="40"/>
    </row>
    <row r="563" spans="1:26" ht="15.75" thickBot="1" x14ac:dyDescent="0.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39"/>
      <c r="R563" s="39"/>
      <c r="S563" s="40"/>
      <c r="T563" s="40"/>
      <c r="U563" s="40"/>
      <c r="V563" s="40"/>
      <c r="W563" s="40"/>
      <c r="X563" s="40"/>
      <c r="Y563" s="40"/>
      <c r="Z563" s="40"/>
    </row>
    <row r="564" spans="1:26" ht="15.75" thickBot="1" x14ac:dyDescent="0.3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39"/>
      <c r="R564" s="39"/>
      <c r="S564" s="40"/>
      <c r="T564" s="40"/>
      <c r="U564" s="40"/>
      <c r="V564" s="40"/>
      <c r="W564" s="40"/>
      <c r="X564" s="40"/>
      <c r="Y564" s="40"/>
      <c r="Z564" s="40"/>
    </row>
    <row r="565" spans="1:26" ht="15.75" thickBot="1" x14ac:dyDescent="0.3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39"/>
      <c r="R565" s="39"/>
      <c r="S565" s="40"/>
      <c r="T565" s="40"/>
      <c r="U565" s="40"/>
      <c r="V565" s="40"/>
      <c r="W565" s="40"/>
      <c r="X565" s="40"/>
      <c r="Y565" s="40"/>
      <c r="Z565" s="40"/>
    </row>
    <row r="566" spans="1:26" ht="15.75" thickBot="1" x14ac:dyDescent="0.3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39"/>
      <c r="R566" s="39"/>
      <c r="S566" s="40"/>
      <c r="T566" s="40"/>
      <c r="U566" s="40"/>
      <c r="V566" s="40"/>
      <c r="W566" s="40"/>
      <c r="X566" s="40"/>
      <c r="Y566" s="40"/>
      <c r="Z566" s="40"/>
    </row>
    <row r="567" spans="1:26" ht="15.75" thickBot="1" x14ac:dyDescent="0.3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39"/>
      <c r="R567" s="39"/>
      <c r="S567" s="40"/>
      <c r="T567" s="40"/>
      <c r="U567" s="40"/>
      <c r="V567" s="40"/>
      <c r="W567" s="40"/>
      <c r="X567" s="40"/>
      <c r="Y567" s="40"/>
      <c r="Z567" s="40"/>
    </row>
    <row r="568" spans="1:26" ht="15.75" thickBot="1" x14ac:dyDescent="0.3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39"/>
      <c r="R568" s="39"/>
      <c r="S568" s="40"/>
      <c r="T568" s="40"/>
      <c r="U568" s="40"/>
      <c r="V568" s="40"/>
      <c r="W568" s="40"/>
      <c r="X568" s="40"/>
      <c r="Y568" s="40"/>
      <c r="Z568" s="40"/>
    </row>
    <row r="569" spans="1:26" ht="15.75" thickBot="1" x14ac:dyDescent="0.3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39"/>
      <c r="R569" s="39"/>
      <c r="S569" s="40"/>
      <c r="T569" s="40"/>
      <c r="U569" s="40"/>
      <c r="V569" s="40"/>
      <c r="W569" s="40"/>
      <c r="X569" s="40"/>
      <c r="Y569" s="40"/>
      <c r="Z569" s="40"/>
    </row>
    <row r="570" spans="1:26" ht="15.75" thickBot="1" x14ac:dyDescent="0.3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39"/>
      <c r="R570" s="39"/>
      <c r="S570" s="40"/>
      <c r="T570" s="40"/>
      <c r="U570" s="40"/>
      <c r="V570" s="40"/>
      <c r="W570" s="40"/>
      <c r="X570" s="40"/>
      <c r="Y570" s="40"/>
      <c r="Z570" s="40"/>
    </row>
    <row r="571" spans="1:26" ht="15.75" thickBot="1" x14ac:dyDescent="0.3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39"/>
      <c r="R571" s="39"/>
      <c r="S571" s="40"/>
      <c r="T571" s="40"/>
      <c r="U571" s="40"/>
      <c r="V571" s="40"/>
      <c r="W571" s="40"/>
      <c r="X571" s="40"/>
      <c r="Y571" s="40"/>
      <c r="Z571" s="40"/>
    </row>
    <row r="572" spans="1:26" ht="15.75" thickBot="1" x14ac:dyDescent="0.3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39"/>
      <c r="R572" s="39"/>
      <c r="S572" s="40"/>
      <c r="T572" s="40"/>
      <c r="U572" s="40"/>
      <c r="V572" s="40"/>
      <c r="W572" s="40"/>
      <c r="X572" s="40"/>
      <c r="Y572" s="40"/>
      <c r="Z572" s="40"/>
    </row>
    <row r="573" spans="1:26" ht="15.75" thickBot="1" x14ac:dyDescent="0.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39"/>
      <c r="R573" s="39"/>
      <c r="S573" s="40"/>
      <c r="T573" s="40"/>
      <c r="U573" s="40"/>
      <c r="V573" s="40"/>
      <c r="W573" s="40"/>
      <c r="X573" s="40"/>
      <c r="Y573" s="40"/>
      <c r="Z573" s="40"/>
    </row>
    <row r="574" spans="1:26" ht="15.75" thickBot="1" x14ac:dyDescent="0.3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39"/>
      <c r="R574" s="39"/>
      <c r="S574" s="40"/>
      <c r="T574" s="40"/>
      <c r="U574" s="40"/>
      <c r="V574" s="40"/>
      <c r="W574" s="40"/>
      <c r="X574" s="40"/>
      <c r="Y574" s="40"/>
      <c r="Z574" s="40"/>
    </row>
    <row r="575" spans="1:26" ht="15.75" thickBot="1" x14ac:dyDescent="0.3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39"/>
      <c r="R575" s="39"/>
      <c r="S575" s="40"/>
      <c r="T575" s="40"/>
      <c r="U575" s="40"/>
      <c r="V575" s="40"/>
      <c r="W575" s="40"/>
      <c r="X575" s="40"/>
      <c r="Y575" s="40"/>
      <c r="Z575" s="40"/>
    </row>
    <row r="576" spans="1:26" ht="15.75" thickBot="1" x14ac:dyDescent="0.3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39"/>
      <c r="R576" s="39"/>
      <c r="S576" s="40"/>
      <c r="T576" s="40"/>
      <c r="U576" s="40"/>
      <c r="V576" s="40"/>
      <c r="W576" s="40"/>
      <c r="X576" s="40"/>
      <c r="Y576" s="40"/>
      <c r="Z576" s="40"/>
    </row>
    <row r="577" spans="1:26" ht="15.75" thickBot="1" x14ac:dyDescent="0.3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39"/>
      <c r="R577" s="39"/>
      <c r="S577" s="40"/>
      <c r="T577" s="40"/>
      <c r="U577" s="40"/>
      <c r="V577" s="40"/>
      <c r="W577" s="40"/>
      <c r="X577" s="40"/>
      <c r="Y577" s="40"/>
      <c r="Z577" s="40"/>
    </row>
    <row r="578" spans="1:26" ht="15.75" thickBot="1" x14ac:dyDescent="0.3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39"/>
      <c r="R578" s="39"/>
      <c r="S578" s="40"/>
      <c r="T578" s="40"/>
      <c r="U578" s="40"/>
      <c r="V578" s="40"/>
      <c r="W578" s="40"/>
      <c r="X578" s="40"/>
      <c r="Y578" s="40"/>
      <c r="Z578" s="40"/>
    </row>
    <row r="579" spans="1:26" ht="15.75" thickBot="1" x14ac:dyDescent="0.3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39"/>
      <c r="R579" s="39"/>
      <c r="S579" s="40"/>
      <c r="T579" s="40"/>
      <c r="U579" s="40"/>
      <c r="V579" s="40"/>
      <c r="W579" s="40"/>
      <c r="X579" s="40"/>
      <c r="Y579" s="40"/>
      <c r="Z579" s="40"/>
    </row>
    <row r="580" spans="1:26" ht="15.75" thickBot="1" x14ac:dyDescent="0.3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39"/>
      <c r="R580" s="39"/>
      <c r="S580" s="40"/>
      <c r="T580" s="40"/>
      <c r="U580" s="40"/>
      <c r="V580" s="40"/>
      <c r="W580" s="40"/>
      <c r="X580" s="40"/>
      <c r="Y580" s="40"/>
      <c r="Z580" s="40"/>
    </row>
    <row r="581" spans="1:26" ht="15.75" thickBot="1" x14ac:dyDescent="0.3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39"/>
      <c r="R581" s="39"/>
      <c r="S581" s="40"/>
      <c r="T581" s="40"/>
      <c r="U581" s="40"/>
      <c r="V581" s="40"/>
      <c r="W581" s="40"/>
      <c r="X581" s="40"/>
      <c r="Y581" s="40"/>
      <c r="Z581" s="40"/>
    </row>
    <row r="582" spans="1:26" ht="15.75" thickBot="1" x14ac:dyDescent="0.3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39"/>
      <c r="R582" s="39"/>
      <c r="S582" s="40"/>
      <c r="T582" s="40"/>
      <c r="U582" s="40"/>
      <c r="V582" s="40"/>
      <c r="W582" s="40"/>
      <c r="X582" s="40"/>
      <c r="Y582" s="40"/>
      <c r="Z582" s="40"/>
    </row>
    <row r="583" spans="1:26" ht="15.75" thickBot="1" x14ac:dyDescent="0.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39"/>
      <c r="R583" s="39"/>
      <c r="S583" s="40"/>
      <c r="T583" s="40"/>
      <c r="U583" s="40"/>
      <c r="V583" s="40"/>
      <c r="W583" s="40"/>
      <c r="X583" s="40"/>
      <c r="Y583" s="40"/>
      <c r="Z583" s="40"/>
    </row>
    <row r="584" spans="1:26" ht="15.75" thickBot="1" x14ac:dyDescent="0.3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39"/>
      <c r="R584" s="39"/>
      <c r="S584" s="40"/>
      <c r="T584" s="40"/>
      <c r="U584" s="40"/>
      <c r="V584" s="40"/>
      <c r="W584" s="40"/>
      <c r="X584" s="40"/>
      <c r="Y584" s="40"/>
      <c r="Z584" s="40"/>
    </row>
    <row r="585" spans="1:26" ht="15.75" thickBot="1" x14ac:dyDescent="0.3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39"/>
      <c r="R585" s="39"/>
      <c r="S585" s="40"/>
      <c r="T585" s="40"/>
      <c r="U585" s="40"/>
      <c r="V585" s="40"/>
      <c r="W585" s="40"/>
      <c r="X585" s="40"/>
      <c r="Y585" s="40"/>
      <c r="Z585" s="40"/>
    </row>
    <row r="586" spans="1:26" ht="15.75" thickBot="1" x14ac:dyDescent="0.3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39"/>
      <c r="R586" s="39"/>
      <c r="S586" s="40"/>
      <c r="T586" s="40"/>
      <c r="U586" s="40"/>
      <c r="V586" s="40"/>
      <c r="W586" s="40"/>
      <c r="X586" s="40"/>
      <c r="Y586" s="40"/>
      <c r="Z586" s="40"/>
    </row>
    <row r="587" spans="1:26" ht="15.75" thickBot="1" x14ac:dyDescent="0.3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39"/>
      <c r="R587" s="39"/>
      <c r="S587" s="40"/>
      <c r="T587" s="40"/>
      <c r="U587" s="40"/>
      <c r="V587" s="40"/>
      <c r="W587" s="40"/>
      <c r="X587" s="40"/>
      <c r="Y587" s="40"/>
      <c r="Z587" s="40"/>
    </row>
    <row r="588" spans="1:26" ht="15.75" thickBot="1" x14ac:dyDescent="0.3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39"/>
      <c r="R588" s="39"/>
      <c r="S588" s="40"/>
      <c r="T588" s="40"/>
      <c r="U588" s="40"/>
      <c r="V588" s="40"/>
      <c r="W588" s="40"/>
      <c r="X588" s="40"/>
      <c r="Y588" s="40"/>
      <c r="Z588" s="40"/>
    </row>
    <row r="589" spans="1:26" ht="15.75" thickBot="1" x14ac:dyDescent="0.3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39"/>
      <c r="R589" s="39"/>
      <c r="S589" s="40"/>
      <c r="T589" s="40"/>
      <c r="U589" s="40"/>
      <c r="V589" s="40"/>
      <c r="W589" s="40"/>
      <c r="X589" s="40"/>
      <c r="Y589" s="40"/>
      <c r="Z589" s="40"/>
    </row>
    <row r="590" spans="1:26" ht="15.75" thickBot="1" x14ac:dyDescent="0.3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39"/>
      <c r="R590" s="39"/>
      <c r="S590" s="40"/>
      <c r="T590" s="40"/>
      <c r="U590" s="40"/>
      <c r="V590" s="40"/>
      <c r="W590" s="40"/>
      <c r="X590" s="40"/>
      <c r="Y590" s="40"/>
      <c r="Z590" s="40"/>
    </row>
    <row r="591" spans="1:26" ht="15.75" thickBot="1" x14ac:dyDescent="0.3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39"/>
      <c r="R591" s="39"/>
      <c r="S591" s="40"/>
      <c r="T591" s="40"/>
      <c r="U591" s="40"/>
      <c r="V591" s="40"/>
      <c r="W591" s="40"/>
      <c r="X591" s="40"/>
      <c r="Y591" s="40"/>
      <c r="Z591" s="40"/>
    </row>
    <row r="592" spans="1:26" ht="15.75" thickBot="1" x14ac:dyDescent="0.3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39"/>
      <c r="R592" s="39"/>
      <c r="S592" s="40"/>
      <c r="T592" s="40"/>
      <c r="U592" s="40"/>
      <c r="V592" s="40"/>
      <c r="W592" s="40"/>
      <c r="X592" s="40"/>
      <c r="Y592" s="40"/>
      <c r="Z592" s="40"/>
    </row>
    <row r="593" spans="1:26" ht="15.75" thickBot="1" x14ac:dyDescent="0.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39"/>
      <c r="R593" s="39"/>
      <c r="S593" s="40"/>
      <c r="T593" s="40"/>
      <c r="U593" s="40"/>
      <c r="V593" s="40"/>
      <c r="W593" s="40"/>
      <c r="X593" s="40"/>
      <c r="Y593" s="40"/>
      <c r="Z593" s="40"/>
    </row>
    <row r="594" spans="1:26" ht="15.75" thickBot="1" x14ac:dyDescent="0.3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39"/>
      <c r="R594" s="39"/>
      <c r="S594" s="40"/>
      <c r="T594" s="40"/>
      <c r="U594" s="40"/>
      <c r="V594" s="40"/>
      <c r="W594" s="40"/>
      <c r="X594" s="40"/>
      <c r="Y594" s="40"/>
      <c r="Z594" s="40"/>
    </row>
    <row r="595" spans="1:26" ht="15.75" thickBot="1" x14ac:dyDescent="0.3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39"/>
      <c r="R595" s="39"/>
      <c r="S595" s="40"/>
      <c r="T595" s="40"/>
      <c r="U595" s="40"/>
      <c r="V595" s="40"/>
      <c r="W595" s="40"/>
      <c r="X595" s="40"/>
      <c r="Y595" s="40"/>
      <c r="Z595" s="40"/>
    </row>
    <row r="596" spans="1:26" ht="15.75" thickBot="1" x14ac:dyDescent="0.3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39"/>
      <c r="R596" s="39"/>
      <c r="S596" s="40"/>
      <c r="T596" s="40"/>
      <c r="U596" s="40"/>
      <c r="V596" s="40"/>
      <c r="W596" s="40"/>
      <c r="X596" s="40"/>
      <c r="Y596" s="40"/>
      <c r="Z596" s="40"/>
    </row>
    <row r="597" spans="1:26" ht="15.75" thickBot="1" x14ac:dyDescent="0.3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39"/>
      <c r="R597" s="39"/>
      <c r="S597" s="40"/>
      <c r="T597" s="40"/>
      <c r="U597" s="40"/>
      <c r="V597" s="40"/>
      <c r="W597" s="40"/>
      <c r="X597" s="40"/>
      <c r="Y597" s="40"/>
      <c r="Z597" s="40"/>
    </row>
    <row r="598" spans="1:26" ht="15.75" thickBot="1" x14ac:dyDescent="0.3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39"/>
      <c r="R598" s="39"/>
      <c r="S598" s="40"/>
      <c r="T598" s="40"/>
      <c r="U598" s="40"/>
      <c r="V598" s="40"/>
      <c r="W598" s="40"/>
      <c r="X598" s="40"/>
      <c r="Y598" s="40"/>
      <c r="Z598" s="40"/>
    </row>
    <row r="599" spans="1:26" ht="15.75" thickBot="1" x14ac:dyDescent="0.3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39"/>
      <c r="R599" s="39"/>
      <c r="S599" s="40"/>
      <c r="T599" s="40"/>
      <c r="U599" s="40"/>
      <c r="V599" s="40"/>
      <c r="W599" s="40"/>
      <c r="X599" s="40"/>
      <c r="Y599" s="40"/>
      <c r="Z599" s="40"/>
    </row>
    <row r="600" spans="1:26" ht="15.75" thickBot="1" x14ac:dyDescent="0.3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39"/>
      <c r="R600" s="39"/>
      <c r="S600" s="40"/>
      <c r="T600" s="40"/>
      <c r="U600" s="40"/>
      <c r="V600" s="40"/>
      <c r="W600" s="40"/>
      <c r="X600" s="40"/>
      <c r="Y600" s="40"/>
      <c r="Z600" s="40"/>
    </row>
    <row r="601" spans="1:26" ht="15.75" thickBot="1" x14ac:dyDescent="0.3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39"/>
      <c r="R601" s="39"/>
      <c r="S601" s="40"/>
      <c r="T601" s="40"/>
      <c r="U601" s="40"/>
      <c r="V601" s="40"/>
      <c r="W601" s="40"/>
      <c r="X601" s="40"/>
      <c r="Y601" s="40"/>
      <c r="Z601" s="40"/>
    </row>
    <row r="602" spans="1:26" ht="15.75" thickBot="1" x14ac:dyDescent="0.3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39"/>
      <c r="R602" s="39"/>
      <c r="S602" s="40"/>
      <c r="T602" s="40"/>
      <c r="U602" s="40"/>
      <c r="V602" s="40"/>
      <c r="W602" s="40"/>
      <c r="X602" s="40"/>
      <c r="Y602" s="40"/>
      <c r="Z602" s="40"/>
    </row>
    <row r="603" spans="1:26" ht="15.75" thickBot="1" x14ac:dyDescent="0.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39"/>
      <c r="R603" s="39"/>
      <c r="S603" s="40"/>
      <c r="T603" s="40"/>
      <c r="U603" s="40"/>
      <c r="V603" s="40"/>
      <c r="W603" s="40"/>
      <c r="X603" s="40"/>
      <c r="Y603" s="40"/>
      <c r="Z603" s="40"/>
    </row>
    <row r="604" spans="1:26" ht="15.75" thickBot="1" x14ac:dyDescent="0.3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39"/>
      <c r="R604" s="39"/>
      <c r="S604" s="40"/>
      <c r="T604" s="40"/>
      <c r="U604" s="40"/>
      <c r="V604" s="40"/>
      <c r="W604" s="40"/>
      <c r="X604" s="40"/>
      <c r="Y604" s="40"/>
      <c r="Z604" s="40"/>
    </row>
    <row r="605" spans="1:26" ht="15.75" thickBot="1" x14ac:dyDescent="0.3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39"/>
      <c r="R605" s="39"/>
      <c r="S605" s="40"/>
      <c r="T605" s="40"/>
      <c r="U605" s="40"/>
      <c r="V605" s="40"/>
      <c r="W605" s="40"/>
      <c r="X605" s="40"/>
      <c r="Y605" s="40"/>
      <c r="Z605" s="40"/>
    </row>
    <row r="606" spans="1:26" ht="15.75" thickBot="1" x14ac:dyDescent="0.3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39"/>
      <c r="R606" s="39"/>
      <c r="S606" s="40"/>
      <c r="T606" s="40"/>
      <c r="U606" s="40"/>
      <c r="V606" s="40"/>
      <c r="W606" s="40"/>
      <c r="X606" s="40"/>
      <c r="Y606" s="40"/>
      <c r="Z606" s="40"/>
    </row>
    <row r="607" spans="1:26" ht="15.75" thickBot="1" x14ac:dyDescent="0.3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39"/>
      <c r="R607" s="39"/>
      <c r="S607" s="40"/>
      <c r="T607" s="40"/>
      <c r="U607" s="40"/>
      <c r="V607" s="40"/>
      <c r="W607" s="40"/>
      <c r="X607" s="40"/>
      <c r="Y607" s="40"/>
      <c r="Z607" s="40"/>
    </row>
    <row r="608" spans="1:26" ht="15.75" thickBot="1" x14ac:dyDescent="0.3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39"/>
      <c r="R608" s="39"/>
      <c r="S608" s="40"/>
      <c r="T608" s="40"/>
      <c r="U608" s="40"/>
      <c r="V608" s="40"/>
      <c r="W608" s="40"/>
      <c r="X608" s="40"/>
      <c r="Y608" s="40"/>
      <c r="Z608" s="40"/>
    </row>
    <row r="609" spans="1:26" ht="15.75" thickBot="1" x14ac:dyDescent="0.3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39"/>
      <c r="R609" s="39"/>
      <c r="S609" s="40"/>
      <c r="T609" s="40"/>
      <c r="U609" s="40"/>
      <c r="V609" s="40"/>
      <c r="W609" s="40"/>
      <c r="X609" s="40"/>
      <c r="Y609" s="40"/>
      <c r="Z609" s="40"/>
    </row>
    <row r="610" spans="1:26" ht="15.75" thickBot="1" x14ac:dyDescent="0.3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39"/>
      <c r="R610" s="39"/>
      <c r="S610" s="40"/>
      <c r="T610" s="40"/>
      <c r="U610" s="40"/>
      <c r="V610" s="40"/>
      <c r="W610" s="40"/>
      <c r="X610" s="40"/>
      <c r="Y610" s="40"/>
      <c r="Z610" s="40"/>
    </row>
    <row r="611" spans="1:26" ht="15.75" thickBot="1" x14ac:dyDescent="0.3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39"/>
      <c r="R611" s="39"/>
      <c r="S611" s="40"/>
      <c r="T611" s="40"/>
      <c r="U611" s="40"/>
      <c r="V611" s="40"/>
      <c r="W611" s="40"/>
      <c r="X611" s="40"/>
      <c r="Y611" s="40"/>
      <c r="Z611" s="40"/>
    </row>
    <row r="612" spans="1:26" ht="15.75" thickBot="1" x14ac:dyDescent="0.3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39"/>
      <c r="R612" s="39"/>
      <c r="S612" s="40"/>
      <c r="T612" s="40"/>
      <c r="U612" s="40"/>
      <c r="V612" s="40"/>
      <c r="W612" s="40"/>
      <c r="X612" s="40"/>
      <c r="Y612" s="40"/>
      <c r="Z612" s="40"/>
    </row>
    <row r="613" spans="1:26" ht="15.75" thickBot="1" x14ac:dyDescent="0.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39"/>
      <c r="R613" s="39"/>
      <c r="S613" s="40"/>
      <c r="T613" s="40"/>
      <c r="U613" s="40"/>
      <c r="V613" s="40"/>
      <c r="W613" s="40"/>
      <c r="X613" s="40"/>
      <c r="Y613" s="40"/>
      <c r="Z613" s="40"/>
    </row>
    <row r="614" spans="1:26" ht="15.75" thickBot="1" x14ac:dyDescent="0.3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39"/>
      <c r="R614" s="39"/>
      <c r="S614" s="40"/>
      <c r="T614" s="40"/>
      <c r="U614" s="40"/>
      <c r="V614" s="40"/>
      <c r="W614" s="40"/>
      <c r="X614" s="40"/>
      <c r="Y614" s="40"/>
      <c r="Z614" s="40"/>
    </row>
    <row r="615" spans="1:26" ht="15.75" thickBot="1" x14ac:dyDescent="0.3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39"/>
      <c r="R615" s="39"/>
      <c r="S615" s="40"/>
      <c r="T615" s="40"/>
      <c r="U615" s="40"/>
      <c r="V615" s="40"/>
      <c r="W615" s="40"/>
      <c r="X615" s="40"/>
      <c r="Y615" s="40"/>
      <c r="Z615" s="40"/>
    </row>
    <row r="616" spans="1:26" ht="15.75" thickBot="1" x14ac:dyDescent="0.3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39"/>
      <c r="R616" s="39"/>
      <c r="S616" s="40"/>
      <c r="T616" s="40"/>
      <c r="U616" s="40"/>
      <c r="V616" s="40"/>
      <c r="W616" s="40"/>
      <c r="X616" s="40"/>
      <c r="Y616" s="40"/>
      <c r="Z616" s="40"/>
    </row>
    <row r="617" spans="1:26" ht="15.75" thickBot="1" x14ac:dyDescent="0.3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39"/>
      <c r="R617" s="39"/>
      <c r="S617" s="40"/>
      <c r="T617" s="40"/>
      <c r="U617" s="40"/>
      <c r="V617" s="40"/>
      <c r="W617" s="40"/>
      <c r="X617" s="40"/>
      <c r="Y617" s="40"/>
      <c r="Z617" s="40"/>
    </row>
    <row r="618" spans="1:26" ht="15.75" thickBot="1" x14ac:dyDescent="0.3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39"/>
      <c r="R618" s="39"/>
      <c r="S618" s="40"/>
      <c r="T618" s="40"/>
      <c r="U618" s="40"/>
      <c r="V618" s="40"/>
      <c r="W618" s="40"/>
      <c r="X618" s="40"/>
      <c r="Y618" s="40"/>
      <c r="Z618" s="40"/>
    </row>
    <row r="619" spans="1:26" ht="15.75" thickBot="1" x14ac:dyDescent="0.3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39"/>
      <c r="R619" s="39"/>
      <c r="S619" s="40"/>
      <c r="T619" s="40"/>
      <c r="U619" s="40"/>
      <c r="V619" s="40"/>
      <c r="W619" s="40"/>
      <c r="X619" s="40"/>
      <c r="Y619" s="40"/>
      <c r="Z619" s="40"/>
    </row>
    <row r="620" spans="1:26" ht="15.75" thickBot="1" x14ac:dyDescent="0.3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39"/>
      <c r="R620" s="39"/>
      <c r="S620" s="40"/>
      <c r="T620" s="40"/>
      <c r="U620" s="40"/>
      <c r="V620" s="40"/>
      <c r="W620" s="40"/>
      <c r="X620" s="40"/>
      <c r="Y620" s="40"/>
      <c r="Z620" s="40"/>
    </row>
    <row r="621" spans="1:26" ht="15.75" thickBot="1" x14ac:dyDescent="0.3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39"/>
      <c r="R621" s="39"/>
      <c r="S621" s="40"/>
      <c r="T621" s="40"/>
      <c r="U621" s="40"/>
      <c r="V621" s="40"/>
      <c r="W621" s="40"/>
      <c r="X621" s="40"/>
      <c r="Y621" s="40"/>
      <c r="Z621" s="40"/>
    </row>
    <row r="622" spans="1:26" ht="15.75" thickBot="1" x14ac:dyDescent="0.3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39"/>
      <c r="R622" s="39"/>
      <c r="S622" s="40"/>
      <c r="T622" s="40"/>
      <c r="U622" s="40"/>
      <c r="V622" s="40"/>
      <c r="W622" s="40"/>
      <c r="X622" s="40"/>
      <c r="Y622" s="40"/>
      <c r="Z622" s="40"/>
    </row>
    <row r="623" spans="1:26" ht="15.75" thickBot="1" x14ac:dyDescent="0.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39"/>
      <c r="R623" s="39"/>
      <c r="S623" s="40"/>
      <c r="T623" s="40"/>
      <c r="U623" s="40"/>
      <c r="V623" s="40"/>
      <c r="W623" s="40"/>
      <c r="X623" s="40"/>
      <c r="Y623" s="40"/>
      <c r="Z623" s="40"/>
    </row>
    <row r="624" spans="1:26" ht="15.75" thickBot="1" x14ac:dyDescent="0.3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39"/>
      <c r="R624" s="39"/>
      <c r="S624" s="40"/>
      <c r="T624" s="40"/>
      <c r="U624" s="40"/>
      <c r="V624" s="40"/>
      <c r="W624" s="40"/>
      <c r="X624" s="40"/>
      <c r="Y624" s="40"/>
      <c r="Z624" s="40"/>
    </row>
    <row r="625" spans="1:26" ht="15.75" thickBot="1" x14ac:dyDescent="0.3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39"/>
      <c r="R625" s="39"/>
      <c r="S625" s="40"/>
      <c r="T625" s="40"/>
      <c r="U625" s="40"/>
      <c r="V625" s="40"/>
      <c r="W625" s="40"/>
      <c r="X625" s="40"/>
      <c r="Y625" s="40"/>
      <c r="Z625" s="40"/>
    </row>
    <row r="626" spans="1:26" ht="15.75" thickBot="1" x14ac:dyDescent="0.3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39"/>
      <c r="R626" s="39"/>
      <c r="S626" s="40"/>
      <c r="T626" s="40"/>
      <c r="U626" s="40"/>
      <c r="V626" s="40"/>
      <c r="W626" s="40"/>
      <c r="X626" s="40"/>
      <c r="Y626" s="40"/>
      <c r="Z626" s="40"/>
    </row>
    <row r="627" spans="1:26" ht="15.75" thickBot="1" x14ac:dyDescent="0.3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39"/>
      <c r="R627" s="39"/>
      <c r="S627" s="40"/>
      <c r="T627" s="40"/>
      <c r="U627" s="40"/>
      <c r="V627" s="40"/>
      <c r="W627" s="40"/>
      <c r="X627" s="40"/>
      <c r="Y627" s="40"/>
      <c r="Z627" s="40"/>
    </row>
    <row r="628" spans="1:26" ht="15.75" thickBot="1" x14ac:dyDescent="0.3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39"/>
      <c r="R628" s="39"/>
      <c r="S628" s="40"/>
      <c r="T628" s="40"/>
      <c r="U628" s="40"/>
      <c r="V628" s="40"/>
      <c r="W628" s="40"/>
      <c r="X628" s="40"/>
      <c r="Y628" s="40"/>
      <c r="Z628" s="40"/>
    </row>
    <row r="629" spans="1:26" ht="15.75" thickBot="1" x14ac:dyDescent="0.3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39"/>
      <c r="R629" s="39"/>
      <c r="S629" s="40"/>
      <c r="T629" s="40"/>
      <c r="U629" s="40"/>
      <c r="V629" s="40"/>
      <c r="W629" s="40"/>
      <c r="X629" s="40"/>
      <c r="Y629" s="40"/>
      <c r="Z629" s="40"/>
    </row>
    <row r="630" spans="1:26" ht="15.75" thickBot="1" x14ac:dyDescent="0.3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39"/>
      <c r="R630" s="39"/>
      <c r="S630" s="40"/>
      <c r="T630" s="40"/>
      <c r="U630" s="40"/>
      <c r="V630" s="40"/>
      <c r="W630" s="40"/>
      <c r="X630" s="40"/>
      <c r="Y630" s="40"/>
      <c r="Z630" s="40"/>
    </row>
    <row r="631" spans="1:26" ht="15.75" thickBot="1" x14ac:dyDescent="0.3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39"/>
      <c r="R631" s="39"/>
      <c r="S631" s="40"/>
      <c r="T631" s="40"/>
      <c r="U631" s="40"/>
      <c r="V631" s="40"/>
      <c r="W631" s="40"/>
      <c r="X631" s="40"/>
      <c r="Y631" s="40"/>
      <c r="Z631" s="40"/>
    </row>
    <row r="632" spans="1:26" ht="15.75" thickBot="1" x14ac:dyDescent="0.3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39"/>
      <c r="R632" s="39"/>
      <c r="S632" s="40"/>
      <c r="T632" s="40"/>
      <c r="U632" s="40"/>
      <c r="V632" s="40"/>
      <c r="W632" s="40"/>
      <c r="X632" s="40"/>
      <c r="Y632" s="40"/>
      <c r="Z632" s="40"/>
    </row>
    <row r="633" spans="1:26" ht="15.75" thickBot="1" x14ac:dyDescent="0.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39"/>
      <c r="R633" s="39"/>
      <c r="S633" s="40"/>
      <c r="T633" s="40"/>
      <c r="U633" s="40"/>
      <c r="V633" s="40"/>
      <c r="W633" s="40"/>
      <c r="X633" s="40"/>
      <c r="Y633" s="40"/>
      <c r="Z633" s="40"/>
    </row>
    <row r="634" spans="1:26" ht="15.75" thickBot="1" x14ac:dyDescent="0.3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39"/>
      <c r="R634" s="39"/>
      <c r="S634" s="40"/>
      <c r="T634" s="40"/>
      <c r="U634" s="40"/>
      <c r="V634" s="40"/>
      <c r="W634" s="40"/>
      <c r="X634" s="40"/>
      <c r="Y634" s="40"/>
      <c r="Z634" s="40"/>
    </row>
    <row r="635" spans="1:26" ht="15.75" thickBot="1" x14ac:dyDescent="0.3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39"/>
      <c r="R635" s="39"/>
      <c r="S635" s="40"/>
      <c r="T635" s="40"/>
      <c r="U635" s="40"/>
      <c r="V635" s="40"/>
      <c r="W635" s="40"/>
      <c r="X635" s="40"/>
      <c r="Y635" s="40"/>
      <c r="Z635" s="40"/>
    </row>
    <row r="636" spans="1:26" ht="15.75" thickBot="1" x14ac:dyDescent="0.3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39"/>
      <c r="R636" s="39"/>
      <c r="S636" s="40"/>
      <c r="T636" s="40"/>
      <c r="U636" s="40"/>
      <c r="V636" s="40"/>
      <c r="W636" s="40"/>
      <c r="X636" s="40"/>
      <c r="Y636" s="40"/>
      <c r="Z636" s="40"/>
    </row>
    <row r="637" spans="1:26" ht="15.75" thickBot="1" x14ac:dyDescent="0.3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39"/>
      <c r="R637" s="39"/>
      <c r="S637" s="40"/>
      <c r="T637" s="40"/>
      <c r="U637" s="40"/>
      <c r="V637" s="40"/>
      <c r="W637" s="40"/>
      <c r="X637" s="40"/>
      <c r="Y637" s="40"/>
      <c r="Z637" s="40"/>
    </row>
    <row r="638" spans="1:26" ht="15.75" thickBot="1" x14ac:dyDescent="0.3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39"/>
      <c r="R638" s="39"/>
      <c r="S638" s="40"/>
      <c r="T638" s="40"/>
      <c r="U638" s="40"/>
      <c r="V638" s="40"/>
      <c r="W638" s="40"/>
      <c r="X638" s="40"/>
      <c r="Y638" s="40"/>
      <c r="Z638" s="40"/>
    </row>
    <row r="639" spans="1:26" ht="15.75" thickBot="1" x14ac:dyDescent="0.3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39"/>
      <c r="R639" s="39"/>
      <c r="S639" s="40"/>
      <c r="T639" s="40"/>
      <c r="U639" s="40"/>
      <c r="V639" s="40"/>
      <c r="W639" s="40"/>
      <c r="X639" s="40"/>
      <c r="Y639" s="40"/>
      <c r="Z639" s="40"/>
    </row>
    <row r="640" spans="1:26" ht="15.75" thickBot="1" x14ac:dyDescent="0.3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39"/>
      <c r="R640" s="39"/>
      <c r="S640" s="40"/>
      <c r="T640" s="40"/>
      <c r="U640" s="40"/>
      <c r="V640" s="40"/>
      <c r="W640" s="40"/>
      <c r="X640" s="40"/>
      <c r="Y640" s="40"/>
      <c r="Z640" s="40"/>
    </row>
    <row r="641" spans="1:26" ht="15.75" thickBot="1" x14ac:dyDescent="0.3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39"/>
      <c r="R641" s="39"/>
      <c r="S641" s="40"/>
      <c r="T641" s="40"/>
      <c r="U641" s="40"/>
      <c r="V641" s="40"/>
      <c r="W641" s="40"/>
      <c r="X641" s="40"/>
      <c r="Y641" s="40"/>
      <c r="Z641" s="40"/>
    </row>
    <row r="642" spans="1:26" ht="15.75" thickBot="1" x14ac:dyDescent="0.3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39"/>
      <c r="R642" s="39"/>
      <c r="S642" s="40"/>
      <c r="T642" s="40"/>
      <c r="U642" s="40"/>
      <c r="V642" s="40"/>
      <c r="W642" s="40"/>
      <c r="X642" s="40"/>
      <c r="Y642" s="40"/>
      <c r="Z642" s="40"/>
    </row>
    <row r="643" spans="1:26" ht="15.75" thickBot="1" x14ac:dyDescent="0.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39"/>
      <c r="R643" s="39"/>
      <c r="S643" s="40"/>
      <c r="T643" s="40"/>
      <c r="U643" s="40"/>
      <c r="V643" s="40"/>
      <c r="W643" s="40"/>
      <c r="X643" s="40"/>
      <c r="Y643" s="40"/>
      <c r="Z643" s="40"/>
    </row>
    <row r="644" spans="1:26" ht="15.75" thickBot="1" x14ac:dyDescent="0.3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39"/>
      <c r="R644" s="39"/>
      <c r="S644" s="40"/>
      <c r="T644" s="40"/>
      <c r="U644" s="40"/>
      <c r="V644" s="40"/>
      <c r="W644" s="40"/>
      <c r="X644" s="40"/>
      <c r="Y644" s="40"/>
      <c r="Z644" s="40"/>
    </row>
    <row r="645" spans="1:26" ht="15.75" thickBot="1" x14ac:dyDescent="0.3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39"/>
      <c r="R645" s="39"/>
      <c r="S645" s="40"/>
      <c r="T645" s="40"/>
      <c r="U645" s="40"/>
      <c r="V645" s="40"/>
      <c r="W645" s="40"/>
      <c r="X645" s="40"/>
      <c r="Y645" s="40"/>
      <c r="Z645" s="40"/>
    </row>
    <row r="646" spans="1:26" ht="15.75" thickBot="1" x14ac:dyDescent="0.3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39"/>
      <c r="R646" s="39"/>
      <c r="S646" s="40"/>
      <c r="T646" s="40"/>
      <c r="U646" s="40"/>
      <c r="V646" s="40"/>
      <c r="W646" s="40"/>
      <c r="X646" s="40"/>
      <c r="Y646" s="40"/>
      <c r="Z646" s="40"/>
    </row>
    <row r="647" spans="1:26" ht="15.75" thickBot="1" x14ac:dyDescent="0.3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39"/>
      <c r="R647" s="39"/>
      <c r="S647" s="40"/>
      <c r="T647" s="40"/>
      <c r="U647" s="40"/>
      <c r="V647" s="40"/>
      <c r="W647" s="40"/>
      <c r="X647" s="40"/>
      <c r="Y647" s="40"/>
      <c r="Z647" s="40"/>
    </row>
    <row r="648" spans="1:26" ht="15.75" thickBot="1" x14ac:dyDescent="0.3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39"/>
      <c r="R648" s="39"/>
      <c r="S648" s="40"/>
      <c r="T648" s="40"/>
      <c r="U648" s="40"/>
      <c r="V648" s="40"/>
      <c r="W648" s="40"/>
      <c r="X648" s="40"/>
      <c r="Y648" s="40"/>
      <c r="Z648" s="40"/>
    </row>
    <row r="649" spans="1:26" ht="15.75" thickBot="1" x14ac:dyDescent="0.3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39"/>
      <c r="R649" s="39"/>
      <c r="S649" s="40"/>
      <c r="T649" s="40"/>
      <c r="U649" s="40"/>
      <c r="V649" s="40"/>
      <c r="W649" s="40"/>
      <c r="X649" s="40"/>
      <c r="Y649" s="40"/>
      <c r="Z649" s="40"/>
    </row>
    <row r="650" spans="1:26" ht="15.75" thickBot="1" x14ac:dyDescent="0.3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39"/>
      <c r="R650" s="39"/>
      <c r="S650" s="40"/>
      <c r="T650" s="40"/>
      <c r="U650" s="40"/>
      <c r="V650" s="40"/>
      <c r="W650" s="40"/>
      <c r="X650" s="40"/>
      <c r="Y650" s="40"/>
      <c r="Z650" s="40"/>
    </row>
    <row r="651" spans="1:26" ht="15.75" thickBot="1" x14ac:dyDescent="0.3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39"/>
      <c r="R651" s="39"/>
      <c r="S651" s="40"/>
      <c r="T651" s="40"/>
      <c r="U651" s="40"/>
      <c r="V651" s="40"/>
      <c r="W651" s="40"/>
      <c r="X651" s="40"/>
      <c r="Y651" s="40"/>
      <c r="Z651" s="40"/>
    </row>
    <row r="652" spans="1:26" ht="15.75" thickBot="1" x14ac:dyDescent="0.3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39"/>
      <c r="R652" s="39"/>
      <c r="S652" s="40"/>
      <c r="T652" s="40"/>
      <c r="U652" s="40"/>
      <c r="V652" s="40"/>
      <c r="W652" s="40"/>
      <c r="X652" s="40"/>
      <c r="Y652" s="40"/>
      <c r="Z652" s="40"/>
    </row>
    <row r="653" spans="1:26" ht="15.75" thickBot="1" x14ac:dyDescent="0.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39"/>
      <c r="R653" s="39"/>
      <c r="S653" s="40"/>
      <c r="T653" s="40"/>
      <c r="U653" s="40"/>
      <c r="V653" s="40"/>
      <c r="W653" s="40"/>
      <c r="X653" s="40"/>
      <c r="Y653" s="40"/>
      <c r="Z653" s="40"/>
    </row>
    <row r="654" spans="1:26" ht="15.75" thickBot="1" x14ac:dyDescent="0.3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39"/>
      <c r="R654" s="39"/>
      <c r="S654" s="40"/>
      <c r="T654" s="40"/>
      <c r="U654" s="40"/>
      <c r="V654" s="40"/>
      <c r="W654" s="40"/>
      <c r="X654" s="40"/>
      <c r="Y654" s="40"/>
      <c r="Z654" s="40"/>
    </row>
    <row r="655" spans="1:26" ht="15.75" thickBot="1" x14ac:dyDescent="0.3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39"/>
      <c r="R655" s="39"/>
      <c r="S655" s="40"/>
      <c r="T655" s="40"/>
      <c r="U655" s="40"/>
      <c r="V655" s="40"/>
      <c r="W655" s="40"/>
      <c r="X655" s="40"/>
      <c r="Y655" s="40"/>
      <c r="Z655" s="40"/>
    </row>
    <row r="656" spans="1:26" ht="15.75" thickBot="1" x14ac:dyDescent="0.3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39"/>
      <c r="R656" s="39"/>
      <c r="S656" s="40"/>
      <c r="T656" s="40"/>
      <c r="U656" s="40"/>
      <c r="V656" s="40"/>
      <c r="W656" s="40"/>
      <c r="X656" s="40"/>
      <c r="Y656" s="40"/>
      <c r="Z656" s="40"/>
    </row>
    <row r="657" spans="1:26" ht="15.75" thickBot="1" x14ac:dyDescent="0.3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39"/>
      <c r="R657" s="39"/>
      <c r="S657" s="40"/>
      <c r="T657" s="40"/>
      <c r="U657" s="40"/>
      <c r="V657" s="40"/>
      <c r="W657" s="40"/>
      <c r="X657" s="40"/>
      <c r="Y657" s="40"/>
      <c r="Z657" s="40"/>
    </row>
    <row r="658" spans="1:26" ht="15.75" thickBot="1" x14ac:dyDescent="0.3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39"/>
      <c r="R658" s="39"/>
      <c r="S658" s="40"/>
      <c r="T658" s="40"/>
      <c r="U658" s="40"/>
      <c r="V658" s="40"/>
      <c r="W658" s="40"/>
      <c r="X658" s="40"/>
      <c r="Y658" s="40"/>
      <c r="Z658" s="40"/>
    </row>
    <row r="659" spans="1:26" ht="15.75" thickBot="1" x14ac:dyDescent="0.3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39"/>
      <c r="R659" s="39"/>
      <c r="S659" s="40"/>
      <c r="T659" s="40"/>
      <c r="U659" s="40"/>
      <c r="V659" s="40"/>
      <c r="W659" s="40"/>
      <c r="X659" s="40"/>
      <c r="Y659" s="40"/>
      <c r="Z659" s="40"/>
    </row>
    <row r="660" spans="1:26" ht="15.75" thickBot="1" x14ac:dyDescent="0.3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39"/>
      <c r="R660" s="39"/>
      <c r="S660" s="40"/>
      <c r="T660" s="40"/>
      <c r="U660" s="40"/>
      <c r="V660" s="40"/>
      <c r="W660" s="40"/>
      <c r="X660" s="40"/>
      <c r="Y660" s="40"/>
      <c r="Z660" s="40"/>
    </row>
    <row r="661" spans="1:26" ht="15.75" thickBot="1" x14ac:dyDescent="0.3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39"/>
      <c r="R661" s="39"/>
      <c r="S661" s="40"/>
      <c r="T661" s="40"/>
      <c r="U661" s="40"/>
      <c r="V661" s="40"/>
      <c r="W661" s="40"/>
      <c r="X661" s="40"/>
      <c r="Y661" s="40"/>
      <c r="Z661" s="40"/>
    </row>
    <row r="662" spans="1:26" ht="15.75" thickBot="1" x14ac:dyDescent="0.3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39"/>
      <c r="R662" s="39"/>
      <c r="S662" s="40"/>
      <c r="T662" s="40"/>
      <c r="U662" s="40"/>
      <c r="V662" s="40"/>
      <c r="W662" s="40"/>
      <c r="X662" s="40"/>
      <c r="Y662" s="40"/>
      <c r="Z662" s="40"/>
    </row>
    <row r="663" spans="1:26" ht="15.75" thickBot="1" x14ac:dyDescent="0.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39"/>
      <c r="R663" s="39"/>
      <c r="S663" s="40"/>
      <c r="T663" s="40"/>
      <c r="U663" s="40"/>
      <c r="V663" s="40"/>
      <c r="W663" s="40"/>
      <c r="X663" s="40"/>
      <c r="Y663" s="40"/>
      <c r="Z663" s="40"/>
    </row>
    <row r="664" spans="1:26" ht="15.75" thickBot="1" x14ac:dyDescent="0.3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39"/>
      <c r="R664" s="39"/>
      <c r="S664" s="40"/>
      <c r="T664" s="40"/>
      <c r="U664" s="40"/>
      <c r="V664" s="40"/>
      <c r="W664" s="40"/>
      <c r="X664" s="40"/>
      <c r="Y664" s="40"/>
      <c r="Z664" s="40"/>
    </row>
    <row r="665" spans="1:26" ht="15.75" thickBot="1" x14ac:dyDescent="0.3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39"/>
      <c r="R665" s="39"/>
      <c r="S665" s="40"/>
      <c r="T665" s="40"/>
      <c r="U665" s="40"/>
      <c r="V665" s="40"/>
      <c r="W665" s="40"/>
      <c r="X665" s="40"/>
      <c r="Y665" s="40"/>
      <c r="Z665" s="40"/>
    </row>
    <row r="666" spans="1:26" ht="15.75" thickBot="1" x14ac:dyDescent="0.3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39"/>
      <c r="R666" s="39"/>
      <c r="S666" s="40"/>
      <c r="T666" s="40"/>
      <c r="U666" s="40"/>
      <c r="V666" s="40"/>
      <c r="W666" s="40"/>
      <c r="X666" s="40"/>
      <c r="Y666" s="40"/>
      <c r="Z666" s="40"/>
    </row>
    <row r="667" spans="1:26" ht="15.75" thickBot="1" x14ac:dyDescent="0.3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39"/>
      <c r="R667" s="39"/>
      <c r="S667" s="40"/>
      <c r="T667" s="40"/>
      <c r="U667" s="40"/>
      <c r="V667" s="40"/>
      <c r="W667" s="40"/>
      <c r="X667" s="40"/>
      <c r="Y667" s="40"/>
      <c r="Z667" s="40"/>
    </row>
    <row r="668" spans="1:26" ht="15.75" thickBot="1" x14ac:dyDescent="0.3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39"/>
      <c r="R668" s="39"/>
      <c r="S668" s="40"/>
      <c r="T668" s="40"/>
      <c r="U668" s="40"/>
      <c r="V668" s="40"/>
      <c r="W668" s="40"/>
      <c r="X668" s="40"/>
      <c r="Y668" s="40"/>
      <c r="Z668" s="40"/>
    </row>
    <row r="669" spans="1:26" ht="15.75" thickBot="1" x14ac:dyDescent="0.3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39"/>
      <c r="R669" s="39"/>
      <c r="S669" s="40"/>
      <c r="T669" s="40"/>
      <c r="U669" s="40"/>
      <c r="V669" s="40"/>
      <c r="W669" s="40"/>
      <c r="X669" s="40"/>
      <c r="Y669" s="40"/>
      <c r="Z669" s="40"/>
    </row>
    <row r="670" spans="1:26" ht="15.75" thickBot="1" x14ac:dyDescent="0.3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39"/>
      <c r="R670" s="39"/>
      <c r="S670" s="40"/>
      <c r="T670" s="40"/>
      <c r="U670" s="40"/>
      <c r="V670" s="40"/>
      <c r="W670" s="40"/>
      <c r="X670" s="40"/>
      <c r="Y670" s="40"/>
      <c r="Z670" s="40"/>
    </row>
    <row r="671" spans="1:26" ht="15.75" thickBot="1" x14ac:dyDescent="0.3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39"/>
      <c r="R671" s="39"/>
      <c r="S671" s="40"/>
      <c r="T671" s="40"/>
      <c r="U671" s="40"/>
      <c r="V671" s="40"/>
      <c r="W671" s="40"/>
      <c r="X671" s="40"/>
      <c r="Y671" s="40"/>
      <c r="Z671" s="40"/>
    </row>
    <row r="672" spans="1:26" ht="15.75" thickBot="1" x14ac:dyDescent="0.3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39"/>
      <c r="R672" s="39"/>
      <c r="S672" s="40"/>
      <c r="T672" s="40"/>
      <c r="U672" s="40"/>
      <c r="V672" s="40"/>
      <c r="W672" s="40"/>
      <c r="X672" s="40"/>
      <c r="Y672" s="40"/>
      <c r="Z672" s="40"/>
    </row>
    <row r="673" spans="1:26" ht="15.75" thickBot="1" x14ac:dyDescent="0.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39"/>
      <c r="R673" s="39"/>
      <c r="S673" s="40"/>
      <c r="T673" s="40"/>
      <c r="U673" s="40"/>
      <c r="V673" s="40"/>
      <c r="W673" s="40"/>
      <c r="X673" s="40"/>
      <c r="Y673" s="40"/>
      <c r="Z673" s="40"/>
    </row>
    <row r="674" spans="1:26" ht="15.75" thickBot="1" x14ac:dyDescent="0.3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39"/>
      <c r="R674" s="39"/>
      <c r="S674" s="40"/>
      <c r="T674" s="40"/>
      <c r="U674" s="40"/>
      <c r="V674" s="40"/>
      <c r="W674" s="40"/>
      <c r="X674" s="40"/>
      <c r="Y674" s="40"/>
      <c r="Z674" s="40"/>
    </row>
    <row r="675" spans="1:26" ht="15.75" thickBot="1" x14ac:dyDescent="0.3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39"/>
      <c r="R675" s="39"/>
      <c r="S675" s="40"/>
      <c r="T675" s="40"/>
      <c r="U675" s="40"/>
      <c r="V675" s="40"/>
      <c r="W675" s="40"/>
      <c r="X675" s="40"/>
      <c r="Y675" s="40"/>
      <c r="Z675" s="40"/>
    </row>
    <row r="676" spans="1:26" ht="15.75" thickBot="1" x14ac:dyDescent="0.3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39"/>
      <c r="R676" s="39"/>
      <c r="S676" s="40"/>
      <c r="T676" s="40"/>
      <c r="U676" s="40"/>
      <c r="V676" s="40"/>
      <c r="W676" s="40"/>
      <c r="X676" s="40"/>
      <c r="Y676" s="40"/>
      <c r="Z676" s="40"/>
    </row>
    <row r="677" spans="1:26" ht="15.75" thickBot="1" x14ac:dyDescent="0.3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39"/>
      <c r="R677" s="39"/>
      <c r="S677" s="40"/>
      <c r="T677" s="40"/>
      <c r="U677" s="40"/>
      <c r="V677" s="40"/>
      <c r="W677" s="40"/>
      <c r="X677" s="40"/>
      <c r="Y677" s="40"/>
      <c r="Z677" s="40"/>
    </row>
    <row r="678" spans="1:26" ht="15.75" thickBot="1" x14ac:dyDescent="0.3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39"/>
      <c r="R678" s="39"/>
      <c r="S678" s="40"/>
      <c r="T678" s="40"/>
      <c r="U678" s="40"/>
      <c r="V678" s="40"/>
      <c r="W678" s="40"/>
      <c r="X678" s="40"/>
      <c r="Y678" s="40"/>
      <c r="Z678" s="40"/>
    </row>
    <row r="679" spans="1:26" ht="15.75" thickBot="1" x14ac:dyDescent="0.3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39"/>
      <c r="R679" s="39"/>
      <c r="S679" s="40"/>
      <c r="T679" s="40"/>
      <c r="U679" s="40"/>
      <c r="V679" s="40"/>
      <c r="W679" s="40"/>
      <c r="X679" s="40"/>
      <c r="Y679" s="40"/>
      <c r="Z679" s="40"/>
    </row>
    <row r="680" spans="1:26" ht="15.75" thickBot="1" x14ac:dyDescent="0.3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39"/>
      <c r="R680" s="39"/>
      <c r="S680" s="40"/>
      <c r="T680" s="40"/>
      <c r="U680" s="40"/>
      <c r="V680" s="40"/>
      <c r="W680" s="40"/>
      <c r="X680" s="40"/>
      <c r="Y680" s="40"/>
      <c r="Z680" s="40"/>
    </row>
    <row r="681" spans="1:26" ht="15.75" thickBot="1" x14ac:dyDescent="0.3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39"/>
      <c r="R681" s="39"/>
      <c r="S681" s="40"/>
      <c r="T681" s="40"/>
      <c r="U681" s="40"/>
      <c r="V681" s="40"/>
      <c r="W681" s="40"/>
      <c r="X681" s="40"/>
      <c r="Y681" s="40"/>
      <c r="Z681" s="40"/>
    </row>
    <row r="682" spans="1:26" ht="15.75" thickBot="1" x14ac:dyDescent="0.3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39"/>
      <c r="R682" s="39"/>
      <c r="S682" s="40"/>
      <c r="T682" s="40"/>
      <c r="U682" s="40"/>
      <c r="V682" s="40"/>
      <c r="W682" s="40"/>
      <c r="X682" s="40"/>
      <c r="Y682" s="40"/>
      <c r="Z682" s="40"/>
    </row>
    <row r="683" spans="1:26" ht="15.75" thickBot="1" x14ac:dyDescent="0.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39"/>
      <c r="R683" s="39"/>
      <c r="S683" s="40"/>
      <c r="T683" s="40"/>
      <c r="U683" s="40"/>
      <c r="V683" s="40"/>
      <c r="W683" s="40"/>
      <c r="X683" s="40"/>
      <c r="Y683" s="40"/>
      <c r="Z683" s="40"/>
    </row>
    <row r="684" spans="1:26" ht="15.75" thickBot="1" x14ac:dyDescent="0.3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39"/>
      <c r="R684" s="39"/>
      <c r="S684" s="40"/>
      <c r="T684" s="40"/>
      <c r="U684" s="40"/>
      <c r="V684" s="40"/>
      <c r="W684" s="40"/>
      <c r="X684" s="40"/>
      <c r="Y684" s="40"/>
      <c r="Z684" s="40"/>
    </row>
    <row r="685" spans="1:26" ht="15.75" thickBot="1" x14ac:dyDescent="0.3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39"/>
      <c r="R685" s="39"/>
      <c r="S685" s="40"/>
      <c r="T685" s="40"/>
      <c r="U685" s="40"/>
      <c r="V685" s="40"/>
      <c r="W685" s="40"/>
      <c r="X685" s="40"/>
      <c r="Y685" s="40"/>
      <c r="Z685" s="40"/>
    </row>
    <row r="686" spans="1:26" ht="15.75" thickBot="1" x14ac:dyDescent="0.3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39"/>
      <c r="R686" s="39"/>
      <c r="S686" s="40"/>
      <c r="T686" s="40"/>
      <c r="U686" s="40"/>
      <c r="V686" s="40"/>
      <c r="W686" s="40"/>
      <c r="X686" s="40"/>
      <c r="Y686" s="40"/>
      <c r="Z686" s="40"/>
    </row>
    <row r="687" spans="1:26" ht="15.75" thickBot="1" x14ac:dyDescent="0.3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39"/>
      <c r="R687" s="39"/>
      <c r="S687" s="40"/>
      <c r="T687" s="40"/>
      <c r="U687" s="40"/>
      <c r="V687" s="40"/>
      <c r="W687" s="40"/>
      <c r="X687" s="40"/>
      <c r="Y687" s="40"/>
      <c r="Z687" s="40"/>
    </row>
    <row r="688" spans="1:26" ht="15.75" thickBot="1" x14ac:dyDescent="0.3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39"/>
      <c r="R688" s="39"/>
      <c r="S688" s="40"/>
      <c r="T688" s="40"/>
      <c r="U688" s="40"/>
      <c r="V688" s="40"/>
      <c r="W688" s="40"/>
      <c r="X688" s="40"/>
      <c r="Y688" s="40"/>
      <c r="Z688" s="40"/>
    </row>
    <row r="689" spans="1:26" ht="15.75" thickBot="1" x14ac:dyDescent="0.3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39"/>
      <c r="R689" s="39"/>
      <c r="S689" s="40"/>
      <c r="T689" s="40"/>
      <c r="U689" s="40"/>
      <c r="V689" s="40"/>
      <c r="W689" s="40"/>
      <c r="X689" s="40"/>
      <c r="Y689" s="40"/>
      <c r="Z689" s="40"/>
    </row>
    <row r="690" spans="1:26" ht="15.75" thickBot="1" x14ac:dyDescent="0.3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39"/>
      <c r="R690" s="39"/>
      <c r="S690" s="40"/>
      <c r="T690" s="40"/>
      <c r="U690" s="40"/>
      <c r="V690" s="40"/>
      <c r="W690" s="40"/>
      <c r="X690" s="40"/>
      <c r="Y690" s="40"/>
      <c r="Z690" s="40"/>
    </row>
    <row r="691" spans="1:26" ht="15.75" thickBot="1" x14ac:dyDescent="0.3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39"/>
      <c r="R691" s="39"/>
      <c r="S691" s="40"/>
      <c r="T691" s="40"/>
      <c r="U691" s="40"/>
      <c r="V691" s="40"/>
      <c r="W691" s="40"/>
      <c r="X691" s="40"/>
      <c r="Y691" s="40"/>
      <c r="Z691" s="40"/>
    </row>
    <row r="692" spans="1:26" ht="15.75" thickBot="1" x14ac:dyDescent="0.3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39"/>
      <c r="R692" s="39"/>
      <c r="S692" s="40"/>
      <c r="T692" s="40"/>
      <c r="U692" s="40"/>
      <c r="V692" s="40"/>
      <c r="W692" s="40"/>
      <c r="X692" s="40"/>
      <c r="Y692" s="40"/>
      <c r="Z692" s="40"/>
    </row>
    <row r="693" spans="1:26" ht="15.75" thickBot="1" x14ac:dyDescent="0.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39"/>
      <c r="R693" s="39"/>
      <c r="S693" s="40"/>
      <c r="T693" s="40"/>
      <c r="U693" s="40"/>
      <c r="V693" s="40"/>
      <c r="W693" s="40"/>
      <c r="X693" s="40"/>
      <c r="Y693" s="40"/>
      <c r="Z693" s="40"/>
    </row>
    <row r="694" spans="1:26" ht="15.75" thickBot="1" x14ac:dyDescent="0.3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39"/>
      <c r="R694" s="39"/>
      <c r="S694" s="40"/>
      <c r="T694" s="40"/>
      <c r="U694" s="40"/>
      <c r="V694" s="40"/>
      <c r="W694" s="40"/>
      <c r="X694" s="40"/>
      <c r="Y694" s="40"/>
      <c r="Z694" s="40"/>
    </row>
    <row r="695" spans="1:26" ht="15.75" thickBot="1" x14ac:dyDescent="0.3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39"/>
      <c r="R695" s="39"/>
      <c r="S695" s="40"/>
      <c r="T695" s="40"/>
      <c r="U695" s="40"/>
      <c r="V695" s="40"/>
      <c r="W695" s="40"/>
      <c r="X695" s="40"/>
      <c r="Y695" s="40"/>
      <c r="Z695" s="40"/>
    </row>
    <row r="696" spans="1:26" ht="15.75" thickBot="1" x14ac:dyDescent="0.3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39"/>
      <c r="R696" s="39"/>
      <c r="S696" s="40"/>
      <c r="T696" s="40"/>
      <c r="U696" s="40"/>
      <c r="V696" s="40"/>
      <c r="W696" s="40"/>
      <c r="X696" s="40"/>
      <c r="Y696" s="40"/>
      <c r="Z696" s="40"/>
    </row>
    <row r="697" spans="1:26" ht="15.75" thickBot="1" x14ac:dyDescent="0.3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39"/>
      <c r="R697" s="39"/>
      <c r="S697" s="40"/>
      <c r="T697" s="40"/>
      <c r="U697" s="40"/>
      <c r="V697" s="40"/>
      <c r="W697" s="40"/>
      <c r="X697" s="40"/>
      <c r="Y697" s="40"/>
      <c r="Z697" s="40"/>
    </row>
    <row r="698" spans="1:26" ht="15.75" thickBot="1" x14ac:dyDescent="0.3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39"/>
      <c r="R698" s="39"/>
      <c r="S698" s="40"/>
      <c r="T698" s="40"/>
      <c r="U698" s="40"/>
      <c r="V698" s="40"/>
      <c r="W698" s="40"/>
      <c r="X698" s="40"/>
      <c r="Y698" s="40"/>
      <c r="Z698" s="40"/>
    </row>
    <row r="699" spans="1:26" ht="15.75" thickBot="1" x14ac:dyDescent="0.3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39"/>
      <c r="R699" s="39"/>
      <c r="S699" s="40"/>
      <c r="T699" s="40"/>
      <c r="U699" s="40"/>
      <c r="V699" s="40"/>
      <c r="W699" s="40"/>
      <c r="X699" s="40"/>
      <c r="Y699" s="40"/>
      <c r="Z699" s="40"/>
    </row>
    <row r="700" spans="1:26" ht="15.75" thickBot="1" x14ac:dyDescent="0.3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39"/>
      <c r="R700" s="39"/>
      <c r="S700" s="40"/>
      <c r="T700" s="40"/>
      <c r="U700" s="40"/>
      <c r="V700" s="40"/>
      <c r="W700" s="40"/>
      <c r="X700" s="40"/>
      <c r="Y700" s="40"/>
      <c r="Z700" s="40"/>
    </row>
    <row r="701" spans="1:26" ht="15.75" thickBot="1" x14ac:dyDescent="0.3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39"/>
      <c r="R701" s="39"/>
      <c r="S701" s="40"/>
      <c r="T701" s="40"/>
      <c r="U701" s="40"/>
      <c r="V701" s="40"/>
      <c r="W701" s="40"/>
      <c r="X701" s="40"/>
      <c r="Y701" s="40"/>
      <c r="Z701" s="40"/>
    </row>
    <row r="702" spans="1:26" ht="15.75" thickBot="1" x14ac:dyDescent="0.3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39"/>
      <c r="R702" s="39"/>
      <c r="S702" s="40"/>
      <c r="T702" s="40"/>
      <c r="U702" s="40"/>
      <c r="V702" s="40"/>
      <c r="W702" s="40"/>
      <c r="X702" s="40"/>
      <c r="Y702" s="40"/>
      <c r="Z702" s="40"/>
    </row>
    <row r="703" spans="1:26" ht="15.75" thickBot="1" x14ac:dyDescent="0.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39"/>
      <c r="R703" s="39"/>
      <c r="S703" s="40"/>
      <c r="T703" s="40"/>
      <c r="U703" s="40"/>
      <c r="V703" s="40"/>
      <c r="W703" s="40"/>
      <c r="X703" s="40"/>
      <c r="Y703" s="40"/>
      <c r="Z703" s="40"/>
    </row>
    <row r="704" spans="1:26" ht="15.75" thickBot="1" x14ac:dyDescent="0.3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39"/>
      <c r="R704" s="39"/>
      <c r="S704" s="40"/>
      <c r="T704" s="40"/>
      <c r="U704" s="40"/>
      <c r="V704" s="40"/>
      <c r="W704" s="40"/>
      <c r="X704" s="40"/>
      <c r="Y704" s="40"/>
      <c r="Z704" s="40"/>
    </row>
    <row r="705" spans="1:26" ht="15.75" thickBot="1" x14ac:dyDescent="0.3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39"/>
      <c r="R705" s="39"/>
      <c r="S705" s="40"/>
      <c r="T705" s="40"/>
      <c r="U705" s="40"/>
      <c r="V705" s="40"/>
      <c r="W705" s="40"/>
      <c r="X705" s="40"/>
      <c r="Y705" s="40"/>
      <c r="Z705" s="40"/>
    </row>
    <row r="706" spans="1:26" ht="15.75" thickBot="1" x14ac:dyDescent="0.3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39"/>
      <c r="R706" s="39"/>
      <c r="S706" s="40"/>
      <c r="T706" s="40"/>
      <c r="U706" s="40"/>
      <c r="V706" s="40"/>
      <c r="W706" s="40"/>
      <c r="X706" s="40"/>
      <c r="Y706" s="40"/>
      <c r="Z706" s="40"/>
    </row>
    <row r="707" spans="1:26" ht="15.75" thickBot="1" x14ac:dyDescent="0.3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39"/>
      <c r="R707" s="39"/>
      <c r="S707" s="40"/>
      <c r="T707" s="40"/>
      <c r="U707" s="40"/>
      <c r="V707" s="40"/>
      <c r="W707" s="40"/>
      <c r="X707" s="40"/>
      <c r="Y707" s="40"/>
      <c r="Z707" s="40"/>
    </row>
    <row r="708" spans="1:26" ht="15.75" thickBot="1" x14ac:dyDescent="0.3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39"/>
      <c r="R708" s="39"/>
      <c r="S708" s="40"/>
      <c r="T708" s="40"/>
      <c r="U708" s="40"/>
      <c r="V708" s="40"/>
      <c r="W708" s="40"/>
      <c r="X708" s="40"/>
      <c r="Y708" s="40"/>
      <c r="Z708" s="40"/>
    </row>
    <row r="709" spans="1:26" ht="15.75" thickBot="1" x14ac:dyDescent="0.3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39"/>
      <c r="R709" s="39"/>
      <c r="S709" s="40"/>
      <c r="T709" s="40"/>
      <c r="U709" s="40"/>
      <c r="V709" s="40"/>
      <c r="W709" s="40"/>
      <c r="X709" s="40"/>
      <c r="Y709" s="40"/>
      <c r="Z709" s="40"/>
    </row>
    <row r="710" spans="1:26" ht="15.75" thickBot="1" x14ac:dyDescent="0.3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39"/>
      <c r="R710" s="39"/>
      <c r="S710" s="40"/>
      <c r="T710" s="40"/>
      <c r="U710" s="40"/>
      <c r="V710" s="40"/>
      <c r="W710" s="40"/>
      <c r="X710" s="40"/>
      <c r="Y710" s="40"/>
      <c r="Z710" s="40"/>
    </row>
    <row r="711" spans="1:26" ht="15.75" thickBot="1" x14ac:dyDescent="0.3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39"/>
      <c r="R711" s="39"/>
      <c r="S711" s="40"/>
      <c r="T711" s="40"/>
      <c r="U711" s="40"/>
      <c r="V711" s="40"/>
      <c r="W711" s="40"/>
      <c r="X711" s="40"/>
      <c r="Y711" s="40"/>
      <c r="Z711" s="40"/>
    </row>
    <row r="712" spans="1:26" ht="15.75" thickBot="1" x14ac:dyDescent="0.3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39"/>
      <c r="R712" s="39"/>
      <c r="S712" s="40"/>
      <c r="T712" s="40"/>
      <c r="U712" s="40"/>
      <c r="V712" s="40"/>
      <c r="W712" s="40"/>
      <c r="X712" s="40"/>
      <c r="Y712" s="40"/>
      <c r="Z712" s="40"/>
    </row>
    <row r="713" spans="1:26" ht="15.75" thickBot="1" x14ac:dyDescent="0.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39"/>
      <c r="R713" s="39"/>
      <c r="S713" s="40"/>
      <c r="T713" s="40"/>
      <c r="U713" s="40"/>
      <c r="V713" s="40"/>
      <c r="W713" s="40"/>
      <c r="X713" s="40"/>
      <c r="Y713" s="40"/>
      <c r="Z713" s="40"/>
    </row>
    <row r="714" spans="1:26" ht="15.75" thickBot="1" x14ac:dyDescent="0.3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39"/>
      <c r="R714" s="39"/>
      <c r="S714" s="40"/>
      <c r="T714" s="40"/>
      <c r="U714" s="40"/>
      <c r="V714" s="40"/>
      <c r="W714" s="40"/>
      <c r="X714" s="40"/>
      <c r="Y714" s="40"/>
      <c r="Z714" s="40"/>
    </row>
    <row r="715" spans="1:26" ht="15.75" thickBot="1" x14ac:dyDescent="0.3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39"/>
      <c r="R715" s="39"/>
      <c r="S715" s="40"/>
      <c r="T715" s="40"/>
      <c r="U715" s="40"/>
      <c r="V715" s="40"/>
      <c r="W715" s="40"/>
      <c r="X715" s="40"/>
      <c r="Y715" s="40"/>
      <c r="Z715" s="40"/>
    </row>
    <row r="716" spans="1:26" ht="15.75" thickBot="1" x14ac:dyDescent="0.3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39"/>
      <c r="R716" s="39"/>
      <c r="S716" s="40"/>
      <c r="T716" s="40"/>
      <c r="U716" s="40"/>
      <c r="V716" s="40"/>
      <c r="W716" s="40"/>
      <c r="X716" s="40"/>
      <c r="Y716" s="40"/>
      <c r="Z716" s="40"/>
    </row>
    <row r="717" spans="1:26" ht="15.75" thickBot="1" x14ac:dyDescent="0.3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39"/>
      <c r="R717" s="39"/>
      <c r="S717" s="40"/>
      <c r="T717" s="40"/>
      <c r="U717" s="40"/>
      <c r="V717" s="40"/>
      <c r="W717" s="40"/>
      <c r="X717" s="40"/>
      <c r="Y717" s="40"/>
      <c r="Z717" s="40"/>
    </row>
    <row r="718" spans="1:26" ht="15.75" thickBot="1" x14ac:dyDescent="0.3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39"/>
      <c r="R718" s="39"/>
      <c r="S718" s="40"/>
      <c r="T718" s="40"/>
      <c r="U718" s="40"/>
      <c r="V718" s="40"/>
      <c r="W718" s="40"/>
      <c r="X718" s="40"/>
      <c r="Y718" s="40"/>
      <c r="Z718" s="40"/>
    </row>
    <row r="719" spans="1:26" ht="15.75" thickBot="1" x14ac:dyDescent="0.3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39"/>
      <c r="R719" s="39"/>
      <c r="S719" s="40"/>
      <c r="T719" s="40"/>
      <c r="U719" s="40"/>
      <c r="V719" s="40"/>
      <c r="W719" s="40"/>
      <c r="X719" s="40"/>
      <c r="Y719" s="40"/>
      <c r="Z719" s="40"/>
    </row>
    <row r="720" spans="1:26" ht="15.75" thickBot="1" x14ac:dyDescent="0.3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39"/>
      <c r="R720" s="39"/>
      <c r="S720" s="40"/>
      <c r="T720" s="40"/>
      <c r="U720" s="40"/>
      <c r="V720" s="40"/>
      <c r="W720" s="40"/>
      <c r="X720" s="40"/>
      <c r="Y720" s="40"/>
      <c r="Z720" s="40"/>
    </row>
    <row r="721" spans="1:26" ht="15.75" thickBot="1" x14ac:dyDescent="0.3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39"/>
      <c r="R721" s="39"/>
      <c r="S721" s="40"/>
      <c r="T721" s="40"/>
      <c r="U721" s="40"/>
      <c r="V721" s="40"/>
      <c r="W721" s="40"/>
      <c r="X721" s="40"/>
      <c r="Y721" s="40"/>
      <c r="Z721" s="40"/>
    </row>
    <row r="722" spans="1:26" ht="15.75" thickBot="1" x14ac:dyDescent="0.3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39"/>
      <c r="R722" s="39"/>
      <c r="S722" s="40"/>
      <c r="T722" s="40"/>
      <c r="U722" s="40"/>
      <c r="V722" s="40"/>
      <c r="W722" s="40"/>
      <c r="X722" s="40"/>
      <c r="Y722" s="40"/>
      <c r="Z722" s="40"/>
    </row>
    <row r="723" spans="1:26" ht="15.75" thickBot="1" x14ac:dyDescent="0.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39"/>
      <c r="R723" s="39"/>
      <c r="S723" s="40"/>
      <c r="T723" s="40"/>
      <c r="U723" s="40"/>
      <c r="V723" s="40"/>
      <c r="W723" s="40"/>
      <c r="X723" s="40"/>
      <c r="Y723" s="40"/>
      <c r="Z723" s="40"/>
    </row>
    <row r="724" spans="1:26" ht="15.75" thickBot="1" x14ac:dyDescent="0.3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39"/>
      <c r="R724" s="39"/>
      <c r="S724" s="40"/>
      <c r="T724" s="40"/>
      <c r="U724" s="40"/>
      <c r="V724" s="40"/>
      <c r="W724" s="40"/>
      <c r="X724" s="40"/>
      <c r="Y724" s="40"/>
      <c r="Z724" s="40"/>
    </row>
    <row r="725" spans="1:26" ht="15.75" thickBot="1" x14ac:dyDescent="0.3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39"/>
      <c r="R725" s="39"/>
      <c r="S725" s="40"/>
      <c r="T725" s="40"/>
      <c r="U725" s="40"/>
      <c r="V725" s="40"/>
      <c r="W725" s="40"/>
      <c r="X725" s="40"/>
      <c r="Y725" s="40"/>
      <c r="Z725" s="40"/>
    </row>
    <row r="726" spans="1:26" ht="15.75" thickBot="1" x14ac:dyDescent="0.3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39"/>
      <c r="R726" s="39"/>
      <c r="S726" s="40"/>
      <c r="T726" s="40"/>
      <c r="U726" s="40"/>
      <c r="V726" s="40"/>
      <c r="W726" s="40"/>
      <c r="X726" s="40"/>
      <c r="Y726" s="40"/>
      <c r="Z726" s="40"/>
    </row>
    <row r="727" spans="1:26" ht="15.75" thickBot="1" x14ac:dyDescent="0.3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39"/>
      <c r="R727" s="39"/>
      <c r="S727" s="40"/>
      <c r="T727" s="40"/>
      <c r="U727" s="40"/>
      <c r="V727" s="40"/>
      <c r="W727" s="40"/>
      <c r="X727" s="40"/>
      <c r="Y727" s="40"/>
      <c r="Z727" s="40"/>
    </row>
    <row r="728" spans="1:26" ht="15.75" thickBot="1" x14ac:dyDescent="0.3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39"/>
      <c r="R728" s="39"/>
      <c r="S728" s="40"/>
      <c r="T728" s="40"/>
      <c r="U728" s="40"/>
      <c r="V728" s="40"/>
      <c r="W728" s="40"/>
      <c r="X728" s="40"/>
      <c r="Y728" s="40"/>
      <c r="Z728" s="40"/>
    </row>
    <row r="729" spans="1:26" ht="15.75" thickBot="1" x14ac:dyDescent="0.3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39"/>
      <c r="R729" s="39"/>
      <c r="S729" s="40"/>
      <c r="T729" s="40"/>
      <c r="U729" s="40"/>
      <c r="V729" s="40"/>
      <c r="W729" s="40"/>
      <c r="X729" s="40"/>
      <c r="Y729" s="40"/>
      <c r="Z729" s="40"/>
    </row>
    <row r="730" spans="1:26" ht="15.75" thickBot="1" x14ac:dyDescent="0.3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39"/>
      <c r="R730" s="39"/>
      <c r="S730" s="40"/>
      <c r="T730" s="40"/>
      <c r="U730" s="40"/>
      <c r="V730" s="40"/>
      <c r="W730" s="40"/>
      <c r="X730" s="40"/>
      <c r="Y730" s="40"/>
      <c r="Z730" s="40"/>
    </row>
    <row r="731" spans="1:26" ht="15.75" thickBot="1" x14ac:dyDescent="0.3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39"/>
      <c r="R731" s="39"/>
      <c r="S731" s="40"/>
      <c r="T731" s="40"/>
      <c r="U731" s="40"/>
      <c r="V731" s="40"/>
      <c r="W731" s="40"/>
      <c r="X731" s="40"/>
      <c r="Y731" s="40"/>
      <c r="Z731" s="40"/>
    </row>
    <row r="732" spans="1:26" ht="15.75" thickBot="1" x14ac:dyDescent="0.3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39"/>
      <c r="R732" s="39"/>
      <c r="S732" s="40"/>
      <c r="T732" s="40"/>
      <c r="U732" s="40"/>
      <c r="V732" s="40"/>
      <c r="W732" s="40"/>
      <c r="X732" s="40"/>
      <c r="Y732" s="40"/>
      <c r="Z732" s="40"/>
    </row>
    <row r="733" spans="1:26" ht="15.75" thickBot="1" x14ac:dyDescent="0.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39"/>
      <c r="R733" s="39"/>
      <c r="S733" s="40"/>
      <c r="T733" s="40"/>
      <c r="U733" s="40"/>
      <c r="V733" s="40"/>
      <c r="W733" s="40"/>
      <c r="X733" s="40"/>
      <c r="Y733" s="40"/>
      <c r="Z733" s="40"/>
    </row>
    <row r="734" spans="1:26" ht="15.75" thickBot="1" x14ac:dyDescent="0.3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39"/>
      <c r="R734" s="39"/>
      <c r="S734" s="40"/>
      <c r="T734" s="40"/>
      <c r="U734" s="40"/>
      <c r="V734" s="40"/>
      <c r="W734" s="40"/>
      <c r="X734" s="40"/>
      <c r="Y734" s="40"/>
      <c r="Z734" s="40"/>
    </row>
    <row r="735" spans="1:26" ht="15.75" thickBot="1" x14ac:dyDescent="0.3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39"/>
      <c r="R735" s="39"/>
      <c r="S735" s="40"/>
      <c r="T735" s="40"/>
      <c r="U735" s="40"/>
      <c r="V735" s="40"/>
      <c r="W735" s="40"/>
      <c r="X735" s="40"/>
      <c r="Y735" s="40"/>
      <c r="Z735" s="40"/>
    </row>
    <row r="736" spans="1:26" ht="15.75" thickBot="1" x14ac:dyDescent="0.3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39"/>
      <c r="R736" s="39"/>
      <c r="S736" s="40"/>
      <c r="T736" s="40"/>
      <c r="U736" s="40"/>
      <c r="V736" s="40"/>
      <c r="W736" s="40"/>
      <c r="X736" s="40"/>
      <c r="Y736" s="40"/>
      <c r="Z736" s="40"/>
    </row>
    <row r="737" spans="1:26" ht="15.75" thickBot="1" x14ac:dyDescent="0.3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39"/>
      <c r="R737" s="39"/>
      <c r="S737" s="40"/>
      <c r="T737" s="40"/>
      <c r="U737" s="40"/>
      <c r="V737" s="40"/>
      <c r="W737" s="40"/>
      <c r="X737" s="40"/>
      <c r="Y737" s="40"/>
      <c r="Z737" s="40"/>
    </row>
    <row r="738" spans="1:26" ht="15.75" thickBot="1" x14ac:dyDescent="0.3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39"/>
      <c r="R738" s="39"/>
      <c r="S738" s="40"/>
      <c r="T738" s="40"/>
      <c r="U738" s="40"/>
      <c r="V738" s="40"/>
      <c r="W738" s="40"/>
      <c r="X738" s="40"/>
      <c r="Y738" s="40"/>
      <c r="Z738" s="40"/>
    </row>
    <row r="739" spans="1:26" ht="15.75" thickBot="1" x14ac:dyDescent="0.3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39"/>
      <c r="R739" s="39"/>
      <c r="S739" s="40"/>
      <c r="T739" s="40"/>
      <c r="U739" s="40"/>
      <c r="V739" s="40"/>
      <c r="W739" s="40"/>
      <c r="X739" s="40"/>
      <c r="Y739" s="40"/>
      <c r="Z739" s="40"/>
    </row>
    <row r="740" spans="1:26" ht="15.75" thickBot="1" x14ac:dyDescent="0.3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39"/>
      <c r="R740" s="39"/>
      <c r="S740" s="40"/>
      <c r="T740" s="40"/>
      <c r="U740" s="40"/>
      <c r="V740" s="40"/>
      <c r="W740" s="40"/>
      <c r="X740" s="40"/>
      <c r="Y740" s="40"/>
      <c r="Z740" s="40"/>
    </row>
    <row r="741" spans="1:26" ht="15.75" thickBot="1" x14ac:dyDescent="0.3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39"/>
      <c r="R741" s="39"/>
      <c r="S741" s="40"/>
      <c r="T741" s="40"/>
      <c r="U741" s="40"/>
      <c r="V741" s="40"/>
      <c r="W741" s="40"/>
      <c r="X741" s="40"/>
      <c r="Y741" s="40"/>
      <c r="Z741" s="40"/>
    </row>
    <row r="742" spans="1:26" ht="15.75" thickBot="1" x14ac:dyDescent="0.3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39"/>
      <c r="R742" s="39"/>
      <c r="S742" s="40"/>
      <c r="T742" s="40"/>
      <c r="U742" s="40"/>
      <c r="V742" s="40"/>
      <c r="W742" s="40"/>
      <c r="X742" s="40"/>
      <c r="Y742" s="40"/>
      <c r="Z742" s="40"/>
    </row>
    <row r="743" spans="1:26" ht="15.75" thickBot="1" x14ac:dyDescent="0.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39"/>
      <c r="R743" s="39"/>
      <c r="S743" s="40"/>
      <c r="T743" s="40"/>
      <c r="U743" s="40"/>
      <c r="V743" s="40"/>
      <c r="W743" s="40"/>
      <c r="X743" s="40"/>
      <c r="Y743" s="40"/>
      <c r="Z743" s="40"/>
    </row>
    <row r="744" spans="1:26" ht="15.75" thickBot="1" x14ac:dyDescent="0.3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39"/>
      <c r="R744" s="39"/>
      <c r="S744" s="40"/>
      <c r="T744" s="40"/>
      <c r="U744" s="40"/>
      <c r="V744" s="40"/>
      <c r="W744" s="40"/>
      <c r="X744" s="40"/>
      <c r="Y744" s="40"/>
      <c r="Z744" s="40"/>
    </row>
    <row r="745" spans="1:26" ht="15.75" thickBot="1" x14ac:dyDescent="0.3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39"/>
      <c r="R745" s="39"/>
      <c r="S745" s="40"/>
      <c r="T745" s="40"/>
      <c r="U745" s="40"/>
      <c r="V745" s="40"/>
      <c r="W745" s="40"/>
      <c r="X745" s="40"/>
      <c r="Y745" s="40"/>
      <c r="Z745" s="40"/>
    </row>
    <row r="746" spans="1:26" ht="15.75" thickBot="1" x14ac:dyDescent="0.3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39"/>
      <c r="R746" s="39"/>
      <c r="S746" s="40"/>
      <c r="T746" s="40"/>
      <c r="U746" s="40"/>
      <c r="V746" s="40"/>
      <c r="W746" s="40"/>
      <c r="X746" s="40"/>
      <c r="Y746" s="40"/>
      <c r="Z746" s="40"/>
    </row>
    <row r="747" spans="1:26" ht="15.75" thickBot="1" x14ac:dyDescent="0.3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39"/>
      <c r="R747" s="39"/>
      <c r="S747" s="40"/>
      <c r="T747" s="40"/>
      <c r="U747" s="40"/>
      <c r="V747" s="40"/>
      <c r="W747" s="40"/>
      <c r="X747" s="40"/>
      <c r="Y747" s="40"/>
      <c r="Z747" s="40"/>
    </row>
    <row r="748" spans="1:26" ht="15.75" thickBot="1" x14ac:dyDescent="0.3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39"/>
      <c r="R748" s="39"/>
      <c r="S748" s="40"/>
      <c r="T748" s="40"/>
      <c r="U748" s="40"/>
      <c r="V748" s="40"/>
      <c r="W748" s="40"/>
      <c r="X748" s="40"/>
      <c r="Y748" s="40"/>
      <c r="Z748" s="40"/>
    </row>
    <row r="749" spans="1:26" ht="15.75" thickBot="1" x14ac:dyDescent="0.3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39"/>
      <c r="R749" s="39"/>
      <c r="S749" s="40"/>
      <c r="T749" s="40"/>
      <c r="U749" s="40"/>
      <c r="V749" s="40"/>
      <c r="W749" s="40"/>
      <c r="X749" s="40"/>
      <c r="Y749" s="40"/>
      <c r="Z749" s="40"/>
    </row>
    <row r="750" spans="1:26" ht="15.75" thickBot="1" x14ac:dyDescent="0.3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39"/>
      <c r="R750" s="39"/>
      <c r="S750" s="40"/>
      <c r="T750" s="40"/>
      <c r="U750" s="40"/>
      <c r="V750" s="40"/>
      <c r="W750" s="40"/>
      <c r="X750" s="40"/>
      <c r="Y750" s="40"/>
      <c r="Z750" s="40"/>
    </row>
    <row r="751" spans="1:26" ht="15.75" thickBot="1" x14ac:dyDescent="0.3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39"/>
      <c r="R751" s="39"/>
      <c r="S751" s="40"/>
      <c r="T751" s="40"/>
      <c r="U751" s="40"/>
      <c r="V751" s="40"/>
      <c r="W751" s="40"/>
      <c r="X751" s="40"/>
      <c r="Y751" s="40"/>
      <c r="Z751" s="40"/>
    </row>
    <row r="752" spans="1:26" ht="15.75" thickBot="1" x14ac:dyDescent="0.3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39"/>
      <c r="R752" s="39"/>
      <c r="S752" s="40"/>
      <c r="T752" s="40"/>
      <c r="U752" s="40"/>
      <c r="V752" s="40"/>
      <c r="W752" s="40"/>
      <c r="X752" s="40"/>
      <c r="Y752" s="40"/>
      <c r="Z752" s="40"/>
    </row>
    <row r="753" spans="1:26" ht="15.75" thickBot="1" x14ac:dyDescent="0.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39"/>
      <c r="R753" s="39"/>
      <c r="S753" s="40"/>
      <c r="T753" s="40"/>
      <c r="U753" s="40"/>
      <c r="V753" s="40"/>
      <c r="W753" s="40"/>
      <c r="X753" s="40"/>
      <c r="Y753" s="40"/>
      <c r="Z753" s="40"/>
    </row>
    <row r="754" spans="1:26" ht="15.75" thickBot="1" x14ac:dyDescent="0.3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39"/>
      <c r="R754" s="39"/>
      <c r="S754" s="40"/>
      <c r="T754" s="40"/>
      <c r="U754" s="40"/>
      <c r="V754" s="40"/>
      <c r="W754" s="40"/>
      <c r="X754" s="40"/>
      <c r="Y754" s="40"/>
      <c r="Z754" s="40"/>
    </row>
    <row r="755" spans="1:26" ht="15.75" thickBot="1" x14ac:dyDescent="0.3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39"/>
      <c r="R755" s="39"/>
      <c r="S755" s="40"/>
      <c r="T755" s="40"/>
      <c r="U755" s="40"/>
      <c r="V755" s="40"/>
      <c r="W755" s="40"/>
      <c r="X755" s="40"/>
      <c r="Y755" s="40"/>
      <c r="Z755" s="40"/>
    </row>
    <row r="756" spans="1:26" ht="15.75" thickBot="1" x14ac:dyDescent="0.3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39"/>
      <c r="R756" s="39"/>
      <c r="S756" s="40"/>
      <c r="T756" s="40"/>
      <c r="U756" s="40"/>
      <c r="V756" s="40"/>
      <c r="W756" s="40"/>
      <c r="X756" s="40"/>
      <c r="Y756" s="40"/>
      <c r="Z756" s="40"/>
    </row>
    <row r="757" spans="1:26" ht="15.75" thickBot="1" x14ac:dyDescent="0.3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39"/>
      <c r="R757" s="39"/>
      <c r="S757" s="40"/>
      <c r="T757" s="40"/>
      <c r="U757" s="40"/>
      <c r="V757" s="40"/>
      <c r="W757" s="40"/>
      <c r="X757" s="40"/>
      <c r="Y757" s="40"/>
      <c r="Z757" s="40"/>
    </row>
    <row r="758" spans="1:26" ht="15.75" thickBot="1" x14ac:dyDescent="0.3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39"/>
      <c r="R758" s="39"/>
      <c r="S758" s="40"/>
      <c r="T758" s="40"/>
      <c r="U758" s="40"/>
      <c r="V758" s="40"/>
      <c r="W758" s="40"/>
      <c r="X758" s="40"/>
      <c r="Y758" s="40"/>
      <c r="Z758" s="40"/>
    </row>
    <row r="759" spans="1:26" ht="15.75" thickBot="1" x14ac:dyDescent="0.3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39"/>
      <c r="R759" s="39"/>
      <c r="S759" s="40"/>
      <c r="T759" s="40"/>
      <c r="U759" s="40"/>
      <c r="V759" s="40"/>
      <c r="W759" s="40"/>
      <c r="X759" s="40"/>
      <c r="Y759" s="40"/>
      <c r="Z759" s="40"/>
    </row>
    <row r="760" spans="1:26" ht="15.75" thickBot="1" x14ac:dyDescent="0.3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39"/>
      <c r="R760" s="39"/>
      <c r="S760" s="40"/>
      <c r="T760" s="40"/>
      <c r="U760" s="40"/>
      <c r="V760" s="40"/>
      <c r="W760" s="40"/>
      <c r="X760" s="40"/>
      <c r="Y760" s="40"/>
      <c r="Z760" s="40"/>
    </row>
    <row r="761" spans="1:26" ht="15.75" thickBot="1" x14ac:dyDescent="0.3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39"/>
      <c r="R761" s="39"/>
      <c r="S761" s="40"/>
      <c r="T761" s="40"/>
      <c r="U761" s="40"/>
      <c r="V761" s="40"/>
      <c r="W761" s="40"/>
      <c r="X761" s="40"/>
      <c r="Y761" s="40"/>
      <c r="Z761" s="40"/>
    </row>
    <row r="762" spans="1:26" ht="15.75" thickBot="1" x14ac:dyDescent="0.3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39"/>
      <c r="R762" s="39"/>
      <c r="S762" s="40"/>
      <c r="T762" s="40"/>
      <c r="U762" s="40"/>
      <c r="V762" s="40"/>
      <c r="W762" s="40"/>
      <c r="X762" s="40"/>
      <c r="Y762" s="40"/>
      <c r="Z762" s="40"/>
    </row>
    <row r="763" spans="1:26" ht="15.75" thickBot="1" x14ac:dyDescent="0.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39"/>
      <c r="R763" s="39"/>
      <c r="S763" s="40"/>
      <c r="T763" s="40"/>
      <c r="U763" s="40"/>
      <c r="V763" s="40"/>
      <c r="W763" s="40"/>
      <c r="X763" s="40"/>
      <c r="Y763" s="40"/>
      <c r="Z763" s="40"/>
    </row>
    <row r="764" spans="1:26" ht="15.75" thickBot="1" x14ac:dyDescent="0.3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39"/>
      <c r="R764" s="39"/>
      <c r="S764" s="40"/>
      <c r="T764" s="40"/>
      <c r="U764" s="40"/>
      <c r="V764" s="40"/>
      <c r="W764" s="40"/>
      <c r="X764" s="40"/>
      <c r="Y764" s="40"/>
      <c r="Z764" s="40"/>
    </row>
    <row r="765" spans="1:26" ht="15.75" thickBot="1" x14ac:dyDescent="0.3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39"/>
      <c r="R765" s="39"/>
      <c r="S765" s="40"/>
      <c r="T765" s="40"/>
      <c r="U765" s="40"/>
      <c r="V765" s="40"/>
      <c r="W765" s="40"/>
      <c r="X765" s="40"/>
      <c r="Y765" s="40"/>
      <c r="Z765" s="40"/>
    </row>
    <row r="766" spans="1:26" ht="15.75" thickBot="1" x14ac:dyDescent="0.3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39"/>
      <c r="R766" s="39"/>
      <c r="S766" s="40"/>
      <c r="T766" s="40"/>
      <c r="U766" s="40"/>
      <c r="V766" s="40"/>
      <c r="W766" s="40"/>
      <c r="X766" s="40"/>
      <c r="Y766" s="40"/>
      <c r="Z766" s="40"/>
    </row>
    <row r="767" spans="1:26" ht="15.75" thickBot="1" x14ac:dyDescent="0.3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39"/>
      <c r="R767" s="39"/>
      <c r="S767" s="40"/>
      <c r="T767" s="40"/>
      <c r="U767" s="40"/>
      <c r="V767" s="40"/>
      <c r="W767" s="40"/>
      <c r="X767" s="40"/>
      <c r="Y767" s="40"/>
      <c r="Z767" s="40"/>
    </row>
    <row r="768" spans="1:26" ht="15.75" thickBot="1" x14ac:dyDescent="0.3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39"/>
      <c r="R768" s="39"/>
      <c r="S768" s="40"/>
      <c r="T768" s="40"/>
      <c r="U768" s="40"/>
      <c r="V768" s="40"/>
      <c r="W768" s="40"/>
      <c r="X768" s="40"/>
      <c r="Y768" s="40"/>
      <c r="Z768" s="40"/>
    </row>
    <row r="769" spans="1:26" ht="15.75" thickBot="1" x14ac:dyDescent="0.3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39"/>
      <c r="R769" s="39"/>
      <c r="S769" s="40"/>
      <c r="T769" s="40"/>
      <c r="U769" s="40"/>
      <c r="V769" s="40"/>
      <c r="W769" s="40"/>
      <c r="X769" s="40"/>
      <c r="Y769" s="40"/>
      <c r="Z769" s="40"/>
    </row>
    <row r="770" spans="1:26" ht="15.75" thickBot="1" x14ac:dyDescent="0.3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39"/>
      <c r="R770" s="39"/>
      <c r="S770" s="40"/>
      <c r="T770" s="40"/>
      <c r="U770" s="40"/>
      <c r="V770" s="40"/>
      <c r="W770" s="40"/>
      <c r="X770" s="40"/>
      <c r="Y770" s="40"/>
      <c r="Z770" s="40"/>
    </row>
    <row r="771" spans="1:26" ht="15.75" thickBot="1" x14ac:dyDescent="0.3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39"/>
      <c r="R771" s="39"/>
      <c r="S771" s="40"/>
      <c r="T771" s="40"/>
      <c r="U771" s="40"/>
      <c r="V771" s="40"/>
      <c r="W771" s="40"/>
      <c r="X771" s="40"/>
      <c r="Y771" s="40"/>
      <c r="Z771" s="40"/>
    </row>
    <row r="772" spans="1:26" ht="15.75" thickBot="1" x14ac:dyDescent="0.3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39"/>
      <c r="R772" s="39"/>
      <c r="S772" s="40"/>
      <c r="T772" s="40"/>
      <c r="U772" s="40"/>
      <c r="V772" s="40"/>
      <c r="W772" s="40"/>
      <c r="X772" s="40"/>
      <c r="Y772" s="40"/>
      <c r="Z772" s="40"/>
    </row>
    <row r="773" spans="1:26" ht="15.75" thickBot="1" x14ac:dyDescent="0.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39"/>
      <c r="R773" s="39"/>
      <c r="S773" s="40"/>
      <c r="T773" s="40"/>
      <c r="U773" s="40"/>
      <c r="V773" s="40"/>
      <c r="W773" s="40"/>
      <c r="X773" s="40"/>
      <c r="Y773" s="40"/>
      <c r="Z773" s="40"/>
    </row>
    <row r="774" spans="1:26" ht="15.75" thickBot="1" x14ac:dyDescent="0.3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39"/>
      <c r="R774" s="39"/>
      <c r="S774" s="40"/>
      <c r="T774" s="40"/>
      <c r="U774" s="40"/>
      <c r="V774" s="40"/>
      <c r="W774" s="40"/>
      <c r="X774" s="40"/>
      <c r="Y774" s="40"/>
      <c r="Z774" s="40"/>
    </row>
    <row r="775" spans="1:26" ht="15.75" thickBot="1" x14ac:dyDescent="0.3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39"/>
      <c r="R775" s="39"/>
      <c r="S775" s="40"/>
      <c r="T775" s="40"/>
      <c r="U775" s="40"/>
      <c r="V775" s="40"/>
      <c r="W775" s="40"/>
      <c r="X775" s="40"/>
      <c r="Y775" s="40"/>
      <c r="Z775" s="40"/>
    </row>
    <row r="776" spans="1:26" ht="15.75" thickBot="1" x14ac:dyDescent="0.3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39"/>
      <c r="R776" s="39"/>
      <c r="S776" s="40"/>
      <c r="T776" s="40"/>
      <c r="U776" s="40"/>
      <c r="V776" s="40"/>
      <c r="W776" s="40"/>
      <c r="X776" s="40"/>
      <c r="Y776" s="40"/>
      <c r="Z776" s="40"/>
    </row>
    <row r="777" spans="1:26" ht="15.75" thickBot="1" x14ac:dyDescent="0.3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39"/>
      <c r="R777" s="39"/>
      <c r="S777" s="40"/>
      <c r="T777" s="40"/>
      <c r="U777" s="40"/>
      <c r="V777" s="40"/>
      <c r="W777" s="40"/>
      <c r="X777" s="40"/>
      <c r="Y777" s="40"/>
      <c r="Z777" s="40"/>
    </row>
    <row r="778" spans="1:26" ht="15.75" thickBot="1" x14ac:dyDescent="0.3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39"/>
      <c r="R778" s="39"/>
      <c r="S778" s="40"/>
      <c r="T778" s="40"/>
      <c r="U778" s="40"/>
      <c r="V778" s="40"/>
      <c r="W778" s="40"/>
      <c r="X778" s="40"/>
      <c r="Y778" s="40"/>
      <c r="Z778" s="40"/>
    </row>
    <row r="779" spans="1:26" ht="15.75" thickBot="1" x14ac:dyDescent="0.3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39"/>
      <c r="R779" s="39"/>
      <c r="S779" s="40"/>
      <c r="T779" s="40"/>
      <c r="U779" s="40"/>
      <c r="V779" s="40"/>
      <c r="W779" s="40"/>
      <c r="X779" s="40"/>
      <c r="Y779" s="40"/>
      <c r="Z779" s="40"/>
    </row>
    <row r="780" spans="1:26" ht="15.75" thickBot="1" x14ac:dyDescent="0.3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39"/>
      <c r="R780" s="39"/>
      <c r="S780" s="40"/>
      <c r="T780" s="40"/>
      <c r="U780" s="40"/>
      <c r="V780" s="40"/>
      <c r="W780" s="40"/>
      <c r="X780" s="40"/>
      <c r="Y780" s="40"/>
      <c r="Z780" s="40"/>
    </row>
    <row r="781" spans="1:26" ht="15.75" thickBot="1" x14ac:dyDescent="0.3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39"/>
      <c r="R781" s="39"/>
      <c r="S781" s="40"/>
      <c r="T781" s="40"/>
      <c r="U781" s="40"/>
      <c r="V781" s="40"/>
      <c r="W781" s="40"/>
      <c r="X781" s="40"/>
      <c r="Y781" s="40"/>
      <c r="Z781" s="40"/>
    </row>
    <row r="782" spans="1:26" ht="15.75" thickBot="1" x14ac:dyDescent="0.3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39"/>
      <c r="R782" s="39"/>
      <c r="S782" s="40"/>
      <c r="T782" s="40"/>
      <c r="U782" s="40"/>
      <c r="V782" s="40"/>
      <c r="W782" s="40"/>
      <c r="X782" s="40"/>
      <c r="Y782" s="40"/>
      <c r="Z782" s="40"/>
    </row>
    <row r="783" spans="1:26" ht="15.75" thickBot="1" x14ac:dyDescent="0.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39"/>
      <c r="R783" s="39"/>
      <c r="S783" s="40"/>
      <c r="T783" s="40"/>
      <c r="U783" s="40"/>
      <c r="V783" s="40"/>
      <c r="W783" s="40"/>
      <c r="X783" s="40"/>
      <c r="Y783" s="40"/>
      <c r="Z783" s="40"/>
    </row>
    <row r="784" spans="1:26" ht="15.75" thickBot="1" x14ac:dyDescent="0.3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39"/>
      <c r="R784" s="39"/>
      <c r="S784" s="40"/>
      <c r="T784" s="40"/>
      <c r="U784" s="40"/>
      <c r="V784" s="40"/>
      <c r="W784" s="40"/>
      <c r="X784" s="40"/>
      <c r="Y784" s="40"/>
      <c r="Z784" s="40"/>
    </row>
    <row r="785" spans="1:26" ht="15.75" thickBot="1" x14ac:dyDescent="0.3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39"/>
      <c r="R785" s="39"/>
      <c r="S785" s="40"/>
      <c r="T785" s="40"/>
      <c r="U785" s="40"/>
      <c r="V785" s="40"/>
      <c r="W785" s="40"/>
      <c r="X785" s="40"/>
      <c r="Y785" s="40"/>
      <c r="Z785" s="40"/>
    </row>
    <row r="786" spans="1:26" ht="15.75" thickBot="1" x14ac:dyDescent="0.3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39"/>
      <c r="R786" s="39"/>
      <c r="S786" s="40"/>
      <c r="T786" s="40"/>
      <c r="U786" s="40"/>
      <c r="V786" s="40"/>
      <c r="W786" s="40"/>
      <c r="X786" s="40"/>
      <c r="Y786" s="40"/>
      <c r="Z786" s="40"/>
    </row>
    <row r="787" spans="1:26" ht="15.75" thickBot="1" x14ac:dyDescent="0.3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39"/>
      <c r="R787" s="39"/>
      <c r="S787" s="40"/>
      <c r="T787" s="40"/>
      <c r="U787" s="40"/>
      <c r="V787" s="40"/>
      <c r="W787" s="40"/>
      <c r="X787" s="40"/>
      <c r="Y787" s="40"/>
      <c r="Z787" s="40"/>
    </row>
    <row r="788" spans="1:26" ht="15.75" thickBot="1" x14ac:dyDescent="0.3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39"/>
      <c r="R788" s="39"/>
      <c r="S788" s="40"/>
      <c r="T788" s="40"/>
      <c r="U788" s="40"/>
      <c r="V788" s="40"/>
      <c r="W788" s="40"/>
      <c r="X788" s="40"/>
      <c r="Y788" s="40"/>
      <c r="Z788" s="40"/>
    </row>
    <row r="789" spans="1:26" ht="15.75" thickBot="1" x14ac:dyDescent="0.3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39"/>
      <c r="R789" s="39"/>
      <c r="S789" s="40"/>
      <c r="T789" s="40"/>
      <c r="U789" s="40"/>
      <c r="V789" s="40"/>
      <c r="W789" s="40"/>
      <c r="X789" s="40"/>
      <c r="Y789" s="40"/>
      <c r="Z789" s="40"/>
    </row>
    <row r="790" spans="1:26" ht="15.75" thickBot="1" x14ac:dyDescent="0.3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39"/>
      <c r="R790" s="39"/>
      <c r="S790" s="40"/>
      <c r="T790" s="40"/>
      <c r="U790" s="40"/>
      <c r="V790" s="40"/>
      <c r="W790" s="40"/>
      <c r="X790" s="40"/>
      <c r="Y790" s="40"/>
      <c r="Z790" s="40"/>
    </row>
    <row r="791" spans="1:26" ht="15.75" thickBot="1" x14ac:dyDescent="0.3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39"/>
      <c r="R791" s="39"/>
      <c r="S791" s="40"/>
      <c r="T791" s="40"/>
      <c r="U791" s="40"/>
      <c r="V791" s="40"/>
      <c r="W791" s="40"/>
      <c r="X791" s="40"/>
      <c r="Y791" s="40"/>
      <c r="Z791" s="40"/>
    </row>
    <row r="792" spans="1:26" ht="15.75" thickBot="1" x14ac:dyDescent="0.3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39"/>
      <c r="R792" s="39"/>
      <c r="S792" s="40"/>
      <c r="T792" s="40"/>
      <c r="U792" s="40"/>
      <c r="V792" s="40"/>
      <c r="W792" s="40"/>
      <c r="X792" s="40"/>
      <c r="Y792" s="40"/>
      <c r="Z792" s="40"/>
    </row>
    <row r="793" spans="1:26" ht="15.75" thickBot="1" x14ac:dyDescent="0.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39"/>
      <c r="R793" s="39"/>
      <c r="S793" s="40"/>
      <c r="T793" s="40"/>
      <c r="U793" s="40"/>
      <c r="V793" s="40"/>
      <c r="W793" s="40"/>
      <c r="X793" s="40"/>
      <c r="Y793" s="40"/>
      <c r="Z793" s="40"/>
    </row>
    <row r="794" spans="1:26" ht="15.75" thickBot="1" x14ac:dyDescent="0.3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39"/>
      <c r="R794" s="39"/>
      <c r="S794" s="40"/>
      <c r="T794" s="40"/>
      <c r="U794" s="40"/>
      <c r="V794" s="40"/>
      <c r="W794" s="40"/>
      <c r="X794" s="40"/>
      <c r="Y794" s="40"/>
      <c r="Z794" s="40"/>
    </row>
    <row r="795" spans="1:26" ht="15.75" thickBot="1" x14ac:dyDescent="0.3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39"/>
      <c r="R795" s="39"/>
      <c r="S795" s="40"/>
      <c r="T795" s="40"/>
      <c r="U795" s="40"/>
      <c r="V795" s="40"/>
      <c r="W795" s="40"/>
      <c r="X795" s="40"/>
      <c r="Y795" s="40"/>
      <c r="Z795" s="40"/>
    </row>
    <row r="796" spans="1:26" ht="15.75" thickBot="1" x14ac:dyDescent="0.3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39"/>
      <c r="R796" s="39"/>
      <c r="S796" s="40"/>
      <c r="T796" s="40"/>
      <c r="U796" s="40"/>
      <c r="V796" s="40"/>
      <c r="W796" s="40"/>
      <c r="X796" s="40"/>
      <c r="Y796" s="40"/>
      <c r="Z796" s="40"/>
    </row>
    <row r="797" spans="1:26" ht="15.75" thickBot="1" x14ac:dyDescent="0.3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39"/>
      <c r="R797" s="39"/>
      <c r="S797" s="40"/>
      <c r="T797" s="40"/>
      <c r="U797" s="40"/>
      <c r="V797" s="40"/>
      <c r="W797" s="40"/>
      <c r="X797" s="40"/>
      <c r="Y797" s="40"/>
      <c r="Z797" s="40"/>
    </row>
    <row r="798" spans="1:26" ht="15.75" thickBot="1" x14ac:dyDescent="0.3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39"/>
      <c r="R798" s="39"/>
      <c r="S798" s="40"/>
      <c r="T798" s="40"/>
      <c r="U798" s="40"/>
      <c r="V798" s="40"/>
      <c r="W798" s="40"/>
      <c r="X798" s="40"/>
      <c r="Y798" s="40"/>
      <c r="Z798" s="40"/>
    </row>
    <row r="799" spans="1:26" ht="15.75" thickBot="1" x14ac:dyDescent="0.3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39"/>
      <c r="R799" s="39"/>
      <c r="S799" s="40"/>
      <c r="T799" s="40"/>
      <c r="U799" s="40"/>
      <c r="V799" s="40"/>
      <c r="W799" s="40"/>
      <c r="X799" s="40"/>
      <c r="Y799" s="40"/>
      <c r="Z799" s="40"/>
    </row>
    <row r="800" spans="1:26" ht="15.75" thickBot="1" x14ac:dyDescent="0.3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39"/>
      <c r="R800" s="39"/>
      <c r="S800" s="40"/>
      <c r="T800" s="40"/>
      <c r="U800" s="40"/>
      <c r="V800" s="40"/>
      <c r="W800" s="40"/>
      <c r="X800" s="40"/>
      <c r="Y800" s="40"/>
      <c r="Z800" s="40"/>
    </row>
    <row r="801" spans="1:26" ht="15.75" thickBot="1" x14ac:dyDescent="0.3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39"/>
      <c r="R801" s="39"/>
      <c r="S801" s="40"/>
      <c r="T801" s="40"/>
      <c r="U801" s="40"/>
      <c r="V801" s="40"/>
      <c r="W801" s="40"/>
      <c r="X801" s="40"/>
      <c r="Y801" s="40"/>
      <c r="Z801" s="40"/>
    </row>
    <row r="802" spans="1:26" ht="15.75" thickBot="1" x14ac:dyDescent="0.3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39"/>
      <c r="R802" s="39"/>
      <c r="S802" s="40"/>
      <c r="T802" s="40"/>
      <c r="U802" s="40"/>
      <c r="V802" s="40"/>
      <c r="W802" s="40"/>
      <c r="X802" s="40"/>
      <c r="Y802" s="40"/>
      <c r="Z802" s="40"/>
    </row>
    <row r="803" spans="1:26" ht="15.75" thickBot="1" x14ac:dyDescent="0.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39"/>
      <c r="R803" s="39"/>
      <c r="S803" s="40"/>
      <c r="T803" s="40"/>
      <c r="U803" s="40"/>
      <c r="V803" s="40"/>
      <c r="W803" s="40"/>
      <c r="X803" s="40"/>
      <c r="Y803" s="40"/>
      <c r="Z803" s="40"/>
    </row>
    <row r="804" spans="1:26" ht="15.75" thickBot="1" x14ac:dyDescent="0.3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39"/>
      <c r="R804" s="39"/>
      <c r="S804" s="40"/>
      <c r="T804" s="40"/>
      <c r="U804" s="40"/>
      <c r="V804" s="40"/>
      <c r="W804" s="40"/>
      <c r="X804" s="40"/>
      <c r="Y804" s="40"/>
      <c r="Z804" s="40"/>
    </row>
    <row r="805" spans="1:26" ht="15.75" thickBot="1" x14ac:dyDescent="0.3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39"/>
      <c r="R805" s="39"/>
      <c r="S805" s="40"/>
      <c r="T805" s="40"/>
      <c r="U805" s="40"/>
      <c r="V805" s="40"/>
      <c r="W805" s="40"/>
      <c r="X805" s="40"/>
      <c r="Y805" s="40"/>
      <c r="Z805" s="40"/>
    </row>
    <row r="806" spans="1:26" ht="15.75" thickBot="1" x14ac:dyDescent="0.3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39"/>
      <c r="R806" s="39"/>
      <c r="S806" s="40"/>
      <c r="T806" s="40"/>
      <c r="U806" s="40"/>
      <c r="V806" s="40"/>
      <c r="W806" s="40"/>
      <c r="X806" s="40"/>
      <c r="Y806" s="40"/>
      <c r="Z806" s="40"/>
    </row>
    <row r="807" spans="1:26" ht="15.75" thickBot="1" x14ac:dyDescent="0.3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39"/>
      <c r="R807" s="39"/>
      <c r="S807" s="40"/>
      <c r="T807" s="40"/>
      <c r="U807" s="40"/>
      <c r="V807" s="40"/>
      <c r="W807" s="40"/>
      <c r="X807" s="40"/>
      <c r="Y807" s="40"/>
      <c r="Z807" s="40"/>
    </row>
    <row r="808" spans="1:26" ht="15.75" thickBot="1" x14ac:dyDescent="0.3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39"/>
      <c r="R808" s="39"/>
      <c r="S808" s="40"/>
      <c r="T808" s="40"/>
      <c r="U808" s="40"/>
      <c r="V808" s="40"/>
      <c r="W808" s="40"/>
      <c r="X808" s="40"/>
      <c r="Y808" s="40"/>
      <c r="Z808" s="40"/>
    </row>
    <row r="809" spans="1:26" ht="15.75" thickBot="1" x14ac:dyDescent="0.3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39"/>
      <c r="R809" s="39"/>
      <c r="S809" s="40"/>
      <c r="T809" s="40"/>
      <c r="U809" s="40"/>
      <c r="V809" s="40"/>
      <c r="W809" s="40"/>
      <c r="X809" s="40"/>
      <c r="Y809" s="40"/>
      <c r="Z809" s="40"/>
    </row>
    <row r="810" spans="1:26" ht="15.75" thickBot="1" x14ac:dyDescent="0.3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39"/>
      <c r="R810" s="39"/>
      <c r="S810" s="40"/>
      <c r="T810" s="40"/>
      <c r="U810" s="40"/>
      <c r="V810" s="40"/>
      <c r="W810" s="40"/>
      <c r="X810" s="40"/>
      <c r="Y810" s="40"/>
      <c r="Z810" s="40"/>
    </row>
    <row r="811" spans="1:26" ht="15.75" thickBot="1" x14ac:dyDescent="0.3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39"/>
      <c r="R811" s="39"/>
      <c r="S811" s="40"/>
      <c r="T811" s="40"/>
      <c r="U811" s="40"/>
      <c r="V811" s="40"/>
      <c r="W811" s="40"/>
      <c r="X811" s="40"/>
      <c r="Y811" s="40"/>
      <c r="Z811" s="40"/>
    </row>
    <row r="812" spans="1:26" ht="15.75" thickBot="1" x14ac:dyDescent="0.3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39"/>
      <c r="R812" s="39"/>
      <c r="S812" s="40"/>
      <c r="T812" s="40"/>
      <c r="U812" s="40"/>
      <c r="V812" s="40"/>
      <c r="W812" s="40"/>
      <c r="X812" s="40"/>
      <c r="Y812" s="40"/>
      <c r="Z812" s="40"/>
    </row>
    <row r="813" spans="1:26" ht="15.75" thickBot="1" x14ac:dyDescent="0.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39"/>
      <c r="R813" s="39"/>
      <c r="S813" s="40"/>
      <c r="T813" s="40"/>
      <c r="U813" s="40"/>
      <c r="V813" s="40"/>
      <c r="W813" s="40"/>
      <c r="X813" s="40"/>
      <c r="Y813" s="40"/>
      <c r="Z813" s="40"/>
    </row>
    <row r="814" spans="1:26" ht="15.75" thickBot="1" x14ac:dyDescent="0.3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39"/>
      <c r="R814" s="39"/>
      <c r="S814" s="40"/>
      <c r="T814" s="40"/>
      <c r="U814" s="40"/>
      <c r="V814" s="40"/>
      <c r="W814" s="40"/>
      <c r="X814" s="40"/>
      <c r="Y814" s="40"/>
      <c r="Z814" s="40"/>
    </row>
    <row r="815" spans="1:26" ht="15.75" thickBot="1" x14ac:dyDescent="0.3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39"/>
      <c r="R815" s="39"/>
      <c r="S815" s="40"/>
      <c r="T815" s="40"/>
      <c r="U815" s="40"/>
      <c r="V815" s="40"/>
      <c r="W815" s="40"/>
      <c r="X815" s="40"/>
      <c r="Y815" s="40"/>
      <c r="Z815" s="40"/>
    </row>
    <row r="816" spans="1:26" ht="15.75" thickBot="1" x14ac:dyDescent="0.3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39"/>
      <c r="R816" s="39"/>
      <c r="S816" s="40"/>
      <c r="T816" s="40"/>
      <c r="U816" s="40"/>
      <c r="V816" s="40"/>
      <c r="W816" s="40"/>
      <c r="X816" s="40"/>
      <c r="Y816" s="40"/>
      <c r="Z816" s="40"/>
    </row>
    <row r="817" spans="1:26" ht="15.75" thickBot="1" x14ac:dyDescent="0.3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39"/>
      <c r="R817" s="39"/>
      <c r="S817" s="40"/>
      <c r="T817" s="40"/>
      <c r="U817" s="40"/>
      <c r="V817" s="40"/>
      <c r="W817" s="40"/>
      <c r="X817" s="40"/>
      <c r="Y817" s="40"/>
      <c r="Z817" s="40"/>
    </row>
    <row r="818" spans="1:26" ht="15.75" thickBot="1" x14ac:dyDescent="0.3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39"/>
      <c r="R818" s="39"/>
      <c r="S818" s="40"/>
      <c r="T818" s="40"/>
      <c r="U818" s="40"/>
      <c r="V818" s="40"/>
      <c r="W818" s="40"/>
      <c r="X818" s="40"/>
      <c r="Y818" s="40"/>
      <c r="Z818" s="40"/>
    </row>
    <row r="819" spans="1:26" ht="15.75" thickBot="1" x14ac:dyDescent="0.3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39"/>
      <c r="R819" s="39"/>
      <c r="S819" s="40"/>
      <c r="T819" s="40"/>
      <c r="U819" s="40"/>
      <c r="V819" s="40"/>
      <c r="W819" s="40"/>
      <c r="X819" s="40"/>
      <c r="Y819" s="40"/>
      <c r="Z819" s="40"/>
    </row>
    <row r="820" spans="1:26" ht="15.75" thickBot="1" x14ac:dyDescent="0.3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39"/>
      <c r="R820" s="39"/>
      <c r="S820" s="40"/>
      <c r="T820" s="40"/>
      <c r="U820" s="40"/>
      <c r="V820" s="40"/>
      <c r="W820" s="40"/>
      <c r="X820" s="40"/>
      <c r="Y820" s="40"/>
      <c r="Z820" s="40"/>
    </row>
    <row r="821" spans="1:26" ht="15.75" thickBot="1" x14ac:dyDescent="0.3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39"/>
      <c r="R821" s="39"/>
      <c r="S821" s="40"/>
      <c r="T821" s="40"/>
      <c r="U821" s="40"/>
      <c r="V821" s="40"/>
      <c r="W821" s="40"/>
      <c r="X821" s="40"/>
      <c r="Y821" s="40"/>
      <c r="Z821" s="40"/>
    </row>
    <row r="822" spans="1:26" ht="15.75" thickBot="1" x14ac:dyDescent="0.3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39"/>
      <c r="R822" s="39"/>
      <c r="S822" s="40"/>
      <c r="T822" s="40"/>
      <c r="U822" s="40"/>
      <c r="V822" s="40"/>
      <c r="W822" s="40"/>
      <c r="X822" s="40"/>
      <c r="Y822" s="40"/>
      <c r="Z822" s="40"/>
    </row>
    <row r="823" spans="1:26" ht="15.75" thickBot="1" x14ac:dyDescent="0.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39"/>
      <c r="R823" s="39"/>
      <c r="S823" s="40"/>
      <c r="T823" s="40"/>
      <c r="U823" s="40"/>
      <c r="V823" s="40"/>
      <c r="W823" s="40"/>
      <c r="X823" s="40"/>
      <c r="Y823" s="40"/>
      <c r="Z823" s="40"/>
    </row>
    <row r="824" spans="1:26" ht="15.75" thickBot="1" x14ac:dyDescent="0.3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39"/>
      <c r="R824" s="39"/>
      <c r="S824" s="40"/>
      <c r="T824" s="40"/>
      <c r="U824" s="40"/>
      <c r="V824" s="40"/>
      <c r="W824" s="40"/>
      <c r="X824" s="40"/>
      <c r="Y824" s="40"/>
      <c r="Z824" s="40"/>
    </row>
    <row r="825" spans="1:26" ht="15.75" thickBot="1" x14ac:dyDescent="0.3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39"/>
      <c r="R825" s="39"/>
      <c r="S825" s="40"/>
      <c r="T825" s="40"/>
      <c r="U825" s="40"/>
      <c r="V825" s="40"/>
      <c r="W825" s="40"/>
      <c r="X825" s="40"/>
      <c r="Y825" s="40"/>
      <c r="Z825" s="40"/>
    </row>
    <row r="826" spans="1:26" ht="15.75" thickBot="1" x14ac:dyDescent="0.3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39"/>
      <c r="R826" s="39"/>
      <c r="S826" s="40"/>
      <c r="T826" s="40"/>
      <c r="U826" s="40"/>
      <c r="V826" s="40"/>
      <c r="W826" s="40"/>
      <c r="X826" s="40"/>
      <c r="Y826" s="40"/>
      <c r="Z826" s="40"/>
    </row>
    <row r="827" spans="1:26" ht="15.75" thickBot="1" x14ac:dyDescent="0.3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39"/>
      <c r="R827" s="39"/>
      <c r="S827" s="40"/>
      <c r="T827" s="40"/>
      <c r="U827" s="40"/>
      <c r="V827" s="40"/>
      <c r="W827" s="40"/>
      <c r="X827" s="40"/>
      <c r="Y827" s="40"/>
      <c r="Z827" s="40"/>
    </row>
    <row r="828" spans="1:26" ht="15.75" thickBot="1" x14ac:dyDescent="0.3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39"/>
      <c r="R828" s="39"/>
      <c r="S828" s="40"/>
      <c r="T828" s="40"/>
      <c r="U828" s="40"/>
      <c r="V828" s="40"/>
      <c r="W828" s="40"/>
      <c r="X828" s="40"/>
      <c r="Y828" s="40"/>
      <c r="Z828" s="40"/>
    </row>
    <row r="829" spans="1:26" ht="15.75" thickBot="1" x14ac:dyDescent="0.3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39"/>
      <c r="R829" s="39"/>
      <c r="S829" s="40"/>
      <c r="T829" s="40"/>
      <c r="U829" s="40"/>
      <c r="V829" s="40"/>
      <c r="W829" s="40"/>
      <c r="X829" s="40"/>
      <c r="Y829" s="40"/>
      <c r="Z829" s="40"/>
    </row>
    <row r="830" spans="1:26" ht="15.75" thickBot="1" x14ac:dyDescent="0.3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39"/>
      <c r="R830" s="39"/>
      <c r="S830" s="40"/>
      <c r="T830" s="40"/>
      <c r="U830" s="40"/>
      <c r="V830" s="40"/>
      <c r="W830" s="40"/>
      <c r="X830" s="40"/>
      <c r="Y830" s="40"/>
      <c r="Z830" s="40"/>
    </row>
    <row r="831" spans="1:26" ht="15.75" thickBot="1" x14ac:dyDescent="0.3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39"/>
      <c r="R831" s="39"/>
      <c r="S831" s="40"/>
      <c r="T831" s="40"/>
      <c r="U831" s="40"/>
      <c r="V831" s="40"/>
      <c r="W831" s="40"/>
      <c r="X831" s="40"/>
      <c r="Y831" s="40"/>
      <c r="Z831" s="40"/>
    </row>
    <row r="832" spans="1:26" ht="15.75" thickBot="1" x14ac:dyDescent="0.3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39"/>
      <c r="R832" s="39"/>
      <c r="S832" s="40"/>
      <c r="T832" s="40"/>
      <c r="U832" s="40"/>
      <c r="V832" s="40"/>
      <c r="W832" s="40"/>
      <c r="X832" s="40"/>
      <c r="Y832" s="40"/>
      <c r="Z832" s="40"/>
    </row>
    <row r="833" spans="1:26" ht="15.75" thickBot="1" x14ac:dyDescent="0.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39"/>
      <c r="R833" s="39"/>
      <c r="S833" s="40"/>
      <c r="T833" s="40"/>
      <c r="U833" s="40"/>
      <c r="V833" s="40"/>
      <c r="W833" s="40"/>
      <c r="X833" s="40"/>
      <c r="Y833" s="40"/>
      <c r="Z833" s="40"/>
    </row>
    <row r="834" spans="1:26" ht="15.75" thickBot="1" x14ac:dyDescent="0.3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39"/>
      <c r="R834" s="39"/>
      <c r="S834" s="40"/>
      <c r="T834" s="40"/>
      <c r="U834" s="40"/>
      <c r="V834" s="40"/>
      <c r="W834" s="40"/>
      <c r="X834" s="40"/>
      <c r="Y834" s="40"/>
      <c r="Z834" s="40"/>
    </row>
    <row r="835" spans="1:26" ht="15.75" thickBot="1" x14ac:dyDescent="0.3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39"/>
      <c r="R835" s="39"/>
      <c r="S835" s="40"/>
      <c r="T835" s="40"/>
      <c r="U835" s="40"/>
      <c r="V835" s="40"/>
      <c r="W835" s="40"/>
      <c r="X835" s="40"/>
      <c r="Y835" s="40"/>
      <c r="Z835" s="40"/>
    </row>
    <row r="836" spans="1:26" ht="15.75" thickBot="1" x14ac:dyDescent="0.3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39"/>
      <c r="R836" s="39"/>
      <c r="S836" s="40"/>
      <c r="T836" s="40"/>
      <c r="U836" s="40"/>
      <c r="V836" s="40"/>
      <c r="W836" s="40"/>
      <c r="X836" s="40"/>
      <c r="Y836" s="40"/>
      <c r="Z836" s="40"/>
    </row>
    <row r="837" spans="1:26" ht="15.75" thickBot="1" x14ac:dyDescent="0.3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39"/>
      <c r="R837" s="39"/>
      <c r="S837" s="40"/>
      <c r="T837" s="40"/>
      <c r="U837" s="40"/>
      <c r="V837" s="40"/>
      <c r="W837" s="40"/>
      <c r="X837" s="40"/>
      <c r="Y837" s="40"/>
      <c r="Z837" s="40"/>
    </row>
    <row r="838" spans="1:26" ht="15.75" thickBot="1" x14ac:dyDescent="0.3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39"/>
      <c r="R838" s="39"/>
      <c r="S838" s="40"/>
      <c r="T838" s="40"/>
      <c r="U838" s="40"/>
      <c r="V838" s="40"/>
      <c r="W838" s="40"/>
      <c r="X838" s="40"/>
      <c r="Y838" s="40"/>
      <c r="Z838" s="40"/>
    </row>
    <row r="839" spans="1:26" ht="15.75" thickBot="1" x14ac:dyDescent="0.3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39"/>
      <c r="R839" s="39"/>
      <c r="S839" s="40"/>
      <c r="T839" s="40"/>
      <c r="U839" s="40"/>
      <c r="V839" s="40"/>
      <c r="W839" s="40"/>
      <c r="X839" s="40"/>
      <c r="Y839" s="40"/>
      <c r="Z839" s="40"/>
    </row>
    <row r="840" spans="1:26" ht="15.75" thickBot="1" x14ac:dyDescent="0.3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39"/>
      <c r="R840" s="39"/>
      <c r="S840" s="40"/>
      <c r="T840" s="40"/>
      <c r="U840" s="40"/>
      <c r="V840" s="40"/>
      <c r="W840" s="40"/>
      <c r="X840" s="40"/>
      <c r="Y840" s="40"/>
      <c r="Z840" s="40"/>
    </row>
    <row r="841" spans="1:26" ht="15.75" thickBot="1" x14ac:dyDescent="0.3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39"/>
      <c r="R841" s="39"/>
      <c r="S841" s="40"/>
      <c r="T841" s="40"/>
      <c r="U841" s="40"/>
      <c r="V841" s="40"/>
      <c r="W841" s="40"/>
      <c r="X841" s="40"/>
      <c r="Y841" s="40"/>
      <c r="Z841" s="40"/>
    </row>
    <row r="842" spans="1:26" ht="15.75" thickBot="1" x14ac:dyDescent="0.3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39"/>
      <c r="R842" s="39"/>
      <c r="S842" s="40"/>
      <c r="T842" s="40"/>
      <c r="U842" s="40"/>
      <c r="V842" s="40"/>
      <c r="W842" s="40"/>
      <c r="X842" s="40"/>
      <c r="Y842" s="40"/>
      <c r="Z842" s="40"/>
    </row>
    <row r="843" spans="1:26" ht="15.75" thickBot="1" x14ac:dyDescent="0.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39"/>
      <c r="R843" s="39"/>
      <c r="S843" s="40"/>
      <c r="T843" s="40"/>
      <c r="U843" s="40"/>
      <c r="V843" s="40"/>
      <c r="W843" s="40"/>
      <c r="X843" s="40"/>
      <c r="Y843" s="40"/>
      <c r="Z843" s="40"/>
    </row>
    <row r="844" spans="1:26" ht="15.75" thickBot="1" x14ac:dyDescent="0.3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39"/>
      <c r="R844" s="39"/>
      <c r="S844" s="40"/>
      <c r="T844" s="40"/>
      <c r="U844" s="40"/>
      <c r="V844" s="40"/>
      <c r="W844" s="40"/>
      <c r="X844" s="40"/>
      <c r="Y844" s="40"/>
      <c r="Z844" s="40"/>
    </row>
    <row r="845" spans="1:26" ht="15.75" thickBot="1" x14ac:dyDescent="0.3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39"/>
      <c r="R845" s="39"/>
      <c r="S845" s="40"/>
      <c r="T845" s="40"/>
      <c r="U845" s="40"/>
      <c r="V845" s="40"/>
      <c r="W845" s="40"/>
      <c r="X845" s="40"/>
      <c r="Y845" s="40"/>
      <c r="Z845" s="40"/>
    </row>
    <row r="846" spans="1:26" ht="15.75" thickBot="1" x14ac:dyDescent="0.3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39"/>
      <c r="R846" s="39"/>
      <c r="S846" s="40"/>
      <c r="T846" s="40"/>
      <c r="U846" s="40"/>
      <c r="V846" s="40"/>
      <c r="W846" s="40"/>
      <c r="X846" s="40"/>
      <c r="Y846" s="40"/>
      <c r="Z846" s="40"/>
    </row>
    <row r="847" spans="1:26" ht="15.75" thickBot="1" x14ac:dyDescent="0.3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39"/>
      <c r="R847" s="39"/>
      <c r="S847" s="40"/>
      <c r="T847" s="40"/>
      <c r="U847" s="40"/>
      <c r="V847" s="40"/>
      <c r="W847" s="40"/>
      <c r="X847" s="40"/>
      <c r="Y847" s="40"/>
      <c r="Z847" s="40"/>
    </row>
    <row r="848" spans="1:26" ht="15.75" thickBot="1" x14ac:dyDescent="0.3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39"/>
      <c r="R848" s="39"/>
      <c r="S848" s="40"/>
      <c r="T848" s="40"/>
      <c r="U848" s="40"/>
      <c r="V848" s="40"/>
      <c r="W848" s="40"/>
      <c r="X848" s="40"/>
      <c r="Y848" s="40"/>
      <c r="Z848" s="40"/>
    </row>
    <row r="849" spans="1:26" ht="15.75" thickBot="1" x14ac:dyDescent="0.3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39"/>
      <c r="R849" s="39"/>
      <c r="S849" s="40"/>
      <c r="T849" s="40"/>
      <c r="U849" s="40"/>
      <c r="V849" s="40"/>
      <c r="W849" s="40"/>
      <c r="X849" s="40"/>
      <c r="Y849" s="40"/>
      <c r="Z849" s="40"/>
    </row>
    <row r="850" spans="1:26" ht="15.75" thickBot="1" x14ac:dyDescent="0.3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39"/>
      <c r="R850" s="39"/>
      <c r="S850" s="40"/>
      <c r="T850" s="40"/>
      <c r="U850" s="40"/>
      <c r="V850" s="40"/>
      <c r="W850" s="40"/>
      <c r="X850" s="40"/>
      <c r="Y850" s="40"/>
      <c r="Z850" s="40"/>
    </row>
    <row r="851" spans="1:26" ht="15.75" thickBot="1" x14ac:dyDescent="0.3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39"/>
      <c r="R851" s="39"/>
      <c r="S851" s="40"/>
      <c r="T851" s="40"/>
      <c r="U851" s="40"/>
      <c r="V851" s="40"/>
      <c r="W851" s="40"/>
      <c r="X851" s="40"/>
      <c r="Y851" s="40"/>
      <c r="Z851" s="40"/>
    </row>
    <row r="852" spans="1:26" ht="15.75" thickBot="1" x14ac:dyDescent="0.3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39"/>
      <c r="R852" s="39"/>
      <c r="S852" s="40"/>
      <c r="T852" s="40"/>
      <c r="U852" s="40"/>
      <c r="V852" s="40"/>
      <c r="W852" s="40"/>
      <c r="X852" s="40"/>
      <c r="Y852" s="40"/>
      <c r="Z852" s="40"/>
    </row>
    <row r="853" spans="1:26" ht="15.75" thickBot="1" x14ac:dyDescent="0.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39"/>
      <c r="R853" s="39"/>
      <c r="S853" s="40"/>
      <c r="T853" s="40"/>
      <c r="U853" s="40"/>
      <c r="V853" s="40"/>
      <c r="W853" s="40"/>
      <c r="X853" s="40"/>
      <c r="Y853" s="40"/>
      <c r="Z853" s="40"/>
    </row>
    <row r="854" spans="1:26" ht="15.75" thickBot="1" x14ac:dyDescent="0.3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39"/>
      <c r="R854" s="39"/>
      <c r="S854" s="40"/>
      <c r="T854" s="40"/>
      <c r="U854" s="40"/>
      <c r="V854" s="40"/>
      <c r="W854" s="40"/>
      <c r="X854" s="40"/>
      <c r="Y854" s="40"/>
      <c r="Z854" s="40"/>
    </row>
    <row r="855" spans="1:26" ht="15.75" thickBot="1" x14ac:dyDescent="0.3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39"/>
      <c r="R855" s="39"/>
      <c r="S855" s="40"/>
      <c r="T855" s="40"/>
      <c r="U855" s="40"/>
      <c r="V855" s="40"/>
      <c r="W855" s="40"/>
      <c r="X855" s="40"/>
      <c r="Y855" s="40"/>
      <c r="Z855" s="40"/>
    </row>
    <row r="856" spans="1:26" ht="15.75" thickBot="1" x14ac:dyDescent="0.3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39"/>
      <c r="R856" s="39"/>
      <c r="S856" s="40"/>
      <c r="T856" s="40"/>
      <c r="U856" s="40"/>
      <c r="V856" s="40"/>
      <c r="W856" s="40"/>
      <c r="X856" s="40"/>
      <c r="Y856" s="40"/>
      <c r="Z856" s="40"/>
    </row>
    <row r="857" spans="1:26" ht="15.75" thickBot="1" x14ac:dyDescent="0.3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39"/>
      <c r="R857" s="39"/>
      <c r="S857" s="40"/>
      <c r="T857" s="40"/>
      <c r="U857" s="40"/>
      <c r="V857" s="40"/>
      <c r="W857" s="40"/>
      <c r="X857" s="40"/>
      <c r="Y857" s="40"/>
      <c r="Z857" s="40"/>
    </row>
    <row r="858" spans="1:26" ht="15.75" thickBot="1" x14ac:dyDescent="0.3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39"/>
      <c r="R858" s="39"/>
      <c r="S858" s="40"/>
      <c r="T858" s="40"/>
      <c r="U858" s="40"/>
      <c r="V858" s="40"/>
      <c r="W858" s="40"/>
      <c r="X858" s="40"/>
      <c r="Y858" s="40"/>
      <c r="Z858" s="40"/>
    </row>
    <row r="859" spans="1:26" ht="15.75" thickBot="1" x14ac:dyDescent="0.3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39"/>
      <c r="R859" s="39"/>
      <c r="S859" s="40"/>
      <c r="T859" s="40"/>
      <c r="U859" s="40"/>
      <c r="V859" s="40"/>
      <c r="W859" s="40"/>
      <c r="X859" s="40"/>
      <c r="Y859" s="40"/>
      <c r="Z859" s="40"/>
    </row>
    <row r="860" spans="1:26" ht="15.75" thickBot="1" x14ac:dyDescent="0.3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39"/>
      <c r="R860" s="39"/>
      <c r="S860" s="40"/>
      <c r="T860" s="40"/>
      <c r="U860" s="40"/>
      <c r="V860" s="40"/>
      <c r="W860" s="40"/>
      <c r="X860" s="40"/>
      <c r="Y860" s="40"/>
      <c r="Z860" s="40"/>
    </row>
    <row r="861" spans="1:26" ht="15.75" thickBot="1" x14ac:dyDescent="0.3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39"/>
      <c r="R861" s="39"/>
      <c r="S861" s="40"/>
      <c r="T861" s="40"/>
      <c r="U861" s="40"/>
      <c r="V861" s="40"/>
      <c r="W861" s="40"/>
      <c r="X861" s="40"/>
      <c r="Y861" s="40"/>
      <c r="Z861" s="40"/>
    </row>
    <row r="862" spans="1:26" ht="15.75" thickBot="1" x14ac:dyDescent="0.3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39"/>
      <c r="R862" s="39"/>
      <c r="S862" s="40"/>
      <c r="T862" s="40"/>
      <c r="U862" s="40"/>
      <c r="V862" s="40"/>
      <c r="W862" s="40"/>
      <c r="X862" s="40"/>
      <c r="Y862" s="40"/>
      <c r="Z862" s="40"/>
    </row>
    <row r="863" spans="1:26" ht="15.75" thickBot="1" x14ac:dyDescent="0.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39"/>
      <c r="R863" s="39"/>
      <c r="S863" s="40"/>
      <c r="T863" s="40"/>
      <c r="U863" s="40"/>
      <c r="V863" s="40"/>
      <c r="W863" s="40"/>
      <c r="X863" s="40"/>
      <c r="Y863" s="40"/>
      <c r="Z863" s="40"/>
    </row>
    <row r="864" spans="1:26" ht="15.75" thickBot="1" x14ac:dyDescent="0.3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39"/>
      <c r="R864" s="39"/>
      <c r="S864" s="40"/>
      <c r="T864" s="40"/>
      <c r="U864" s="40"/>
      <c r="V864" s="40"/>
      <c r="W864" s="40"/>
      <c r="X864" s="40"/>
      <c r="Y864" s="40"/>
      <c r="Z864" s="40"/>
    </row>
    <row r="865" spans="1:26" ht="15.75" thickBot="1" x14ac:dyDescent="0.3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39"/>
      <c r="R865" s="39"/>
      <c r="S865" s="40"/>
      <c r="T865" s="40"/>
      <c r="U865" s="40"/>
      <c r="V865" s="40"/>
      <c r="W865" s="40"/>
      <c r="X865" s="40"/>
      <c r="Y865" s="40"/>
      <c r="Z865" s="40"/>
    </row>
    <row r="866" spans="1:26" ht="15.75" thickBot="1" x14ac:dyDescent="0.3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39"/>
      <c r="R866" s="39"/>
      <c r="S866" s="40"/>
      <c r="T866" s="40"/>
      <c r="U866" s="40"/>
      <c r="V866" s="40"/>
      <c r="W866" s="40"/>
      <c r="X866" s="40"/>
      <c r="Y866" s="40"/>
      <c r="Z866" s="40"/>
    </row>
    <row r="867" spans="1:26" ht="15.75" thickBot="1" x14ac:dyDescent="0.3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39"/>
      <c r="R867" s="39"/>
      <c r="S867" s="40"/>
      <c r="T867" s="40"/>
      <c r="U867" s="40"/>
      <c r="V867" s="40"/>
      <c r="W867" s="40"/>
      <c r="X867" s="40"/>
      <c r="Y867" s="40"/>
      <c r="Z867" s="40"/>
    </row>
    <row r="868" spans="1:26" ht="15.75" thickBot="1" x14ac:dyDescent="0.3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39"/>
      <c r="R868" s="39"/>
      <c r="S868" s="40"/>
      <c r="T868" s="40"/>
      <c r="U868" s="40"/>
      <c r="V868" s="40"/>
      <c r="W868" s="40"/>
      <c r="X868" s="40"/>
      <c r="Y868" s="40"/>
      <c r="Z868" s="40"/>
    </row>
    <row r="869" spans="1:26" ht="15.75" thickBot="1" x14ac:dyDescent="0.3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39"/>
      <c r="R869" s="39"/>
      <c r="S869" s="40"/>
      <c r="T869" s="40"/>
      <c r="U869" s="40"/>
      <c r="V869" s="40"/>
      <c r="W869" s="40"/>
      <c r="X869" s="40"/>
      <c r="Y869" s="40"/>
      <c r="Z869" s="40"/>
    </row>
    <row r="870" spans="1:26" ht="15.75" thickBot="1" x14ac:dyDescent="0.3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39"/>
      <c r="R870" s="39"/>
      <c r="S870" s="40"/>
      <c r="T870" s="40"/>
      <c r="U870" s="40"/>
      <c r="V870" s="40"/>
      <c r="W870" s="40"/>
      <c r="X870" s="40"/>
      <c r="Y870" s="40"/>
      <c r="Z870" s="40"/>
    </row>
    <row r="871" spans="1:26" ht="15.75" thickBot="1" x14ac:dyDescent="0.3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39"/>
      <c r="R871" s="39"/>
      <c r="S871" s="40"/>
      <c r="T871" s="40"/>
      <c r="U871" s="40"/>
      <c r="V871" s="40"/>
      <c r="W871" s="40"/>
      <c r="X871" s="40"/>
      <c r="Y871" s="40"/>
      <c r="Z871" s="40"/>
    </row>
    <row r="872" spans="1:26" ht="15.75" thickBot="1" x14ac:dyDescent="0.3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39"/>
      <c r="R872" s="39"/>
      <c r="S872" s="40"/>
      <c r="T872" s="40"/>
      <c r="U872" s="40"/>
      <c r="V872" s="40"/>
      <c r="W872" s="40"/>
      <c r="X872" s="40"/>
      <c r="Y872" s="40"/>
      <c r="Z872" s="40"/>
    </row>
    <row r="873" spans="1:26" ht="15.75" thickBot="1" x14ac:dyDescent="0.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39"/>
      <c r="R873" s="39"/>
      <c r="S873" s="40"/>
      <c r="T873" s="40"/>
      <c r="U873" s="40"/>
      <c r="V873" s="40"/>
      <c r="W873" s="40"/>
      <c r="X873" s="40"/>
      <c r="Y873" s="40"/>
      <c r="Z873" s="40"/>
    </row>
    <row r="874" spans="1:26" ht="15.75" thickBot="1" x14ac:dyDescent="0.3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39"/>
      <c r="R874" s="39"/>
      <c r="S874" s="40"/>
      <c r="T874" s="40"/>
      <c r="U874" s="40"/>
      <c r="V874" s="40"/>
      <c r="W874" s="40"/>
      <c r="X874" s="40"/>
      <c r="Y874" s="40"/>
      <c r="Z874" s="40"/>
    </row>
    <row r="875" spans="1:26" ht="15.75" thickBot="1" x14ac:dyDescent="0.3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39"/>
      <c r="R875" s="39"/>
      <c r="S875" s="40"/>
      <c r="T875" s="40"/>
      <c r="U875" s="40"/>
      <c r="V875" s="40"/>
      <c r="W875" s="40"/>
      <c r="X875" s="40"/>
      <c r="Y875" s="40"/>
      <c r="Z875" s="40"/>
    </row>
    <row r="876" spans="1:26" ht="15.75" thickBot="1" x14ac:dyDescent="0.3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39"/>
      <c r="R876" s="39"/>
      <c r="S876" s="40"/>
      <c r="T876" s="40"/>
      <c r="U876" s="40"/>
      <c r="V876" s="40"/>
      <c r="W876" s="40"/>
      <c r="X876" s="40"/>
      <c r="Y876" s="40"/>
      <c r="Z876" s="40"/>
    </row>
    <row r="877" spans="1:26" ht="15.75" thickBot="1" x14ac:dyDescent="0.3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39"/>
      <c r="R877" s="39"/>
      <c r="S877" s="40"/>
      <c r="T877" s="40"/>
      <c r="U877" s="40"/>
      <c r="V877" s="40"/>
      <c r="W877" s="40"/>
      <c r="X877" s="40"/>
      <c r="Y877" s="40"/>
      <c r="Z877" s="40"/>
    </row>
    <row r="878" spans="1:26" ht="15.75" thickBot="1" x14ac:dyDescent="0.3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39"/>
      <c r="R878" s="39"/>
      <c r="S878" s="40"/>
      <c r="T878" s="40"/>
      <c r="U878" s="40"/>
      <c r="V878" s="40"/>
      <c r="W878" s="40"/>
      <c r="X878" s="40"/>
      <c r="Y878" s="40"/>
      <c r="Z878" s="40"/>
    </row>
    <row r="879" spans="1:26" ht="15.75" thickBot="1" x14ac:dyDescent="0.3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39"/>
      <c r="R879" s="39"/>
      <c r="S879" s="40"/>
      <c r="T879" s="40"/>
      <c r="U879" s="40"/>
      <c r="V879" s="40"/>
      <c r="W879" s="40"/>
      <c r="X879" s="40"/>
      <c r="Y879" s="40"/>
      <c r="Z879" s="40"/>
    </row>
    <row r="880" spans="1:26" ht="15.75" thickBot="1" x14ac:dyDescent="0.3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39"/>
      <c r="R880" s="39"/>
      <c r="S880" s="40"/>
      <c r="T880" s="40"/>
      <c r="U880" s="40"/>
      <c r="V880" s="40"/>
      <c r="W880" s="40"/>
      <c r="X880" s="40"/>
      <c r="Y880" s="40"/>
      <c r="Z880" s="40"/>
    </row>
    <row r="881" spans="1:26" ht="15.75" thickBot="1" x14ac:dyDescent="0.3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39"/>
      <c r="R881" s="39"/>
      <c r="S881" s="40"/>
      <c r="T881" s="40"/>
      <c r="U881" s="40"/>
      <c r="V881" s="40"/>
      <c r="W881" s="40"/>
      <c r="X881" s="40"/>
      <c r="Y881" s="40"/>
      <c r="Z881" s="40"/>
    </row>
    <row r="882" spans="1:26" ht="15.75" thickBot="1" x14ac:dyDescent="0.3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39"/>
      <c r="R882" s="39"/>
      <c r="S882" s="40"/>
      <c r="T882" s="40"/>
      <c r="U882" s="40"/>
      <c r="V882" s="40"/>
      <c r="W882" s="40"/>
      <c r="X882" s="40"/>
      <c r="Y882" s="40"/>
      <c r="Z882" s="40"/>
    </row>
    <row r="883" spans="1:26" ht="15.75" thickBot="1" x14ac:dyDescent="0.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39"/>
      <c r="R883" s="39"/>
      <c r="S883" s="40"/>
      <c r="T883" s="40"/>
      <c r="U883" s="40"/>
      <c r="V883" s="40"/>
      <c r="W883" s="40"/>
      <c r="X883" s="40"/>
      <c r="Y883" s="40"/>
      <c r="Z883" s="40"/>
    </row>
    <row r="884" spans="1:26" ht="15.75" thickBot="1" x14ac:dyDescent="0.3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39"/>
      <c r="R884" s="39"/>
      <c r="S884" s="40"/>
      <c r="T884" s="40"/>
      <c r="U884" s="40"/>
      <c r="V884" s="40"/>
      <c r="W884" s="40"/>
      <c r="X884" s="40"/>
      <c r="Y884" s="40"/>
      <c r="Z884" s="40"/>
    </row>
    <row r="885" spans="1:26" ht="15.75" thickBot="1" x14ac:dyDescent="0.3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39"/>
      <c r="R885" s="39"/>
      <c r="S885" s="40"/>
      <c r="T885" s="40"/>
      <c r="U885" s="40"/>
      <c r="V885" s="40"/>
      <c r="W885" s="40"/>
      <c r="X885" s="40"/>
      <c r="Y885" s="40"/>
      <c r="Z885" s="40"/>
    </row>
    <row r="886" spans="1:26" ht="15.75" thickBot="1" x14ac:dyDescent="0.3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39"/>
      <c r="R886" s="39"/>
      <c r="S886" s="40"/>
      <c r="T886" s="40"/>
      <c r="U886" s="40"/>
      <c r="V886" s="40"/>
      <c r="W886" s="40"/>
      <c r="X886" s="40"/>
      <c r="Y886" s="40"/>
      <c r="Z886" s="40"/>
    </row>
    <row r="887" spans="1:26" ht="15.75" thickBot="1" x14ac:dyDescent="0.3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39"/>
      <c r="R887" s="39"/>
      <c r="S887" s="40"/>
      <c r="T887" s="40"/>
      <c r="U887" s="40"/>
      <c r="V887" s="40"/>
      <c r="W887" s="40"/>
      <c r="X887" s="40"/>
      <c r="Y887" s="40"/>
      <c r="Z887" s="40"/>
    </row>
    <row r="888" spans="1:26" ht="15.75" thickBot="1" x14ac:dyDescent="0.3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39"/>
      <c r="R888" s="39"/>
      <c r="S888" s="40"/>
      <c r="T888" s="40"/>
      <c r="U888" s="40"/>
      <c r="V888" s="40"/>
      <c r="W888" s="40"/>
      <c r="X888" s="40"/>
      <c r="Y888" s="40"/>
      <c r="Z888" s="40"/>
    </row>
    <row r="889" spans="1:26" ht="15.75" thickBot="1" x14ac:dyDescent="0.3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39"/>
      <c r="R889" s="39"/>
      <c r="S889" s="40"/>
      <c r="T889" s="40"/>
      <c r="U889" s="40"/>
      <c r="V889" s="40"/>
      <c r="W889" s="40"/>
      <c r="X889" s="40"/>
      <c r="Y889" s="40"/>
      <c r="Z889" s="40"/>
    </row>
    <row r="890" spans="1:26" ht="15.75" thickBot="1" x14ac:dyDescent="0.3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39"/>
      <c r="R890" s="39"/>
      <c r="S890" s="40"/>
      <c r="T890" s="40"/>
      <c r="U890" s="40"/>
      <c r="V890" s="40"/>
      <c r="W890" s="40"/>
      <c r="X890" s="40"/>
      <c r="Y890" s="40"/>
      <c r="Z890" s="40"/>
    </row>
    <row r="891" spans="1:26" ht="15.75" thickBot="1" x14ac:dyDescent="0.3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39"/>
      <c r="R891" s="39"/>
      <c r="S891" s="40"/>
      <c r="T891" s="40"/>
      <c r="U891" s="40"/>
      <c r="V891" s="40"/>
      <c r="W891" s="40"/>
      <c r="X891" s="40"/>
      <c r="Y891" s="40"/>
      <c r="Z891" s="40"/>
    </row>
    <row r="892" spans="1:26" ht="15.75" thickBot="1" x14ac:dyDescent="0.3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39"/>
      <c r="R892" s="39"/>
      <c r="S892" s="40"/>
      <c r="T892" s="40"/>
      <c r="U892" s="40"/>
      <c r="V892" s="40"/>
      <c r="W892" s="40"/>
      <c r="X892" s="40"/>
      <c r="Y892" s="40"/>
      <c r="Z892" s="40"/>
    </row>
    <row r="893" spans="1:26" ht="15.75" thickBot="1" x14ac:dyDescent="0.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39"/>
      <c r="R893" s="39"/>
      <c r="S893" s="40"/>
      <c r="T893" s="40"/>
      <c r="U893" s="40"/>
      <c r="V893" s="40"/>
      <c r="W893" s="40"/>
      <c r="X893" s="40"/>
      <c r="Y893" s="40"/>
      <c r="Z893" s="40"/>
    </row>
    <row r="894" spans="1:26" ht="15.75" thickBot="1" x14ac:dyDescent="0.3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39"/>
      <c r="R894" s="39"/>
      <c r="S894" s="40"/>
      <c r="T894" s="40"/>
      <c r="U894" s="40"/>
      <c r="V894" s="40"/>
      <c r="W894" s="40"/>
      <c r="X894" s="40"/>
      <c r="Y894" s="40"/>
      <c r="Z894" s="40"/>
    </row>
    <row r="895" spans="1:26" ht="15.75" thickBot="1" x14ac:dyDescent="0.3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39"/>
      <c r="R895" s="39"/>
      <c r="S895" s="40"/>
      <c r="T895" s="40"/>
      <c r="U895" s="40"/>
      <c r="V895" s="40"/>
      <c r="W895" s="40"/>
      <c r="X895" s="40"/>
      <c r="Y895" s="40"/>
      <c r="Z895" s="40"/>
    </row>
    <row r="896" spans="1:26" ht="15.75" thickBot="1" x14ac:dyDescent="0.3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39"/>
      <c r="R896" s="39"/>
      <c r="S896" s="40"/>
      <c r="T896" s="40"/>
      <c r="U896" s="40"/>
      <c r="V896" s="40"/>
      <c r="W896" s="40"/>
      <c r="X896" s="40"/>
      <c r="Y896" s="40"/>
      <c r="Z896" s="40"/>
    </row>
    <row r="897" spans="1:26" ht="15.75" thickBot="1" x14ac:dyDescent="0.3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39"/>
      <c r="R897" s="39"/>
      <c r="S897" s="40"/>
      <c r="T897" s="40"/>
      <c r="U897" s="40"/>
      <c r="V897" s="40"/>
      <c r="W897" s="40"/>
      <c r="X897" s="40"/>
      <c r="Y897" s="40"/>
      <c r="Z897" s="40"/>
    </row>
    <row r="898" spans="1:26" ht="15.75" thickBot="1" x14ac:dyDescent="0.3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39"/>
      <c r="R898" s="39"/>
      <c r="S898" s="40"/>
      <c r="T898" s="40"/>
      <c r="U898" s="40"/>
      <c r="V898" s="40"/>
      <c r="W898" s="40"/>
      <c r="X898" s="40"/>
      <c r="Y898" s="40"/>
      <c r="Z898" s="40"/>
    </row>
    <row r="899" spans="1:26" ht="15.75" thickBot="1" x14ac:dyDescent="0.3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39"/>
      <c r="R899" s="39"/>
      <c r="S899" s="40"/>
      <c r="T899" s="40"/>
      <c r="U899" s="40"/>
      <c r="V899" s="40"/>
      <c r="W899" s="40"/>
      <c r="X899" s="40"/>
      <c r="Y899" s="40"/>
      <c r="Z899" s="40"/>
    </row>
    <row r="900" spans="1:26" ht="15.75" thickBot="1" x14ac:dyDescent="0.3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39"/>
      <c r="R900" s="39"/>
      <c r="S900" s="40"/>
      <c r="T900" s="40"/>
      <c r="U900" s="40"/>
      <c r="V900" s="40"/>
      <c r="W900" s="40"/>
      <c r="X900" s="40"/>
      <c r="Y900" s="40"/>
      <c r="Z900" s="40"/>
    </row>
    <row r="901" spans="1:26" ht="15.75" thickBot="1" x14ac:dyDescent="0.3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39"/>
      <c r="R901" s="39"/>
      <c r="S901" s="40"/>
      <c r="T901" s="40"/>
      <c r="U901" s="40"/>
      <c r="V901" s="40"/>
      <c r="W901" s="40"/>
      <c r="X901" s="40"/>
      <c r="Y901" s="40"/>
      <c r="Z901" s="40"/>
    </row>
    <row r="902" spans="1:26" ht="15.75" thickBot="1" x14ac:dyDescent="0.3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39"/>
      <c r="R902" s="39"/>
      <c r="S902" s="40"/>
      <c r="T902" s="40"/>
      <c r="U902" s="40"/>
      <c r="V902" s="40"/>
      <c r="W902" s="40"/>
      <c r="X902" s="40"/>
      <c r="Y902" s="40"/>
      <c r="Z902" s="40"/>
    </row>
    <row r="903" spans="1:26" ht="15.75" thickBot="1" x14ac:dyDescent="0.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39"/>
      <c r="R903" s="39"/>
      <c r="S903" s="40"/>
      <c r="T903" s="40"/>
      <c r="U903" s="40"/>
      <c r="V903" s="40"/>
      <c r="W903" s="40"/>
      <c r="X903" s="40"/>
      <c r="Y903" s="40"/>
      <c r="Z903" s="40"/>
    </row>
    <row r="904" spans="1:26" ht="15.75" thickBot="1" x14ac:dyDescent="0.3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39"/>
      <c r="R904" s="39"/>
      <c r="S904" s="40"/>
      <c r="T904" s="40"/>
      <c r="U904" s="40"/>
      <c r="V904" s="40"/>
      <c r="W904" s="40"/>
      <c r="X904" s="40"/>
      <c r="Y904" s="40"/>
      <c r="Z904" s="40"/>
    </row>
    <row r="905" spans="1:26" ht="15.75" thickBot="1" x14ac:dyDescent="0.3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39"/>
      <c r="R905" s="39"/>
      <c r="S905" s="40"/>
      <c r="T905" s="40"/>
      <c r="U905" s="40"/>
      <c r="V905" s="40"/>
      <c r="W905" s="40"/>
      <c r="X905" s="40"/>
      <c r="Y905" s="40"/>
      <c r="Z905" s="40"/>
    </row>
    <row r="906" spans="1:26" ht="15.75" thickBot="1" x14ac:dyDescent="0.3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39"/>
      <c r="R906" s="39"/>
      <c r="S906" s="40"/>
      <c r="T906" s="40"/>
      <c r="U906" s="40"/>
      <c r="V906" s="40"/>
      <c r="W906" s="40"/>
      <c r="X906" s="40"/>
      <c r="Y906" s="40"/>
      <c r="Z906" s="40"/>
    </row>
    <row r="907" spans="1:26" ht="15.75" thickBot="1" x14ac:dyDescent="0.3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39"/>
      <c r="R907" s="39"/>
      <c r="S907" s="40"/>
      <c r="T907" s="40"/>
      <c r="U907" s="40"/>
      <c r="V907" s="40"/>
      <c r="W907" s="40"/>
      <c r="X907" s="40"/>
      <c r="Y907" s="40"/>
      <c r="Z907" s="40"/>
    </row>
    <row r="908" spans="1:26" ht="15.75" thickBot="1" x14ac:dyDescent="0.3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39"/>
      <c r="R908" s="39"/>
      <c r="S908" s="40"/>
      <c r="T908" s="40"/>
      <c r="U908" s="40"/>
      <c r="V908" s="40"/>
      <c r="W908" s="40"/>
      <c r="X908" s="40"/>
      <c r="Y908" s="40"/>
      <c r="Z908" s="40"/>
    </row>
    <row r="909" spans="1:26" ht="15.75" thickBot="1" x14ac:dyDescent="0.3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39"/>
      <c r="R909" s="39"/>
      <c r="S909" s="40"/>
      <c r="T909" s="40"/>
      <c r="U909" s="40"/>
      <c r="V909" s="40"/>
      <c r="W909" s="40"/>
      <c r="X909" s="40"/>
      <c r="Y909" s="40"/>
      <c r="Z909" s="40"/>
    </row>
    <row r="910" spans="1:26" ht="15.75" thickBot="1" x14ac:dyDescent="0.3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39"/>
      <c r="R910" s="39"/>
      <c r="S910" s="40"/>
      <c r="T910" s="40"/>
      <c r="U910" s="40"/>
      <c r="V910" s="40"/>
      <c r="W910" s="40"/>
      <c r="X910" s="40"/>
      <c r="Y910" s="40"/>
      <c r="Z910" s="40"/>
    </row>
    <row r="911" spans="1:26" ht="15.75" thickBot="1" x14ac:dyDescent="0.3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39"/>
      <c r="R911" s="39"/>
      <c r="S911" s="40"/>
      <c r="T911" s="40"/>
      <c r="U911" s="40"/>
      <c r="V911" s="40"/>
      <c r="W911" s="40"/>
      <c r="X911" s="40"/>
      <c r="Y911" s="40"/>
      <c r="Z911" s="40"/>
    </row>
    <row r="912" spans="1:26" ht="15.75" thickBot="1" x14ac:dyDescent="0.3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39"/>
      <c r="R912" s="39"/>
      <c r="S912" s="40"/>
      <c r="T912" s="40"/>
      <c r="U912" s="40"/>
      <c r="V912" s="40"/>
      <c r="W912" s="40"/>
      <c r="X912" s="40"/>
      <c r="Y912" s="40"/>
      <c r="Z912" s="40"/>
    </row>
    <row r="913" spans="1:26" ht="15.75" thickBot="1" x14ac:dyDescent="0.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39"/>
      <c r="R913" s="39"/>
      <c r="S913" s="40"/>
      <c r="T913" s="40"/>
      <c r="U913" s="40"/>
      <c r="V913" s="40"/>
      <c r="W913" s="40"/>
      <c r="X913" s="40"/>
      <c r="Y913" s="40"/>
      <c r="Z913" s="40"/>
    </row>
    <row r="914" spans="1:26" ht="15.75" thickBot="1" x14ac:dyDescent="0.3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39"/>
      <c r="R914" s="39"/>
      <c r="S914" s="40"/>
      <c r="T914" s="40"/>
      <c r="U914" s="40"/>
      <c r="V914" s="40"/>
      <c r="W914" s="40"/>
      <c r="X914" s="40"/>
      <c r="Y914" s="40"/>
      <c r="Z914" s="40"/>
    </row>
    <row r="915" spans="1:26" ht="15.75" thickBot="1" x14ac:dyDescent="0.3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39"/>
      <c r="R915" s="39"/>
      <c r="S915" s="40"/>
      <c r="T915" s="40"/>
      <c r="U915" s="40"/>
      <c r="V915" s="40"/>
      <c r="W915" s="40"/>
      <c r="X915" s="40"/>
      <c r="Y915" s="40"/>
      <c r="Z915" s="40"/>
    </row>
    <row r="916" spans="1:26" ht="15.75" thickBot="1" x14ac:dyDescent="0.3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39"/>
      <c r="R916" s="39"/>
      <c r="S916" s="40"/>
      <c r="T916" s="40"/>
      <c r="U916" s="40"/>
      <c r="V916" s="40"/>
      <c r="W916" s="40"/>
      <c r="X916" s="40"/>
      <c r="Y916" s="40"/>
      <c r="Z916" s="40"/>
    </row>
    <row r="917" spans="1:26" ht="15.75" thickBot="1" x14ac:dyDescent="0.3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39"/>
      <c r="R917" s="39"/>
      <c r="S917" s="40"/>
      <c r="T917" s="40"/>
      <c r="U917" s="40"/>
      <c r="V917" s="40"/>
      <c r="W917" s="40"/>
      <c r="X917" s="40"/>
      <c r="Y917" s="40"/>
      <c r="Z917" s="40"/>
    </row>
    <row r="918" spans="1:26" ht="15.75" thickBot="1" x14ac:dyDescent="0.3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39"/>
      <c r="R918" s="39"/>
      <c r="S918" s="40"/>
      <c r="T918" s="40"/>
      <c r="U918" s="40"/>
      <c r="V918" s="40"/>
      <c r="W918" s="40"/>
      <c r="X918" s="40"/>
      <c r="Y918" s="40"/>
      <c r="Z918" s="40"/>
    </row>
    <row r="919" spans="1:26" ht="15.75" thickBot="1" x14ac:dyDescent="0.3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39"/>
      <c r="R919" s="39"/>
      <c r="S919" s="40"/>
      <c r="T919" s="40"/>
      <c r="U919" s="40"/>
      <c r="V919" s="40"/>
      <c r="W919" s="40"/>
      <c r="X919" s="40"/>
      <c r="Y919" s="40"/>
      <c r="Z919" s="40"/>
    </row>
    <row r="920" spans="1:26" ht="15.75" thickBot="1" x14ac:dyDescent="0.3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39"/>
      <c r="R920" s="39"/>
      <c r="S920" s="40"/>
      <c r="T920" s="40"/>
      <c r="U920" s="40"/>
      <c r="V920" s="40"/>
      <c r="W920" s="40"/>
      <c r="X920" s="40"/>
      <c r="Y920" s="40"/>
      <c r="Z920" s="40"/>
    </row>
    <row r="921" spans="1:26" ht="15.75" thickBot="1" x14ac:dyDescent="0.3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39"/>
      <c r="R921" s="39"/>
      <c r="S921" s="40"/>
      <c r="T921" s="40"/>
      <c r="U921" s="40"/>
      <c r="V921" s="40"/>
      <c r="W921" s="40"/>
      <c r="X921" s="40"/>
      <c r="Y921" s="40"/>
      <c r="Z921" s="40"/>
    </row>
    <row r="922" spans="1:26" ht="15.75" thickBot="1" x14ac:dyDescent="0.3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39"/>
      <c r="R922" s="39"/>
      <c r="S922" s="40"/>
      <c r="T922" s="40"/>
      <c r="U922" s="40"/>
      <c r="V922" s="40"/>
      <c r="W922" s="40"/>
      <c r="X922" s="40"/>
      <c r="Y922" s="40"/>
      <c r="Z922" s="40"/>
    </row>
    <row r="923" spans="1:26" ht="15.75" thickBot="1" x14ac:dyDescent="0.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39"/>
      <c r="R923" s="39"/>
      <c r="S923" s="40"/>
      <c r="T923" s="40"/>
      <c r="U923" s="40"/>
      <c r="V923" s="40"/>
      <c r="W923" s="40"/>
      <c r="X923" s="40"/>
      <c r="Y923" s="40"/>
      <c r="Z923" s="40"/>
    </row>
    <row r="924" spans="1:26" ht="15.75" thickBot="1" x14ac:dyDescent="0.3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39"/>
      <c r="R924" s="39"/>
      <c r="S924" s="40"/>
      <c r="T924" s="40"/>
      <c r="U924" s="40"/>
      <c r="V924" s="40"/>
      <c r="W924" s="40"/>
      <c r="X924" s="40"/>
      <c r="Y924" s="40"/>
      <c r="Z924" s="40"/>
    </row>
    <row r="925" spans="1:26" ht="15.75" thickBot="1" x14ac:dyDescent="0.3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39"/>
      <c r="R925" s="39"/>
      <c r="S925" s="40"/>
      <c r="T925" s="40"/>
      <c r="U925" s="40"/>
      <c r="V925" s="40"/>
      <c r="W925" s="40"/>
      <c r="X925" s="40"/>
      <c r="Y925" s="40"/>
      <c r="Z925" s="40"/>
    </row>
    <row r="926" spans="1:26" ht="15.75" thickBot="1" x14ac:dyDescent="0.3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39"/>
      <c r="R926" s="39"/>
      <c r="S926" s="40"/>
      <c r="T926" s="40"/>
      <c r="U926" s="40"/>
      <c r="V926" s="40"/>
      <c r="W926" s="40"/>
      <c r="X926" s="40"/>
      <c r="Y926" s="40"/>
      <c r="Z926" s="40"/>
    </row>
    <row r="927" spans="1:26" ht="15.75" thickBot="1" x14ac:dyDescent="0.3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39"/>
      <c r="R927" s="39"/>
      <c r="S927" s="40"/>
      <c r="T927" s="40"/>
      <c r="U927" s="40"/>
      <c r="V927" s="40"/>
      <c r="W927" s="40"/>
      <c r="X927" s="40"/>
      <c r="Y927" s="40"/>
      <c r="Z927" s="40"/>
    </row>
    <row r="928" spans="1:26" ht="15.75" thickBot="1" x14ac:dyDescent="0.3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39"/>
      <c r="R928" s="39"/>
      <c r="S928" s="40"/>
      <c r="T928" s="40"/>
      <c r="U928" s="40"/>
      <c r="V928" s="40"/>
      <c r="W928" s="40"/>
      <c r="X928" s="40"/>
      <c r="Y928" s="40"/>
      <c r="Z928" s="40"/>
    </row>
    <row r="929" spans="1:26" ht="15.75" thickBot="1" x14ac:dyDescent="0.3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39"/>
      <c r="R929" s="39"/>
      <c r="S929" s="40"/>
      <c r="T929" s="40"/>
      <c r="U929" s="40"/>
      <c r="V929" s="40"/>
      <c r="W929" s="40"/>
      <c r="X929" s="40"/>
      <c r="Y929" s="40"/>
      <c r="Z929" s="40"/>
    </row>
    <row r="930" spans="1:26" ht="15.75" thickBot="1" x14ac:dyDescent="0.3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39"/>
      <c r="R930" s="39"/>
      <c r="S930" s="40"/>
      <c r="T930" s="40"/>
      <c r="U930" s="40"/>
      <c r="V930" s="40"/>
      <c r="W930" s="40"/>
      <c r="X930" s="40"/>
      <c r="Y930" s="40"/>
      <c r="Z930" s="40"/>
    </row>
    <row r="931" spans="1:26" ht="15.75" thickBot="1" x14ac:dyDescent="0.3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39"/>
      <c r="R931" s="39"/>
      <c r="S931" s="40"/>
      <c r="T931" s="40"/>
      <c r="U931" s="40"/>
      <c r="V931" s="40"/>
      <c r="W931" s="40"/>
      <c r="X931" s="40"/>
      <c r="Y931" s="40"/>
      <c r="Z931" s="40"/>
    </row>
    <row r="932" spans="1:26" ht="15.75" thickBot="1" x14ac:dyDescent="0.3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39"/>
      <c r="R932" s="39"/>
      <c r="S932" s="40"/>
      <c r="T932" s="40"/>
      <c r="U932" s="40"/>
      <c r="V932" s="40"/>
      <c r="W932" s="40"/>
      <c r="X932" s="40"/>
      <c r="Y932" s="40"/>
      <c r="Z932" s="40"/>
    </row>
    <row r="933" spans="1:26" ht="15.75" thickBot="1" x14ac:dyDescent="0.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39"/>
      <c r="R933" s="39"/>
      <c r="S933" s="40"/>
      <c r="T933" s="40"/>
      <c r="U933" s="40"/>
      <c r="V933" s="40"/>
      <c r="W933" s="40"/>
      <c r="X933" s="40"/>
      <c r="Y933" s="40"/>
      <c r="Z933" s="40"/>
    </row>
    <row r="934" spans="1:26" ht="15.75" thickBot="1" x14ac:dyDescent="0.3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39"/>
      <c r="R934" s="39"/>
      <c r="S934" s="40"/>
      <c r="T934" s="40"/>
      <c r="U934" s="40"/>
      <c r="V934" s="40"/>
      <c r="W934" s="40"/>
      <c r="X934" s="40"/>
      <c r="Y934" s="40"/>
      <c r="Z934" s="40"/>
    </row>
    <row r="935" spans="1:26" ht="15.75" thickBot="1" x14ac:dyDescent="0.3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39"/>
      <c r="R935" s="39"/>
      <c r="S935" s="40"/>
      <c r="T935" s="40"/>
      <c r="U935" s="40"/>
      <c r="V935" s="40"/>
      <c r="W935" s="40"/>
      <c r="X935" s="40"/>
      <c r="Y935" s="40"/>
      <c r="Z935" s="40"/>
    </row>
    <row r="936" spans="1:26" ht="15.75" thickBot="1" x14ac:dyDescent="0.3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39"/>
      <c r="R936" s="39"/>
      <c r="S936" s="40"/>
      <c r="T936" s="40"/>
      <c r="U936" s="40"/>
      <c r="V936" s="40"/>
      <c r="W936" s="40"/>
      <c r="X936" s="40"/>
      <c r="Y936" s="40"/>
      <c r="Z936" s="40"/>
    </row>
    <row r="937" spans="1:26" ht="15.75" thickBot="1" x14ac:dyDescent="0.3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39"/>
      <c r="R937" s="39"/>
      <c r="S937" s="40"/>
      <c r="T937" s="40"/>
      <c r="U937" s="40"/>
      <c r="V937" s="40"/>
      <c r="W937" s="40"/>
      <c r="X937" s="40"/>
      <c r="Y937" s="40"/>
      <c r="Z937" s="40"/>
    </row>
    <row r="938" spans="1:26" ht="15.75" thickBot="1" x14ac:dyDescent="0.3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39"/>
      <c r="R938" s="39"/>
      <c r="S938" s="40"/>
      <c r="T938" s="40"/>
      <c r="U938" s="40"/>
      <c r="V938" s="40"/>
      <c r="W938" s="40"/>
      <c r="X938" s="40"/>
      <c r="Y938" s="40"/>
      <c r="Z938" s="40"/>
    </row>
    <row r="939" spans="1:26" ht="15.75" thickBot="1" x14ac:dyDescent="0.3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39"/>
      <c r="R939" s="39"/>
      <c r="S939" s="40"/>
      <c r="T939" s="40"/>
      <c r="U939" s="40"/>
      <c r="V939" s="40"/>
      <c r="W939" s="40"/>
      <c r="X939" s="40"/>
      <c r="Y939" s="40"/>
      <c r="Z939" s="40"/>
    </row>
    <row r="940" spans="1:26" ht="15.75" thickBot="1" x14ac:dyDescent="0.3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39"/>
      <c r="R940" s="39"/>
      <c r="S940" s="40"/>
      <c r="T940" s="40"/>
      <c r="U940" s="40"/>
      <c r="V940" s="40"/>
      <c r="W940" s="40"/>
      <c r="X940" s="40"/>
      <c r="Y940" s="40"/>
      <c r="Z940" s="40"/>
    </row>
    <row r="941" spans="1:26" ht="15.75" thickBot="1" x14ac:dyDescent="0.3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39"/>
      <c r="R941" s="39"/>
      <c r="S941" s="40"/>
      <c r="T941" s="40"/>
      <c r="U941" s="40"/>
      <c r="V941" s="40"/>
      <c r="W941" s="40"/>
      <c r="X941" s="40"/>
      <c r="Y941" s="40"/>
      <c r="Z941" s="40"/>
    </row>
    <row r="942" spans="1:26" ht="15.75" thickBot="1" x14ac:dyDescent="0.3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39"/>
      <c r="R942" s="39"/>
      <c r="S942" s="40"/>
      <c r="T942" s="40"/>
      <c r="U942" s="40"/>
      <c r="V942" s="40"/>
      <c r="W942" s="40"/>
      <c r="X942" s="40"/>
      <c r="Y942" s="40"/>
      <c r="Z942" s="40"/>
    </row>
    <row r="943" spans="1:26" ht="15.75" thickBot="1" x14ac:dyDescent="0.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39"/>
      <c r="R943" s="39"/>
      <c r="S943" s="40"/>
      <c r="T943" s="40"/>
      <c r="U943" s="40"/>
      <c r="V943" s="40"/>
      <c r="W943" s="40"/>
      <c r="X943" s="40"/>
      <c r="Y943" s="40"/>
      <c r="Z943" s="40"/>
    </row>
    <row r="944" spans="1:26" ht="15.75" thickBot="1" x14ac:dyDescent="0.3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39"/>
      <c r="R944" s="39"/>
      <c r="S944" s="40"/>
      <c r="T944" s="40"/>
      <c r="U944" s="40"/>
      <c r="V944" s="40"/>
      <c r="W944" s="40"/>
      <c r="X944" s="40"/>
      <c r="Y944" s="40"/>
      <c r="Z944" s="40"/>
    </row>
    <row r="945" spans="1:26" ht="15.75" thickBot="1" x14ac:dyDescent="0.3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39"/>
      <c r="R945" s="39"/>
      <c r="S945" s="40"/>
      <c r="T945" s="40"/>
      <c r="U945" s="40"/>
      <c r="V945" s="40"/>
      <c r="W945" s="40"/>
      <c r="X945" s="40"/>
      <c r="Y945" s="40"/>
      <c r="Z945" s="40"/>
    </row>
    <row r="946" spans="1:26" ht="15.75" thickBot="1" x14ac:dyDescent="0.3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39"/>
      <c r="R946" s="39"/>
      <c r="S946" s="40"/>
      <c r="T946" s="40"/>
      <c r="U946" s="40"/>
      <c r="V946" s="40"/>
      <c r="W946" s="40"/>
      <c r="X946" s="40"/>
      <c r="Y946" s="40"/>
      <c r="Z946" s="40"/>
    </row>
    <row r="947" spans="1:26" ht="15.75" thickBot="1" x14ac:dyDescent="0.3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39"/>
      <c r="R947" s="39"/>
      <c r="S947" s="40"/>
      <c r="T947" s="40"/>
      <c r="U947" s="40"/>
      <c r="V947" s="40"/>
      <c r="W947" s="40"/>
      <c r="X947" s="40"/>
      <c r="Y947" s="40"/>
      <c r="Z947" s="40"/>
    </row>
    <row r="948" spans="1:26" ht="15.75" thickBot="1" x14ac:dyDescent="0.3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39"/>
      <c r="R948" s="39"/>
      <c r="S948" s="40"/>
      <c r="T948" s="40"/>
      <c r="U948" s="40"/>
      <c r="V948" s="40"/>
      <c r="W948" s="40"/>
      <c r="X948" s="40"/>
      <c r="Y948" s="40"/>
      <c r="Z948" s="40"/>
    </row>
    <row r="949" spans="1:26" ht="15.75" thickBot="1" x14ac:dyDescent="0.3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39"/>
      <c r="R949" s="39"/>
      <c r="S949" s="40"/>
      <c r="T949" s="40"/>
      <c r="U949" s="40"/>
      <c r="V949" s="40"/>
      <c r="W949" s="40"/>
      <c r="X949" s="40"/>
      <c r="Y949" s="40"/>
      <c r="Z949" s="40"/>
    </row>
    <row r="950" spans="1:26" ht="15.75" thickBot="1" x14ac:dyDescent="0.3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39"/>
      <c r="R950" s="39"/>
      <c r="S950" s="40"/>
      <c r="T950" s="40"/>
      <c r="U950" s="40"/>
      <c r="V950" s="40"/>
      <c r="W950" s="40"/>
      <c r="X950" s="40"/>
      <c r="Y950" s="40"/>
      <c r="Z950" s="40"/>
    </row>
    <row r="951" spans="1:26" ht="15.75" thickBot="1" x14ac:dyDescent="0.3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39"/>
      <c r="R951" s="39"/>
      <c r="S951" s="40"/>
      <c r="T951" s="40"/>
      <c r="U951" s="40"/>
      <c r="V951" s="40"/>
      <c r="W951" s="40"/>
      <c r="X951" s="40"/>
      <c r="Y951" s="40"/>
      <c r="Z951" s="40"/>
    </row>
    <row r="952" spans="1:26" ht="15.75" thickBot="1" x14ac:dyDescent="0.3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39"/>
      <c r="R952" s="39"/>
      <c r="S952" s="40"/>
      <c r="T952" s="40"/>
      <c r="U952" s="40"/>
      <c r="V952" s="40"/>
      <c r="W952" s="40"/>
      <c r="X952" s="40"/>
      <c r="Y952" s="40"/>
      <c r="Z952" s="40"/>
    </row>
    <row r="953" spans="1:26" ht="15.75" thickBot="1" x14ac:dyDescent="0.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39"/>
      <c r="R953" s="39"/>
      <c r="S953" s="40"/>
      <c r="T953" s="40"/>
      <c r="U953" s="40"/>
      <c r="V953" s="40"/>
      <c r="W953" s="40"/>
      <c r="X953" s="40"/>
      <c r="Y953" s="40"/>
      <c r="Z953" s="40"/>
    </row>
    <row r="954" spans="1:26" ht="15.75" thickBot="1" x14ac:dyDescent="0.3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39"/>
      <c r="R954" s="39"/>
      <c r="S954" s="40"/>
      <c r="T954" s="40"/>
      <c r="U954" s="40"/>
      <c r="V954" s="40"/>
      <c r="W954" s="40"/>
      <c r="X954" s="40"/>
      <c r="Y954" s="40"/>
      <c r="Z954" s="40"/>
    </row>
    <row r="955" spans="1:26" ht="15.75" thickBot="1" x14ac:dyDescent="0.3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39"/>
      <c r="R955" s="39"/>
      <c r="S955" s="40"/>
      <c r="T955" s="40"/>
      <c r="U955" s="40"/>
      <c r="V955" s="40"/>
      <c r="W955" s="40"/>
      <c r="X955" s="40"/>
      <c r="Y955" s="40"/>
      <c r="Z955" s="40"/>
    </row>
    <row r="956" spans="1:26" ht="15.75" thickBot="1" x14ac:dyDescent="0.3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39"/>
      <c r="R956" s="39"/>
      <c r="S956" s="40"/>
      <c r="T956" s="40"/>
      <c r="U956" s="40"/>
      <c r="V956" s="40"/>
      <c r="W956" s="40"/>
      <c r="X956" s="40"/>
      <c r="Y956" s="40"/>
      <c r="Z956" s="40"/>
    </row>
    <row r="957" spans="1:26" ht="15.75" thickBot="1" x14ac:dyDescent="0.3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39"/>
      <c r="R957" s="39"/>
      <c r="S957" s="40"/>
      <c r="T957" s="40"/>
      <c r="U957" s="40"/>
      <c r="V957" s="40"/>
      <c r="W957" s="40"/>
      <c r="X957" s="40"/>
      <c r="Y957" s="40"/>
      <c r="Z957" s="40"/>
    </row>
    <row r="958" spans="1:26" ht="15.75" thickBot="1" x14ac:dyDescent="0.3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39"/>
      <c r="R958" s="39"/>
      <c r="S958" s="40"/>
      <c r="T958" s="40"/>
      <c r="U958" s="40"/>
      <c r="V958" s="40"/>
      <c r="W958" s="40"/>
      <c r="X958" s="40"/>
      <c r="Y958" s="40"/>
      <c r="Z958" s="40"/>
    </row>
    <row r="959" spans="1:26" ht="15.75" thickBot="1" x14ac:dyDescent="0.3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39"/>
      <c r="R959" s="39"/>
      <c r="S959" s="40"/>
      <c r="T959" s="40"/>
      <c r="U959" s="40"/>
      <c r="V959" s="40"/>
      <c r="W959" s="40"/>
      <c r="X959" s="40"/>
      <c r="Y959" s="40"/>
      <c r="Z959" s="40"/>
    </row>
    <row r="960" spans="1:26" ht="15.75" thickBot="1" x14ac:dyDescent="0.3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39"/>
      <c r="R960" s="39"/>
      <c r="S960" s="40"/>
      <c r="T960" s="40"/>
      <c r="U960" s="40"/>
      <c r="V960" s="40"/>
      <c r="W960" s="40"/>
      <c r="X960" s="40"/>
      <c r="Y960" s="40"/>
      <c r="Z960" s="40"/>
    </row>
    <row r="961" spans="1:26" ht="15.75" thickBot="1" x14ac:dyDescent="0.3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39"/>
      <c r="R961" s="39"/>
      <c r="S961" s="40"/>
      <c r="T961" s="40"/>
      <c r="U961" s="40"/>
      <c r="V961" s="40"/>
      <c r="W961" s="40"/>
      <c r="X961" s="40"/>
      <c r="Y961" s="40"/>
      <c r="Z961" s="40"/>
    </row>
    <row r="962" spans="1:26" ht="15.75" thickBot="1" x14ac:dyDescent="0.3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39"/>
      <c r="R962" s="39"/>
      <c r="S962" s="40"/>
      <c r="T962" s="40"/>
      <c r="U962" s="40"/>
      <c r="V962" s="40"/>
      <c r="W962" s="40"/>
      <c r="X962" s="40"/>
      <c r="Y962" s="40"/>
      <c r="Z962" s="40"/>
    </row>
    <row r="963" spans="1:26" ht="15.75" thickBot="1" x14ac:dyDescent="0.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39"/>
      <c r="R963" s="39"/>
      <c r="S963" s="40"/>
      <c r="T963" s="40"/>
      <c r="U963" s="40"/>
      <c r="V963" s="40"/>
      <c r="W963" s="40"/>
      <c r="X963" s="40"/>
      <c r="Y963" s="40"/>
      <c r="Z963" s="40"/>
    </row>
    <row r="964" spans="1:26" ht="15.75" thickBot="1" x14ac:dyDescent="0.3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39"/>
      <c r="R964" s="39"/>
      <c r="S964" s="40"/>
      <c r="T964" s="40"/>
      <c r="U964" s="40"/>
      <c r="V964" s="40"/>
      <c r="W964" s="40"/>
      <c r="X964" s="40"/>
      <c r="Y964" s="40"/>
      <c r="Z964" s="40"/>
    </row>
    <row r="965" spans="1:26" ht="15.75" thickBot="1" x14ac:dyDescent="0.3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39"/>
      <c r="R965" s="39"/>
      <c r="S965" s="40"/>
      <c r="T965" s="40"/>
      <c r="U965" s="40"/>
      <c r="V965" s="40"/>
      <c r="W965" s="40"/>
      <c r="X965" s="40"/>
      <c r="Y965" s="40"/>
      <c r="Z965" s="40"/>
    </row>
    <row r="966" spans="1:26" ht="15.75" thickBot="1" x14ac:dyDescent="0.3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39"/>
      <c r="R966" s="39"/>
      <c r="S966" s="40"/>
      <c r="T966" s="40"/>
      <c r="U966" s="40"/>
      <c r="V966" s="40"/>
      <c r="W966" s="40"/>
      <c r="X966" s="40"/>
      <c r="Y966" s="40"/>
      <c r="Z966" s="40"/>
    </row>
    <row r="967" spans="1:26" ht="15.75" thickBot="1" x14ac:dyDescent="0.3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39"/>
      <c r="R967" s="39"/>
      <c r="S967" s="40"/>
      <c r="T967" s="40"/>
      <c r="U967" s="40"/>
      <c r="V967" s="40"/>
      <c r="W967" s="40"/>
      <c r="X967" s="40"/>
      <c r="Y967" s="40"/>
      <c r="Z967" s="40"/>
    </row>
    <row r="968" spans="1:26" ht="15.75" thickBot="1" x14ac:dyDescent="0.3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39"/>
      <c r="R968" s="39"/>
      <c r="S968" s="40"/>
      <c r="T968" s="40"/>
      <c r="U968" s="40"/>
      <c r="V968" s="40"/>
      <c r="W968" s="40"/>
      <c r="X968" s="40"/>
      <c r="Y968" s="40"/>
      <c r="Z968" s="40"/>
    </row>
    <row r="969" spans="1:26" ht="15.75" thickBot="1" x14ac:dyDescent="0.3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39"/>
      <c r="R969" s="39"/>
      <c r="S969" s="40"/>
      <c r="T969" s="40"/>
      <c r="U969" s="40"/>
      <c r="V969" s="40"/>
      <c r="W969" s="40"/>
      <c r="X969" s="40"/>
      <c r="Y969" s="40"/>
      <c r="Z969" s="40"/>
    </row>
    <row r="970" spans="1:26" ht="15.75" thickBot="1" x14ac:dyDescent="0.3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39"/>
      <c r="R970" s="39"/>
      <c r="S970" s="40"/>
      <c r="T970" s="40"/>
      <c r="U970" s="40"/>
      <c r="V970" s="40"/>
      <c r="W970" s="40"/>
      <c r="X970" s="40"/>
      <c r="Y970" s="40"/>
      <c r="Z970" s="40"/>
    </row>
    <row r="971" spans="1:26" ht="15.75" thickBot="1" x14ac:dyDescent="0.3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39"/>
      <c r="R971" s="39"/>
      <c r="S971" s="40"/>
      <c r="T971" s="40"/>
      <c r="U971" s="40"/>
      <c r="V971" s="40"/>
      <c r="W971" s="40"/>
      <c r="X971" s="40"/>
      <c r="Y971" s="40"/>
      <c r="Z971" s="40"/>
    </row>
    <row r="972" spans="1:26" ht="15.75" thickBot="1" x14ac:dyDescent="0.3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39"/>
      <c r="R972" s="39"/>
      <c r="S972" s="40"/>
      <c r="T972" s="40"/>
      <c r="U972" s="40"/>
      <c r="V972" s="40"/>
      <c r="W972" s="40"/>
      <c r="X972" s="40"/>
      <c r="Y972" s="40"/>
      <c r="Z972" s="40"/>
    </row>
    <row r="973" spans="1:26" ht="15.75" thickBot="1" x14ac:dyDescent="0.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39"/>
      <c r="R973" s="39"/>
      <c r="S973" s="40"/>
      <c r="T973" s="40"/>
      <c r="U973" s="40"/>
      <c r="V973" s="40"/>
      <c r="W973" s="40"/>
      <c r="X973" s="40"/>
      <c r="Y973" s="40"/>
      <c r="Z973" s="40"/>
    </row>
    <row r="974" spans="1:26" ht="15.75" thickBot="1" x14ac:dyDescent="0.3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39"/>
      <c r="R974" s="39"/>
      <c r="S974" s="40"/>
      <c r="T974" s="40"/>
      <c r="U974" s="40"/>
      <c r="V974" s="40"/>
      <c r="W974" s="40"/>
      <c r="X974" s="40"/>
      <c r="Y974" s="40"/>
      <c r="Z974" s="40"/>
    </row>
    <row r="975" spans="1:26" ht="15.75" thickBot="1" x14ac:dyDescent="0.3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39"/>
      <c r="R975" s="39"/>
      <c r="S975" s="40"/>
      <c r="T975" s="40"/>
      <c r="U975" s="40"/>
      <c r="V975" s="40"/>
      <c r="W975" s="40"/>
      <c r="X975" s="40"/>
      <c r="Y975" s="40"/>
      <c r="Z975" s="40"/>
    </row>
    <row r="976" spans="1:26" ht="15.75" thickBot="1" x14ac:dyDescent="0.3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39"/>
      <c r="R976" s="39"/>
      <c r="S976" s="40"/>
      <c r="T976" s="40"/>
      <c r="U976" s="40"/>
      <c r="V976" s="40"/>
      <c r="W976" s="40"/>
      <c r="X976" s="40"/>
      <c r="Y976" s="40"/>
      <c r="Z976" s="40"/>
    </row>
    <row r="977" spans="1:26" ht="15.75" thickBot="1" x14ac:dyDescent="0.3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39"/>
      <c r="R977" s="39"/>
      <c r="S977" s="40"/>
      <c r="T977" s="40"/>
      <c r="U977" s="40"/>
      <c r="V977" s="40"/>
      <c r="W977" s="40"/>
      <c r="X977" s="40"/>
      <c r="Y977" s="40"/>
      <c r="Z977" s="40"/>
    </row>
    <row r="978" spans="1:26" ht="15.75" thickBot="1" x14ac:dyDescent="0.3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39"/>
      <c r="R978" s="39"/>
      <c r="S978" s="40"/>
      <c r="T978" s="40"/>
      <c r="U978" s="40"/>
      <c r="V978" s="40"/>
      <c r="W978" s="40"/>
      <c r="X978" s="40"/>
      <c r="Y978" s="40"/>
      <c r="Z978" s="40"/>
    </row>
    <row r="979" spans="1:26" ht="15.75" thickBot="1" x14ac:dyDescent="0.3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39"/>
      <c r="R979" s="39"/>
      <c r="S979" s="40"/>
      <c r="T979" s="40"/>
      <c r="U979" s="40"/>
      <c r="V979" s="40"/>
      <c r="W979" s="40"/>
      <c r="X979" s="40"/>
      <c r="Y979" s="40"/>
      <c r="Z979" s="40"/>
    </row>
    <row r="980" spans="1:26" ht="15.75" thickBot="1" x14ac:dyDescent="0.3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39"/>
      <c r="R980" s="39"/>
      <c r="S980" s="40"/>
      <c r="T980" s="40"/>
      <c r="U980" s="40"/>
      <c r="V980" s="40"/>
      <c r="W980" s="40"/>
      <c r="X980" s="40"/>
      <c r="Y980" s="40"/>
      <c r="Z980" s="40"/>
    </row>
    <row r="981" spans="1:26" ht="15.75" thickBot="1" x14ac:dyDescent="0.3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39"/>
      <c r="R981" s="39"/>
      <c r="S981" s="40"/>
      <c r="T981" s="40"/>
      <c r="U981" s="40"/>
      <c r="V981" s="40"/>
      <c r="W981" s="40"/>
      <c r="X981" s="40"/>
      <c r="Y981" s="40"/>
      <c r="Z981" s="40"/>
    </row>
    <row r="982" spans="1:26" ht="15.75" thickBot="1" x14ac:dyDescent="0.3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39"/>
      <c r="R982" s="39"/>
      <c r="S982" s="40"/>
      <c r="T982" s="40"/>
      <c r="U982" s="40"/>
      <c r="V982" s="40"/>
      <c r="W982" s="40"/>
      <c r="X982" s="40"/>
      <c r="Y982" s="40"/>
      <c r="Z982" s="40"/>
    </row>
    <row r="983" spans="1:26" ht="15.75" thickBot="1" x14ac:dyDescent="0.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39"/>
      <c r="R983" s="39"/>
      <c r="S983" s="40"/>
      <c r="T983" s="40"/>
      <c r="U983" s="40"/>
      <c r="V983" s="40"/>
      <c r="W983" s="40"/>
      <c r="X983" s="40"/>
      <c r="Y983" s="40"/>
      <c r="Z983" s="40"/>
    </row>
    <row r="984" spans="1:26" ht="15.75" thickBot="1" x14ac:dyDescent="0.3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39"/>
      <c r="R984" s="39"/>
      <c r="S984" s="40"/>
      <c r="T984" s="40"/>
      <c r="U984" s="40"/>
      <c r="V984" s="40"/>
      <c r="W984" s="40"/>
      <c r="X984" s="40"/>
      <c r="Y984" s="40"/>
      <c r="Z984" s="40"/>
    </row>
    <row r="985" spans="1:26" ht="15.75" thickBot="1" x14ac:dyDescent="0.3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39"/>
      <c r="R985" s="39"/>
      <c r="S985" s="40"/>
      <c r="T985" s="40"/>
      <c r="U985" s="40"/>
      <c r="V985" s="40"/>
      <c r="W985" s="40"/>
      <c r="X985" s="40"/>
      <c r="Y985" s="40"/>
      <c r="Z985" s="40"/>
    </row>
    <row r="986" spans="1:26" ht="15.75" thickBot="1" x14ac:dyDescent="0.3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39"/>
      <c r="R986" s="39"/>
      <c r="S986" s="40"/>
      <c r="T986" s="40"/>
      <c r="U986" s="40"/>
      <c r="V986" s="40"/>
      <c r="W986" s="40"/>
      <c r="X986" s="40"/>
      <c r="Y986" s="40"/>
      <c r="Z986" s="40"/>
    </row>
    <row r="987" spans="1:26" ht="15.75" thickBot="1" x14ac:dyDescent="0.3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39"/>
      <c r="R987" s="39"/>
      <c r="S987" s="40"/>
      <c r="T987" s="40"/>
      <c r="U987" s="40"/>
      <c r="V987" s="40"/>
      <c r="W987" s="40"/>
      <c r="X987" s="40"/>
      <c r="Y987" s="40"/>
      <c r="Z987" s="40"/>
    </row>
    <row r="988" spans="1:26" ht="15.75" thickBot="1" x14ac:dyDescent="0.3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39"/>
      <c r="R988" s="39"/>
      <c r="S988" s="40"/>
      <c r="T988" s="40"/>
      <c r="U988" s="40"/>
      <c r="V988" s="40"/>
      <c r="W988" s="40"/>
      <c r="X988" s="40"/>
      <c r="Y988" s="40"/>
      <c r="Z988" s="40"/>
    </row>
    <row r="989" spans="1:26" ht="15.75" thickBot="1" x14ac:dyDescent="0.3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39"/>
      <c r="R989" s="39"/>
      <c r="S989" s="40"/>
      <c r="T989" s="40"/>
      <c r="U989" s="40"/>
      <c r="V989" s="40"/>
      <c r="W989" s="40"/>
      <c r="X989" s="40"/>
      <c r="Y989" s="40"/>
      <c r="Z989" s="40"/>
    </row>
    <row r="990" spans="1:26" ht="15.75" thickBot="1" x14ac:dyDescent="0.3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39"/>
      <c r="R990" s="39"/>
      <c r="S990" s="40"/>
      <c r="T990" s="40"/>
      <c r="U990" s="40"/>
      <c r="V990" s="40"/>
      <c r="W990" s="40"/>
      <c r="X990" s="40"/>
      <c r="Y990" s="40"/>
      <c r="Z990" s="40"/>
    </row>
    <row r="991" spans="1:26" ht="15.75" thickBot="1" x14ac:dyDescent="0.3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39"/>
      <c r="R991" s="39"/>
      <c r="S991" s="40"/>
      <c r="T991" s="40"/>
      <c r="U991" s="40"/>
      <c r="V991" s="40"/>
      <c r="W991" s="40"/>
      <c r="X991" s="40"/>
      <c r="Y991" s="40"/>
      <c r="Z991" s="40"/>
    </row>
    <row r="992" spans="1:26" ht="15.75" thickBot="1" x14ac:dyDescent="0.3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39"/>
      <c r="R992" s="39"/>
      <c r="S992" s="40"/>
      <c r="T992" s="40"/>
      <c r="U992" s="40"/>
      <c r="V992" s="40"/>
      <c r="W992" s="40"/>
      <c r="X992" s="40"/>
      <c r="Y992" s="40"/>
      <c r="Z992" s="40"/>
    </row>
    <row r="993" spans="1:26" ht="15.75" thickBot="1" x14ac:dyDescent="0.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39"/>
      <c r="R993" s="39"/>
      <c r="S993" s="40"/>
      <c r="T993" s="40"/>
      <c r="U993" s="40"/>
      <c r="V993" s="40"/>
      <c r="W993" s="40"/>
      <c r="X993" s="40"/>
      <c r="Y993" s="40"/>
      <c r="Z993" s="40"/>
    </row>
    <row r="994" spans="1:26" ht="15.75" thickBot="1" x14ac:dyDescent="0.3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39"/>
      <c r="R994" s="39"/>
      <c r="S994" s="40"/>
      <c r="T994" s="40"/>
      <c r="U994" s="40"/>
      <c r="V994" s="40"/>
      <c r="W994" s="40"/>
      <c r="X994" s="40"/>
      <c r="Y994" s="40"/>
      <c r="Z994" s="40"/>
    </row>
    <row r="995" spans="1:26" ht="15.75" thickBot="1" x14ac:dyDescent="0.3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39"/>
      <c r="R995" s="39"/>
      <c r="S995" s="40"/>
      <c r="T995" s="40"/>
      <c r="U995" s="40"/>
      <c r="V995" s="40"/>
      <c r="W995" s="40"/>
      <c r="X995" s="40"/>
      <c r="Y995" s="40"/>
      <c r="Z995" s="40"/>
    </row>
    <row r="996" spans="1:26" ht="15.75" thickBot="1" x14ac:dyDescent="0.3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39"/>
      <c r="R996" s="39"/>
      <c r="S996" s="40"/>
      <c r="T996" s="40"/>
      <c r="U996" s="40"/>
      <c r="V996" s="40"/>
      <c r="W996" s="40"/>
      <c r="X996" s="40"/>
      <c r="Y996" s="40"/>
      <c r="Z996" s="40"/>
    </row>
    <row r="997" spans="1:26" ht="15.75" thickBot="1" x14ac:dyDescent="0.3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39"/>
      <c r="R997" s="39"/>
      <c r="S997" s="40"/>
      <c r="T997" s="40"/>
      <c r="U997" s="40"/>
      <c r="V997" s="40"/>
      <c r="W997" s="40"/>
      <c r="X997" s="40"/>
      <c r="Y997" s="40"/>
      <c r="Z997" s="40"/>
    </row>
    <row r="998" spans="1:26" ht="15.75" thickBot="1" x14ac:dyDescent="0.3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39"/>
      <c r="R998" s="39"/>
      <c r="S998" s="40"/>
      <c r="T998" s="40"/>
      <c r="U998" s="40"/>
      <c r="V998" s="40"/>
      <c r="W998" s="40"/>
      <c r="X998" s="40"/>
      <c r="Y998" s="40"/>
      <c r="Z998" s="40"/>
    </row>
    <row r="999" spans="1:26" ht="15.75" thickBot="1" x14ac:dyDescent="0.3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39"/>
      <c r="R999" s="39"/>
      <c r="S999" s="40"/>
      <c r="T999" s="40"/>
      <c r="U999" s="40"/>
      <c r="V999" s="40"/>
      <c r="W999" s="40"/>
      <c r="X999" s="40"/>
      <c r="Y999" s="40"/>
      <c r="Z999" s="40"/>
    </row>
    <row r="1000" spans="1:26" ht="15.75" thickBot="1" x14ac:dyDescent="0.3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39"/>
      <c r="R1000" s="39"/>
      <c r="S1000" s="40"/>
      <c r="T1000" s="40"/>
      <c r="U1000" s="40"/>
      <c r="V1000" s="40"/>
      <c r="W1000" s="40"/>
      <c r="X1000" s="40"/>
      <c r="Y1000" s="40"/>
      <c r="Z1000" s="40"/>
    </row>
    <row r="1001" spans="1:26" ht="15.75" thickBot="1" x14ac:dyDescent="0.3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39"/>
      <c r="R1001" s="39"/>
      <c r="S1001" s="40"/>
      <c r="T1001" s="40"/>
      <c r="U1001" s="40"/>
      <c r="V1001" s="40"/>
      <c r="W1001" s="40"/>
      <c r="X1001" s="40"/>
      <c r="Y1001" s="40"/>
      <c r="Z1001" s="40"/>
    </row>
    <row r="1002" spans="1:26" ht="15.75" thickBot="1" x14ac:dyDescent="0.3">
      <c r="A1002" s="42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39"/>
      <c r="R1002" s="39"/>
      <c r="S1002" s="40"/>
      <c r="T1002" s="40"/>
      <c r="U1002" s="40"/>
      <c r="V1002" s="40"/>
      <c r="W1002" s="40"/>
      <c r="X1002" s="40"/>
      <c r="Y1002" s="40"/>
      <c r="Z1002" s="40"/>
    </row>
    <row r="1003" spans="1:26" ht="15.75" thickBot="1" x14ac:dyDescent="0.3">
      <c r="A1003" s="42"/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39"/>
      <c r="R1003" s="39"/>
      <c r="S1003" s="40"/>
      <c r="T1003" s="40"/>
      <c r="U1003" s="40"/>
      <c r="V1003" s="40"/>
      <c r="W1003" s="40"/>
      <c r="X1003" s="40"/>
      <c r="Y1003" s="40"/>
      <c r="Z1003" s="40"/>
    </row>
    <row r="1004" spans="1:26" ht="15.75" thickBot="1" x14ac:dyDescent="0.3">
      <c r="A1004" s="42"/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39"/>
      <c r="R1004" s="39"/>
      <c r="S1004" s="40"/>
      <c r="T1004" s="40"/>
      <c r="U1004" s="40"/>
      <c r="V1004" s="40"/>
      <c r="W1004" s="40"/>
      <c r="X1004" s="40"/>
      <c r="Y1004" s="40"/>
      <c r="Z1004" s="40"/>
    </row>
    <row r="1005" spans="1:26" ht="15.75" thickBot="1" x14ac:dyDescent="0.3">
      <c r="A1005" s="42"/>
      <c r="B1005" s="42"/>
      <c r="C1005" s="42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39"/>
      <c r="R1005" s="39"/>
      <c r="S1005" s="40"/>
      <c r="T1005" s="40"/>
      <c r="U1005" s="40"/>
      <c r="V1005" s="40"/>
      <c r="W1005" s="40"/>
      <c r="X1005" s="40"/>
      <c r="Y1005" s="40"/>
      <c r="Z1005" s="40"/>
    </row>
    <row r="1006" spans="1:26" ht="15.75" thickBot="1" x14ac:dyDescent="0.3">
      <c r="A1006" s="42"/>
      <c r="B1006" s="42"/>
      <c r="C1006" s="42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39"/>
      <c r="R1006" s="39"/>
      <c r="S1006" s="40"/>
      <c r="T1006" s="40"/>
      <c r="U1006" s="40"/>
      <c r="V1006" s="40"/>
      <c r="W1006" s="40"/>
      <c r="X1006" s="40"/>
      <c r="Y1006" s="40"/>
      <c r="Z1006" s="40"/>
    </row>
    <row r="1007" spans="1:26" ht="15.75" thickBot="1" x14ac:dyDescent="0.3">
      <c r="A1007" s="42"/>
      <c r="B1007" s="42"/>
      <c r="C1007" s="42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39"/>
      <c r="R1007" s="39"/>
      <c r="S1007" s="40"/>
      <c r="T1007" s="40"/>
      <c r="U1007" s="40"/>
      <c r="V1007" s="40"/>
      <c r="W1007" s="40"/>
      <c r="X1007" s="40"/>
      <c r="Y1007" s="40"/>
      <c r="Z1007" s="40"/>
    </row>
    <row r="1008" spans="1:26" ht="15.75" thickBot="1" x14ac:dyDescent="0.3">
      <c r="A1008" s="42"/>
      <c r="B1008" s="42"/>
      <c r="C1008" s="42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39"/>
      <c r="R1008" s="39"/>
      <c r="S1008" s="40"/>
      <c r="T1008" s="40"/>
      <c r="U1008" s="40"/>
      <c r="V1008" s="40"/>
      <c r="W1008" s="40"/>
      <c r="X1008" s="40"/>
      <c r="Y1008" s="40"/>
      <c r="Z1008" s="40"/>
    </row>
    <row r="1009" spans="1:26" ht="15.75" thickBot="1" x14ac:dyDescent="0.3">
      <c r="A1009" s="42"/>
      <c r="B1009" s="42"/>
      <c r="C1009" s="42"/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39"/>
      <c r="R1009" s="39"/>
      <c r="S1009" s="40"/>
      <c r="T1009" s="40"/>
      <c r="U1009" s="40"/>
      <c r="V1009" s="40"/>
      <c r="W1009" s="40"/>
      <c r="X1009" s="40"/>
      <c r="Y1009" s="40"/>
      <c r="Z1009" s="40"/>
    </row>
    <row r="1010" spans="1:26" ht="15.75" thickBot="1" x14ac:dyDescent="0.3">
      <c r="A1010" s="42"/>
      <c r="B1010" s="42"/>
      <c r="C1010" s="42"/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39"/>
      <c r="R1010" s="39"/>
      <c r="S1010" s="40"/>
      <c r="T1010" s="40"/>
      <c r="U1010" s="40"/>
      <c r="V1010" s="40"/>
      <c r="W1010" s="40"/>
      <c r="X1010" s="40"/>
      <c r="Y1010" s="40"/>
      <c r="Z1010" s="40"/>
    </row>
    <row r="1011" spans="1:26" ht="15.75" thickBot="1" x14ac:dyDescent="0.3">
      <c r="A1011" s="42"/>
      <c r="B1011" s="42"/>
      <c r="C1011" s="42"/>
      <c r="D1011" s="42"/>
      <c r="E1011" s="42"/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39"/>
      <c r="R1011" s="39"/>
      <c r="S1011" s="40"/>
      <c r="T1011" s="40"/>
      <c r="U1011" s="40"/>
      <c r="V1011" s="40"/>
      <c r="W1011" s="40"/>
      <c r="X1011" s="40"/>
      <c r="Y1011" s="40"/>
      <c r="Z1011" s="40"/>
    </row>
    <row r="1012" spans="1:26" ht="15.75" thickBot="1" x14ac:dyDescent="0.3">
      <c r="A1012" s="42"/>
      <c r="B1012" s="42"/>
      <c r="C1012" s="42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39"/>
      <c r="R1012" s="39"/>
      <c r="S1012" s="40"/>
      <c r="T1012" s="40"/>
      <c r="U1012" s="40"/>
      <c r="V1012" s="40"/>
      <c r="W1012" s="40"/>
      <c r="X1012" s="40"/>
      <c r="Y1012" s="40"/>
      <c r="Z1012" s="40"/>
    </row>
    <row r="1013" spans="1:26" ht="15.75" thickBot="1" x14ac:dyDescent="0.3">
      <c r="A1013" s="42"/>
      <c r="B1013" s="42"/>
      <c r="C1013" s="42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39"/>
      <c r="R1013" s="39"/>
      <c r="S1013" s="40"/>
      <c r="T1013" s="40"/>
      <c r="U1013" s="40"/>
      <c r="V1013" s="40"/>
      <c r="W1013" s="40"/>
      <c r="X1013" s="40"/>
      <c r="Y1013" s="40"/>
      <c r="Z1013" s="40"/>
    </row>
    <row r="1014" spans="1:26" ht="15.75" thickBot="1" x14ac:dyDescent="0.3">
      <c r="A1014" s="42"/>
      <c r="B1014" s="42"/>
      <c r="C1014" s="42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39"/>
      <c r="R1014" s="39"/>
      <c r="S1014" s="40"/>
      <c r="T1014" s="40"/>
      <c r="U1014" s="40"/>
      <c r="V1014" s="40"/>
      <c r="W1014" s="40"/>
      <c r="X1014" s="40"/>
      <c r="Y1014" s="40"/>
      <c r="Z1014" s="40"/>
    </row>
    <row r="1015" spans="1:26" ht="15.75" thickBot="1" x14ac:dyDescent="0.3">
      <c r="A1015" s="42"/>
      <c r="B1015" s="42"/>
      <c r="C1015" s="42"/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39"/>
      <c r="R1015" s="39"/>
      <c r="S1015" s="40"/>
      <c r="T1015" s="40"/>
      <c r="U1015" s="40"/>
      <c r="V1015" s="40"/>
      <c r="W1015" s="40"/>
      <c r="X1015" s="40"/>
      <c r="Y1015" s="40"/>
      <c r="Z1015" s="40"/>
    </row>
    <row r="1016" spans="1:26" ht="15.75" thickBot="1" x14ac:dyDescent="0.3">
      <c r="A1016" s="42"/>
      <c r="B1016" s="42"/>
      <c r="C1016" s="42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39"/>
      <c r="R1016" s="39"/>
      <c r="S1016" s="40"/>
      <c r="T1016" s="40"/>
      <c r="U1016" s="40"/>
      <c r="V1016" s="40"/>
      <c r="W1016" s="40"/>
      <c r="X1016" s="40"/>
      <c r="Y1016" s="40"/>
      <c r="Z1016" s="40"/>
    </row>
    <row r="1017" spans="1:26" ht="15.75" thickBot="1" x14ac:dyDescent="0.3">
      <c r="A1017" s="42"/>
      <c r="B1017" s="42"/>
      <c r="C1017" s="42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39"/>
      <c r="R1017" s="39"/>
      <c r="S1017" s="40"/>
      <c r="T1017" s="40"/>
      <c r="U1017" s="40"/>
      <c r="V1017" s="40"/>
      <c r="W1017" s="40"/>
      <c r="X1017" s="40"/>
      <c r="Y1017" s="40"/>
      <c r="Z1017" s="40"/>
    </row>
    <row r="1018" spans="1:26" ht="15.75" thickBot="1" x14ac:dyDescent="0.3">
      <c r="A1018" s="42"/>
      <c r="B1018" s="42"/>
      <c r="C1018" s="42"/>
      <c r="D1018" s="42"/>
      <c r="E1018" s="42"/>
      <c r="F1018" s="42"/>
      <c r="G1018" s="42"/>
      <c r="H1018" s="42"/>
      <c r="I1018" s="42"/>
      <c r="J1018" s="42"/>
      <c r="K1018" s="42"/>
      <c r="L1018" s="42"/>
      <c r="M1018" s="42"/>
      <c r="N1018" s="42"/>
      <c r="O1018" s="42"/>
      <c r="P1018" s="42"/>
      <c r="Q1018" s="39"/>
      <c r="R1018" s="39"/>
      <c r="S1018" s="40"/>
      <c r="T1018" s="40"/>
      <c r="U1018" s="40"/>
      <c r="V1018" s="40"/>
      <c r="W1018" s="40"/>
      <c r="X1018" s="40"/>
      <c r="Y1018" s="40"/>
      <c r="Z1018" s="40"/>
    </row>
    <row r="1019" spans="1:26" ht="15.75" thickBot="1" x14ac:dyDescent="0.3">
      <c r="A1019" s="42"/>
      <c r="B1019" s="42"/>
      <c r="C1019" s="42"/>
      <c r="D1019" s="42"/>
      <c r="E1019" s="42"/>
      <c r="F1019" s="42"/>
      <c r="G1019" s="42"/>
      <c r="H1019" s="42"/>
      <c r="I1019" s="42"/>
      <c r="J1019" s="42"/>
      <c r="K1019" s="42"/>
      <c r="L1019" s="42"/>
      <c r="M1019" s="42"/>
      <c r="N1019" s="42"/>
      <c r="O1019" s="42"/>
      <c r="P1019" s="42"/>
      <c r="Q1019" s="39"/>
      <c r="R1019" s="39"/>
      <c r="S1019" s="40"/>
      <c r="T1019" s="40"/>
      <c r="U1019" s="40"/>
      <c r="V1019" s="40"/>
      <c r="W1019" s="40"/>
      <c r="X1019" s="40"/>
      <c r="Y1019" s="40"/>
      <c r="Z1019" s="40"/>
    </row>
    <row r="1020" spans="1:26" ht="15.75" thickBot="1" x14ac:dyDescent="0.3">
      <c r="A1020" s="42"/>
      <c r="B1020" s="42"/>
      <c r="C1020" s="42"/>
      <c r="D1020" s="42"/>
      <c r="E1020" s="42"/>
      <c r="F1020" s="42"/>
      <c r="G1020" s="42"/>
      <c r="H1020" s="42"/>
      <c r="I1020" s="42"/>
      <c r="J1020" s="42"/>
      <c r="K1020" s="42"/>
      <c r="L1020" s="42"/>
      <c r="M1020" s="42"/>
      <c r="N1020" s="42"/>
      <c r="O1020" s="42"/>
      <c r="P1020" s="42"/>
      <c r="Q1020" s="39"/>
      <c r="R1020" s="39"/>
      <c r="S1020" s="40"/>
      <c r="T1020" s="40"/>
      <c r="U1020" s="40"/>
      <c r="V1020" s="40"/>
      <c r="W1020" s="40"/>
      <c r="X1020" s="40"/>
      <c r="Y1020" s="40"/>
      <c r="Z1020" s="40"/>
    </row>
    <row r="1021" spans="1:26" ht="15.75" thickBot="1" x14ac:dyDescent="0.3">
      <c r="A1021" s="42"/>
      <c r="B1021" s="42"/>
      <c r="C1021" s="42"/>
      <c r="D1021" s="42"/>
      <c r="E1021" s="42"/>
      <c r="F1021" s="42"/>
      <c r="G1021" s="42"/>
      <c r="H1021" s="42"/>
      <c r="I1021" s="42"/>
      <c r="J1021" s="42"/>
      <c r="K1021" s="42"/>
      <c r="L1021" s="42"/>
      <c r="M1021" s="42"/>
      <c r="N1021" s="42"/>
      <c r="O1021" s="42"/>
      <c r="P1021" s="42"/>
      <c r="Q1021" s="39"/>
      <c r="R1021" s="39"/>
      <c r="S1021" s="40"/>
      <c r="T1021" s="40"/>
      <c r="U1021" s="40"/>
      <c r="V1021" s="40"/>
      <c r="W1021" s="40"/>
      <c r="X1021" s="40"/>
      <c r="Y1021" s="40"/>
      <c r="Z1021" s="40"/>
    </row>
    <row r="1022" spans="1:26" ht="15.75" thickBot="1" x14ac:dyDescent="0.3">
      <c r="A1022" s="42"/>
      <c r="B1022" s="42"/>
      <c r="C1022" s="42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39"/>
      <c r="R1022" s="39"/>
      <c r="S1022" s="40"/>
      <c r="T1022" s="40"/>
      <c r="U1022" s="40"/>
      <c r="V1022" s="40"/>
      <c r="W1022" s="40"/>
      <c r="X1022" s="40"/>
      <c r="Y1022" s="40"/>
      <c r="Z1022" s="40"/>
    </row>
    <row r="1023" spans="1:26" ht="15.75" thickBot="1" x14ac:dyDescent="0.3">
      <c r="A1023" s="42"/>
      <c r="B1023" s="42"/>
      <c r="C1023" s="42"/>
      <c r="D1023" s="42"/>
      <c r="E1023" s="42"/>
      <c r="F1023" s="42"/>
      <c r="G1023" s="42"/>
      <c r="H1023" s="42"/>
      <c r="I1023" s="42"/>
      <c r="J1023" s="42"/>
      <c r="K1023" s="42"/>
      <c r="L1023" s="42"/>
      <c r="M1023" s="42"/>
      <c r="N1023" s="42"/>
      <c r="O1023" s="42"/>
      <c r="P1023" s="42"/>
      <c r="Q1023" s="39"/>
      <c r="R1023" s="39"/>
      <c r="S1023" s="40"/>
      <c r="T1023" s="40"/>
      <c r="U1023" s="40"/>
      <c r="V1023" s="40"/>
      <c r="W1023" s="40"/>
      <c r="X1023" s="40"/>
      <c r="Y1023" s="40"/>
      <c r="Z1023" s="40"/>
    </row>
    <row r="1024" spans="1:26" ht="15.75" thickBot="1" x14ac:dyDescent="0.3">
      <c r="A1024" s="42"/>
      <c r="B1024" s="42"/>
      <c r="C1024" s="42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  <c r="P1024" s="42"/>
      <c r="Q1024" s="39"/>
      <c r="R1024" s="39"/>
      <c r="S1024" s="40"/>
      <c r="T1024" s="40"/>
      <c r="U1024" s="40"/>
      <c r="V1024" s="40"/>
      <c r="W1024" s="40"/>
      <c r="X1024" s="40"/>
      <c r="Y1024" s="40"/>
      <c r="Z1024" s="40"/>
    </row>
    <row r="1025" spans="1:26" ht="15.75" thickBot="1" x14ac:dyDescent="0.3">
      <c r="A1025" s="42"/>
      <c r="B1025" s="42"/>
      <c r="C1025" s="42"/>
      <c r="D1025" s="42"/>
      <c r="E1025" s="42"/>
      <c r="F1025" s="42"/>
      <c r="G1025" s="42"/>
      <c r="H1025" s="42"/>
      <c r="I1025" s="42"/>
      <c r="J1025" s="42"/>
      <c r="K1025" s="42"/>
      <c r="L1025" s="42"/>
      <c r="M1025" s="42"/>
      <c r="N1025" s="42"/>
      <c r="O1025" s="42"/>
      <c r="P1025" s="42"/>
      <c r="Q1025" s="39"/>
      <c r="R1025" s="39"/>
      <c r="S1025" s="40"/>
      <c r="T1025" s="40"/>
      <c r="U1025" s="40"/>
      <c r="V1025" s="40"/>
      <c r="W1025" s="40"/>
      <c r="X1025" s="40"/>
      <c r="Y1025" s="40"/>
      <c r="Z1025" s="40"/>
    </row>
    <row r="1026" spans="1:26" ht="15.75" thickBot="1" x14ac:dyDescent="0.3">
      <c r="A1026" s="42"/>
      <c r="B1026" s="42"/>
      <c r="C1026" s="42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39"/>
      <c r="R1026" s="39"/>
      <c r="S1026" s="40"/>
      <c r="T1026" s="40"/>
      <c r="U1026" s="40"/>
      <c r="V1026" s="40"/>
      <c r="W1026" s="40"/>
      <c r="X1026" s="40"/>
      <c r="Y1026" s="40"/>
      <c r="Z1026" s="40"/>
    </row>
    <row r="1027" spans="1:26" ht="15.75" thickBot="1" x14ac:dyDescent="0.3">
      <c r="A1027" s="42"/>
      <c r="B1027" s="42"/>
      <c r="C1027" s="42"/>
      <c r="D1027" s="42"/>
      <c r="E1027" s="42"/>
      <c r="F1027" s="42"/>
      <c r="G1027" s="42"/>
      <c r="H1027" s="42"/>
      <c r="I1027" s="42"/>
      <c r="J1027" s="42"/>
      <c r="K1027" s="42"/>
      <c r="L1027" s="42"/>
      <c r="M1027" s="42"/>
      <c r="N1027" s="42"/>
      <c r="O1027" s="42"/>
      <c r="P1027" s="42"/>
      <c r="Q1027" s="39"/>
      <c r="R1027" s="39"/>
      <c r="S1027" s="40"/>
      <c r="T1027" s="40"/>
      <c r="U1027" s="40"/>
      <c r="V1027" s="40"/>
      <c r="W1027" s="40"/>
      <c r="X1027" s="40"/>
      <c r="Y1027" s="40"/>
      <c r="Z1027" s="40"/>
    </row>
    <row r="1028" spans="1:26" ht="15.75" thickBot="1" x14ac:dyDescent="0.3">
      <c r="A1028" s="42"/>
      <c r="B1028" s="42"/>
      <c r="C1028" s="42"/>
      <c r="D1028" s="42"/>
      <c r="E1028" s="42"/>
      <c r="F1028" s="42"/>
      <c r="G1028" s="42"/>
      <c r="H1028" s="42"/>
      <c r="I1028" s="42"/>
      <c r="J1028" s="42"/>
      <c r="K1028" s="42"/>
      <c r="L1028" s="42"/>
      <c r="M1028" s="42"/>
      <c r="N1028" s="42"/>
      <c r="O1028" s="42"/>
      <c r="P1028" s="42"/>
      <c r="Q1028" s="39"/>
      <c r="R1028" s="39"/>
      <c r="S1028" s="40"/>
      <c r="T1028" s="40"/>
      <c r="U1028" s="40"/>
      <c r="V1028" s="40"/>
      <c r="W1028" s="40"/>
      <c r="X1028" s="40"/>
      <c r="Y1028" s="40"/>
      <c r="Z1028" s="40"/>
    </row>
    <row r="1029" spans="1:26" ht="15.75" thickBot="1" x14ac:dyDescent="0.3">
      <c r="A1029" s="42"/>
      <c r="B1029" s="42"/>
      <c r="C1029" s="42"/>
      <c r="D1029" s="42"/>
      <c r="E1029" s="42"/>
      <c r="F1029" s="42"/>
      <c r="G1029" s="42"/>
      <c r="H1029" s="42"/>
      <c r="I1029" s="42"/>
      <c r="J1029" s="42"/>
      <c r="K1029" s="42"/>
      <c r="L1029" s="42"/>
      <c r="M1029" s="42"/>
      <c r="N1029" s="42"/>
      <c r="O1029" s="42"/>
      <c r="P1029" s="42"/>
      <c r="Q1029" s="39"/>
      <c r="R1029" s="39"/>
      <c r="S1029" s="40"/>
      <c r="T1029" s="40"/>
      <c r="U1029" s="40"/>
      <c r="V1029" s="40"/>
      <c r="W1029" s="40"/>
      <c r="X1029" s="40"/>
      <c r="Y1029" s="40"/>
      <c r="Z1029" s="40"/>
    </row>
    <row r="1030" spans="1:26" ht="15.75" thickBot="1" x14ac:dyDescent="0.3">
      <c r="A1030" s="42"/>
      <c r="B1030" s="42"/>
      <c r="C1030" s="42"/>
      <c r="D1030" s="42"/>
      <c r="E1030" s="42"/>
      <c r="F1030" s="42"/>
      <c r="G1030" s="42"/>
      <c r="H1030" s="42"/>
      <c r="I1030" s="42"/>
      <c r="J1030" s="42"/>
      <c r="K1030" s="42"/>
      <c r="L1030" s="42"/>
      <c r="M1030" s="42"/>
      <c r="N1030" s="42"/>
      <c r="O1030" s="42"/>
      <c r="P1030" s="42"/>
      <c r="Q1030" s="39"/>
      <c r="R1030" s="39"/>
      <c r="S1030" s="40"/>
      <c r="T1030" s="40"/>
      <c r="U1030" s="40"/>
      <c r="V1030" s="40"/>
      <c r="W1030" s="40"/>
      <c r="X1030" s="40"/>
      <c r="Y1030" s="40"/>
      <c r="Z1030" s="40"/>
    </row>
    <row r="1031" spans="1:26" ht="15.75" thickBot="1" x14ac:dyDescent="0.3">
      <c r="A1031" s="42"/>
      <c r="B1031" s="42"/>
      <c r="C1031" s="42"/>
      <c r="D1031" s="42"/>
      <c r="E1031" s="42"/>
      <c r="F1031" s="42"/>
      <c r="G1031" s="42"/>
      <c r="H1031" s="42"/>
      <c r="I1031" s="42"/>
      <c r="J1031" s="42"/>
      <c r="K1031" s="42"/>
      <c r="L1031" s="42"/>
      <c r="M1031" s="42"/>
      <c r="N1031" s="42"/>
      <c r="O1031" s="42"/>
      <c r="P1031" s="42"/>
      <c r="Q1031" s="39"/>
      <c r="R1031" s="39"/>
      <c r="S1031" s="40"/>
      <c r="T1031" s="40"/>
      <c r="U1031" s="40"/>
      <c r="V1031" s="40"/>
      <c r="W1031" s="40"/>
      <c r="X1031" s="40"/>
      <c r="Y1031" s="40"/>
      <c r="Z1031" s="40"/>
    </row>
    <row r="1032" spans="1:26" ht="15.75" thickBot="1" x14ac:dyDescent="0.3">
      <c r="A1032" s="42"/>
      <c r="B1032" s="42"/>
      <c r="C1032" s="42"/>
      <c r="D1032" s="42"/>
      <c r="E1032" s="42"/>
      <c r="F1032" s="42"/>
      <c r="G1032" s="42"/>
      <c r="H1032" s="42"/>
      <c r="I1032" s="42"/>
      <c r="J1032" s="42"/>
      <c r="K1032" s="42"/>
      <c r="L1032" s="42"/>
      <c r="M1032" s="42"/>
      <c r="N1032" s="42"/>
      <c r="O1032" s="42"/>
      <c r="P1032" s="42"/>
      <c r="Q1032" s="39"/>
      <c r="R1032" s="39"/>
      <c r="S1032" s="40"/>
      <c r="T1032" s="40"/>
      <c r="U1032" s="40"/>
      <c r="V1032" s="40"/>
      <c r="W1032" s="40"/>
      <c r="X1032" s="40"/>
      <c r="Y1032" s="40"/>
      <c r="Z1032" s="40"/>
    </row>
    <row r="1033" spans="1:26" ht="15.75" thickBot="1" x14ac:dyDescent="0.3">
      <c r="A1033" s="42"/>
      <c r="B1033" s="42"/>
      <c r="C1033" s="42"/>
      <c r="D1033" s="42"/>
      <c r="E1033" s="42"/>
      <c r="F1033" s="42"/>
      <c r="G1033" s="42"/>
      <c r="H1033" s="42"/>
      <c r="I1033" s="42"/>
      <c r="J1033" s="42"/>
      <c r="K1033" s="42"/>
      <c r="L1033" s="42"/>
      <c r="M1033" s="42"/>
      <c r="N1033" s="42"/>
      <c r="O1033" s="42"/>
      <c r="P1033" s="42"/>
      <c r="Q1033" s="39"/>
      <c r="R1033" s="39"/>
      <c r="S1033" s="40"/>
      <c r="T1033" s="40"/>
      <c r="U1033" s="40"/>
      <c r="V1033" s="40"/>
      <c r="W1033" s="40"/>
      <c r="X1033" s="40"/>
      <c r="Y1033" s="40"/>
      <c r="Z1033" s="40"/>
    </row>
    <row r="1034" spans="1:26" ht="15.75" thickBot="1" x14ac:dyDescent="0.3">
      <c r="A1034" s="42"/>
      <c r="B1034" s="42"/>
      <c r="C1034" s="42"/>
      <c r="D1034" s="42"/>
      <c r="E1034" s="42"/>
      <c r="F1034" s="42"/>
      <c r="G1034" s="42"/>
      <c r="H1034" s="42"/>
      <c r="I1034" s="42"/>
      <c r="J1034" s="42"/>
      <c r="K1034" s="42"/>
      <c r="L1034" s="42"/>
      <c r="M1034" s="42"/>
      <c r="N1034" s="42"/>
      <c r="O1034" s="42"/>
      <c r="P1034" s="42"/>
      <c r="Q1034" s="39"/>
      <c r="R1034" s="39"/>
      <c r="S1034" s="40"/>
      <c r="T1034" s="40"/>
      <c r="U1034" s="40"/>
      <c r="V1034" s="40"/>
      <c r="W1034" s="40"/>
      <c r="X1034" s="40"/>
      <c r="Y1034" s="40"/>
      <c r="Z1034" s="40"/>
    </row>
    <row r="1035" spans="1:26" ht="15.75" thickBot="1" x14ac:dyDescent="0.3">
      <c r="A1035" s="42"/>
      <c r="B1035" s="42"/>
      <c r="C1035" s="42"/>
      <c r="D1035" s="42"/>
      <c r="E1035" s="42"/>
      <c r="F1035" s="42"/>
      <c r="G1035" s="42"/>
      <c r="H1035" s="42"/>
      <c r="I1035" s="42"/>
      <c r="J1035" s="42"/>
      <c r="K1035" s="42"/>
      <c r="L1035" s="42"/>
      <c r="M1035" s="42"/>
      <c r="N1035" s="42"/>
      <c r="O1035" s="42"/>
      <c r="P1035" s="42"/>
      <c r="Q1035" s="39"/>
      <c r="R1035" s="39"/>
      <c r="S1035" s="40"/>
      <c r="T1035" s="40"/>
      <c r="U1035" s="40"/>
      <c r="V1035" s="40"/>
      <c r="W1035" s="40"/>
      <c r="X1035" s="40"/>
      <c r="Y1035" s="40"/>
      <c r="Z1035" s="40"/>
    </row>
    <row r="1036" spans="1:26" ht="15.75" thickBot="1" x14ac:dyDescent="0.3">
      <c r="A1036" s="42"/>
      <c r="B1036" s="42"/>
      <c r="C1036" s="42"/>
      <c r="D1036" s="42"/>
      <c r="E1036" s="42"/>
      <c r="F1036" s="42"/>
      <c r="G1036" s="42"/>
      <c r="H1036" s="42"/>
      <c r="I1036" s="42"/>
      <c r="J1036" s="42"/>
      <c r="K1036" s="42"/>
      <c r="L1036" s="42"/>
      <c r="M1036" s="42"/>
      <c r="N1036" s="42"/>
      <c r="O1036" s="42"/>
      <c r="P1036" s="42"/>
      <c r="Q1036" s="39"/>
      <c r="R1036" s="39"/>
      <c r="S1036" s="40"/>
      <c r="T1036" s="40"/>
      <c r="U1036" s="40"/>
      <c r="V1036" s="40"/>
      <c r="W1036" s="40"/>
      <c r="X1036" s="40"/>
      <c r="Y1036" s="40"/>
      <c r="Z1036" s="40"/>
    </row>
    <row r="1037" spans="1:26" ht="15.75" thickBot="1" x14ac:dyDescent="0.3">
      <c r="A1037" s="42"/>
      <c r="B1037" s="42"/>
      <c r="C1037" s="42"/>
      <c r="D1037" s="42"/>
      <c r="E1037" s="42"/>
      <c r="F1037" s="42"/>
      <c r="G1037" s="42"/>
      <c r="H1037" s="42"/>
      <c r="I1037" s="42"/>
      <c r="J1037" s="42"/>
      <c r="K1037" s="42"/>
      <c r="L1037" s="42"/>
      <c r="M1037" s="42"/>
      <c r="N1037" s="42"/>
      <c r="O1037" s="42"/>
      <c r="P1037" s="42"/>
      <c r="Q1037" s="39"/>
      <c r="R1037" s="39"/>
      <c r="S1037" s="40"/>
      <c r="T1037" s="40"/>
      <c r="U1037" s="40"/>
      <c r="V1037" s="40"/>
      <c r="W1037" s="40"/>
      <c r="X1037" s="40"/>
      <c r="Y1037" s="40"/>
      <c r="Z1037" s="40"/>
    </row>
    <row r="1038" spans="1:26" ht="15.75" thickBot="1" x14ac:dyDescent="0.3">
      <c r="A1038" s="42"/>
      <c r="B1038" s="42"/>
      <c r="C1038" s="42"/>
      <c r="D1038" s="42"/>
      <c r="E1038" s="42"/>
      <c r="F1038" s="42"/>
      <c r="G1038" s="42"/>
      <c r="H1038" s="42"/>
      <c r="I1038" s="42"/>
      <c r="J1038" s="42"/>
      <c r="K1038" s="42"/>
      <c r="L1038" s="42"/>
      <c r="M1038" s="42"/>
      <c r="N1038" s="42"/>
      <c r="O1038" s="42"/>
      <c r="P1038" s="42"/>
      <c r="Q1038" s="39"/>
      <c r="R1038" s="39"/>
      <c r="S1038" s="40"/>
      <c r="T1038" s="40"/>
      <c r="U1038" s="40"/>
      <c r="V1038" s="40"/>
      <c r="W1038" s="40"/>
      <c r="X1038" s="40"/>
      <c r="Y1038" s="40"/>
      <c r="Z1038" s="40"/>
    </row>
    <row r="1039" spans="1:26" ht="15.75" thickBot="1" x14ac:dyDescent="0.3">
      <c r="A1039" s="42"/>
      <c r="B1039" s="42"/>
      <c r="C1039" s="42"/>
      <c r="D1039" s="42"/>
      <c r="E1039" s="42"/>
      <c r="F1039" s="42"/>
      <c r="G1039" s="42"/>
      <c r="H1039" s="42"/>
      <c r="I1039" s="42"/>
      <c r="J1039" s="42"/>
      <c r="K1039" s="42"/>
      <c r="L1039" s="42"/>
      <c r="M1039" s="42"/>
      <c r="N1039" s="42"/>
      <c r="O1039" s="42"/>
      <c r="P1039" s="42"/>
      <c r="Q1039" s="39"/>
      <c r="R1039" s="39"/>
      <c r="S1039" s="40"/>
      <c r="T1039" s="40"/>
      <c r="U1039" s="40"/>
      <c r="V1039" s="40"/>
      <c r="W1039" s="40"/>
      <c r="X1039" s="40"/>
      <c r="Y1039" s="40"/>
      <c r="Z1039" s="40"/>
    </row>
    <row r="1040" spans="1:26" ht="15.75" thickBot="1" x14ac:dyDescent="0.3">
      <c r="A1040" s="42"/>
      <c r="B1040" s="42"/>
      <c r="C1040" s="42"/>
      <c r="D1040" s="42"/>
      <c r="E1040" s="42"/>
      <c r="F1040" s="42"/>
      <c r="G1040" s="42"/>
      <c r="H1040" s="42"/>
      <c r="I1040" s="42"/>
      <c r="J1040" s="42"/>
      <c r="K1040" s="42"/>
      <c r="L1040" s="42"/>
      <c r="M1040" s="42"/>
      <c r="N1040" s="42"/>
      <c r="O1040" s="42"/>
      <c r="P1040" s="42"/>
      <c r="Q1040" s="39"/>
      <c r="R1040" s="39"/>
      <c r="S1040" s="40"/>
      <c r="T1040" s="40"/>
      <c r="U1040" s="40"/>
      <c r="V1040" s="40"/>
      <c r="W1040" s="40"/>
      <c r="X1040" s="40"/>
      <c r="Y1040" s="40"/>
      <c r="Z1040" s="40"/>
    </row>
    <row r="1041" spans="1:26" ht="15.75" thickBot="1" x14ac:dyDescent="0.3">
      <c r="A1041" s="42"/>
      <c r="B1041" s="42"/>
      <c r="C1041" s="42"/>
      <c r="D1041" s="42"/>
      <c r="E1041" s="42"/>
      <c r="F1041" s="42"/>
      <c r="G1041" s="42"/>
      <c r="H1041" s="42"/>
      <c r="I1041" s="42"/>
      <c r="J1041" s="42"/>
      <c r="K1041" s="42"/>
      <c r="L1041" s="42"/>
      <c r="M1041" s="42"/>
      <c r="N1041" s="42"/>
      <c r="O1041" s="42"/>
      <c r="P1041" s="42"/>
      <c r="Q1041" s="39"/>
      <c r="R1041" s="39"/>
      <c r="S1041" s="40"/>
      <c r="T1041" s="40"/>
      <c r="U1041" s="40"/>
      <c r="V1041" s="40"/>
      <c r="W1041" s="40"/>
      <c r="X1041" s="40"/>
      <c r="Y1041" s="40"/>
      <c r="Z1041" s="40"/>
    </row>
    <row r="1042" spans="1:26" ht="15.75" thickBot="1" x14ac:dyDescent="0.3">
      <c r="A1042" s="42"/>
      <c r="B1042" s="42"/>
      <c r="C1042" s="42"/>
      <c r="D1042" s="42"/>
      <c r="E1042" s="42"/>
      <c r="F1042" s="42"/>
      <c r="G1042" s="42"/>
      <c r="H1042" s="42"/>
      <c r="I1042" s="42"/>
      <c r="J1042" s="42"/>
      <c r="K1042" s="42"/>
      <c r="L1042" s="42"/>
      <c r="M1042" s="42"/>
      <c r="N1042" s="42"/>
      <c r="O1042" s="42"/>
      <c r="P1042" s="42"/>
      <c r="Q1042" s="39"/>
      <c r="R1042" s="39"/>
      <c r="S1042" s="40"/>
      <c r="T1042" s="40"/>
      <c r="U1042" s="40"/>
      <c r="V1042" s="40"/>
      <c r="W1042" s="40"/>
      <c r="X1042" s="40"/>
      <c r="Y1042" s="40"/>
      <c r="Z1042" s="40"/>
    </row>
    <row r="1043" spans="1:26" ht="15.75" thickBot="1" x14ac:dyDescent="0.3">
      <c r="A1043" s="42"/>
      <c r="B1043" s="42"/>
      <c r="C1043" s="42"/>
      <c r="D1043" s="42"/>
      <c r="E1043" s="42"/>
      <c r="F1043" s="42"/>
      <c r="G1043" s="42"/>
      <c r="H1043" s="42"/>
      <c r="I1043" s="42"/>
      <c r="J1043" s="42"/>
      <c r="K1043" s="42"/>
      <c r="L1043" s="42"/>
      <c r="M1043" s="42"/>
      <c r="N1043" s="42"/>
      <c r="O1043" s="42"/>
      <c r="P1043" s="42"/>
      <c r="Q1043" s="39"/>
      <c r="R1043" s="39"/>
      <c r="S1043" s="40"/>
      <c r="T1043" s="40"/>
      <c r="U1043" s="40"/>
      <c r="V1043" s="40"/>
      <c r="W1043" s="40"/>
      <c r="X1043" s="40"/>
      <c r="Y1043" s="40"/>
      <c r="Z1043" s="40"/>
    </row>
    <row r="1044" spans="1:26" ht="15.75" thickBot="1" x14ac:dyDescent="0.3">
      <c r="A1044" s="42"/>
      <c r="B1044" s="42"/>
      <c r="C1044" s="42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39"/>
      <c r="R1044" s="39"/>
      <c r="S1044" s="40"/>
      <c r="T1044" s="40"/>
      <c r="U1044" s="40"/>
      <c r="V1044" s="40"/>
      <c r="W1044" s="40"/>
      <c r="X1044" s="40"/>
      <c r="Y1044" s="40"/>
      <c r="Z1044" s="40"/>
    </row>
    <row r="1045" spans="1:26" ht="15.75" thickBot="1" x14ac:dyDescent="0.3">
      <c r="A1045" s="42"/>
      <c r="B1045" s="42"/>
      <c r="C1045" s="42"/>
      <c r="D1045" s="42"/>
      <c r="E1045" s="42"/>
      <c r="F1045" s="42"/>
      <c r="G1045" s="42"/>
      <c r="H1045" s="42"/>
      <c r="I1045" s="42"/>
      <c r="J1045" s="42"/>
      <c r="K1045" s="42"/>
      <c r="L1045" s="42"/>
      <c r="M1045" s="42"/>
      <c r="N1045" s="42"/>
      <c r="O1045" s="42"/>
      <c r="P1045" s="42"/>
      <c r="Q1045" s="39"/>
      <c r="R1045" s="39"/>
      <c r="S1045" s="40"/>
      <c r="T1045" s="40"/>
      <c r="U1045" s="40"/>
      <c r="V1045" s="40"/>
      <c r="W1045" s="40"/>
      <c r="X1045" s="40"/>
      <c r="Y1045" s="40"/>
      <c r="Z1045" s="40"/>
    </row>
    <row r="1046" spans="1:26" ht="15.75" thickBot="1" x14ac:dyDescent="0.3">
      <c r="A1046" s="42"/>
      <c r="B1046" s="42"/>
      <c r="C1046" s="42"/>
      <c r="D1046" s="42"/>
      <c r="E1046" s="42"/>
      <c r="F1046" s="42"/>
      <c r="G1046" s="42"/>
      <c r="H1046" s="42"/>
      <c r="I1046" s="42"/>
      <c r="J1046" s="42"/>
      <c r="K1046" s="42"/>
      <c r="L1046" s="42"/>
      <c r="M1046" s="42"/>
      <c r="N1046" s="42"/>
      <c r="O1046" s="42"/>
      <c r="P1046" s="42"/>
      <c r="Q1046" s="39"/>
      <c r="R1046" s="39"/>
      <c r="S1046" s="40"/>
      <c r="T1046" s="40"/>
      <c r="U1046" s="40"/>
      <c r="V1046" s="40"/>
      <c r="W1046" s="40"/>
      <c r="X1046" s="40"/>
      <c r="Y1046" s="40"/>
      <c r="Z1046" s="40"/>
    </row>
    <row r="1047" spans="1:26" ht="15.75" thickBot="1" x14ac:dyDescent="0.3">
      <c r="A1047" s="42"/>
      <c r="B1047" s="42"/>
      <c r="C1047" s="42"/>
      <c r="D1047" s="42"/>
      <c r="E1047" s="42"/>
      <c r="F1047" s="42"/>
      <c r="G1047" s="42"/>
      <c r="H1047" s="42"/>
      <c r="I1047" s="42"/>
      <c r="J1047" s="42"/>
      <c r="K1047" s="42"/>
      <c r="L1047" s="42"/>
      <c r="M1047" s="42"/>
      <c r="N1047" s="42"/>
      <c r="O1047" s="42"/>
      <c r="P1047" s="42"/>
      <c r="Q1047" s="39"/>
      <c r="R1047" s="39"/>
      <c r="S1047" s="40"/>
      <c r="T1047" s="40"/>
      <c r="U1047" s="40"/>
      <c r="V1047" s="40"/>
      <c r="W1047" s="40"/>
      <c r="X1047" s="40"/>
      <c r="Y1047" s="40"/>
      <c r="Z1047" s="40"/>
    </row>
    <row r="1048" spans="1:26" ht="15.75" thickBot="1" x14ac:dyDescent="0.3">
      <c r="A1048" s="42"/>
      <c r="B1048" s="42"/>
      <c r="C1048" s="42"/>
      <c r="D1048" s="42"/>
      <c r="E1048" s="42"/>
      <c r="F1048" s="42"/>
      <c r="G1048" s="42"/>
      <c r="H1048" s="42"/>
      <c r="I1048" s="42"/>
      <c r="J1048" s="42"/>
      <c r="K1048" s="42"/>
      <c r="L1048" s="42"/>
      <c r="M1048" s="42"/>
      <c r="N1048" s="42"/>
      <c r="O1048" s="42"/>
      <c r="P1048" s="42"/>
      <c r="Q1048" s="39"/>
      <c r="R1048" s="39"/>
      <c r="S1048" s="40"/>
      <c r="T1048" s="40"/>
      <c r="U1048" s="40"/>
      <c r="V1048" s="40"/>
      <c r="W1048" s="40"/>
      <c r="X1048" s="40"/>
      <c r="Y1048" s="40"/>
      <c r="Z1048" s="40"/>
    </row>
    <row r="1049" spans="1:26" ht="15.75" thickBot="1" x14ac:dyDescent="0.3">
      <c r="A1049" s="42"/>
      <c r="B1049" s="42"/>
      <c r="C1049" s="42"/>
      <c r="D1049" s="42"/>
      <c r="E1049" s="42"/>
      <c r="F1049" s="42"/>
      <c r="G1049" s="42"/>
      <c r="H1049" s="42"/>
      <c r="I1049" s="42"/>
      <c r="J1049" s="42"/>
      <c r="K1049" s="42"/>
      <c r="L1049" s="42"/>
      <c r="M1049" s="42"/>
      <c r="N1049" s="42"/>
      <c r="O1049" s="42"/>
      <c r="P1049" s="42"/>
      <c r="Q1049" s="39"/>
      <c r="R1049" s="39"/>
      <c r="S1049" s="40"/>
      <c r="T1049" s="40"/>
      <c r="U1049" s="40"/>
      <c r="V1049" s="40"/>
      <c r="W1049" s="40"/>
      <c r="X1049" s="40"/>
      <c r="Y1049" s="40"/>
      <c r="Z1049" s="40"/>
    </row>
    <row r="1050" spans="1:26" ht="15.75" thickBot="1" x14ac:dyDescent="0.3">
      <c r="A1050" s="42"/>
      <c r="B1050" s="42"/>
      <c r="C1050" s="42"/>
      <c r="D1050" s="42"/>
      <c r="E1050" s="42"/>
      <c r="F1050" s="42"/>
      <c r="G1050" s="42"/>
      <c r="H1050" s="42"/>
      <c r="I1050" s="42"/>
      <c r="J1050" s="42"/>
      <c r="K1050" s="42"/>
      <c r="L1050" s="42"/>
      <c r="M1050" s="42"/>
      <c r="N1050" s="42"/>
      <c r="O1050" s="42"/>
      <c r="P1050" s="42"/>
      <c r="Q1050" s="39"/>
      <c r="R1050" s="39"/>
      <c r="S1050" s="40"/>
      <c r="T1050" s="40"/>
      <c r="U1050" s="40"/>
      <c r="V1050" s="40"/>
      <c r="W1050" s="40"/>
      <c r="X1050" s="40"/>
      <c r="Y1050" s="40"/>
      <c r="Z1050" s="40"/>
    </row>
    <row r="1051" spans="1:26" ht="15.75" thickBot="1" x14ac:dyDescent="0.3">
      <c r="A1051" s="42"/>
      <c r="B1051" s="42"/>
      <c r="C1051" s="42"/>
      <c r="D1051" s="42"/>
      <c r="E1051" s="42"/>
      <c r="F1051" s="42"/>
      <c r="G1051" s="42"/>
      <c r="H1051" s="42"/>
      <c r="I1051" s="42"/>
      <c r="J1051" s="42"/>
      <c r="K1051" s="42"/>
      <c r="L1051" s="42"/>
      <c r="M1051" s="42"/>
      <c r="N1051" s="42"/>
      <c r="O1051" s="42"/>
      <c r="P1051" s="42"/>
      <c r="Q1051" s="39"/>
      <c r="R1051" s="39"/>
      <c r="S1051" s="40"/>
      <c r="T1051" s="40"/>
      <c r="U1051" s="40"/>
      <c r="V1051" s="40"/>
      <c r="W1051" s="40"/>
      <c r="X1051" s="40"/>
      <c r="Y1051" s="40"/>
      <c r="Z1051" s="40"/>
    </row>
    <row r="1052" spans="1:26" ht="15.75" thickBot="1" x14ac:dyDescent="0.3">
      <c r="A1052" s="42"/>
      <c r="B1052" s="42"/>
      <c r="C1052" s="42"/>
      <c r="D1052" s="42"/>
      <c r="E1052" s="42"/>
      <c r="F1052" s="42"/>
      <c r="G1052" s="42"/>
      <c r="H1052" s="42"/>
      <c r="I1052" s="42"/>
      <c r="J1052" s="42"/>
      <c r="K1052" s="42"/>
      <c r="L1052" s="42"/>
      <c r="M1052" s="42"/>
      <c r="N1052" s="42"/>
      <c r="O1052" s="42"/>
      <c r="P1052" s="42"/>
      <c r="Q1052" s="39"/>
      <c r="R1052" s="39"/>
      <c r="S1052" s="40"/>
      <c r="T1052" s="40"/>
      <c r="U1052" s="40"/>
      <c r="V1052" s="40"/>
      <c r="W1052" s="40"/>
      <c r="X1052" s="40"/>
      <c r="Y1052" s="40"/>
      <c r="Z1052" s="40"/>
    </row>
    <row r="1053" spans="1:26" ht="15.75" thickBot="1" x14ac:dyDescent="0.3">
      <c r="A1053" s="42"/>
      <c r="B1053" s="42"/>
      <c r="C1053" s="42"/>
      <c r="D1053" s="42"/>
      <c r="E1053" s="42"/>
      <c r="F1053" s="42"/>
      <c r="G1053" s="42"/>
      <c r="H1053" s="42"/>
      <c r="I1053" s="42"/>
      <c r="J1053" s="42"/>
      <c r="K1053" s="42"/>
      <c r="L1053" s="42"/>
      <c r="M1053" s="42"/>
      <c r="N1053" s="42"/>
      <c r="O1053" s="42"/>
      <c r="P1053" s="42"/>
      <c r="Q1053" s="39"/>
      <c r="R1053" s="39"/>
      <c r="S1053" s="40"/>
      <c r="T1053" s="40"/>
      <c r="U1053" s="40"/>
      <c r="V1053" s="40"/>
      <c r="W1053" s="40"/>
      <c r="X1053" s="40"/>
      <c r="Y1053" s="40"/>
      <c r="Z1053" s="40"/>
    </row>
    <row r="1054" spans="1:26" ht="15.75" thickBot="1" x14ac:dyDescent="0.3">
      <c r="A1054" s="42"/>
      <c r="B1054" s="42"/>
      <c r="C1054" s="42"/>
      <c r="D1054" s="42"/>
      <c r="E1054" s="42"/>
      <c r="F1054" s="42"/>
      <c r="G1054" s="42"/>
      <c r="H1054" s="42"/>
      <c r="I1054" s="42"/>
      <c r="J1054" s="42"/>
      <c r="K1054" s="42"/>
      <c r="L1054" s="42"/>
      <c r="M1054" s="42"/>
      <c r="N1054" s="42"/>
      <c r="O1054" s="42"/>
      <c r="P1054" s="42"/>
      <c r="Q1054" s="39"/>
      <c r="R1054" s="39"/>
      <c r="S1054" s="40"/>
      <c r="T1054" s="40"/>
      <c r="U1054" s="40"/>
      <c r="V1054" s="40"/>
      <c r="W1054" s="40"/>
      <c r="X1054" s="40"/>
      <c r="Y1054" s="40"/>
      <c r="Z1054" s="40"/>
    </row>
    <row r="1055" spans="1:26" ht="15.75" thickBot="1" x14ac:dyDescent="0.3">
      <c r="A1055" s="42"/>
      <c r="B1055" s="42"/>
      <c r="C1055" s="42"/>
      <c r="D1055" s="42"/>
      <c r="E1055" s="42"/>
      <c r="F1055" s="42"/>
      <c r="G1055" s="42"/>
      <c r="H1055" s="42"/>
      <c r="I1055" s="42"/>
      <c r="J1055" s="42"/>
      <c r="K1055" s="42"/>
      <c r="L1055" s="42"/>
      <c r="M1055" s="42"/>
      <c r="N1055" s="42"/>
      <c r="O1055" s="42"/>
      <c r="P1055" s="42"/>
      <c r="Q1055" s="39"/>
      <c r="R1055" s="39"/>
      <c r="S1055" s="40"/>
      <c r="T1055" s="40"/>
      <c r="U1055" s="40"/>
      <c r="V1055" s="40"/>
      <c r="W1055" s="40"/>
      <c r="X1055" s="40"/>
      <c r="Y1055" s="40"/>
      <c r="Z1055" s="40"/>
    </row>
    <row r="1056" spans="1:26" ht="15.75" thickBot="1" x14ac:dyDescent="0.3">
      <c r="A1056" s="42"/>
      <c r="B1056" s="42"/>
      <c r="C1056" s="42"/>
      <c r="D1056" s="42"/>
      <c r="E1056" s="42"/>
      <c r="F1056" s="42"/>
      <c r="G1056" s="42"/>
      <c r="H1056" s="42"/>
      <c r="I1056" s="42"/>
      <c r="J1056" s="42"/>
      <c r="K1056" s="42"/>
      <c r="L1056" s="42"/>
      <c r="M1056" s="42"/>
      <c r="N1056" s="42"/>
      <c r="O1056" s="42"/>
      <c r="P1056" s="42"/>
      <c r="Q1056" s="39"/>
      <c r="R1056" s="39"/>
      <c r="S1056" s="40"/>
      <c r="T1056" s="40"/>
      <c r="U1056" s="40"/>
      <c r="V1056" s="40"/>
      <c r="W1056" s="40"/>
      <c r="X1056" s="40"/>
      <c r="Y1056" s="40"/>
      <c r="Z1056" s="40"/>
    </row>
    <row r="1057" spans="1:26" ht="15.75" thickBot="1" x14ac:dyDescent="0.3">
      <c r="A1057" s="42"/>
      <c r="B1057" s="42"/>
      <c r="C1057" s="42"/>
      <c r="D1057" s="42"/>
      <c r="E1057" s="42"/>
      <c r="F1057" s="42"/>
      <c r="G1057" s="42"/>
      <c r="H1057" s="42"/>
      <c r="I1057" s="42"/>
      <c r="J1057" s="42"/>
      <c r="K1057" s="42"/>
      <c r="L1057" s="42"/>
      <c r="M1057" s="42"/>
      <c r="N1057" s="42"/>
      <c r="O1057" s="42"/>
      <c r="P1057" s="42"/>
      <c r="Q1057" s="39"/>
      <c r="R1057" s="39"/>
      <c r="S1057" s="40"/>
      <c r="T1057" s="40"/>
      <c r="U1057" s="40"/>
      <c r="V1057" s="40"/>
      <c r="W1057" s="40"/>
      <c r="X1057" s="40"/>
      <c r="Y1057" s="40"/>
      <c r="Z1057" s="40"/>
    </row>
    <row r="1058" spans="1:26" ht="15.75" thickBot="1" x14ac:dyDescent="0.3">
      <c r="A1058" s="42"/>
      <c r="B1058" s="42"/>
      <c r="C1058" s="42"/>
      <c r="D1058" s="42"/>
      <c r="E1058" s="42"/>
      <c r="F1058" s="42"/>
      <c r="G1058" s="42"/>
      <c r="H1058" s="42"/>
      <c r="I1058" s="42"/>
      <c r="J1058" s="42"/>
      <c r="K1058" s="42"/>
      <c r="L1058" s="42"/>
      <c r="M1058" s="42"/>
      <c r="N1058" s="42"/>
      <c r="O1058" s="42"/>
      <c r="P1058" s="42"/>
      <c r="Q1058" s="39"/>
      <c r="R1058" s="39"/>
      <c r="S1058" s="40"/>
      <c r="T1058" s="40"/>
      <c r="U1058" s="40"/>
      <c r="V1058" s="40"/>
      <c r="W1058" s="40"/>
      <c r="X1058" s="40"/>
      <c r="Y1058" s="40"/>
      <c r="Z1058" s="40"/>
    </row>
    <row r="1059" spans="1:26" ht="15.75" thickBot="1" x14ac:dyDescent="0.3">
      <c r="A1059" s="42"/>
      <c r="B1059" s="42"/>
      <c r="C1059" s="42"/>
      <c r="D1059" s="42"/>
      <c r="E1059" s="42"/>
      <c r="F1059" s="42"/>
      <c r="G1059" s="42"/>
      <c r="H1059" s="42"/>
      <c r="I1059" s="42"/>
      <c r="J1059" s="42"/>
      <c r="K1059" s="42"/>
      <c r="L1059" s="42"/>
      <c r="M1059" s="42"/>
      <c r="N1059" s="42"/>
      <c r="O1059" s="42"/>
      <c r="P1059" s="42"/>
      <c r="Q1059" s="39"/>
      <c r="R1059" s="39"/>
      <c r="S1059" s="40"/>
      <c r="T1059" s="40"/>
      <c r="U1059" s="40"/>
      <c r="V1059" s="40"/>
      <c r="W1059" s="40"/>
      <c r="X1059" s="40"/>
      <c r="Y1059" s="40"/>
      <c r="Z1059" s="40"/>
    </row>
    <row r="1060" spans="1:26" ht="15.75" thickBot="1" x14ac:dyDescent="0.3">
      <c r="A1060" s="42"/>
      <c r="B1060" s="42"/>
      <c r="C1060" s="42"/>
      <c r="D1060" s="42"/>
      <c r="E1060" s="42"/>
      <c r="F1060" s="42"/>
      <c r="G1060" s="42"/>
      <c r="H1060" s="42"/>
      <c r="I1060" s="42"/>
      <c r="J1060" s="42"/>
      <c r="K1060" s="42"/>
      <c r="L1060" s="42"/>
      <c r="M1060" s="42"/>
      <c r="N1060" s="42"/>
      <c r="O1060" s="42"/>
      <c r="P1060" s="42"/>
      <c r="Q1060" s="39"/>
      <c r="R1060" s="39"/>
      <c r="S1060" s="40"/>
      <c r="T1060" s="40"/>
      <c r="U1060" s="40"/>
      <c r="V1060" s="40"/>
      <c r="W1060" s="40"/>
      <c r="X1060" s="40"/>
      <c r="Y1060" s="40"/>
      <c r="Z1060" s="40"/>
    </row>
    <row r="1061" spans="1:26" ht="15.75" thickBot="1" x14ac:dyDescent="0.3">
      <c r="A1061" s="42"/>
      <c r="B1061" s="42"/>
      <c r="C1061" s="42"/>
      <c r="D1061" s="42"/>
      <c r="E1061" s="42"/>
      <c r="F1061" s="42"/>
      <c r="G1061" s="42"/>
      <c r="H1061" s="42"/>
      <c r="I1061" s="42"/>
      <c r="J1061" s="42"/>
      <c r="K1061" s="42"/>
      <c r="L1061" s="42"/>
      <c r="M1061" s="42"/>
      <c r="N1061" s="42"/>
      <c r="O1061" s="42"/>
      <c r="P1061" s="42"/>
      <c r="Q1061" s="39"/>
      <c r="R1061" s="39"/>
      <c r="S1061" s="40"/>
      <c r="T1061" s="40"/>
      <c r="U1061" s="40"/>
      <c r="V1061" s="40"/>
      <c r="W1061" s="40"/>
      <c r="X1061" s="40"/>
      <c r="Y1061" s="40"/>
      <c r="Z1061" s="40"/>
    </row>
    <row r="1062" spans="1:26" ht="15.75" thickBot="1" x14ac:dyDescent="0.3">
      <c r="A1062" s="42"/>
      <c r="B1062" s="42"/>
      <c r="C1062" s="42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39"/>
      <c r="R1062" s="39"/>
      <c r="S1062" s="40"/>
      <c r="T1062" s="40"/>
      <c r="U1062" s="40"/>
      <c r="V1062" s="40"/>
      <c r="W1062" s="40"/>
      <c r="X1062" s="40"/>
      <c r="Y1062" s="40"/>
      <c r="Z1062" s="40"/>
    </row>
    <row r="1063" spans="1:26" ht="15.75" thickBot="1" x14ac:dyDescent="0.3">
      <c r="A1063" s="42"/>
      <c r="B1063" s="42"/>
      <c r="C1063" s="42"/>
      <c r="D1063" s="42"/>
      <c r="E1063" s="42"/>
      <c r="F1063" s="42"/>
      <c r="G1063" s="42"/>
      <c r="H1063" s="42"/>
      <c r="I1063" s="42"/>
      <c r="J1063" s="42"/>
      <c r="K1063" s="42"/>
      <c r="L1063" s="42"/>
      <c r="M1063" s="42"/>
      <c r="N1063" s="42"/>
      <c r="O1063" s="42"/>
      <c r="P1063" s="42"/>
      <c r="Q1063" s="39"/>
      <c r="R1063" s="39"/>
      <c r="S1063" s="40"/>
      <c r="T1063" s="40"/>
      <c r="U1063" s="40"/>
      <c r="V1063" s="40"/>
      <c r="W1063" s="40"/>
      <c r="X1063" s="40"/>
      <c r="Y1063" s="40"/>
      <c r="Z1063" s="40"/>
    </row>
    <row r="1064" spans="1:26" ht="15.75" thickBot="1" x14ac:dyDescent="0.3">
      <c r="A1064" s="42"/>
      <c r="B1064" s="42"/>
      <c r="C1064" s="42"/>
      <c r="D1064" s="42"/>
      <c r="E1064" s="42"/>
      <c r="F1064" s="42"/>
      <c r="G1064" s="42"/>
      <c r="H1064" s="42"/>
      <c r="I1064" s="42"/>
      <c r="J1064" s="42"/>
      <c r="K1064" s="42"/>
      <c r="L1064" s="42"/>
      <c r="M1064" s="42"/>
      <c r="N1064" s="42"/>
      <c r="O1064" s="42"/>
      <c r="P1064" s="42"/>
      <c r="Q1064" s="39"/>
      <c r="R1064" s="39"/>
      <c r="S1064" s="40"/>
      <c r="T1064" s="40"/>
      <c r="U1064" s="40"/>
      <c r="V1064" s="40"/>
      <c r="W1064" s="40"/>
      <c r="X1064" s="40"/>
      <c r="Y1064" s="40"/>
      <c r="Z1064" s="40"/>
    </row>
  </sheetData>
  <mergeCells count="1">
    <mergeCell ref="D142:G14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"/>
  <sheetViews>
    <sheetView workbookViewId="0">
      <selection activeCell="G7" sqref="G7"/>
    </sheetView>
  </sheetViews>
  <sheetFormatPr baseColWidth="10" defaultRowHeight="15" x14ac:dyDescent="0.25"/>
  <cols>
    <col min="1" max="1" width="12.7109375" style="27" bestFit="1" customWidth="1"/>
    <col min="2" max="2" width="11.42578125" style="27"/>
  </cols>
  <sheetData>
    <row r="1" spans="1:2" x14ac:dyDescent="0.25">
      <c r="A1" s="58">
        <v>43921</v>
      </c>
      <c r="B1" s="27" t="s">
        <v>136</v>
      </c>
    </row>
    <row r="2" spans="1:2" x14ac:dyDescent="0.25">
      <c r="A2" s="27" t="s">
        <v>137</v>
      </c>
      <c r="B2" s="27" t="s">
        <v>138</v>
      </c>
    </row>
    <row r="3" spans="1:2" x14ac:dyDescent="0.25">
      <c r="A3" s="27" t="s">
        <v>139</v>
      </c>
      <c r="B3" s="27">
        <v>40</v>
      </c>
    </row>
    <row r="4" spans="1:2" x14ac:dyDescent="0.25">
      <c r="B4">
        <v>79801</v>
      </c>
    </row>
    <row r="5" spans="1:2" x14ac:dyDescent="0.25">
      <c r="B5" s="27">
        <v>76814</v>
      </c>
    </row>
    <row r="6" spans="1:2" x14ac:dyDescent="0.25">
      <c r="B6" s="27">
        <f>B4-B5</f>
        <v>2987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/>
  <dimension ref="A1:D2375"/>
  <sheetViews>
    <sheetView topLeftCell="A7" zoomScaleNormal="100" workbookViewId="0">
      <selection activeCell="D2374" sqref="A1:D2374"/>
    </sheetView>
  </sheetViews>
  <sheetFormatPr baseColWidth="10" defaultRowHeight="15" x14ac:dyDescent="0.25"/>
  <cols>
    <col min="1" max="1" width="11.42578125" style="6"/>
    <col min="3" max="3" width="11.42578125" style="6"/>
    <col min="4" max="4" width="22.140625" bestFit="1" customWidth="1"/>
  </cols>
  <sheetData>
    <row r="1" spans="1:4" x14ac:dyDescent="0.25">
      <c r="A1" s="4" t="s">
        <v>15</v>
      </c>
      <c r="B1" s="5" t="s">
        <v>16</v>
      </c>
      <c r="C1" s="4" t="s">
        <v>17</v>
      </c>
      <c r="D1" s="5" t="s">
        <v>18</v>
      </c>
    </row>
    <row r="2" spans="1:4" x14ac:dyDescent="0.25">
      <c r="A2" s="28">
        <v>43897</v>
      </c>
      <c r="B2" s="5" t="s">
        <v>19</v>
      </c>
      <c r="C2" s="4">
        <v>64</v>
      </c>
      <c r="D2" s="5" t="s">
        <v>20</v>
      </c>
    </row>
    <row r="3" spans="1:4" x14ac:dyDescent="0.25">
      <c r="A3" s="28">
        <v>43903</v>
      </c>
      <c r="B3" s="5" t="s">
        <v>19</v>
      </c>
      <c r="C3" s="4">
        <v>71</v>
      </c>
      <c r="D3" s="5" t="s">
        <v>21</v>
      </c>
    </row>
    <row r="4" spans="1:4" x14ac:dyDescent="0.25">
      <c r="A4" s="28">
        <v>43908</v>
      </c>
      <c r="B4" s="5" t="s">
        <v>19</v>
      </c>
      <c r="C4" s="4">
        <v>64</v>
      </c>
      <c r="D4" s="5" t="s">
        <v>22</v>
      </c>
    </row>
    <row r="5" spans="1:4" x14ac:dyDescent="0.25">
      <c r="A5" s="28">
        <v>43911</v>
      </c>
      <c r="B5" s="5" t="s">
        <v>23</v>
      </c>
      <c r="C5" s="4">
        <v>67</v>
      </c>
      <c r="D5" s="5" t="s">
        <v>22</v>
      </c>
    </row>
    <row r="6" spans="1:4" x14ac:dyDescent="0.25">
      <c r="A6" s="28">
        <v>43914</v>
      </c>
      <c r="B6" s="5" t="s">
        <v>19</v>
      </c>
      <c r="C6" s="4">
        <v>71</v>
      </c>
      <c r="D6" s="5" t="s">
        <v>22</v>
      </c>
    </row>
    <row r="7" spans="1:4" x14ac:dyDescent="0.25">
      <c r="A7" s="28">
        <v>43914</v>
      </c>
      <c r="B7" s="5" t="s">
        <v>19</v>
      </c>
      <c r="C7" s="4">
        <v>53</v>
      </c>
      <c r="D7" s="5" t="s">
        <v>21</v>
      </c>
    </row>
    <row r="8" spans="1:4" x14ac:dyDescent="0.25">
      <c r="A8" s="28">
        <v>43915</v>
      </c>
      <c r="B8" s="5" t="s">
        <v>23</v>
      </c>
      <c r="C8" s="4">
        <v>73</v>
      </c>
      <c r="D8" s="5" t="s">
        <v>21</v>
      </c>
    </row>
    <row r="9" spans="1:4" x14ac:dyDescent="0.25">
      <c r="A9" s="28">
        <v>43915</v>
      </c>
      <c r="B9" s="5" t="s">
        <v>23</v>
      </c>
      <c r="C9" s="4">
        <v>81</v>
      </c>
      <c r="D9" s="5" t="s">
        <v>20</v>
      </c>
    </row>
    <row r="10" spans="1:4" x14ac:dyDescent="0.25">
      <c r="A10" s="28">
        <v>43916</v>
      </c>
      <c r="B10" s="5" t="s">
        <v>19</v>
      </c>
      <c r="C10" s="4">
        <v>78</v>
      </c>
      <c r="D10" s="5" t="s">
        <v>22</v>
      </c>
    </row>
    <row r="11" spans="1:4" x14ac:dyDescent="0.25">
      <c r="A11" s="28">
        <v>43916</v>
      </c>
      <c r="B11" s="5" t="s">
        <v>19</v>
      </c>
      <c r="C11" s="4">
        <v>89</v>
      </c>
      <c r="D11" s="5" t="s">
        <v>22</v>
      </c>
    </row>
    <row r="12" spans="1:4" x14ac:dyDescent="0.25">
      <c r="A12" s="28">
        <v>43916</v>
      </c>
      <c r="B12" s="5" t="s">
        <v>19</v>
      </c>
      <c r="C12" s="4">
        <v>59</v>
      </c>
      <c r="D12" s="5" t="s">
        <v>21</v>
      </c>
    </row>
    <row r="13" spans="1:4" x14ac:dyDescent="0.25">
      <c r="A13" s="28">
        <v>43916</v>
      </c>
      <c r="B13" s="5" t="s">
        <v>23</v>
      </c>
      <c r="C13" s="4">
        <v>82</v>
      </c>
      <c r="D13" s="5" t="s">
        <v>20</v>
      </c>
    </row>
    <row r="14" spans="1:4" x14ac:dyDescent="0.25">
      <c r="A14" s="28">
        <v>43917</v>
      </c>
      <c r="B14" s="5" t="s">
        <v>19</v>
      </c>
      <c r="C14" s="4">
        <v>70</v>
      </c>
      <c r="D14" s="5" t="s">
        <v>20</v>
      </c>
    </row>
    <row r="15" spans="1:4" x14ac:dyDescent="0.25">
      <c r="A15" s="28">
        <v>43917</v>
      </c>
      <c r="B15" s="5" t="s">
        <v>19</v>
      </c>
      <c r="C15" s="4">
        <v>73</v>
      </c>
      <c r="D15" s="5" t="s">
        <v>20</v>
      </c>
    </row>
    <row r="16" spans="1:4" x14ac:dyDescent="0.25">
      <c r="A16" s="28">
        <v>43917</v>
      </c>
      <c r="B16" s="5" t="s">
        <v>19</v>
      </c>
      <c r="C16" s="4">
        <v>81</v>
      </c>
      <c r="D16" s="5" t="s">
        <v>24</v>
      </c>
    </row>
    <row r="17" spans="1:4" x14ac:dyDescent="0.25">
      <c r="A17" s="28">
        <v>43917</v>
      </c>
      <c r="B17" s="5" t="s">
        <v>19</v>
      </c>
      <c r="C17" s="4">
        <v>59</v>
      </c>
      <c r="D17" s="5" t="s">
        <v>25</v>
      </c>
    </row>
    <row r="18" spans="1:4" x14ac:dyDescent="0.25">
      <c r="A18" s="28">
        <v>43917</v>
      </c>
      <c r="B18" s="5" t="s">
        <v>23</v>
      </c>
      <c r="C18" s="4">
        <v>72</v>
      </c>
      <c r="D18" s="5" t="s">
        <v>20</v>
      </c>
    </row>
    <row r="19" spans="1:4" x14ac:dyDescent="0.25">
      <c r="A19" s="28">
        <v>43918</v>
      </c>
      <c r="B19" s="5" t="s">
        <v>19</v>
      </c>
      <c r="C19" s="4">
        <v>51</v>
      </c>
      <c r="D19" s="5" t="s">
        <v>22</v>
      </c>
    </row>
    <row r="20" spans="1:4" x14ac:dyDescent="0.25">
      <c r="A20" s="28">
        <v>43918</v>
      </c>
      <c r="B20" s="5" t="s">
        <v>23</v>
      </c>
      <c r="C20" s="4">
        <v>84</v>
      </c>
      <c r="D20" s="5" t="s">
        <v>20</v>
      </c>
    </row>
    <row r="21" spans="1:4" x14ac:dyDescent="0.25">
      <c r="A21" s="28">
        <v>43919</v>
      </c>
      <c r="B21" s="5" t="s">
        <v>19</v>
      </c>
      <c r="C21" s="4">
        <v>58</v>
      </c>
      <c r="D21" s="5" t="s">
        <v>22</v>
      </c>
    </row>
    <row r="22" spans="1:4" x14ac:dyDescent="0.25">
      <c r="A22" s="28">
        <v>43920</v>
      </c>
      <c r="B22" s="5" t="s">
        <v>19</v>
      </c>
      <c r="C22" s="4">
        <v>58</v>
      </c>
      <c r="D22" s="5" t="s">
        <v>22</v>
      </c>
    </row>
    <row r="23" spans="1:4" x14ac:dyDescent="0.25">
      <c r="A23" s="28">
        <v>43920</v>
      </c>
      <c r="B23" s="5" t="s">
        <v>19</v>
      </c>
      <c r="C23" s="4">
        <v>67</v>
      </c>
      <c r="D23" s="5" t="s">
        <v>22</v>
      </c>
    </row>
    <row r="24" spans="1:4" x14ac:dyDescent="0.25">
      <c r="A24" s="28">
        <v>43920</v>
      </c>
      <c r="B24" s="5" t="s">
        <v>19</v>
      </c>
      <c r="C24" s="4">
        <v>50</v>
      </c>
      <c r="D24" s="13" t="s">
        <v>47</v>
      </c>
    </row>
    <row r="25" spans="1:4" x14ac:dyDescent="0.25">
      <c r="A25" s="28">
        <v>43920</v>
      </c>
      <c r="B25" s="5" t="s">
        <v>23</v>
      </c>
      <c r="C25" s="4">
        <v>68</v>
      </c>
      <c r="D25" s="5" t="s">
        <v>26</v>
      </c>
    </row>
    <row r="26" spans="1:4" x14ac:dyDescent="0.25">
      <c r="A26" s="28">
        <v>43920</v>
      </c>
      <c r="B26" s="5" t="s">
        <v>23</v>
      </c>
      <c r="C26" s="4">
        <v>77</v>
      </c>
      <c r="D26" s="13" t="s">
        <v>47</v>
      </c>
    </row>
    <row r="27" spans="1:4" x14ac:dyDescent="0.25">
      <c r="A27" s="28">
        <v>43921</v>
      </c>
      <c r="B27" s="5" t="s">
        <v>23</v>
      </c>
      <c r="C27" s="4">
        <v>63</v>
      </c>
      <c r="D27" s="5" t="s">
        <v>21</v>
      </c>
    </row>
    <row r="28" spans="1:4" x14ac:dyDescent="0.25">
      <c r="A28" s="28">
        <v>43921</v>
      </c>
      <c r="B28" s="5" t="s">
        <v>23</v>
      </c>
      <c r="C28" s="4">
        <v>89</v>
      </c>
      <c r="D28" s="5" t="s">
        <v>27</v>
      </c>
    </row>
    <row r="29" spans="1:4" x14ac:dyDescent="0.25">
      <c r="A29" s="28">
        <v>43921</v>
      </c>
      <c r="B29" s="5" t="s">
        <v>23</v>
      </c>
      <c r="C29" s="4">
        <v>52</v>
      </c>
      <c r="D29" s="5" t="s">
        <v>28</v>
      </c>
    </row>
    <row r="30" spans="1:4" x14ac:dyDescent="0.25">
      <c r="A30" s="28">
        <v>43922</v>
      </c>
      <c r="B30" s="5" t="s">
        <v>19</v>
      </c>
      <c r="C30" s="4">
        <v>71</v>
      </c>
      <c r="D30" s="5" t="s">
        <v>22</v>
      </c>
    </row>
    <row r="31" spans="1:4" x14ac:dyDescent="0.25">
      <c r="A31" s="28">
        <v>43922</v>
      </c>
      <c r="B31" s="5" t="s">
        <v>19</v>
      </c>
      <c r="C31" s="4">
        <v>55</v>
      </c>
      <c r="D31" s="5" t="s">
        <v>20</v>
      </c>
    </row>
    <row r="32" spans="1:4" x14ac:dyDescent="0.25">
      <c r="A32" s="28">
        <v>43922</v>
      </c>
      <c r="B32" s="5" t="s">
        <v>19</v>
      </c>
      <c r="C32" s="4">
        <v>78</v>
      </c>
      <c r="D32" s="5" t="s">
        <v>25</v>
      </c>
    </row>
    <row r="33" spans="1:4" x14ac:dyDescent="0.25">
      <c r="A33" s="28">
        <v>43922</v>
      </c>
      <c r="B33" s="5" t="s">
        <v>19</v>
      </c>
      <c r="C33" s="4">
        <v>66</v>
      </c>
      <c r="D33" s="5" t="s">
        <v>29</v>
      </c>
    </row>
    <row r="34" spans="1:4" x14ac:dyDescent="0.25">
      <c r="A34" s="28">
        <v>43922</v>
      </c>
      <c r="B34" s="5" t="s">
        <v>23</v>
      </c>
      <c r="C34" s="4">
        <v>61</v>
      </c>
      <c r="D34" s="5" t="s">
        <v>22</v>
      </c>
    </row>
    <row r="35" spans="1:4" x14ac:dyDescent="0.25">
      <c r="A35" s="28">
        <v>43923</v>
      </c>
      <c r="B35" s="5" t="s">
        <v>19</v>
      </c>
      <c r="C35" s="4">
        <v>41</v>
      </c>
      <c r="D35" s="5" t="s">
        <v>22</v>
      </c>
    </row>
    <row r="36" spans="1:4" x14ac:dyDescent="0.25">
      <c r="A36" s="28">
        <v>43923</v>
      </c>
      <c r="B36" s="5" t="s">
        <v>19</v>
      </c>
      <c r="C36" s="4">
        <v>61</v>
      </c>
      <c r="D36" s="5" t="s">
        <v>21</v>
      </c>
    </row>
    <row r="37" spans="1:4" x14ac:dyDescent="0.25">
      <c r="A37" s="28">
        <v>43923</v>
      </c>
      <c r="B37" s="5" t="s">
        <v>19</v>
      </c>
      <c r="C37" s="4">
        <v>73</v>
      </c>
      <c r="D37" s="5" t="s">
        <v>24</v>
      </c>
    </row>
    <row r="38" spans="1:4" x14ac:dyDescent="0.25">
      <c r="A38" s="28">
        <v>43923</v>
      </c>
      <c r="B38" s="5" t="s">
        <v>23</v>
      </c>
      <c r="C38" s="4">
        <v>46</v>
      </c>
      <c r="D38" s="5" t="s">
        <v>22</v>
      </c>
    </row>
    <row r="39" spans="1:4" x14ac:dyDescent="0.25">
      <c r="A39" s="28">
        <v>43924</v>
      </c>
      <c r="B39" s="5" t="s">
        <v>19</v>
      </c>
      <c r="C39" s="4">
        <v>72</v>
      </c>
      <c r="D39" s="5" t="s">
        <v>22</v>
      </c>
    </row>
    <row r="40" spans="1:4" x14ac:dyDescent="0.25">
      <c r="A40" s="28">
        <v>43924</v>
      </c>
      <c r="B40" s="5" t="s">
        <v>19</v>
      </c>
      <c r="C40" s="4">
        <v>82</v>
      </c>
      <c r="D40" s="5" t="s">
        <v>22</v>
      </c>
    </row>
    <row r="41" spans="1:4" x14ac:dyDescent="0.25">
      <c r="A41" s="28">
        <v>43924</v>
      </c>
      <c r="B41" s="5" t="s">
        <v>19</v>
      </c>
      <c r="C41" s="4">
        <v>60</v>
      </c>
      <c r="D41" s="5" t="s">
        <v>21</v>
      </c>
    </row>
    <row r="42" spans="1:4" x14ac:dyDescent="0.25">
      <c r="A42" s="28">
        <v>43924</v>
      </c>
      <c r="B42" s="5" t="s">
        <v>19</v>
      </c>
      <c r="C42" s="4">
        <v>76</v>
      </c>
      <c r="D42" s="5" t="s">
        <v>24</v>
      </c>
    </row>
    <row r="43" spans="1:4" x14ac:dyDescent="0.25">
      <c r="A43" s="28">
        <v>43924</v>
      </c>
      <c r="B43" s="5" t="s">
        <v>23</v>
      </c>
      <c r="C43" s="4">
        <v>53</v>
      </c>
      <c r="D43" s="5" t="s">
        <v>22</v>
      </c>
    </row>
    <row r="44" spans="1:4" x14ac:dyDescent="0.25">
      <c r="A44" s="28">
        <v>43925</v>
      </c>
      <c r="B44" s="5" t="s">
        <v>19</v>
      </c>
      <c r="C44" s="4">
        <v>73</v>
      </c>
      <c r="D44" s="5" t="s">
        <v>22</v>
      </c>
    </row>
    <row r="45" spans="1:4" x14ac:dyDescent="0.25">
      <c r="A45" s="28">
        <v>43926</v>
      </c>
      <c r="B45" s="5" t="s">
        <v>19</v>
      </c>
      <c r="C45" s="4">
        <v>72</v>
      </c>
      <c r="D45" s="5" t="s">
        <v>22</v>
      </c>
    </row>
    <row r="46" spans="1:4" x14ac:dyDescent="0.25">
      <c r="A46" s="28">
        <v>43926</v>
      </c>
      <c r="B46" s="5" t="s">
        <v>19</v>
      </c>
      <c r="C46" s="4">
        <v>89</v>
      </c>
      <c r="D46" s="5" t="s">
        <v>20</v>
      </c>
    </row>
    <row r="47" spans="1:4" x14ac:dyDescent="0.25">
      <c r="A47" s="28">
        <v>43926</v>
      </c>
      <c r="B47" s="5" t="s">
        <v>19</v>
      </c>
      <c r="C47" s="4">
        <v>66</v>
      </c>
      <c r="D47" s="5" t="s">
        <v>27</v>
      </c>
    </row>
    <row r="48" spans="1:4" x14ac:dyDescent="0.25">
      <c r="A48" s="28">
        <v>43927</v>
      </c>
      <c r="B48" s="5" t="s">
        <v>19</v>
      </c>
      <c r="C48" s="4">
        <v>67</v>
      </c>
      <c r="D48" s="5" t="s">
        <v>22</v>
      </c>
    </row>
    <row r="49" spans="1:4" x14ac:dyDescent="0.25">
      <c r="A49" s="28">
        <v>43927</v>
      </c>
      <c r="B49" s="5" t="s">
        <v>19</v>
      </c>
      <c r="C49" s="4">
        <v>75</v>
      </c>
      <c r="D49" s="5" t="s">
        <v>22</v>
      </c>
    </row>
    <row r="50" spans="1:4" x14ac:dyDescent="0.25">
      <c r="A50" s="28">
        <v>43927</v>
      </c>
      <c r="B50" s="5" t="s">
        <v>19</v>
      </c>
      <c r="C50" s="4">
        <v>77</v>
      </c>
      <c r="D50" s="5" t="s">
        <v>22</v>
      </c>
    </row>
    <row r="51" spans="1:4" x14ac:dyDescent="0.25">
      <c r="A51" s="28">
        <v>43927</v>
      </c>
      <c r="B51" s="5" t="s">
        <v>19</v>
      </c>
      <c r="C51" s="4">
        <v>81</v>
      </c>
      <c r="D51" s="5" t="s">
        <v>22</v>
      </c>
    </row>
    <row r="52" spans="1:4" x14ac:dyDescent="0.25">
      <c r="A52" s="28">
        <v>43927</v>
      </c>
      <c r="B52" s="5" t="s">
        <v>19</v>
      </c>
      <c r="C52" s="4">
        <v>83</v>
      </c>
      <c r="D52" s="5" t="s">
        <v>22</v>
      </c>
    </row>
    <row r="53" spans="1:4" x14ac:dyDescent="0.25">
      <c r="A53" s="28">
        <v>43927</v>
      </c>
      <c r="B53" s="5" t="s">
        <v>19</v>
      </c>
      <c r="C53" s="4">
        <v>60</v>
      </c>
      <c r="D53" s="5" t="s">
        <v>20</v>
      </c>
    </row>
    <row r="54" spans="1:4" x14ac:dyDescent="0.25">
      <c r="A54" s="28">
        <v>43927</v>
      </c>
      <c r="B54" s="5" t="s">
        <v>19</v>
      </c>
      <c r="C54" s="4">
        <v>68</v>
      </c>
      <c r="D54" s="5" t="s">
        <v>26</v>
      </c>
    </row>
    <row r="55" spans="1:4" x14ac:dyDescent="0.25">
      <c r="A55" s="28">
        <v>43928</v>
      </c>
      <c r="B55" s="5" t="s">
        <v>19</v>
      </c>
      <c r="C55" s="4">
        <v>51</v>
      </c>
      <c r="D55" s="5" t="s">
        <v>22</v>
      </c>
    </row>
    <row r="56" spans="1:4" x14ac:dyDescent="0.25">
      <c r="A56" s="28">
        <v>43928</v>
      </c>
      <c r="B56" s="5" t="s">
        <v>19</v>
      </c>
      <c r="C56" s="4">
        <v>66</v>
      </c>
      <c r="D56" s="5" t="s">
        <v>22</v>
      </c>
    </row>
    <row r="57" spans="1:4" x14ac:dyDescent="0.25">
      <c r="A57" s="28">
        <v>43928</v>
      </c>
      <c r="B57" s="5" t="s">
        <v>19</v>
      </c>
      <c r="C57" s="4">
        <v>81</v>
      </c>
      <c r="D57" s="5" t="s">
        <v>22</v>
      </c>
    </row>
    <row r="58" spans="1:4" x14ac:dyDescent="0.25">
      <c r="A58" s="28">
        <v>43928</v>
      </c>
      <c r="B58" s="5" t="s">
        <v>19</v>
      </c>
      <c r="C58" s="4">
        <v>82</v>
      </c>
      <c r="D58" s="5" t="s">
        <v>22</v>
      </c>
    </row>
    <row r="59" spans="1:4" x14ac:dyDescent="0.25">
      <c r="A59" s="28">
        <v>43928</v>
      </c>
      <c r="B59" s="5" t="s">
        <v>19</v>
      </c>
      <c r="C59" s="4">
        <v>68</v>
      </c>
      <c r="D59" s="5" t="s">
        <v>20</v>
      </c>
    </row>
    <row r="60" spans="1:4" x14ac:dyDescent="0.25">
      <c r="A60" s="28">
        <v>43928</v>
      </c>
      <c r="B60" s="5" t="s">
        <v>19</v>
      </c>
      <c r="C60" s="4">
        <v>80</v>
      </c>
      <c r="D60" s="5" t="s">
        <v>20</v>
      </c>
    </row>
    <row r="61" spans="1:4" x14ac:dyDescent="0.25">
      <c r="A61" s="28">
        <v>43928</v>
      </c>
      <c r="B61" s="5" t="s">
        <v>19</v>
      </c>
      <c r="C61" s="4">
        <v>44</v>
      </c>
      <c r="D61" s="5" t="s">
        <v>24</v>
      </c>
    </row>
    <row r="62" spans="1:4" x14ac:dyDescent="0.25">
      <c r="A62" s="28">
        <v>43929</v>
      </c>
      <c r="B62" s="5" t="s">
        <v>19</v>
      </c>
      <c r="C62" s="4">
        <v>68</v>
      </c>
      <c r="D62" s="5" t="s">
        <v>20</v>
      </c>
    </row>
    <row r="63" spans="1:4" x14ac:dyDescent="0.25">
      <c r="A63" s="28">
        <v>43929</v>
      </c>
      <c r="B63" s="5" t="s">
        <v>19</v>
      </c>
      <c r="C63" s="4">
        <v>71</v>
      </c>
      <c r="D63" s="5" t="s">
        <v>20</v>
      </c>
    </row>
    <row r="64" spans="1:4" x14ac:dyDescent="0.25">
      <c r="A64" s="28">
        <v>43929</v>
      </c>
      <c r="B64" s="5" t="s">
        <v>19</v>
      </c>
      <c r="C64" s="4">
        <v>64</v>
      </c>
      <c r="D64" s="5" t="s">
        <v>26</v>
      </c>
    </row>
    <row r="65" spans="1:4" x14ac:dyDescent="0.25">
      <c r="A65" s="28">
        <v>43929</v>
      </c>
      <c r="B65" s="5" t="s">
        <v>23</v>
      </c>
      <c r="C65" s="4">
        <v>82</v>
      </c>
      <c r="D65" s="5" t="s">
        <v>22</v>
      </c>
    </row>
    <row r="66" spans="1:4" x14ac:dyDescent="0.25">
      <c r="A66" s="28">
        <v>43929</v>
      </c>
      <c r="B66" s="5" t="s">
        <v>23</v>
      </c>
      <c r="C66" s="4">
        <v>61</v>
      </c>
      <c r="D66" s="13" t="s">
        <v>47</v>
      </c>
    </row>
    <row r="67" spans="1:4" x14ac:dyDescent="0.25">
      <c r="A67" s="28">
        <v>43930</v>
      </c>
      <c r="B67" s="5" t="s">
        <v>19</v>
      </c>
      <c r="C67" s="4">
        <v>40</v>
      </c>
      <c r="D67" s="5" t="s">
        <v>22</v>
      </c>
    </row>
    <row r="68" spans="1:4" x14ac:dyDescent="0.25">
      <c r="A68" s="28">
        <v>43930</v>
      </c>
      <c r="B68" s="5" t="s">
        <v>19</v>
      </c>
      <c r="C68" s="4">
        <v>60</v>
      </c>
      <c r="D68" s="5" t="s">
        <v>22</v>
      </c>
    </row>
    <row r="69" spans="1:4" x14ac:dyDescent="0.25">
      <c r="A69" s="28">
        <v>43930</v>
      </c>
      <c r="B69" s="5" t="s">
        <v>19</v>
      </c>
      <c r="C69" s="4">
        <v>78</v>
      </c>
      <c r="D69" s="5" t="s">
        <v>22</v>
      </c>
    </row>
    <row r="70" spans="1:4" x14ac:dyDescent="0.25">
      <c r="A70" s="28">
        <v>43930</v>
      </c>
      <c r="B70" s="5" t="s">
        <v>19</v>
      </c>
      <c r="C70" s="4">
        <v>81</v>
      </c>
      <c r="D70" s="5" t="s">
        <v>22</v>
      </c>
    </row>
    <row r="71" spans="1:4" x14ac:dyDescent="0.25">
      <c r="A71" s="28">
        <v>43930</v>
      </c>
      <c r="B71" s="5" t="s">
        <v>19</v>
      </c>
      <c r="C71" s="4">
        <v>83</v>
      </c>
      <c r="D71" s="5" t="s">
        <v>22</v>
      </c>
    </row>
    <row r="72" spans="1:4" x14ac:dyDescent="0.25">
      <c r="A72" s="28">
        <v>43930</v>
      </c>
      <c r="B72" s="5" t="s">
        <v>19</v>
      </c>
      <c r="C72" s="4">
        <v>70</v>
      </c>
      <c r="D72" s="5" t="s">
        <v>21</v>
      </c>
    </row>
    <row r="73" spans="1:4" x14ac:dyDescent="0.25">
      <c r="A73" s="28">
        <v>43930</v>
      </c>
      <c r="B73" s="5" t="s">
        <v>19</v>
      </c>
      <c r="C73" s="4">
        <v>74</v>
      </c>
      <c r="D73" s="5" t="s">
        <v>20</v>
      </c>
    </row>
    <row r="74" spans="1:4" x14ac:dyDescent="0.25">
      <c r="A74" s="28">
        <v>43930</v>
      </c>
      <c r="B74" s="5" t="s">
        <v>19</v>
      </c>
      <c r="C74" s="4">
        <v>91</v>
      </c>
      <c r="D74" s="5" t="s">
        <v>20</v>
      </c>
    </row>
    <row r="75" spans="1:4" x14ac:dyDescent="0.25">
      <c r="A75" s="28">
        <v>43930</v>
      </c>
      <c r="B75" s="5" t="s">
        <v>19</v>
      </c>
      <c r="C75" s="4">
        <v>95</v>
      </c>
      <c r="D75" s="5" t="s">
        <v>20</v>
      </c>
    </row>
    <row r="76" spans="1:4" x14ac:dyDescent="0.25">
      <c r="A76" s="28">
        <v>43930</v>
      </c>
      <c r="B76" s="5" t="s">
        <v>19</v>
      </c>
      <c r="C76" s="4">
        <v>64</v>
      </c>
      <c r="D76" s="5" t="s">
        <v>29</v>
      </c>
    </row>
    <row r="77" spans="1:4" x14ac:dyDescent="0.25">
      <c r="A77" s="28">
        <v>43930</v>
      </c>
      <c r="B77" s="5" t="s">
        <v>23</v>
      </c>
      <c r="C77" s="4">
        <v>61</v>
      </c>
      <c r="D77" s="5" t="s">
        <v>22</v>
      </c>
    </row>
    <row r="78" spans="1:4" x14ac:dyDescent="0.25">
      <c r="A78" s="28">
        <v>43930</v>
      </c>
      <c r="B78" s="5" t="s">
        <v>23</v>
      </c>
      <c r="C78" s="4">
        <v>62</v>
      </c>
      <c r="D78" s="5" t="s">
        <v>22</v>
      </c>
    </row>
    <row r="79" spans="1:4" x14ac:dyDescent="0.25">
      <c r="A79" s="28">
        <v>43930</v>
      </c>
      <c r="B79" s="5" t="s">
        <v>23</v>
      </c>
      <c r="C79" s="4">
        <v>47</v>
      </c>
      <c r="D79" s="5" t="s">
        <v>20</v>
      </c>
    </row>
    <row r="80" spans="1:4" x14ac:dyDescent="0.25">
      <c r="A80" s="28">
        <v>43930</v>
      </c>
      <c r="B80" s="5" t="s">
        <v>23</v>
      </c>
      <c r="C80" s="4">
        <v>73</v>
      </c>
      <c r="D80" s="5" t="s">
        <v>20</v>
      </c>
    </row>
    <row r="81" spans="1:4" x14ac:dyDescent="0.25">
      <c r="A81" s="28">
        <v>43931</v>
      </c>
      <c r="B81" s="5" t="s">
        <v>19</v>
      </c>
      <c r="C81" s="4">
        <v>67</v>
      </c>
      <c r="D81" s="5" t="s">
        <v>22</v>
      </c>
    </row>
    <row r="82" spans="1:4" x14ac:dyDescent="0.25">
      <c r="A82" s="28">
        <v>43931</v>
      </c>
      <c r="B82" s="5" t="s">
        <v>19</v>
      </c>
      <c r="C82" s="4">
        <v>66</v>
      </c>
      <c r="D82" s="5" t="s">
        <v>25</v>
      </c>
    </row>
    <row r="83" spans="1:4" x14ac:dyDescent="0.25">
      <c r="A83" s="28">
        <v>43931</v>
      </c>
      <c r="B83" s="5" t="s">
        <v>23</v>
      </c>
      <c r="C83" s="4">
        <v>87</v>
      </c>
      <c r="D83" s="5" t="s">
        <v>20</v>
      </c>
    </row>
    <row r="84" spans="1:4" x14ac:dyDescent="0.25">
      <c r="A84" s="28">
        <v>43932</v>
      </c>
      <c r="B84" s="5" t="s">
        <v>19</v>
      </c>
      <c r="C84" s="4">
        <v>47</v>
      </c>
      <c r="D84" s="5" t="s">
        <v>22</v>
      </c>
    </row>
    <row r="85" spans="1:4" x14ac:dyDescent="0.25">
      <c r="A85" s="28">
        <v>43932</v>
      </c>
      <c r="B85" s="5" t="s">
        <v>19</v>
      </c>
      <c r="C85" s="4">
        <v>62</v>
      </c>
      <c r="D85" s="5" t="s">
        <v>22</v>
      </c>
    </row>
    <row r="86" spans="1:4" x14ac:dyDescent="0.25">
      <c r="A86" s="28">
        <v>43932</v>
      </c>
      <c r="B86" s="5" t="s">
        <v>19</v>
      </c>
      <c r="C86" s="4">
        <v>79</v>
      </c>
      <c r="D86" s="5" t="s">
        <v>22</v>
      </c>
    </row>
    <row r="87" spans="1:4" x14ac:dyDescent="0.25">
      <c r="A87" s="28">
        <v>43932</v>
      </c>
      <c r="B87" s="5" t="s">
        <v>19</v>
      </c>
      <c r="C87" s="4">
        <v>69</v>
      </c>
      <c r="D87" s="5" t="s">
        <v>20</v>
      </c>
    </row>
    <row r="88" spans="1:4" x14ac:dyDescent="0.25">
      <c r="A88" s="28">
        <v>43932</v>
      </c>
      <c r="B88" s="5" t="s">
        <v>19</v>
      </c>
      <c r="C88" s="4">
        <v>71</v>
      </c>
      <c r="D88" s="5" t="s">
        <v>20</v>
      </c>
    </row>
    <row r="89" spans="1:4" x14ac:dyDescent="0.25">
      <c r="A89" s="28">
        <v>43932</v>
      </c>
      <c r="B89" s="5" t="s">
        <v>23</v>
      </c>
      <c r="C89" s="4">
        <v>82</v>
      </c>
      <c r="D89" s="5" t="s">
        <v>22</v>
      </c>
    </row>
    <row r="90" spans="1:4" x14ac:dyDescent="0.25">
      <c r="A90" s="28">
        <v>43932</v>
      </c>
      <c r="B90" s="5" t="s">
        <v>23</v>
      </c>
      <c r="C90" s="4">
        <v>71</v>
      </c>
      <c r="D90" s="5" t="s">
        <v>20</v>
      </c>
    </row>
    <row r="91" spans="1:4" x14ac:dyDescent="0.25">
      <c r="A91" s="28">
        <v>43933</v>
      </c>
      <c r="B91" s="5" t="s">
        <v>19</v>
      </c>
      <c r="C91" s="4">
        <v>90</v>
      </c>
      <c r="D91" s="5" t="s">
        <v>22</v>
      </c>
    </row>
    <row r="92" spans="1:4" x14ac:dyDescent="0.25">
      <c r="A92" s="28">
        <v>43933</v>
      </c>
      <c r="B92" s="5" t="s">
        <v>19</v>
      </c>
      <c r="C92" s="4">
        <v>64</v>
      </c>
      <c r="D92" s="5" t="s">
        <v>20</v>
      </c>
    </row>
    <row r="93" spans="1:4" x14ac:dyDescent="0.25">
      <c r="A93" s="28">
        <v>43933</v>
      </c>
      <c r="B93" s="5" t="s">
        <v>19</v>
      </c>
      <c r="C93" s="4">
        <v>80</v>
      </c>
      <c r="D93" s="5" t="s">
        <v>27</v>
      </c>
    </row>
    <row r="94" spans="1:4" x14ac:dyDescent="0.25">
      <c r="A94" s="28">
        <v>43933</v>
      </c>
      <c r="B94" s="5" t="s">
        <v>23</v>
      </c>
      <c r="C94" s="4">
        <v>67</v>
      </c>
      <c r="D94" s="5" t="s">
        <v>22</v>
      </c>
    </row>
    <row r="95" spans="1:4" x14ac:dyDescent="0.25">
      <c r="A95" s="28">
        <v>43933</v>
      </c>
      <c r="B95" s="5" t="s">
        <v>23</v>
      </c>
      <c r="C95" s="4">
        <v>65</v>
      </c>
      <c r="D95" s="5" t="s">
        <v>22</v>
      </c>
    </row>
    <row r="96" spans="1:4" x14ac:dyDescent="0.25">
      <c r="A96" s="28">
        <v>43933</v>
      </c>
      <c r="B96" s="5" t="s">
        <v>23</v>
      </c>
      <c r="C96" s="4">
        <v>77</v>
      </c>
      <c r="D96" s="5" t="s">
        <v>22</v>
      </c>
    </row>
    <row r="97" spans="1:4" x14ac:dyDescent="0.25">
      <c r="A97" s="28">
        <v>43934</v>
      </c>
      <c r="B97" s="5" t="s">
        <v>19</v>
      </c>
      <c r="C97" s="4">
        <v>86</v>
      </c>
      <c r="D97" s="5" t="s">
        <v>20</v>
      </c>
    </row>
    <row r="98" spans="1:4" x14ac:dyDescent="0.25">
      <c r="A98" s="28">
        <v>43934</v>
      </c>
      <c r="B98" s="5" t="s">
        <v>19</v>
      </c>
      <c r="C98" s="4">
        <v>70</v>
      </c>
      <c r="D98" s="5" t="s">
        <v>27</v>
      </c>
    </row>
    <row r="99" spans="1:4" x14ac:dyDescent="0.25">
      <c r="A99" s="28">
        <v>43934</v>
      </c>
      <c r="B99" s="5" t="s">
        <v>23</v>
      </c>
      <c r="C99" s="4">
        <v>75</v>
      </c>
      <c r="D99" s="5" t="s">
        <v>22</v>
      </c>
    </row>
    <row r="100" spans="1:4" x14ac:dyDescent="0.25">
      <c r="A100" s="28">
        <v>43935</v>
      </c>
      <c r="B100" s="5" t="s">
        <v>19</v>
      </c>
      <c r="C100" s="4">
        <v>81</v>
      </c>
      <c r="D100" s="5" t="s">
        <v>22</v>
      </c>
    </row>
    <row r="101" spans="1:4" x14ac:dyDescent="0.25">
      <c r="A101" s="28">
        <v>43935</v>
      </c>
      <c r="B101" s="5" t="s">
        <v>19</v>
      </c>
      <c r="C101" s="4">
        <v>54</v>
      </c>
      <c r="D101" s="5" t="s">
        <v>21</v>
      </c>
    </row>
    <row r="102" spans="1:4" x14ac:dyDescent="0.25">
      <c r="A102" s="28">
        <v>43935</v>
      </c>
      <c r="B102" s="5" t="s">
        <v>19</v>
      </c>
      <c r="C102" s="4">
        <v>75</v>
      </c>
      <c r="D102" s="5" t="s">
        <v>20</v>
      </c>
    </row>
    <row r="103" spans="1:4" x14ac:dyDescent="0.25">
      <c r="A103" s="28">
        <v>43935</v>
      </c>
      <c r="B103" s="5" t="s">
        <v>19</v>
      </c>
      <c r="C103" s="4">
        <v>76</v>
      </c>
      <c r="D103" s="5" t="s">
        <v>20</v>
      </c>
    </row>
    <row r="104" spans="1:4" x14ac:dyDescent="0.25">
      <c r="A104" s="28">
        <v>43935</v>
      </c>
      <c r="B104" s="5" t="s">
        <v>19</v>
      </c>
      <c r="C104" s="4">
        <v>40</v>
      </c>
      <c r="D104" s="5" t="s">
        <v>25</v>
      </c>
    </row>
    <row r="105" spans="1:4" x14ac:dyDescent="0.25">
      <c r="A105" s="28">
        <v>43935</v>
      </c>
      <c r="B105" s="5" t="s">
        <v>23</v>
      </c>
      <c r="C105" s="4">
        <v>91</v>
      </c>
      <c r="D105" s="5" t="s">
        <v>22</v>
      </c>
    </row>
    <row r="106" spans="1:4" x14ac:dyDescent="0.25">
      <c r="A106" s="28">
        <v>43935</v>
      </c>
      <c r="B106" s="5" t="s">
        <v>23</v>
      </c>
      <c r="C106" s="4">
        <v>78</v>
      </c>
      <c r="D106" s="5" t="s">
        <v>27</v>
      </c>
    </row>
    <row r="107" spans="1:4" x14ac:dyDescent="0.25">
      <c r="A107" s="28">
        <v>43936</v>
      </c>
      <c r="B107" s="5" t="s">
        <v>19</v>
      </c>
      <c r="C107" s="4">
        <v>57</v>
      </c>
      <c r="D107" s="5" t="s">
        <v>20</v>
      </c>
    </row>
    <row r="108" spans="1:4" x14ac:dyDescent="0.25">
      <c r="A108" s="28">
        <v>43936</v>
      </c>
      <c r="B108" s="5" t="s">
        <v>19</v>
      </c>
      <c r="C108" s="4">
        <v>70</v>
      </c>
      <c r="D108" s="5" t="s">
        <v>20</v>
      </c>
    </row>
    <row r="109" spans="1:4" x14ac:dyDescent="0.25">
      <c r="A109" s="28">
        <v>43936</v>
      </c>
      <c r="B109" s="5" t="s">
        <v>23</v>
      </c>
      <c r="C109" s="4">
        <v>53</v>
      </c>
      <c r="D109" s="5" t="s">
        <v>22</v>
      </c>
    </row>
    <row r="110" spans="1:4" x14ac:dyDescent="0.25">
      <c r="A110" s="28">
        <v>43936</v>
      </c>
      <c r="B110" s="5" t="s">
        <v>23</v>
      </c>
      <c r="C110" s="4">
        <v>80</v>
      </c>
      <c r="D110" s="5" t="s">
        <v>20</v>
      </c>
    </row>
    <row r="111" spans="1:4" x14ac:dyDescent="0.25">
      <c r="A111" s="28">
        <v>43936</v>
      </c>
      <c r="B111" s="5" t="s">
        <v>23</v>
      </c>
      <c r="C111" s="4">
        <v>94</v>
      </c>
      <c r="D111" s="5" t="s">
        <v>20</v>
      </c>
    </row>
    <row r="112" spans="1:4" x14ac:dyDescent="0.25">
      <c r="A112" s="28">
        <v>43936</v>
      </c>
      <c r="B112" s="5" t="s">
        <v>23</v>
      </c>
      <c r="C112" s="4">
        <v>67</v>
      </c>
      <c r="D112" s="5" t="s">
        <v>27</v>
      </c>
    </row>
    <row r="113" spans="1:4" x14ac:dyDescent="0.25">
      <c r="A113" s="28">
        <v>43936</v>
      </c>
      <c r="B113" s="5" t="s">
        <v>23</v>
      </c>
      <c r="C113" s="4">
        <v>79</v>
      </c>
      <c r="D113" s="5" t="s">
        <v>28</v>
      </c>
    </row>
    <row r="114" spans="1:4" x14ac:dyDescent="0.25">
      <c r="A114" s="28">
        <v>43937</v>
      </c>
      <c r="B114" s="5" t="s">
        <v>19</v>
      </c>
      <c r="C114" s="4">
        <v>81</v>
      </c>
      <c r="D114" s="5" t="s">
        <v>22</v>
      </c>
    </row>
    <row r="115" spans="1:4" x14ac:dyDescent="0.25">
      <c r="A115" s="28">
        <v>43937</v>
      </c>
      <c r="B115" s="5" t="s">
        <v>19</v>
      </c>
      <c r="C115" s="4">
        <v>54</v>
      </c>
      <c r="D115" s="5" t="s">
        <v>22</v>
      </c>
    </row>
    <row r="116" spans="1:4" x14ac:dyDescent="0.25">
      <c r="A116" s="28">
        <v>43937</v>
      </c>
      <c r="B116" s="5" t="s">
        <v>19</v>
      </c>
      <c r="C116" s="4">
        <v>79</v>
      </c>
      <c r="D116" s="5" t="s">
        <v>22</v>
      </c>
    </row>
    <row r="117" spans="1:4" x14ac:dyDescent="0.25">
      <c r="A117" s="28">
        <v>43937</v>
      </c>
      <c r="B117" s="5" t="s">
        <v>19</v>
      </c>
      <c r="C117" s="4">
        <v>92</v>
      </c>
      <c r="D117" s="5" t="s">
        <v>22</v>
      </c>
    </row>
    <row r="118" spans="1:4" x14ac:dyDescent="0.25">
      <c r="A118" s="28">
        <v>43937</v>
      </c>
      <c r="B118" s="5" t="s">
        <v>19</v>
      </c>
      <c r="C118" s="4">
        <v>69</v>
      </c>
      <c r="D118" s="5" t="s">
        <v>21</v>
      </c>
    </row>
    <row r="119" spans="1:4" x14ac:dyDescent="0.25">
      <c r="A119" s="28">
        <v>43937</v>
      </c>
      <c r="B119" s="5" t="s">
        <v>19</v>
      </c>
      <c r="C119" s="4">
        <v>86</v>
      </c>
      <c r="D119" s="5" t="s">
        <v>20</v>
      </c>
    </row>
    <row r="120" spans="1:4" x14ac:dyDescent="0.25">
      <c r="A120" s="28">
        <v>43937</v>
      </c>
      <c r="B120" s="5" t="s">
        <v>19</v>
      </c>
      <c r="C120" s="4">
        <v>95</v>
      </c>
      <c r="D120" s="5" t="s">
        <v>20</v>
      </c>
    </row>
    <row r="121" spans="1:4" x14ac:dyDescent="0.25">
      <c r="A121" s="28">
        <v>43937</v>
      </c>
      <c r="B121" s="5" t="s">
        <v>19</v>
      </c>
      <c r="C121" s="4">
        <v>85</v>
      </c>
      <c r="D121" s="5" t="s">
        <v>24</v>
      </c>
    </row>
    <row r="122" spans="1:4" x14ac:dyDescent="0.25">
      <c r="A122" s="28">
        <v>43937</v>
      </c>
      <c r="B122" s="5" t="s">
        <v>23</v>
      </c>
      <c r="C122" s="4">
        <v>76</v>
      </c>
      <c r="D122" s="5" t="s">
        <v>22</v>
      </c>
    </row>
    <row r="123" spans="1:4" x14ac:dyDescent="0.25">
      <c r="A123" s="28">
        <v>43937</v>
      </c>
      <c r="B123" s="5" t="s">
        <v>23</v>
      </c>
      <c r="C123" s="4">
        <v>94</v>
      </c>
      <c r="D123" s="5" t="s">
        <v>20</v>
      </c>
    </row>
    <row r="124" spans="1:4" x14ac:dyDescent="0.25">
      <c r="A124" s="28">
        <v>43938</v>
      </c>
      <c r="B124" s="5" t="s">
        <v>19</v>
      </c>
      <c r="C124" s="4">
        <v>95</v>
      </c>
      <c r="D124" s="5" t="s">
        <v>22</v>
      </c>
    </row>
    <row r="125" spans="1:4" x14ac:dyDescent="0.25">
      <c r="A125" s="28">
        <v>43938</v>
      </c>
      <c r="B125" s="5" t="s">
        <v>19</v>
      </c>
      <c r="C125" s="4">
        <v>80</v>
      </c>
      <c r="D125" s="5" t="s">
        <v>22</v>
      </c>
    </row>
    <row r="126" spans="1:4" x14ac:dyDescent="0.25">
      <c r="A126" s="28">
        <v>43938</v>
      </c>
      <c r="B126" s="5" t="s">
        <v>19</v>
      </c>
      <c r="C126" s="4">
        <v>57</v>
      </c>
      <c r="D126" s="5" t="s">
        <v>20</v>
      </c>
    </row>
    <row r="127" spans="1:4" x14ac:dyDescent="0.25">
      <c r="A127" s="28">
        <v>43938</v>
      </c>
      <c r="B127" s="5" t="s">
        <v>19</v>
      </c>
      <c r="C127" s="4">
        <v>62</v>
      </c>
      <c r="D127" s="5" t="s">
        <v>24</v>
      </c>
    </row>
    <row r="128" spans="1:4" x14ac:dyDescent="0.25">
      <c r="A128" s="28">
        <v>43938</v>
      </c>
      <c r="B128" s="5" t="s">
        <v>19</v>
      </c>
      <c r="C128" s="4">
        <v>74</v>
      </c>
      <c r="D128" s="5" t="s">
        <v>24</v>
      </c>
    </row>
    <row r="129" spans="1:4" x14ac:dyDescent="0.25">
      <c r="A129" s="28">
        <v>43938</v>
      </c>
      <c r="B129" s="5" t="s">
        <v>23</v>
      </c>
      <c r="C129" s="4">
        <v>95</v>
      </c>
      <c r="D129" s="5" t="s">
        <v>22</v>
      </c>
    </row>
    <row r="130" spans="1:4" x14ac:dyDescent="0.25">
      <c r="A130" s="28">
        <v>43938</v>
      </c>
      <c r="B130" s="5" t="s">
        <v>23</v>
      </c>
      <c r="C130" s="4">
        <v>64</v>
      </c>
      <c r="D130" s="5" t="s">
        <v>28</v>
      </c>
    </row>
    <row r="131" spans="1:4" x14ac:dyDescent="0.25">
      <c r="A131" s="28">
        <v>43939</v>
      </c>
      <c r="B131" s="5" t="s">
        <v>19</v>
      </c>
      <c r="C131" s="4">
        <v>27</v>
      </c>
      <c r="D131" s="5" t="s">
        <v>22</v>
      </c>
    </row>
    <row r="132" spans="1:4" x14ac:dyDescent="0.25">
      <c r="A132" s="28">
        <v>43939</v>
      </c>
      <c r="B132" s="5" t="s">
        <v>19</v>
      </c>
      <c r="C132" s="4">
        <v>47</v>
      </c>
      <c r="D132" s="5" t="s">
        <v>22</v>
      </c>
    </row>
    <row r="133" spans="1:4" x14ac:dyDescent="0.25">
      <c r="A133" s="28">
        <v>43939</v>
      </c>
      <c r="B133" s="5" t="s">
        <v>19</v>
      </c>
      <c r="C133" s="4">
        <v>88</v>
      </c>
      <c r="D133" s="5" t="s">
        <v>20</v>
      </c>
    </row>
    <row r="134" spans="1:4" x14ac:dyDescent="0.25">
      <c r="A134" s="28">
        <v>43940</v>
      </c>
      <c r="B134" s="5" t="s">
        <v>19</v>
      </c>
      <c r="C134" s="4">
        <v>93</v>
      </c>
      <c r="D134" s="5" t="s">
        <v>22</v>
      </c>
    </row>
    <row r="135" spans="1:4" x14ac:dyDescent="0.25">
      <c r="A135" s="28">
        <v>43940</v>
      </c>
      <c r="B135" s="5" t="s">
        <v>19</v>
      </c>
      <c r="C135" s="4">
        <v>74</v>
      </c>
      <c r="D135" s="5" t="s">
        <v>27</v>
      </c>
    </row>
    <row r="136" spans="1:4" x14ac:dyDescent="0.25">
      <c r="A136" s="28">
        <v>43941</v>
      </c>
      <c r="B136" s="5" t="s">
        <v>19</v>
      </c>
      <c r="C136" s="4">
        <v>85</v>
      </c>
      <c r="D136" s="5" t="s">
        <v>27</v>
      </c>
    </row>
    <row r="137" spans="1:4" x14ac:dyDescent="0.25">
      <c r="A137" s="28">
        <v>43941</v>
      </c>
      <c r="B137" s="5" t="s">
        <v>19</v>
      </c>
      <c r="C137" s="4">
        <v>90</v>
      </c>
      <c r="D137" s="5" t="s">
        <v>24</v>
      </c>
    </row>
    <row r="138" spans="1:4" x14ac:dyDescent="0.25">
      <c r="A138" s="28">
        <v>43941</v>
      </c>
      <c r="B138" s="5" t="s">
        <v>23</v>
      </c>
      <c r="C138" s="4">
        <v>78</v>
      </c>
      <c r="D138" s="5" t="s">
        <v>21</v>
      </c>
    </row>
    <row r="139" spans="1:4" x14ac:dyDescent="0.25">
      <c r="A139" s="28">
        <v>43941</v>
      </c>
      <c r="B139" s="5" t="s">
        <v>23</v>
      </c>
      <c r="C139" s="4">
        <v>90</v>
      </c>
      <c r="D139" s="5" t="s">
        <v>20</v>
      </c>
    </row>
    <row r="140" spans="1:4" x14ac:dyDescent="0.25">
      <c r="A140" s="28">
        <v>43941</v>
      </c>
      <c r="B140" s="5" t="s">
        <v>23</v>
      </c>
      <c r="C140" s="4">
        <v>84</v>
      </c>
      <c r="D140" s="5" t="s">
        <v>27</v>
      </c>
    </row>
    <row r="141" spans="1:4" x14ac:dyDescent="0.25">
      <c r="A141" s="28">
        <v>43941</v>
      </c>
      <c r="B141" s="5" t="s">
        <v>23</v>
      </c>
      <c r="C141" s="4">
        <v>63</v>
      </c>
      <c r="D141" s="5" t="s">
        <v>25</v>
      </c>
    </row>
    <row r="142" spans="1:4" x14ac:dyDescent="0.25">
      <c r="A142" s="28">
        <v>43941</v>
      </c>
      <c r="B142" s="5" t="s">
        <v>23</v>
      </c>
      <c r="C142" s="4">
        <v>77</v>
      </c>
      <c r="D142" s="5" t="s">
        <v>25</v>
      </c>
    </row>
    <row r="143" spans="1:4" x14ac:dyDescent="0.25">
      <c r="A143" s="28">
        <v>43941</v>
      </c>
      <c r="B143" s="5" t="s">
        <v>23</v>
      </c>
      <c r="C143" s="4">
        <v>86</v>
      </c>
      <c r="D143" s="5" t="s">
        <v>25</v>
      </c>
    </row>
    <row r="144" spans="1:4" x14ac:dyDescent="0.25">
      <c r="A144" s="28">
        <v>43942</v>
      </c>
      <c r="B144" s="5" t="s">
        <v>19</v>
      </c>
      <c r="C144" s="4">
        <v>64</v>
      </c>
      <c r="D144" s="5" t="s">
        <v>22</v>
      </c>
    </row>
    <row r="145" spans="1:4" x14ac:dyDescent="0.25">
      <c r="A145" s="28">
        <v>43942</v>
      </c>
      <c r="B145" s="5" t="s">
        <v>19</v>
      </c>
      <c r="C145" s="4">
        <v>84</v>
      </c>
      <c r="D145" s="5" t="s">
        <v>22</v>
      </c>
    </row>
    <row r="146" spans="1:4" x14ac:dyDescent="0.25">
      <c r="A146" s="28">
        <v>43942</v>
      </c>
      <c r="B146" s="5" t="s">
        <v>19</v>
      </c>
      <c r="C146" s="4">
        <v>76</v>
      </c>
      <c r="D146" s="5" t="s">
        <v>20</v>
      </c>
    </row>
    <row r="147" spans="1:4" x14ac:dyDescent="0.25">
      <c r="A147" s="28">
        <v>43942</v>
      </c>
      <c r="B147" s="5" t="s">
        <v>19</v>
      </c>
      <c r="C147" s="4">
        <v>77</v>
      </c>
      <c r="D147" s="5" t="s">
        <v>20</v>
      </c>
    </row>
    <row r="148" spans="1:4" x14ac:dyDescent="0.25">
      <c r="A148" s="28">
        <v>43942</v>
      </c>
      <c r="B148" s="5" t="s">
        <v>19</v>
      </c>
      <c r="C148" s="4">
        <v>83</v>
      </c>
      <c r="D148" s="5" t="s">
        <v>20</v>
      </c>
    </row>
    <row r="149" spans="1:4" x14ac:dyDescent="0.25">
      <c r="A149" s="28">
        <v>43942</v>
      </c>
      <c r="B149" s="5" t="s">
        <v>19</v>
      </c>
      <c r="C149" s="4">
        <v>86</v>
      </c>
      <c r="D149" s="5" t="s">
        <v>28</v>
      </c>
    </row>
    <row r="150" spans="1:4" x14ac:dyDescent="0.25">
      <c r="A150" s="28">
        <v>43942</v>
      </c>
      <c r="B150" s="5" t="s">
        <v>23</v>
      </c>
      <c r="C150" s="4">
        <v>53</v>
      </c>
      <c r="D150" s="5" t="s">
        <v>22</v>
      </c>
    </row>
    <row r="151" spans="1:4" x14ac:dyDescent="0.25">
      <c r="A151" s="28">
        <v>43942</v>
      </c>
      <c r="B151" s="5" t="s">
        <v>23</v>
      </c>
      <c r="C151" s="4">
        <v>62</v>
      </c>
      <c r="D151" s="5" t="s">
        <v>22</v>
      </c>
    </row>
    <row r="152" spans="1:4" x14ac:dyDescent="0.25">
      <c r="A152" s="28">
        <v>43942</v>
      </c>
      <c r="B152" s="5" t="s">
        <v>23</v>
      </c>
      <c r="C152" s="4">
        <v>76</v>
      </c>
      <c r="D152" s="5" t="s">
        <v>28</v>
      </c>
    </row>
    <row r="153" spans="1:4" x14ac:dyDescent="0.25">
      <c r="A153" s="28">
        <v>43943</v>
      </c>
      <c r="B153" s="5" t="s">
        <v>19</v>
      </c>
      <c r="C153" s="4">
        <v>55</v>
      </c>
      <c r="D153" s="5" t="s">
        <v>22</v>
      </c>
    </row>
    <row r="154" spans="1:4" x14ac:dyDescent="0.25">
      <c r="A154" s="28">
        <v>43943</v>
      </c>
      <c r="B154" s="5" t="s">
        <v>19</v>
      </c>
      <c r="C154" s="4">
        <v>60</v>
      </c>
      <c r="D154" s="5" t="s">
        <v>22</v>
      </c>
    </row>
    <row r="155" spans="1:4" x14ac:dyDescent="0.25">
      <c r="A155" s="28">
        <v>43943</v>
      </c>
      <c r="B155" s="5" t="s">
        <v>19</v>
      </c>
      <c r="C155" s="4">
        <v>57</v>
      </c>
      <c r="D155" s="5" t="s">
        <v>22</v>
      </c>
    </row>
    <row r="156" spans="1:4" x14ac:dyDescent="0.25">
      <c r="A156" s="28">
        <v>43943</v>
      </c>
      <c r="B156" s="5" t="s">
        <v>19</v>
      </c>
      <c r="C156" s="4">
        <v>82</v>
      </c>
      <c r="D156" s="5" t="s">
        <v>20</v>
      </c>
    </row>
    <row r="157" spans="1:4" x14ac:dyDescent="0.25">
      <c r="A157" s="28">
        <v>43943</v>
      </c>
      <c r="B157" s="5" t="s">
        <v>23</v>
      </c>
      <c r="C157" s="4">
        <v>88</v>
      </c>
      <c r="D157" s="5" t="s">
        <v>22</v>
      </c>
    </row>
    <row r="158" spans="1:4" x14ac:dyDescent="0.25">
      <c r="A158" s="28">
        <v>43943</v>
      </c>
      <c r="B158" s="5" t="s">
        <v>23</v>
      </c>
      <c r="C158" s="4">
        <v>85</v>
      </c>
      <c r="D158" s="5" t="s">
        <v>22</v>
      </c>
    </row>
    <row r="159" spans="1:4" x14ac:dyDescent="0.25">
      <c r="A159" s="28">
        <v>43943</v>
      </c>
      <c r="B159" s="5" t="s">
        <v>23</v>
      </c>
      <c r="C159" s="4">
        <v>57</v>
      </c>
      <c r="D159" s="5" t="s">
        <v>20</v>
      </c>
    </row>
    <row r="160" spans="1:4" x14ac:dyDescent="0.25">
      <c r="A160" s="28">
        <v>43943</v>
      </c>
      <c r="B160" s="5" t="s">
        <v>23</v>
      </c>
      <c r="C160" s="4">
        <v>84</v>
      </c>
      <c r="D160" s="5" t="s">
        <v>27</v>
      </c>
    </row>
    <row r="161" spans="1:4" x14ac:dyDescent="0.25">
      <c r="A161" s="28">
        <v>43944</v>
      </c>
      <c r="B161" s="5" t="s">
        <v>19</v>
      </c>
      <c r="C161" s="4">
        <v>55</v>
      </c>
      <c r="D161" s="5" t="s">
        <v>22</v>
      </c>
    </row>
    <row r="162" spans="1:4" x14ac:dyDescent="0.25">
      <c r="A162" s="28">
        <v>43944</v>
      </c>
      <c r="B162" s="5" t="s">
        <v>19</v>
      </c>
      <c r="C162" s="4">
        <v>76</v>
      </c>
      <c r="D162" s="5" t="s">
        <v>20</v>
      </c>
    </row>
    <row r="163" spans="1:4" x14ac:dyDescent="0.25">
      <c r="A163" s="28">
        <v>43944</v>
      </c>
      <c r="B163" s="5" t="s">
        <v>19</v>
      </c>
      <c r="C163" s="4">
        <v>59</v>
      </c>
      <c r="D163" s="5" t="s">
        <v>24</v>
      </c>
    </row>
    <row r="164" spans="1:4" x14ac:dyDescent="0.25">
      <c r="A164" s="28">
        <v>43944</v>
      </c>
      <c r="B164" s="5" t="s">
        <v>23</v>
      </c>
      <c r="C164" s="4">
        <v>86</v>
      </c>
      <c r="D164" s="5" t="s">
        <v>22</v>
      </c>
    </row>
    <row r="165" spans="1:4" x14ac:dyDescent="0.25">
      <c r="A165" s="28">
        <v>43944</v>
      </c>
      <c r="B165" s="5" t="s">
        <v>23</v>
      </c>
      <c r="C165" s="4">
        <v>68</v>
      </c>
      <c r="D165" s="5" t="s">
        <v>22</v>
      </c>
    </row>
    <row r="166" spans="1:4" x14ac:dyDescent="0.25">
      <c r="A166" s="28">
        <v>43944</v>
      </c>
      <c r="B166" s="5" t="s">
        <v>23</v>
      </c>
      <c r="C166" s="4">
        <v>75</v>
      </c>
      <c r="D166" s="5" t="s">
        <v>22</v>
      </c>
    </row>
    <row r="167" spans="1:4" x14ac:dyDescent="0.25">
      <c r="A167" s="28">
        <v>43945</v>
      </c>
      <c r="B167" s="5" t="s">
        <v>19</v>
      </c>
      <c r="C167" s="4">
        <v>56</v>
      </c>
      <c r="D167" s="5" t="s">
        <v>22</v>
      </c>
    </row>
    <row r="168" spans="1:4" x14ac:dyDescent="0.25">
      <c r="A168" s="28">
        <v>43945</v>
      </c>
      <c r="B168" s="5" t="s">
        <v>19</v>
      </c>
      <c r="C168" s="4">
        <v>93</v>
      </c>
      <c r="D168" s="5" t="s">
        <v>22</v>
      </c>
    </row>
    <row r="169" spans="1:4" x14ac:dyDescent="0.25">
      <c r="A169" s="28">
        <v>43945</v>
      </c>
      <c r="B169" s="5" t="s">
        <v>19</v>
      </c>
      <c r="C169" s="4">
        <v>68</v>
      </c>
      <c r="D169" s="5" t="s">
        <v>22</v>
      </c>
    </row>
    <row r="170" spans="1:4" x14ac:dyDescent="0.25">
      <c r="A170" s="28">
        <v>43945</v>
      </c>
      <c r="B170" s="5" t="s">
        <v>19</v>
      </c>
      <c r="C170" s="4">
        <v>45</v>
      </c>
      <c r="D170" s="5" t="s">
        <v>21</v>
      </c>
    </row>
    <row r="171" spans="1:4" x14ac:dyDescent="0.25">
      <c r="A171" s="28">
        <v>43945</v>
      </c>
      <c r="B171" s="5" t="s">
        <v>19</v>
      </c>
      <c r="C171" s="4">
        <v>76</v>
      </c>
      <c r="D171" s="5" t="s">
        <v>20</v>
      </c>
    </row>
    <row r="172" spans="1:4" x14ac:dyDescent="0.25">
      <c r="A172" s="28">
        <v>43945</v>
      </c>
      <c r="B172" s="5" t="s">
        <v>19</v>
      </c>
      <c r="C172" s="4">
        <v>31</v>
      </c>
      <c r="D172" s="5" t="s">
        <v>20</v>
      </c>
    </row>
    <row r="173" spans="1:4" x14ac:dyDescent="0.25">
      <c r="A173" s="28">
        <v>43945</v>
      </c>
      <c r="B173" s="5" t="s">
        <v>19</v>
      </c>
      <c r="C173" s="4">
        <v>61</v>
      </c>
      <c r="D173" s="5" t="s">
        <v>30</v>
      </c>
    </row>
    <row r="174" spans="1:4" x14ac:dyDescent="0.25">
      <c r="A174" s="28">
        <v>43945</v>
      </c>
      <c r="B174" s="5" t="s">
        <v>23</v>
      </c>
      <c r="C174" s="4">
        <v>89</v>
      </c>
      <c r="D174" s="5" t="s">
        <v>22</v>
      </c>
    </row>
    <row r="175" spans="1:4" x14ac:dyDescent="0.25">
      <c r="A175" s="28">
        <v>43945</v>
      </c>
      <c r="B175" s="5" t="s">
        <v>23</v>
      </c>
      <c r="C175" s="4">
        <v>89</v>
      </c>
      <c r="D175" s="5" t="s">
        <v>20</v>
      </c>
    </row>
    <row r="176" spans="1:4" x14ac:dyDescent="0.25">
      <c r="A176" s="28">
        <v>43945</v>
      </c>
      <c r="B176" s="5" t="s">
        <v>23</v>
      </c>
      <c r="C176" s="4"/>
      <c r="D176" s="5" t="s">
        <v>20</v>
      </c>
    </row>
    <row r="177" spans="1:4" x14ac:dyDescent="0.25">
      <c r="A177" s="28">
        <v>43945</v>
      </c>
      <c r="B177" s="5" t="s">
        <v>23</v>
      </c>
      <c r="C177" s="4">
        <v>85</v>
      </c>
      <c r="D177" s="5" t="s">
        <v>27</v>
      </c>
    </row>
    <row r="178" spans="1:4" x14ac:dyDescent="0.25">
      <c r="A178" s="28">
        <v>43946</v>
      </c>
      <c r="B178" s="5" t="s">
        <v>19</v>
      </c>
      <c r="C178" s="4">
        <v>60</v>
      </c>
      <c r="D178" s="5" t="s">
        <v>22</v>
      </c>
    </row>
    <row r="179" spans="1:4" x14ac:dyDescent="0.25">
      <c r="A179" s="28">
        <v>43946</v>
      </c>
      <c r="B179" s="5" t="s">
        <v>19</v>
      </c>
      <c r="C179" s="4">
        <v>80</v>
      </c>
      <c r="D179" s="5" t="s">
        <v>22</v>
      </c>
    </row>
    <row r="180" spans="1:4" x14ac:dyDescent="0.25">
      <c r="A180" s="28">
        <v>43946</v>
      </c>
      <c r="B180" s="5" t="s">
        <v>19</v>
      </c>
      <c r="C180" s="4">
        <v>48</v>
      </c>
      <c r="D180" s="5" t="s">
        <v>20</v>
      </c>
    </row>
    <row r="181" spans="1:4" x14ac:dyDescent="0.25">
      <c r="A181" s="28">
        <v>43946</v>
      </c>
      <c r="B181" s="5" t="s">
        <v>19</v>
      </c>
      <c r="C181" s="4">
        <v>85</v>
      </c>
      <c r="D181" s="5" t="s">
        <v>25</v>
      </c>
    </row>
    <row r="182" spans="1:4" x14ac:dyDescent="0.25">
      <c r="A182" s="28">
        <v>43946</v>
      </c>
      <c r="B182" s="5" t="s">
        <v>23</v>
      </c>
      <c r="C182" s="4">
        <v>75</v>
      </c>
      <c r="D182" s="5" t="s">
        <v>20</v>
      </c>
    </row>
    <row r="183" spans="1:4" x14ac:dyDescent="0.25">
      <c r="A183" s="28">
        <v>43946</v>
      </c>
      <c r="B183" s="5" t="s">
        <v>23</v>
      </c>
      <c r="C183" s="4">
        <v>67</v>
      </c>
      <c r="D183" s="5" t="s">
        <v>20</v>
      </c>
    </row>
    <row r="184" spans="1:4" x14ac:dyDescent="0.25">
      <c r="A184" s="28">
        <v>43946</v>
      </c>
      <c r="B184" s="5" t="s">
        <v>23</v>
      </c>
      <c r="C184" s="4">
        <v>80</v>
      </c>
      <c r="D184" s="5" t="s">
        <v>20</v>
      </c>
    </row>
    <row r="185" spans="1:4" x14ac:dyDescent="0.25">
      <c r="A185" s="28">
        <v>43946</v>
      </c>
      <c r="B185" s="5" t="s">
        <v>23</v>
      </c>
      <c r="C185" s="4">
        <v>90</v>
      </c>
      <c r="D185" s="5" t="s">
        <v>27</v>
      </c>
    </row>
    <row r="186" spans="1:4" x14ac:dyDescent="0.25">
      <c r="A186" s="28">
        <v>43946</v>
      </c>
      <c r="B186" s="5" t="s">
        <v>23</v>
      </c>
      <c r="C186" s="4">
        <v>85</v>
      </c>
      <c r="D186" s="5" t="s">
        <v>28</v>
      </c>
    </row>
    <row r="187" spans="1:4" x14ac:dyDescent="0.25">
      <c r="A187" s="28">
        <v>43947</v>
      </c>
      <c r="B187" s="5" t="s">
        <v>19</v>
      </c>
      <c r="C187" s="4">
        <v>83</v>
      </c>
      <c r="D187" s="5" t="s">
        <v>22</v>
      </c>
    </row>
    <row r="188" spans="1:4" x14ac:dyDescent="0.25">
      <c r="A188" s="28">
        <v>43947</v>
      </c>
      <c r="B188" s="5" t="s">
        <v>19</v>
      </c>
      <c r="C188" s="4">
        <v>75</v>
      </c>
      <c r="D188" s="5" t="s">
        <v>22</v>
      </c>
    </row>
    <row r="189" spans="1:4" x14ac:dyDescent="0.25">
      <c r="A189" s="28">
        <v>43947</v>
      </c>
      <c r="B189" s="5" t="s">
        <v>23</v>
      </c>
      <c r="C189" s="4">
        <v>93</v>
      </c>
      <c r="D189" s="5" t="s">
        <v>20</v>
      </c>
    </row>
    <row r="190" spans="1:4" x14ac:dyDescent="0.25">
      <c r="A190" s="28">
        <v>43947</v>
      </c>
      <c r="B190" s="5" t="s">
        <v>23</v>
      </c>
      <c r="C190" s="4">
        <v>63</v>
      </c>
      <c r="D190" s="5" t="s">
        <v>20</v>
      </c>
    </row>
    <row r="191" spans="1:4" x14ac:dyDescent="0.25">
      <c r="A191" s="28">
        <v>43947</v>
      </c>
      <c r="B191" s="5" t="s">
        <v>23</v>
      </c>
      <c r="C191" s="4">
        <v>93</v>
      </c>
      <c r="D191" s="5" t="s">
        <v>20</v>
      </c>
    </row>
    <row r="192" spans="1:4" x14ac:dyDescent="0.25">
      <c r="A192" s="28">
        <v>43947</v>
      </c>
      <c r="B192" s="5" t="s">
        <v>23</v>
      </c>
      <c r="C192" s="4">
        <v>79</v>
      </c>
      <c r="D192" s="5" t="s">
        <v>20</v>
      </c>
    </row>
    <row r="193" spans="1:4" x14ac:dyDescent="0.25">
      <c r="A193" s="28">
        <v>43947</v>
      </c>
      <c r="B193" s="5" t="s">
        <v>23</v>
      </c>
      <c r="C193" s="4">
        <v>75</v>
      </c>
      <c r="D193" s="5" t="s">
        <v>20</v>
      </c>
    </row>
    <row r="194" spans="1:4" x14ac:dyDescent="0.25">
      <c r="A194" s="28">
        <v>43948</v>
      </c>
      <c r="B194" s="5" t="s">
        <v>19</v>
      </c>
      <c r="C194" s="4">
        <v>90</v>
      </c>
      <c r="D194" s="5" t="s">
        <v>21</v>
      </c>
    </row>
    <row r="195" spans="1:4" x14ac:dyDescent="0.25">
      <c r="A195" s="28">
        <v>43948</v>
      </c>
      <c r="B195" s="5" t="s">
        <v>19</v>
      </c>
      <c r="C195" s="4">
        <v>81</v>
      </c>
      <c r="D195" s="5" t="s">
        <v>20</v>
      </c>
    </row>
    <row r="196" spans="1:4" x14ac:dyDescent="0.25">
      <c r="A196" s="28">
        <v>43948</v>
      </c>
      <c r="B196" s="5" t="s">
        <v>19</v>
      </c>
      <c r="C196" s="4">
        <v>68</v>
      </c>
      <c r="D196" s="5" t="s">
        <v>20</v>
      </c>
    </row>
    <row r="197" spans="1:4" x14ac:dyDescent="0.25">
      <c r="A197" s="28">
        <v>43948</v>
      </c>
      <c r="B197" s="5" t="s">
        <v>23</v>
      </c>
      <c r="C197" s="4">
        <v>81</v>
      </c>
      <c r="D197" s="5" t="s">
        <v>22</v>
      </c>
    </row>
    <row r="198" spans="1:4" x14ac:dyDescent="0.25">
      <c r="A198" s="28">
        <v>43948</v>
      </c>
      <c r="B198" s="5" t="s">
        <v>23</v>
      </c>
      <c r="C198" s="4">
        <v>70</v>
      </c>
      <c r="D198" s="5" t="s">
        <v>27</v>
      </c>
    </row>
    <row r="199" spans="1:4" x14ac:dyDescent="0.25">
      <c r="A199" s="28">
        <v>43949</v>
      </c>
      <c r="B199" s="5" t="s">
        <v>19</v>
      </c>
      <c r="C199" s="4">
        <v>71</v>
      </c>
      <c r="D199" s="5" t="s">
        <v>22</v>
      </c>
    </row>
    <row r="200" spans="1:4" x14ac:dyDescent="0.25">
      <c r="A200" s="28">
        <v>43949</v>
      </c>
      <c r="B200" s="5" t="s">
        <v>19</v>
      </c>
      <c r="C200" s="4">
        <v>86</v>
      </c>
      <c r="D200" s="5" t="s">
        <v>20</v>
      </c>
    </row>
    <row r="201" spans="1:4" x14ac:dyDescent="0.25">
      <c r="A201" s="28">
        <v>43949</v>
      </c>
      <c r="B201" s="5" t="s">
        <v>23</v>
      </c>
      <c r="C201" s="4">
        <v>87</v>
      </c>
      <c r="D201" s="5" t="s">
        <v>22</v>
      </c>
    </row>
    <row r="202" spans="1:4" x14ac:dyDescent="0.25">
      <c r="A202" s="28">
        <v>43949</v>
      </c>
      <c r="B202" s="5" t="s">
        <v>23</v>
      </c>
      <c r="C202" s="4">
        <v>80</v>
      </c>
      <c r="D202" s="5" t="s">
        <v>22</v>
      </c>
    </row>
    <row r="203" spans="1:4" x14ac:dyDescent="0.25">
      <c r="A203" s="28">
        <v>43949</v>
      </c>
      <c r="B203" s="5" t="s">
        <v>23</v>
      </c>
      <c r="C203" s="4">
        <v>83</v>
      </c>
      <c r="D203" s="5" t="s">
        <v>22</v>
      </c>
    </row>
    <row r="204" spans="1:4" x14ac:dyDescent="0.25">
      <c r="A204" s="28">
        <v>43949</v>
      </c>
      <c r="B204" s="5" t="s">
        <v>23</v>
      </c>
      <c r="C204" s="4">
        <v>69</v>
      </c>
      <c r="D204" s="5" t="s">
        <v>22</v>
      </c>
    </row>
    <row r="205" spans="1:4" x14ac:dyDescent="0.25">
      <c r="A205" s="28">
        <v>43949</v>
      </c>
      <c r="B205" s="5" t="s">
        <v>23</v>
      </c>
      <c r="C205" s="4">
        <v>61</v>
      </c>
      <c r="D205" s="5" t="s">
        <v>22</v>
      </c>
    </row>
    <row r="206" spans="1:4" x14ac:dyDescent="0.25">
      <c r="A206" s="28">
        <v>43949</v>
      </c>
      <c r="B206" s="5" t="s">
        <v>23</v>
      </c>
      <c r="C206" s="4">
        <v>84</v>
      </c>
      <c r="D206" s="5" t="s">
        <v>20</v>
      </c>
    </row>
    <row r="207" spans="1:4" x14ac:dyDescent="0.25">
      <c r="A207" s="28">
        <v>43949</v>
      </c>
      <c r="B207" s="5" t="s">
        <v>23</v>
      </c>
      <c r="C207" s="4">
        <v>85</v>
      </c>
      <c r="D207" s="5" t="s">
        <v>27</v>
      </c>
    </row>
    <row r="208" spans="1:4" x14ac:dyDescent="0.25">
      <c r="A208" s="28">
        <v>43949</v>
      </c>
      <c r="B208" s="5" t="s">
        <v>23</v>
      </c>
      <c r="C208" s="4">
        <v>70</v>
      </c>
      <c r="D208" s="5" t="s">
        <v>26</v>
      </c>
    </row>
    <row r="209" spans="1:4" x14ac:dyDescent="0.25">
      <c r="A209" s="28">
        <v>43950</v>
      </c>
      <c r="B209" s="5" t="s">
        <v>19</v>
      </c>
      <c r="C209" s="4">
        <v>37</v>
      </c>
      <c r="D209" s="5" t="s">
        <v>22</v>
      </c>
    </row>
    <row r="210" spans="1:4" x14ac:dyDescent="0.25">
      <c r="A210" s="28">
        <v>43950</v>
      </c>
      <c r="B210" s="5" t="s">
        <v>19</v>
      </c>
      <c r="C210" s="4">
        <v>86</v>
      </c>
      <c r="D210" s="5" t="s">
        <v>20</v>
      </c>
    </row>
    <row r="211" spans="1:4" x14ac:dyDescent="0.25">
      <c r="A211" s="28">
        <v>43950</v>
      </c>
      <c r="B211" s="5" t="s">
        <v>19</v>
      </c>
      <c r="C211" s="4">
        <v>38</v>
      </c>
      <c r="D211" s="5" t="s">
        <v>25</v>
      </c>
    </row>
    <row r="212" spans="1:4" x14ac:dyDescent="0.25">
      <c r="A212" s="28">
        <v>43950</v>
      </c>
      <c r="B212" s="5" t="s">
        <v>23</v>
      </c>
      <c r="C212" s="4">
        <v>86</v>
      </c>
      <c r="D212" s="5" t="s">
        <v>22</v>
      </c>
    </row>
    <row r="213" spans="1:4" x14ac:dyDescent="0.25">
      <c r="A213" s="28">
        <v>43950</v>
      </c>
      <c r="B213" s="5" t="s">
        <v>23</v>
      </c>
      <c r="C213" s="4">
        <v>61</v>
      </c>
      <c r="D213" s="5" t="s">
        <v>21</v>
      </c>
    </row>
    <row r="214" spans="1:4" x14ac:dyDescent="0.25">
      <c r="A214" s="28">
        <v>43950</v>
      </c>
      <c r="B214" s="5" t="s">
        <v>23</v>
      </c>
      <c r="C214" s="4">
        <v>92</v>
      </c>
      <c r="D214" s="5" t="s">
        <v>20</v>
      </c>
    </row>
    <row r="215" spans="1:4" x14ac:dyDescent="0.25">
      <c r="A215" s="28">
        <v>43950</v>
      </c>
      <c r="B215" s="5" t="s">
        <v>23</v>
      </c>
      <c r="C215" s="4">
        <v>96</v>
      </c>
      <c r="D215" s="5" t="s">
        <v>20</v>
      </c>
    </row>
    <row r="216" spans="1:4" x14ac:dyDescent="0.25">
      <c r="A216" s="28">
        <v>43951</v>
      </c>
      <c r="B216" s="5" t="s">
        <v>19</v>
      </c>
      <c r="C216" s="4">
        <v>80</v>
      </c>
      <c r="D216" s="5" t="s">
        <v>22</v>
      </c>
    </row>
    <row r="217" spans="1:4" x14ac:dyDescent="0.25">
      <c r="A217" s="28">
        <v>43951</v>
      </c>
      <c r="B217" s="5" t="s">
        <v>19</v>
      </c>
      <c r="C217" s="4">
        <v>61</v>
      </c>
      <c r="D217" s="5" t="s">
        <v>22</v>
      </c>
    </row>
    <row r="218" spans="1:4" x14ac:dyDescent="0.25">
      <c r="A218" s="28">
        <v>43951</v>
      </c>
      <c r="B218" s="5" t="s">
        <v>19</v>
      </c>
      <c r="C218" s="4">
        <v>48</v>
      </c>
      <c r="D218" s="5" t="s">
        <v>20</v>
      </c>
    </row>
    <row r="219" spans="1:4" x14ac:dyDescent="0.25">
      <c r="A219" s="28">
        <v>43951</v>
      </c>
      <c r="B219" s="5" t="s">
        <v>19</v>
      </c>
      <c r="C219" s="4">
        <v>71</v>
      </c>
      <c r="D219" s="5" t="s">
        <v>20</v>
      </c>
    </row>
    <row r="220" spans="1:4" x14ac:dyDescent="0.25">
      <c r="A220" s="28">
        <v>43952</v>
      </c>
      <c r="B220" s="5" t="s">
        <v>19</v>
      </c>
      <c r="C220" s="4">
        <v>57</v>
      </c>
      <c r="D220" s="5" t="s">
        <v>20</v>
      </c>
    </row>
    <row r="221" spans="1:4" x14ac:dyDescent="0.25">
      <c r="A221" s="28">
        <v>43952</v>
      </c>
      <c r="B221" s="5" t="s">
        <v>19</v>
      </c>
      <c r="C221" s="4">
        <v>72</v>
      </c>
      <c r="D221" s="5" t="s">
        <v>20</v>
      </c>
    </row>
    <row r="222" spans="1:4" x14ac:dyDescent="0.25">
      <c r="A222" s="28">
        <v>43952</v>
      </c>
      <c r="B222" s="5" t="s">
        <v>23</v>
      </c>
      <c r="C222" s="4">
        <v>76</v>
      </c>
      <c r="D222" s="5" t="s">
        <v>22</v>
      </c>
    </row>
    <row r="223" spans="1:4" x14ac:dyDescent="0.25">
      <c r="A223" s="28">
        <v>43952</v>
      </c>
      <c r="B223" s="5" t="s">
        <v>23</v>
      </c>
      <c r="C223" s="4">
        <v>77</v>
      </c>
      <c r="D223" s="5" t="s">
        <v>22</v>
      </c>
    </row>
    <row r="224" spans="1:4" x14ac:dyDescent="0.25">
      <c r="A224" s="28">
        <v>43952</v>
      </c>
      <c r="B224" s="5" t="s">
        <v>23</v>
      </c>
      <c r="C224" s="4">
        <v>82</v>
      </c>
      <c r="D224" s="5" t="s">
        <v>22</v>
      </c>
    </row>
    <row r="225" spans="1:4" x14ac:dyDescent="0.25">
      <c r="A225" s="28">
        <v>43952</v>
      </c>
      <c r="B225" s="5" t="s">
        <v>23</v>
      </c>
      <c r="C225" s="4">
        <v>79</v>
      </c>
      <c r="D225" s="5" t="s">
        <v>20</v>
      </c>
    </row>
    <row r="226" spans="1:4" x14ac:dyDescent="0.25">
      <c r="A226" s="28">
        <v>43952</v>
      </c>
      <c r="B226" s="5" t="s">
        <v>23</v>
      </c>
      <c r="C226" s="4">
        <v>74</v>
      </c>
      <c r="D226" s="5" t="s">
        <v>20</v>
      </c>
    </row>
    <row r="227" spans="1:4" x14ac:dyDescent="0.25">
      <c r="A227" s="28">
        <v>43953</v>
      </c>
      <c r="B227" s="5" t="s">
        <v>19</v>
      </c>
      <c r="C227" s="4">
        <v>86</v>
      </c>
      <c r="D227" s="5" t="s">
        <v>21</v>
      </c>
    </row>
    <row r="228" spans="1:4" x14ac:dyDescent="0.25">
      <c r="A228" s="28">
        <v>43953</v>
      </c>
      <c r="B228" s="5" t="s">
        <v>19</v>
      </c>
      <c r="C228" s="4">
        <v>33</v>
      </c>
      <c r="D228" s="5" t="s">
        <v>21</v>
      </c>
    </row>
    <row r="229" spans="1:4" x14ac:dyDescent="0.25">
      <c r="A229" s="28">
        <v>43953</v>
      </c>
      <c r="B229" s="5" t="s">
        <v>19</v>
      </c>
      <c r="C229" s="4">
        <v>88</v>
      </c>
      <c r="D229" s="5" t="s">
        <v>20</v>
      </c>
    </row>
    <row r="230" spans="1:4" x14ac:dyDescent="0.25">
      <c r="A230" s="28">
        <v>43953</v>
      </c>
      <c r="B230" s="5" t="s">
        <v>19</v>
      </c>
      <c r="C230" s="4">
        <v>87</v>
      </c>
      <c r="D230" s="5" t="s">
        <v>20</v>
      </c>
    </row>
    <row r="231" spans="1:4" x14ac:dyDescent="0.25">
      <c r="A231" s="28">
        <v>43953</v>
      </c>
      <c r="B231" s="5" t="s">
        <v>19</v>
      </c>
      <c r="C231" s="4">
        <v>83</v>
      </c>
      <c r="D231" s="5" t="s">
        <v>20</v>
      </c>
    </row>
    <row r="232" spans="1:4" x14ac:dyDescent="0.25">
      <c r="A232" s="28">
        <v>43953</v>
      </c>
      <c r="B232" s="5" t="s">
        <v>19</v>
      </c>
      <c r="C232" s="4">
        <v>79</v>
      </c>
      <c r="D232" s="5" t="s">
        <v>27</v>
      </c>
    </row>
    <row r="233" spans="1:4" x14ac:dyDescent="0.25">
      <c r="A233" s="28">
        <v>43953</v>
      </c>
      <c r="B233" s="5" t="s">
        <v>23</v>
      </c>
      <c r="C233" s="4">
        <v>57</v>
      </c>
      <c r="D233" s="5" t="s">
        <v>22</v>
      </c>
    </row>
    <row r="234" spans="1:4" x14ac:dyDescent="0.25">
      <c r="A234" s="28">
        <v>43953</v>
      </c>
      <c r="B234" s="5" t="s">
        <v>23</v>
      </c>
      <c r="C234" s="4">
        <v>93</v>
      </c>
      <c r="D234" s="5" t="s">
        <v>22</v>
      </c>
    </row>
    <row r="235" spans="1:4" x14ac:dyDescent="0.25">
      <c r="A235" s="28">
        <v>43953</v>
      </c>
      <c r="B235" s="5" t="s">
        <v>23</v>
      </c>
      <c r="C235" s="4">
        <v>55</v>
      </c>
      <c r="D235" s="5" t="s">
        <v>21</v>
      </c>
    </row>
    <row r="236" spans="1:4" x14ac:dyDescent="0.25">
      <c r="A236" s="28">
        <v>43953</v>
      </c>
      <c r="B236" s="5" t="s">
        <v>23</v>
      </c>
      <c r="C236" s="4">
        <v>83</v>
      </c>
      <c r="D236" s="5" t="s">
        <v>20</v>
      </c>
    </row>
    <row r="237" spans="1:4" x14ac:dyDescent="0.25">
      <c r="A237" s="28">
        <v>43953</v>
      </c>
      <c r="B237" s="5" t="s">
        <v>23</v>
      </c>
      <c r="C237" s="4">
        <v>84</v>
      </c>
      <c r="D237" s="5" t="s">
        <v>20</v>
      </c>
    </row>
    <row r="238" spans="1:4" x14ac:dyDescent="0.25">
      <c r="A238" s="28">
        <v>43953</v>
      </c>
      <c r="B238" s="5" t="s">
        <v>23</v>
      </c>
      <c r="C238" s="4">
        <v>91</v>
      </c>
      <c r="D238" s="5" t="s">
        <v>20</v>
      </c>
    </row>
    <row r="239" spans="1:4" x14ac:dyDescent="0.25">
      <c r="A239" s="28">
        <v>43954</v>
      </c>
      <c r="B239" s="5" t="s">
        <v>19</v>
      </c>
      <c r="C239" s="4">
        <v>75</v>
      </c>
      <c r="D239" s="5" t="s">
        <v>22</v>
      </c>
    </row>
    <row r="240" spans="1:4" x14ac:dyDescent="0.25">
      <c r="A240" s="28">
        <v>43954</v>
      </c>
      <c r="B240" s="5" t="s">
        <v>19</v>
      </c>
      <c r="C240" s="4">
        <v>88</v>
      </c>
      <c r="D240" s="5" t="s">
        <v>21</v>
      </c>
    </row>
    <row r="241" spans="1:4" x14ac:dyDescent="0.25">
      <c r="A241" s="28">
        <v>43954</v>
      </c>
      <c r="B241" s="5" t="s">
        <v>19</v>
      </c>
      <c r="C241" s="4">
        <v>77</v>
      </c>
      <c r="D241" s="5" t="s">
        <v>27</v>
      </c>
    </row>
    <row r="242" spans="1:4" x14ac:dyDescent="0.25">
      <c r="A242" s="28">
        <v>43954</v>
      </c>
      <c r="B242" s="5" t="s">
        <v>19</v>
      </c>
      <c r="C242" s="4">
        <v>76</v>
      </c>
      <c r="D242" s="5" t="s">
        <v>25</v>
      </c>
    </row>
    <row r="243" spans="1:4" x14ac:dyDescent="0.25">
      <c r="A243" s="28">
        <v>43954</v>
      </c>
      <c r="B243" s="5" t="s">
        <v>23</v>
      </c>
      <c r="C243" s="4">
        <v>87</v>
      </c>
      <c r="D243" s="5" t="s">
        <v>22</v>
      </c>
    </row>
    <row r="244" spans="1:4" x14ac:dyDescent="0.25">
      <c r="A244" s="28">
        <v>43954</v>
      </c>
      <c r="B244" s="5" t="s">
        <v>23</v>
      </c>
      <c r="C244" s="4">
        <v>71</v>
      </c>
      <c r="D244" s="5" t="s">
        <v>22</v>
      </c>
    </row>
    <row r="245" spans="1:4" x14ac:dyDescent="0.25">
      <c r="A245" s="28">
        <v>43954</v>
      </c>
      <c r="B245" s="5" t="s">
        <v>23</v>
      </c>
      <c r="C245" s="4">
        <v>69</v>
      </c>
      <c r="D245" s="5" t="s">
        <v>21</v>
      </c>
    </row>
    <row r="246" spans="1:4" x14ac:dyDescent="0.25">
      <c r="A246" s="28">
        <v>43954</v>
      </c>
      <c r="B246" s="5" t="s">
        <v>23</v>
      </c>
      <c r="C246" s="4">
        <v>99</v>
      </c>
      <c r="D246" s="5" t="s">
        <v>20</v>
      </c>
    </row>
    <row r="247" spans="1:4" x14ac:dyDescent="0.25">
      <c r="A247" s="28">
        <v>43954</v>
      </c>
      <c r="B247" s="5" t="s">
        <v>23</v>
      </c>
      <c r="C247" s="4">
        <v>93</v>
      </c>
      <c r="D247" s="5" t="s">
        <v>20</v>
      </c>
    </row>
    <row r="248" spans="1:4" x14ac:dyDescent="0.25">
      <c r="A248" s="28">
        <v>43955</v>
      </c>
      <c r="B248" s="5" t="s">
        <v>19</v>
      </c>
      <c r="C248" s="4">
        <v>53</v>
      </c>
      <c r="D248" s="5" t="s">
        <v>22</v>
      </c>
    </row>
    <row r="249" spans="1:4" x14ac:dyDescent="0.25">
      <c r="A249" s="28">
        <v>43955</v>
      </c>
      <c r="B249" s="5" t="s">
        <v>19</v>
      </c>
      <c r="C249" s="4">
        <v>72</v>
      </c>
      <c r="D249" s="5" t="s">
        <v>22</v>
      </c>
    </row>
    <row r="250" spans="1:4" x14ac:dyDescent="0.25">
      <c r="A250" s="28">
        <v>43955</v>
      </c>
      <c r="B250" s="5" t="s">
        <v>19</v>
      </c>
      <c r="C250" s="4">
        <v>46</v>
      </c>
      <c r="D250" s="5" t="s">
        <v>22</v>
      </c>
    </row>
    <row r="251" spans="1:4" x14ac:dyDescent="0.25">
      <c r="A251" s="28">
        <v>43955</v>
      </c>
      <c r="B251" s="5" t="s">
        <v>19</v>
      </c>
      <c r="C251" s="4">
        <v>60</v>
      </c>
      <c r="D251" s="5" t="s">
        <v>22</v>
      </c>
    </row>
    <row r="252" spans="1:4" x14ac:dyDescent="0.25">
      <c r="A252" s="28">
        <v>43955</v>
      </c>
      <c r="B252" s="5" t="s">
        <v>19</v>
      </c>
      <c r="C252" s="4">
        <v>84</v>
      </c>
      <c r="D252" s="5" t="s">
        <v>22</v>
      </c>
    </row>
    <row r="253" spans="1:4" x14ac:dyDescent="0.25">
      <c r="A253" s="28">
        <v>43955</v>
      </c>
      <c r="B253" s="5" t="s">
        <v>19</v>
      </c>
      <c r="C253" s="4">
        <v>72</v>
      </c>
      <c r="D253" s="5" t="s">
        <v>21</v>
      </c>
    </row>
    <row r="254" spans="1:4" x14ac:dyDescent="0.25">
      <c r="A254" s="28">
        <v>43955</v>
      </c>
      <c r="B254" s="5" t="s">
        <v>19</v>
      </c>
      <c r="C254" s="4">
        <v>93</v>
      </c>
      <c r="D254" s="5" t="s">
        <v>20</v>
      </c>
    </row>
    <row r="255" spans="1:4" x14ac:dyDescent="0.25">
      <c r="A255" s="28">
        <v>43955</v>
      </c>
      <c r="B255" s="5" t="s">
        <v>19</v>
      </c>
      <c r="C255" s="4">
        <v>65</v>
      </c>
      <c r="D255" s="5" t="s">
        <v>20</v>
      </c>
    </row>
    <row r="256" spans="1:4" x14ac:dyDescent="0.25">
      <c r="A256" s="28">
        <v>43955</v>
      </c>
      <c r="B256" s="5" t="s">
        <v>23</v>
      </c>
      <c r="C256" s="4">
        <v>89</v>
      </c>
      <c r="D256" s="5" t="s">
        <v>22</v>
      </c>
    </row>
    <row r="257" spans="1:4" x14ac:dyDescent="0.25">
      <c r="A257" s="28">
        <v>43955</v>
      </c>
      <c r="B257" s="5" t="s">
        <v>23</v>
      </c>
      <c r="C257" s="4">
        <v>75</v>
      </c>
      <c r="D257" s="5" t="s">
        <v>22</v>
      </c>
    </row>
    <row r="258" spans="1:4" x14ac:dyDescent="0.25">
      <c r="A258" s="28">
        <v>43955</v>
      </c>
      <c r="B258" s="5" t="s">
        <v>23</v>
      </c>
      <c r="C258" s="4">
        <v>94</v>
      </c>
      <c r="D258" s="5" t="s">
        <v>20</v>
      </c>
    </row>
    <row r="259" spans="1:4" x14ac:dyDescent="0.25">
      <c r="A259" s="28">
        <v>43955</v>
      </c>
      <c r="B259" s="5" t="s">
        <v>23</v>
      </c>
      <c r="C259" s="4">
        <v>94</v>
      </c>
      <c r="D259" s="5" t="s">
        <v>20</v>
      </c>
    </row>
    <row r="260" spans="1:4" x14ac:dyDescent="0.25">
      <c r="A260" s="28">
        <v>43955</v>
      </c>
      <c r="B260" s="5" t="s">
        <v>23</v>
      </c>
      <c r="C260" s="4">
        <v>91</v>
      </c>
      <c r="D260" s="5" t="s">
        <v>27</v>
      </c>
    </row>
    <row r="261" spans="1:4" x14ac:dyDescent="0.25">
      <c r="A261" s="28">
        <v>43955</v>
      </c>
      <c r="B261" s="5" t="s">
        <v>23</v>
      </c>
      <c r="C261" s="4">
        <v>69</v>
      </c>
      <c r="D261" s="5" t="s">
        <v>27</v>
      </c>
    </row>
    <row r="262" spans="1:4" x14ac:dyDescent="0.25">
      <c r="A262" s="28">
        <v>43956</v>
      </c>
      <c r="B262" s="5" t="s">
        <v>19</v>
      </c>
      <c r="C262" s="4">
        <v>75</v>
      </c>
      <c r="D262" s="5" t="s">
        <v>27</v>
      </c>
    </row>
    <row r="263" spans="1:4" x14ac:dyDescent="0.25">
      <c r="A263" s="28">
        <v>43956</v>
      </c>
      <c r="B263" s="5" t="s">
        <v>19</v>
      </c>
      <c r="C263" s="4">
        <v>76</v>
      </c>
      <c r="D263" s="5" t="s">
        <v>27</v>
      </c>
    </row>
    <row r="264" spans="1:4" x14ac:dyDescent="0.25">
      <c r="A264" s="28">
        <v>43956</v>
      </c>
      <c r="B264" s="5" t="s">
        <v>23</v>
      </c>
      <c r="C264" s="4">
        <v>75</v>
      </c>
      <c r="D264" s="5" t="s">
        <v>22</v>
      </c>
    </row>
    <row r="265" spans="1:4" x14ac:dyDescent="0.25">
      <c r="A265" s="28">
        <v>43956</v>
      </c>
      <c r="B265" s="5" t="s">
        <v>23</v>
      </c>
      <c r="C265" s="4">
        <v>76</v>
      </c>
      <c r="D265" s="5" t="s">
        <v>20</v>
      </c>
    </row>
    <row r="266" spans="1:4" x14ac:dyDescent="0.25">
      <c r="A266" s="28">
        <v>43957</v>
      </c>
      <c r="B266" s="5" t="s">
        <v>19</v>
      </c>
      <c r="C266" s="4">
        <v>65</v>
      </c>
      <c r="D266" s="5" t="s">
        <v>22</v>
      </c>
    </row>
    <row r="267" spans="1:4" x14ac:dyDescent="0.25">
      <c r="A267" s="28">
        <v>43957</v>
      </c>
      <c r="B267" s="5" t="s">
        <v>19</v>
      </c>
      <c r="C267" s="4">
        <v>60</v>
      </c>
      <c r="D267" s="5" t="s">
        <v>22</v>
      </c>
    </row>
    <row r="268" spans="1:4" x14ac:dyDescent="0.25">
      <c r="A268" s="28">
        <v>43957</v>
      </c>
      <c r="B268" s="5" t="s">
        <v>19</v>
      </c>
      <c r="C268" s="4">
        <v>89</v>
      </c>
      <c r="D268" s="5" t="s">
        <v>22</v>
      </c>
    </row>
    <row r="269" spans="1:4" x14ac:dyDescent="0.25">
      <c r="A269" s="28">
        <v>43957</v>
      </c>
      <c r="B269" s="5" t="s">
        <v>19</v>
      </c>
      <c r="C269" s="4">
        <v>61</v>
      </c>
      <c r="D269" s="5" t="s">
        <v>20</v>
      </c>
    </row>
    <row r="270" spans="1:4" x14ac:dyDescent="0.25">
      <c r="A270" s="28">
        <v>43957</v>
      </c>
      <c r="B270" s="5" t="s">
        <v>19</v>
      </c>
      <c r="C270" s="4">
        <v>91</v>
      </c>
      <c r="D270" s="5" t="s">
        <v>25</v>
      </c>
    </row>
    <row r="271" spans="1:4" x14ac:dyDescent="0.25">
      <c r="A271" s="28">
        <v>43957</v>
      </c>
      <c r="B271" s="5" t="s">
        <v>19</v>
      </c>
      <c r="C271" s="4"/>
      <c r="D271" s="13" t="s">
        <v>47</v>
      </c>
    </row>
    <row r="272" spans="1:4" x14ac:dyDescent="0.25">
      <c r="A272" s="28">
        <v>43957</v>
      </c>
      <c r="B272" s="5" t="s">
        <v>23</v>
      </c>
      <c r="C272" s="4">
        <v>91</v>
      </c>
      <c r="D272" s="5" t="s">
        <v>22</v>
      </c>
    </row>
    <row r="273" spans="1:4" x14ac:dyDescent="0.25">
      <c r="A273" s="28">
        <v>43957</v>
      </c>
      <c r="B273" s="5" t="s">
        <v>23</v>
      </c>
      <c r="C273" s="4">
        <v>80</v>
      </c>
      <c r="D273" s="5" t="s">
        <v>22</v>
      </c>
    </row>
    <row r="274" spans="1:4" x14ac:dyDescent="0.25">
      <c r="A274" s="28">
        <v>43957</v>
      </c>
      <c r="B274" s="5" t="s">
        <v>23</v>
      </c>
      <c r="C274" s="4">
        <v>69</v>
      </c>
      <c r="D274" s="5" t="s">
        <v>20</v>
      </c>
    </row>
    <row r="275" spans="1:4" x14ac:dyDescent="0.25">
      <c r="A275" s="28">
        <v>43958</v>
      </c>
      <c r="B275" s="5" t="s">
        <v>19</v>
      </c>
      <c r="C275" s="4">
        <v>85</v>
      </c>
      <c r="D275" s="5" t="s">
        <v>22</v>
      </c>
    </row>
    <row r="276" spans="1:4" x14ac:dyDescent="0.25">
      <c r="A276" s="28">
        <v>43958</v>
      </c>
      <c r="B276" s="5" t="s">
        <v>19</v>
      </c>
      <c r="C276" s="4">
        <v>73</v>
      </c>
      <c r="D276" s="5" t="s">
        <v>22</v>
      </c>
    </row>
    <row r="277" spans="1:4" x14ac:dyDescent="0.25">
      <c r="A277" s="28">
        <v>43958</v>
      </c>
      <c r="B277" s="5" t="s">
        <v>19</v>
      </c>
      <c r="C277" s="4">
        <v>77</v>
      </c>
      <c r="D277" s="5" t="s">
        <v>22</v>
      </c>
    </row>
    <row r="278" spans="1:4" x14ac:dyDescent="0.25">
      <c r="A278" s="28">
        <v>43958</v>
      </c>
      <c r="B278" s="5" t="s">
        <v>19</v>
      </c>
      <c r="C278" s="4">
        <v>83</v>
      </c>
      <c r="D278" s="5" t="s">
        <v>22</v>
      </c>
    </row>
    <row r="279" spans="1:4" x14ac:dyDescent="0.25">
      <c r="A279" s="28">
        <v>43958</v>
      </c>
      <c r="B279" s="5" t="s">
        <v>19</v>
      </c>
      <c r="C279" s="4">
        <v>60</v>
      </c>
      <c r="D279" s="5" t="s">
        <v>20</v>
      </c>
    </row>
    <row r="280" spans="1:4" x14ac:dyDescent="0.25">
      <c r="A280" s="28">
        <v>43958</v>
      </c>
      <c r="B280" s="5" t="s">
        <v>19</v>
      </c>
      <c r="C280" s="4">
        <v>63</v>
      </c>
      <c r="D280" s="5" t="s">
        <v>29</v>
      </c>
    </row>
    <row r="281" spans="1:4" x14ac:dyDescent="0.25">
      <c r="A281" s="28">
        <v>43958</v>
      </c>
      <c r="B281" s="5" t="s">
        <v>23</v>
      </c>
      <c r="C281" s="4">
        <v>86</v>
      </c>
      <c r="D281" s="5" t="s">
        <v>22</v>
      </c>
    </row>
    <row r="282" spans="1:4" x14ac:dyDescent="0.25">
      <c r="A282" s="28">
        <v>43958</v>
      </c>
      <c r="B282" s="5" t="s">
        <v>23</v>
      </c>
      <c r="C282" s="4">
        <v>88</v>
      </c>
      <c r="D282" s="5" t="s">
        <v>22</v>
      </c>
    </row>
    <row r="283" spans="1:4" x14ac:dyDescent="0.25">
      <c r="A283" s="28">
        <v>43958</v>
      </c>
      <c r="B283" s="5" t="s">
        <v>23</v>
      </c>
      <c r="C283" s="4">
        <v>94</v>
      </c>
      <c r="D283" s="5" t="s">
        <v>20</v>
      </c>
    </row>
    <row r="284" spans="1:4" x14ac:dyDescent="0.25">
      <c r="A284" s="28">
        <v>43959</v>
      </c>
      <c r="B284" s="5" t="s">
        <v>19</v>
      </c>
      <c r="C284" s="4">
        <v>51</v>
      </c>
      <c r="D284" s="5" t="s">
        <v>22</v>
      </c>
    </row>
    <row r="285" spans="1:4" x14ac:dyDescent="0.25">
      <c r="A285" s="28">
        <v>43959</v>
      </c>
      <c r="B285" s="5" t="s">
        <v>19</v>
      </c>
      <c r="C285" s="4">
        <v>68</v>
      </c>
      <c r="D285" s="5" t="s">
        <v>22</v>
      </c>
    </row>
    <row r="286" spans="1:4" x14ac:dyDescent="0.25">
      <c r="A286" s="28">
        <v>43959</v>
      </c>
      <c r="B286" s="5" t="s">
        <v>19</v>
      </c>
      <c r="C286" s="4">
        <v>59</v>
      </c>
      <c r="D286" s="5" t="s">
        <v>20</v>
      </c>
    </row>
    <row r="287" spans="1:4" x14ac:dyDescent="0.25">
      <c r="A287" s="28">
        <v>43959</v>
      </c>
      <c r="B287" s="5" t="s">
        <v>19</v>
      </c>
      <c r="C287" s="4">
        <v>91</v>
      </c>
      <c r="D287" s="5" t="s">
        <v>20</v>
      </c>
    </row>
    <row r="288" spans="1:4" x14ac:dyDescent="0.25">
      <c r="A288" s="28">
        <v>43959</v>
      </c>
      <c r="B288" s="5" t="s">
        <v>23</v>
      </c>
      <c r="C288" s="4">
        <v>80</v>
      </c>
      <c r="D288" s="5" t="s">
        <v>22</v>
      </c>
    </row>
    <row r="289" spans="1:4" x14ac:dyDescent="0.25">
      <c r="A289" s="28">
        <v>43959</v>
      </c>
      <c r="B289" s="5" t="s">
        <v>23</v>
      </c>
      <c r="C289" s="4">
        <v>83</v>
      </c>
      <c r="D289" s="5" t="s">
        <v>22</v>
      </c>
    </row>
    <row r="290" spans="1:4" x14ac:dyDescent="0.25">
      <c r="A290" s="28">
        <v>43959</v>
      </c>
      <c r="B290" s="5" t="s">
        <v>23</v>
      </c>
      <c r="C290" s="4">
        <v>81</v>
      </c>
      <c r="D290" s="5" t="s">
        <v>22</v>
      </c>
    </row>
    <row r="291" spans="1:4" x14ac:dyDescent="0.25">
      <c r="A291" s="28">
        <v>43959</v>
      </c>
      <c r="B291" s="5" t="s">
        <v>23</v>
      </c>
      <c r="C291" s="4">
        <v>89</v>
      </c>
      <c r="D291" s="5" t="s">
        <v>20</v>
      </c>
    </row>
    <row r="292" spans="1:4" x14ac:dyDescent="0.25">
      <c r="A292" s="28">
        <v>43959</v>
      </c>
      <c r="B292" s="5" t="s">
        <v>23</v>
      </c>
      <c r="C292" s="4">
        <v>98</v>
      </c>
      <c r="D292" s="5" t="s">
        <v>20</v>
      </c>
    </row>
    <row r="293" spans="1:4" x14ac:dyDescent="0.25">
      <c r="A293" s="28">
        <v>43959</v>
      </c>
      <c r="B293" s="5" t="s">
        <v>23</v>
      </c>
      <c r="C293" s="4">
        <v>89</v>
      </c>
      <c r="D293" s="5" t="s">
        <v>20</v>
      </c>
    </row>
    <row r="294" spans="1:4" x14ac:dyDescent="0.25">
      <c r="A294" s="28">
        <v>43959</v>
      </c>
      <c r="B294" s="5" t="s">
        <v>23</v>
      </c>
      <c r="C294" s="4">
        <v>84</v>
      </c>
      <c r="D294" s="5" t="s">
        <v>20</v>
      </c>
    </row>
    <row r="295" spans="1:4" x14ac:dyDescent="0.25">
      <c r="A295" s="28">
        <v>43960</v>
      </c>
      <c r="B295" s="5" t="s">
        <v>19</v>
      </c>
      <c r="C295" s="4">
        <v>71</v>
      </c>
      <c r="D295" s="5" t="s">
        <v>22</v>
      </c>
    </row>
    <row r="296" spans="1:4" x14ac:dyDescent="0.25">
      <c r="A296" s="28">
        <v>43960</v>
      </c>
      <c r="B296" s="5" t="s">
        <v>19</v>
      </c>
      <c r="C296" s="4">
        <v>88</v>
      </c>
      <c r="D296" s="5" t="s">
        <v>22</v>
      </c>
    </row>
    <row r="297" spans="1:4" x14ac:dyDescent="0.25">
      <c r="A297" s="28">
        <v>43960</v>
      </c>
      <c r="B297" s="5" t="s">
        <v>19</v>
      </c>
      <c r="C297" s="4">
        <v>84</v>
      </c>
      <c r="D297" s="5" t="s">
        <v>20</v>
      </c>
    </row>
    <row r="298" spans="1:4" x14ac:dyDescent="0.25">
      <c r="A298" s="28">
        <v>43960</v>
      </c>
      <c r="B298" s="5" t="s">
        <v>19</v>
      </c>
      <c r="C298" s="4">
        <v>90</v>
      </c>
      <c r="D298" s="5" t="s">
        <v>20</v>
      </c>
    </row>
    <row r="299" spans="1:4" x14ac:dyDescent="0.25">
      <c r="A299" s="28">
        <v>43960</v>
      </c>
      <c r="B299" s="5" t="s">
        <v>19</v>
      </c>
      <c r="C299" s="4">
        <v>79</v>
      </c>
      <c r="D299" s="5" t="s">
        <v>28</v>
      </c>
    </row>
    <row r="300" spans="1:4" x14ac:dyDescent="0.25">
      <c r="A300" s="28">
        <v>43960</v>
      </c>
      <c r="B300" s="5" t="s">
        <v>23</v>
      </c>
      <c r="C300" s="4">
        <v>81</v>
      </c>
      <c r="D300" s="5" t="s">
        <v>22</v>
      </c>
    </row>
    <row r="301" spans="1:4" x14ac:dyDescent="0.25">
      <c r="A301" s="28">
        <v>43960</v>
      </c>
      <c r="B301" s="5" t="s">
        <v>23</v>
      </c>
      <c r="C301" s="4">
        <v>86</v>
      </c>
      <c r="D301" s="5" t="s">
        <v>22</v>
      </c>
    </row>
    <row r="302" spans="1:4" x14ac:dyDescent="0.25">
      <c r="A302" s="28">
        <v>43961</v>
      </c>
      <c r="B302" s="5" t="s">
        <v>19</v>
      </c>
      <c r="C302" s="4">
        <v>87</v>
      </c>
      <c r="D302" s="5" t="s">
        <v>22</v>
      </c>
    </row>
    <row r="303" spans="1:4" x14ac:dyDescent="0.25">
      <c r="A303" s="28">
        <v>43961</v>
      </c>
      <c r="B303" s="5" t="s">
        <v>19</v>
      </c>
      <c r="C303" s="4">
        <v>74</v>
      </c>
      <c r="D303" s="5" t="s">
        <v>22</v>
      </c>
    </row>
    <row r="304" spans="1:4" x14ac:dyDescent="0.25">
      <c r="A304" s="28">
        <v>43961</v>
      </c>
      <c r="B304" s="5" t="s">
        <v>19</v>
      </c>
      <c r="C304" s="4">
        <v>66</v>
      </c>
      <c r="D304" s="5" t="s">
        <v>22</v>
      </c>
    </row>
    <row r="305" spans="1:4" x14ac:dyDescent="0.25">
      <c r="A305" s="28">
        <v>43961</v>
      </c>
      <c r="B305" s="5" t="s">
        <v>19</v>
      </c>
      <c r="C305" s="4">
        <v>50</v>
      </c>
      <c r="D305" s="5" t="s">
        <v>20</v>
      </c>
    </row>
    <row r="306" spans="1:4" x14ac:dyDescent="0.25">
      <c r="A306" s="28">
        <v>43961</v>
      </c>
      <c r="B306" s="5" t="s">
        <v>23</v>
      </c>
      <c r="C306" s="4">
        <v>90</v>
      </c>
      <c r="D306" s="5" t="s">
        <v>20</v>
      </c>
    </row>
    <row r="307" spans="1:4" x14ac:dyDescent="0.25">
      <c r="A307" s="28">
        <v>43962</v>
      </c>
      <c r="B307" s="5" t="s">
        <v>19</v>
      </c>
      <c r="C307" s="4">
        <v>74</v>
      </c>
      <c r="D307" s="5" t="s">
        <v>22</v>
      </c>
    </row>
    <row r="308" spans="1:4" x14ac:dyDescent="0.25">
      <c r="A308" s="28">
        <v>43962</v>
      </c>
      <c r="B308" s="5" t="s">
        <v>19</v>
      </c>
      <c r="C308" s="4">
        <v>38</v>
      </c>
      <c r="D308" s="5" t="s">
        <v>22</v>
      </c>
    </row>
    <row r="309" spans="1:4" x14ac:dyDescent="0.25">
      <c r="A309" s="28">
        <v>43962</v>
      </c>
      <c r="B309" s="5" t="s">
        <v>19</v>
      </c>
      <c r="C309" s="4">
        <v>75</v>
      </c>
      <c r="D309" s="5" t="s">
        <v>21</v>
      </c>
    </row>
    <row r="310" spans="1:4" x14ac:dyDescent="0.25">
      <c r="A310" s="28">
        <v>43962</v>
      </c>
      <c r="B310" s="5" t="s">
        <v>19</v>
      </c>
      <c r="C310" s="4">
        <v>73</v>
      </c>
      <c r="D310" s="5" t="s">
        <v>20</v>
      </c>
    </row>
    <row r="311" spans="1:4" x14ac:dyDescent="0.25">
      <c r="A311" s="28">
        <v>43962</v>
      </c>
      <c r="B311" s="5" t="s">
        <v>19</v>
      </c>
      <c r="C311" s="4">
        <v>83</v>
      </c>
      <c r="D311" s="5" t="s">
        <v>20</v>
      </c>
    </row>
    <row r="312" spans="1:4" x14ac:dyDescent="0.25">
      <c r="A312" s="28">
        <v>43962</v>
      </c>
      <c r="B312" s="5" t="s">
        <v>23</v>
      </c>
      <c r="C312" s="4">
        <v>85</v>
      </c>
      <c r="D312" s="5" t="s">
        <v>22</v>
      </c>
    </row>
    <row r="313" spans="1:4" x14ac:dyDescent="0.25">
      <c r="A313" s="28">
        <v>43962</v>
      </c>
      <c r="B313" s="5" t="s">
        <v>23</v>
      </c>
      <c r="C313" s="4">
        <v>83</v>
      </c>
      <c r="D313" s="5" t="s">
        <v>22</v>
      </c>
    </row>
    <row r="314" spans="1:4" x14ac:dyDescent="0.25">
      <c r="A314" s="28">
        <v>43962</v>
      </c>
      <c r="B314" s="5" t="s">
        <v>23</v>
      </c>
      <c r="C314" s="4">
        <v>91</v>
      </c>
      <c r="D314" s="5" t="s">
        <v>20</v>
      </c>
    </row>
    <row r="315" spans="1:4" x14ac:dyDescent="0.25">
      <c r="A315" s="28">
        <v>43962</v>
      </c>
      <c r="B315" s="5" t="s">
        <v>23</v>
      </c>
      <c r="C315" s="4">
        <v>64</v>
      </c>
      <c r="D315" s="5" t="s">
        <v>25</v>
      </c>
    </row>
    <row r="316" spans="1:4" x14ac:dyDescent="0.25">
      <c r="A316" s="28">
        <v>43963</v>
      </c>
      <c r="B316" s="5" t="s">
        <v>19</v>
      </c>
      <c r="C316" s="4">
        <v>55</v>
      </c>
      <c r="D316" s="5" t="s">
        <v>22</v>
      </c>
    </row>
    <row r="317" spans="1:4" x14ac:dyDescent="0.25">
      <c r="A317" s="28">
        <v>43963</v>
      </c>
      <c r="B317" s="5" t="s">
        <v>19</v>
      </c>
      <c r="C317" s="4">
        <v>87</v>
      </c>
      <c r="D317" s="5" t="s">
        <v>20</v>
      </c>
    </row>
    <row r="318" spans="1:4" x14ac:dyDescent="0.25">
      <c r="A318" s="28">
        <v>43963</v>
      </c>
      <c r="B318" s="5" t="s">
        <v>19</v>
      </c>
      <c r="C318" s="4">
        <v>82</v>
      </c>
      <c r="D318" s="5" t="s">
        <v>27</v>
      </c>
    </row>
    <row r="319" spans="1:4" x14ac:dyDescent="0.25">
      <c r="A319" s="28">
        <v>43963</v>
      </c>
      <c r="B319" s="5" t="s">
        <v>23</v>
      </c>
      <c r="C319" s="4">
        <v>100</v>
      </c>
      <c r="D319" s="5" t="s">
        <v>22</v>
      </c>
    </row>
    <row r="320" spans="1:4" x14ac:dyDescent="0.25">
      <c r="A320" s="28">
        <v>43963</v>
      </c>
      <c r="B320" s="5" t="s">
        <v>23</v>
      </c>
      <c r="C320" s="4">
        <v>85</v>
      </c>
      <c r="D320" s="5" t="s">
        <v>21</v>
      </c>
    </row>
    <row r="321" spans="1:4" x14ac:dyDescent="0.25">
      <c r="A321" s="28">
        <v>43964</v>
      </c>
      <c r="B321" s="5" t="s">
        <v>19</v>
      </c>
      <c r="C321" s="4">
        <v>78</v>
      </c>
      <c r="D321" s="5" t="s">
        <v>22</v>
      </c>
    </row>
    <row r="322" spans="1:4" x14ac:dyDescent="0.25">
      <c r="A322" s="28">
        <v>43964</v>
      </c>
      <c r="B322" s="5" t="s">
        <v>19</v>
      </c>
      <c r="C322" s="4">
        <v>80</v>
      </c>
      <c r="D322" s="5" t="s">
        <v>22</v>
      </c>
    </row>
    <row r="323" spans="1:4" x14ac:dyDescent="0.25">
      <c r="A323" s="28">
        <v>43964</v>
      </c>
      <c r="B323" s="5" t="s">
        <v>19</v>
      </c>
      <c r="C323" s="4">
        <v>68</v>
      </c>
      <c r="D323" s="5" t="s">
        <v>20</v>
      </c>
    </row>
    <row r="324" spans="1:4" x14ac:dyDescent="0.25">
      <c r="A324" s="28">
        <v>43964</v>
      </c>
      <c r="B324" s="5" t="s">
        <v>19</v>
      </c>
      <c r="C324" s="4">
        <v>79</v>
      </c>
      <c r="D324" s="5" t="s">
        <v>20</v>
      </c>
    </row>
    <row r="325" spans="1:4" x14ac:dyDescent="0.25">
      <c r="A325" s="28">
        <v>43964</v>
      </c>
      <c r="B325" s="5" t="s">
        <v>19</v>
      </c>
      <c r="C325" s="4">
        <v>40</v>
      </c>
      <c r="D325" s="5" t="s">
        <v>20</v>
      </c>
    </row>
    <row r="326" spans="1:4" x14ac:dyDescent="0.25">
      <c r="A326" s="28">
        <v>43964</v>
      </c>
      <c r="B326" s="5" t="s">
        <v>23</v>
      </c>
      <c r="C326" s="4">
        <v>66</v>
      </c>
      <c r="D326" s="5" t="s">
        <v>22</v>
      </c>
    </row>
    <row r="327" spans="1:4" x14ac:dyDescent="0.25">
      <c r="A327" s="28">
        <v>43964</v>
      </c>
      <c r="B327" s="5" t="s">
        <v>23</v>
      </c>
      <c r="C327" s="4">
        <v>73</v>
      </c>
      <c r="D327" s="5" t="s">
        <v>22</v>
      </c>
    </row>
    <row r="328" spans="1:4" x14ac:dyDescent="0.25">
      <c r="A328" s="28">
        <v>43964</v>
      </c>
      <c r="B328" s="5" t="s">
        <v>23</v>
      </c>
      <c r="C328" s="4">
        <v>57</v>
      </c>
      <c r="D328" s="5" t="s">
        <v>21</v>
      </c>
    </row>
    <row r="329" spans="1:4" x14ac:dyDescent="0.25">
      <c r="A329" s="28">
        <v>43964</v>
      </c>
      <c r="B329" s="5" t="s">
        <v>23</v>
      </c>
      <c r="C329" s="4">
        <v>82</v>
      </c>
      <c r="D329" s="5" t="s">
        <v>20</v>
      </c>
    </row>
    <row r="330" spans="1:4" x14ac:dyDescent="0.25">
      <c r="A330" s="28">
        <v>43964</v>
      </c>
      <c r="B330" s="5" t="s">
        <v>23</v>
      </c>
      <c r="C330" s="4">
        <v>79</v>
      </c>
      <c r="D330" s="5" t="s">
        <v>20</v>
      </c>
    </row>
    <row r="331" spans="1:4" x14ac:dyDescent="0.25">
      <c r="A331" s="28">
        <v>43965</v>
      </c>
      <c r="B331" s="5" t="s">
        <v>19</v>
      </c>
      <c r="C331" s="4">
        <v>71</v>
      </c>
      <c r="D331" s="5" t="s">
        <v>22</v>
      </c>
    </row>
    <row r="332" spans="1:4" x14ac:dyDescent="0.25">
      <c r="A332" s="28">
        <v>43965</v>
      </c>
      <c r="B332" s="5" t="s">
        <v>19</v>
      </c>
      <c r="C332" s="4">
        <v>80</v>
      </c>
      <c r="D332" s="5" t="s">
        <v>22</v>
      </c>
    </row>
    <row r="333" spans="1:4" x14ac:dyDescent="0.25">
      <c r="A333" s="28">
        <v>43965</v>
      </c>
      <c r="B333" s="5" t="s">
        <v>19</v>
      </c>
      <c r="C333" s="4">
        <v>81</v>
      </c>
      <c r="D333" s="5" t="s">
        <v>22</v>
      </c>
    </row>
    <row r="334" spans="1:4" x14ac:dyDescent="0.25">
      <c r="A334" s="28">
        <v>43965</v>
      </c>
      <c r="B334" s="5" t="s">
        <v>19</v>
      </c>
      <c r="C334" s="4">
        <v>48</v>
      </c>
      <c r="D334" s="5" t="s">
        <v>22</v>
      </c>
    </row>
    <row r="335" spans="1:4" x14ac:dyDescent="0.25">
      <c r="A335" s="28">
        <v>43965</v>
      </c>
      <c r="B335" s="5" t="s">
        <v>19</v>
      </c>
      <c r="C335" s="4">
        <v>73</v>
      </c>
      <c r="D335" s="5" t="s">
        <v>22</v>
      </c>
    </row>
    <row r="336" spans="1:4" x14ac:dyDescent="0.25">
      <c r="A336" s="28">
        <v>43965</v>
      </c>
      <c r="B336" s="5" t="s">
        <v>19</v>
      </c>
      <c r="C336" s="4">
        <v>62</v>
      </c>
      <c r="D336" s="5" t="s">
        <v>22</v>
      </c>
    </row>
    <row r="337" spans="1:4" x14ac:dyDescent="0.25">
      <c r="A337" s="28">
        <v>43965</v>
      </c>
      <c r="B337" s="5" t="s">
        <v>19</v>
      </c>
      <c r="C337" s="4">
        <v>31</v>
      </c>
      <c r="D337" s="5" t="s">
        <v>22</v>
      </c>
    </row>
    <row r="338" spans="1:4" x14ac:dyDescent="0.25">
      <c r="A338" s="28">
        <v>43965</v>
      </c>
      <c r="B338" s="5" t="s">
        <v>19</v>
      </c>
      <c r="C338" s="4">
        <v>35</v>
      </c>
      <c r="D338" s="5" t="s">
        <v>21</v>
      </c>
    </row>
    <row r="339" spans="1:4" x14ac:dyDescent="0.25">
      <c r="A339" s="28">
        <v>43965</v>
      </c>
      <c r="B339" s="5" t="s">
        <v>19</v>
      </c>
      <c r="C339" s="4">
        <v>71</v>
      </c>
      <c r="D339" s="5" t="s">
        <v>20</v>
      </c>
    </row>
    <row r="340" spans="1:4" x14ac:dyDescent="0.25">
      <c r="A340" s="28">
        <v>43965</v>
      </c>
      <c r="B340" s="5" t="s">
        <v>19</v>
      </c>
      <c r="C340" s="4">
        <v>66</v>
      </c>
      <c r="D340" s="5" t="s">
        <v>20</v>
      </c>
    </row>
    <row r="341" spans="1:4" x14ac:dyDescent="0.25">
      <c r="A341" s="28">
        <v>43965</v>
      </c>
      <c r="B341" s="5" t="s">
        <v>19</v>
      </c>
      <c r="C341" s="4">
        <v>69</v>
      </c>
      <c r="D341" s="5" t="s">
        <v>20</v>
      </c>
    </row>
    <row r="342" spans="1:4" x14ac:dyDescent="0.25">
      <c r="A342" s="28">
        <v>43965</v>
      </c>
      <c r="B342" s="5" t="s">
        <v>19</v>
      </c>
      <c r="C342" s="4">
        <v>77</v>
      </c>
      <c r="D342" s="5" t="s">
        <v>20</v>
      </c>
    </row>
    <row r="343" spans="1:4" x14ac:dyDescent="0.25">
      <c r="A343" s="28">
        <v>43965</v>
      </c>
      <c r="B343" s="5" t="s">
        <v>19</v>
      </c>
      <c r="C343" s="4">
        <v>77</v>
      </c>
      <c r="D343" s="5" t="s">
        <v>20</v>
      </c>
    </row>
    <row r="344" spans="1:4" x14ac:dyDescent="0.25">
      <c r="A344" s="28">
        <v>43965</v>
      </c>
      <c r="B344" s="5" t="s">
        <v>19</v>
      </c>
      <c r="C344" s="4">
        <v>65</v>
      </c>
      <c r="D344" s="5" t="s">
        <v>25</v>
      </c>
    </row>
    <row r="345" spans="1:4" x14ac:dyDescent="0.25">
      <c r="A345" s="28">
        <v>43965</v>
      </c>
      <c r="B345" s="5" t="s">
        <v>23</v>
      </c>
      <c r="C345" s="4">
        <v>76</v>
      </c>
      <c r="D345" s="5" t="s">
        <v>22</v>
      </c>
    </row>
    <row r="346" spans="1:4" x14ac:dyDescent="0.25">
      <c r="A346" s="28">
        <v>43965</v>
      </c>
      <c r="B346" s="5" t="s">
        <v>23</v>
      </c>
      <c r="C346" s="4">
        <v>65</v>
      </c>
      <c r="D346" s="5" t="s">
        <v>22</v>
      </c>
    </row>
    <row r="347" spans="1:4" x14ac:dyDescent="0.25">
      <c r="A347" s="28">
        <v>43965</v>
      </c>
      <c r="B347" s="5" t="s">
        <v>23</v>
      </c>
      <c r="C347" s="4">
        <v>76</v>
      </c>
      <c r="D347" s="5" t="s">
        <v>22</v>
      </c>
    </row>
    <row r="348" spans="1:4" x14ac:dyDescent="0.25">
      <c r="A348" s="28">
        <v>43965</v>
      </c>
      <c r="B348" s="5" t="s">
        <v>23</v>
      </c>
      <c r="C348" s="4">
        <v>83</v>
      </c>
      <c r="D348" s="5" t="s">
        <v>22</v>
      </c>
    </row>
    <row r="349" spans="1:4" x14ac:dyDescent="0.25">
      <c r="A349" s="28">
        <v>43965</v>
      </c>
      <c r="B349" s="5" t="s">
        <v>23</v>
      </c>
      <c r="C349" s="4">
        <v>86</v>
      </c>
      <c r="D349" s="5" t="s">
        <v>20</v>
      </c>
    </row>
    <row r="350" spans="1:4" x14ac:dyDescent="0.25">
      <c r="A350" s="28">
        <v>43965</v>
      </c>
      <c r="B350" s="5" t="s">
        <v>23</v>
      </c>
      <c r="C350" s="4">
        <v>89</v>
      </c>
      <c r="D350" s="5" t="s">
        <v>20</v>
      </c>
    </row>
    <row r="351" spans="1:4" x14ac:dyDescent="0.25">
      <c r="A351" s="28">
        <v>43965</v>
      </c>
      <c r="B351" s="5" t="s">
        <v>23</v>
      </c>
      <c r="C351" s="4">
        <v>74</v>
      </c>
      <c r="D351" s="5" t="s">
        <v>20</v>
      </c>
    </row>
    <row r="352" spans="1:4" x14ac:dyDescent="0.25">
      <c r="A352" s="28">
        <v>43965</v>
      </c>
      <c r="B352" s="5" t="s">
        <v>23</v>
      </c>
      <c r="C352" s="4">
        <v>71</v>
      </c>
      <c r="D352" s="5" t="s">
        <v>20</v>
      </c>
    </row>
    <row r="353" spans="1:4" x14ac:dyDescent="0.25">
      <c r="A353" s="28">
        <v>43965</v>
      </c>
      <c r="B353" s="5" t="s">
        <v>23</v>
      </c>
      <c r="C353" s="4">
        <v>105</v>
      </c>
      <c r="D353" s="5" t="s">
        <v>20</v>
      </c>
    </row>
    <row r="354" spans="1:4" x14ac:dyDescent="0.25">
      <c r="A354" s="28">
        <v>43965</v>
      </c>
      <c r="B354" s="5" t="s">
        <v>23</v>
      </c>
      <c r="C354" s="4">
        <v>90</v>
      </c>
      <c r="D354" s="5" t="s">
        <v>27</v>
      </c>
    </row>
    <row r="355" spans="1:4" x14ac:dyDescent="0.25">
      <c r="A355" s="28">
        <v>43966</v>
      </c>
      <c r="B355" s="5" t="s">
        <v>19</v>
      </c>
      <c r="C355" s="4">
        <v>90</v>
      </c>
      <c r="D355" s="5" t="s">
        <v>22</v>
      </c>
    </row>
    <row r="356" spans="1:4" x14ac:dyDescent="0.25">
      <c r="A356" s="28">
        <v>43966</v>
      </c>
      <c r="B356" s="5" t="s">
        <v>19</v>
      </c>
      <c r="C356" s="4">
        <v>68</v>
      </c>
      <c r="D356" s="5" t="s">
        <v>22</v>
      </c>
    </row>
    <row r="357" spans="1:4" x14ac:dyDescent="0.25">
      <c r="A357" s="28">
        <v>43966</v>
      </c>
      <c r="B357" s="5" t="s">
        <v>19</v>
      </c>
      <c r="C357" s="4">
        <v>58</v>
      </c>
      <c r="D357" s="5" t="s">
        <v>21</v>
      </c>
    </row>
    <row r="358" spans="1:4" x14ac:dyDescent="0.25">
      <c r="A358" s="28">
        <v>43967</v>
      </c>
      <c r="B358" s="5" t="s">
        <v>19</v>
      </c>
      <c r="C358" s="4">
        <v>55</v>
      </c>
      <c r="D358" s="5" t="s">
        <v>22</v>
      </c>
    </row>
    <row r="359" spans="1:4" x14ac:dyDescent="0.25">
      <c r="A359" s="28">
        <v>43967</v>
      </c>
      <c r="B359" s="5" t="s">
        <v>19</v>
      </c>
      <c r="C359" s="4">
        <v>74</v>
      </c>
      <c r="D359" s="5" t="s">
        <v>21</v>
      </c>
    </row>
    <row r="360" spans="1:4" x14ac:dyDescent="0.25">
      <c r="A360" s="28">
        <v>43967</v>
      </c>
      <c r="B360" s="5" t="s">
        <v>19</v>
      </c>
      <c r="C360" s="4">
        <v>72</v>
      </c>
      <c r="D360" s="5" t="s">
        <v>20</v>
      </c>
    </row>
    <row r="361" spans="1:4" x14ac:dyDescent="0.25">
      <c r="A361" s="28">
        <v>43967</v>
      </c>
      <c r="B361" s="5" t="s">
        <v>19</v>
      </c>
      <c r="C361" s="4">
        <v>89</v>
      </c>
      <c r="D361" s="5" t="s">
        <v>20</v>
      </c>
    </row>
    <row r="362" spans="1:4" x14ac:dyDescent="0.25">
      <c r="A362" s="28">
        <v>43967</v>
      </c>
      <c r="B362" s="5" t="s">
        <v>23</v>
      </c>
      <c r="C362" s="4">
        <v>81</v>
      </c>
      <c r="D362" s="5" t="s">
        <v>22</v>
      </c>
    </row>
    <row r="363" spans="1:4" x14ac:dyDescent="0.25">
      <c r="A363" s="28">
        <v>43967</v>
      </c>
      <c r="B363" s="5" t="s">
        <v>23</v>
      </c>
      <c r="C363" s="4">
        <v>96</v>
      </c>
      <c r="D363" s="5" t="s">
        <v>20</v>
      </c>
    </row>
    <row r="364" spans="1:4" x14ac:dyDescent="0.25">
      <c r="A364" s="28">
        <v>43967</v>
      </c>
      <c r="B364" s="5" t="s">
        <v>23</v>
      </c>
      <c r="C364" s="4">
        <v>86</v>
      </c>
      <c r="D364" s="5" t="s">
        <v>20</v>
      </c>
    </row>
    <row r="365" spans="1:4" x14ac:dyDescent="0.25">
      <c r="A365" s="28">
        <v>43968</v>
      </c>
      <c r="B365" s="5" t="s">
        <v>19</v>
      </c>
      <c r="C365" s="4">
        <v>56</v>
      </c>
      <c r="D365" s="5" t="s">
        <v>22</v>
      </c>
    </row>
    <row r="366" spans="1:4" x14ac:dyDescent="0.25">
      <c r="A366" s="28">
        <v>43968</v>
      </c>
      <c r="B366" s="5" t="s">
        <v>19</v>
      </c>
      <c r="C366" s="4">
        <v>66</v>
      </c>
      <c r="D366" s="5" t="s">
        <v>22</v>
      </c>
    </row>
    <row r="367" spans="1:4" x14ac:dyDescent="0.25">
      <c r="A367" s="28">
        <v>43968</v>
      </c>
      <c r="B367" s="5" t="s">
        <v>19</v>
      </c>
      <c r="C367" s="4">
        <v>75</v>
      </c>
      <c r="D367" s="5" t="s">
        <v>21</v>
      </c>
    </row>
    <row r="368" spans="1:4" x14ac:dyDescent="0.25">
      <c r="A368" s="28">
        <v>43968</v>
      </c>
      <c r="B368" s="5" t="s">
        <v>19</v>
      </c>
      <c r="C368" s="4">
        <v>51</v>
      </c>
      <c r="D368" s="5" t="s">
        <v>21</v>
      </c>
    </row>
    <row r="369" spans="1:4" x14ac:dyDescent="0.25">
      <c r="A369" s="28">
        <v>43968</v>
      </c>
      <c r="B369" s="5" t="s">
        <v>19</v>
      </c>
      <c r="C369" s="4">
        <v>50</v>
      </c>
      <c r="D369" s="5" t="s">
        <v>27</v>
      </c>
    </row>
    <row r="370" spans="1:4" x14ac:dyDescent="0.25">
      <c r="A370" s="28">
        <v>43968</v>
      </c>
      <c r="B370" s="5" t="s">
        <v>19</v>
      </c>
      <c r="C370" s="4">
        <v>72</v>
      </c>
      <c r="D370" s="5" t="s">
        <v>25</v>
      </c>
    </row>
    <row r="371" spans="1:4" x14ac:dyDescent="0.25">
      <c r="A371" s="28">
        <v>43968</v>
      </c>
      <c r="B371" s="5" t="s">
        <v>23</v>
      </c>
      <c r="C371" s="4">
        <v>47</v>
      </c>
      <c r="D371" s="5" t="s">
        <v>22</v>
      </c>
    </row>
    <row r="372" spans="1:4" x14ac:dyDescent="0.25">
      <c r="A372" s="28">
        <v>43968</v>
      </c>
      <c r="B372" s="5" t="s">
        <v>23</v>
      </c>
      <c r="C372" s="4">
        <v>42</v>
      </c>
      <c r="D372" s="5" t="s">
        <v>20</v>
      </c>
    </row>
    <row r="373" spans="1:4" x14ac:dyDescent="0.25">
      <c r="A373" s="28">
        <v>43968</v>
      </c>
      <c r="B373" s="5" t="s">
        <v>23</v>
      </c>
      <c r="C373" s="4">
        <v>92</v>
      </c>
      <c r="D373" s="5" t="s">
        <v>20</v>
      </c>
    </row>
    <row r="374" spans="1:4" x14ac:dyDescent="0.25">
      <c r="A374" s="28">
        <v>43968</v>
      </c>
      <c r="B374" s="5" t="s">
        <v>23</v>
      </c>
      <c r="C374" s="4">
        <v>72</v>
      </c>
      <c r="D374" s="5" t="s">
        <v>27</v>
      </c>
    </row>
    <row r="375" spans="1:4" x14ac:dyDescent="0.25">
      <c r="A375" s="28">
        <v>43969</v>
      </c>
      <c r="B375" s="5" t="s">
        <v>19</v>
      </c>
      <c r="C375" s="4">
        <v>69</v>
      </c>
      <c r="D375" s="5" t="s">
        <v>22</v>
      </c>
    </row>
    <row r="376" spans="1:4" x14ac:dyDescent="0.25">
      <c r="A376" s="28">
        <v>43969</v>
      </c>
      <c r="B376" s="5" t="s">
        <v>19</v>
      </c>
      <c r="C376" s="4">
        <v>58</v>
      </c>
      <c r="D376" s="5" t="s">
        <v>21</v>
      </c>
    </row>
    <row r="377" spans="1:4" x14ac:dyDescent="0.25">
      <c r="A377" s="28">
        <v>43969</v>
      </c>
      <c r="B377" s="5" t="s">
        <v>19</v>
      </c>
      <c r="C377" s="4">
        <v>65</v>
      </c>
      <c r="D377" s="5" t="s">
        <v>21</v>
      </c>
    </row>
    <row r="378" spans="1:4" x14ac:dyDescent="0.25">
      <c r="A378" s="28">
        <v>43969</v>
      </c>
      <c r="B378" s="5" t="s">
        <v>19</v>
      </c>
      <c r="C378" s="4">
        <v>61</v>
      </c>
      <c r="D378" s="5" t="s">
        <v>20</v>
      </c>
    </row>
    <row r="379" spans="1:4" x14ac:dyDescent="0.25">
      <c r="A379" s="28">
        <v>43969</v>
      </c>
      <c r="B379" s="5" t="s">
        <v>19</v>
      </c>
      <c r="C379" s="4">
        <v>91</v>
      </c>
      <c r="D379" s="5" t="s">
        <v>20</v>
      </c>
    </row>
    <row r="380" spans="1:4" x14ac:dyDescent="0.25">
      <c r="A380" s="28">
        <v>43969</v>
      </c>
      <c r="B380" s="5" t="s">
        <v>19</v>
      </c>
      <c r="C380" s="4">
        <v>62</v>
      </c>
      <c r="D380" s="5" t="s">
        <v>20</v>
      </c>
    </row>
    <row r="381" spans="1:4" x14ac:dyDescent="0.25">
      <c r="A381" s="28">
        <v>43969</v>
      </c>
      <c r="B381" s="5" t="s">
        <v>19</v>
      </c>
      <c r="C381" s="4">
        <v>85</v>
      </c>
      <c r="D381" s="5" t="s">
        <v>20</v>
      </c>
    </row>
    <row r="382" spans="1:4" x14ac:dyDescent="0.25">
      <c r="A382" s="28">
        <v>43969</v>
      </c>
      <c r="B382" s="5" t="s">
        <v>23</v>
      </c>
      <c r="C382" s="4">
        <v>64</v>
      </c>
      <c r="D382" s="5" t="s">
        <v>22</v>
      </c>
    </row>
    <row r="383" spans="1:4" x14ac:dyDescent="0.25">
      <c r="A383" s="28">
        <v>43969</v>
      </c>
      <c r="B383" s="5" t="s">
        <v>23</v>
      </c>
      <c r="C383" s="4">
        <v>76</v>
      </c>
      <c r="D383" s="5" t="s">
        <v>20</v>
      </c>
    </row>
    <row r="384" spans="1:4" x14ac:dyDescent="0.25">
      <c r="A384" s="28">
        <v>43969</v>
      </c>
      <c r="B384" s="5" t="s">
        <v>23</v>
      </c>
      <c r="C384" s="4">
        <v>96</v>
      </c>
      <c r="D384" s="5" t="s">
        <v>20</v>
      </c>
    </row>
    <row r="385" spans="1:4" x14ac:dyDescent="0.25">
      <c r="A385" s="28">
        <v>43970</v>
      </c>
      <c r="B385" s="5" t="s">
        <v>19</v>
      </c>
      <c r="C385" s="4">
        <v>81</v>
      </c>
      <c r="D385" s="5" t="s">
        <v>22</v>
      </c>
    </row>
    <row r="386" spans="1:4" x14ac:dyDescent="0.25">
      <c r="A386" s="28">
        <v>43970</v>
      </c>
      <c r="B386" s="5" t="s">
        <v>19</v>
      </c>
      <c r="C386" s="4">
        <v>66</v>
      </c>
      <c r="D386" s="5" t="s">
        <v>22</v>
      </c>
    </row>
    <row r="387" spans="1:4" x14ac:dyDescent="0.25">
      <c r="A387" s="28">
        <v>43970</v>
      </c>
      <c r="B387" s="5" t="s">
        <v>19</v>
      </c>
      <c r="C387" s="4">
        <v>61</v>
      </c>
      <c r="D387" s="5" t="s">
        <v>21</v>
      </c>
    </row>
    <row r="388" spans="1:4" x14ac:dyDescent="0.25">
      <c r="A388" s="28">
        <v>43970</v>
      </c>
      <c r="B388" s="5" t="s">
        <v>19</v>
      </c>
      <c r="C388" s="4">
        <v>85</v>
      </c>
      <c r="D388" s="5" t="s">
        <v>20</v>
      </c>
    </row>
    <row r="389" spans="1:4" x14ac:dyDescent="0.25">
      <c r="A389" s="28">
        <v>43970</v>
      </c>
      <c r="B389" s="5" t="s">
        <v>19</v>
      </c>
      <c r="C389" s="4">
        <v>74</v>
      </c>
      <c r="D389" s="5" t="s">
        <v>20</v>
      </c>
    </row>
    <row r="390" spans="1:4" x14ac:dyDescent="0.25">
      <c r="A390" s="28">
        <v>43970</v>
      </c>
      <c r="B390" s="5" t="s">
        <v>19</v>
      </c>
      <c r="C390" s="4">
        <v>54</v>
      </c>
      <c r="D390" s="5" t="s">
        <v>20</v>
      </c>
    </row>
    <row r="391" spans="1:4" x14ac:dyDescent="0.25">
      <c r="A391" s="28">
        <v>43970</v>
      </c>
      <c r="B391" s="5" t="s">
        <v>19</v>
      </c>
      <c r="C391" s="4">
        <v>51</v>
      </c>
      <c r="D391" s="5" t="s">
        <v>20</v>
      </c>
    </row>
    <row r="392" spans="1:4" x14ac:dyDescent="0.25">
      <c r="A392" s="28">
        <v>43970</v>
      </c>
      <c r="B392" s="5" t="s">
        <v>23</v>
      </c>
      <c r="C392" s="4">
        <v>69</v>
      </c>
      <c r="D392" s="5" t="s">
        <v>21</v>
      </c>
    </row>
    <row r="393" spans="1:4" x14ac:dyDescent="0.25">
      <c r="A393" s="28">
        <v>43970</v>
      </c>
      <c r="B393" s="5" t="s">
        <v>23</v>
      </c>
      <c r="C393" s="4">
        <v>63</v>
      </c>
      <c r="D393" s="5" t="s">
        <v>21</v>
      </c>
    </row>
    <row r="394" spans="1:4" x14ac:dyDescent="0.25">
      <c r="A394" s="28">
        <v>43970</v>
      </c>
      <c r="B394" s="5" t="s">
        <v>23</v>
      </c>
      <c r="C394" s="4">
        <v>74</v>
      </c>
      <c r="D394" s="5" t="s">
        <v>21</v>
      </c>
    </row>
    <row r="395" spans="1:4" x14ac:dyDescent="0.25">
      <c r="A395" s="28">
        <v>43970</v>
      </c>
      <c r="B395" s="5" t="s">
        <v>23</v>
      </c>
      <c r="C395" s="4">
        <v>86</v>
      </c>
      <c r="D395" s="5" t="s">
        <v>20</v>
      </c>
    </row>
    <row r="396" spans="1:4" x14ac:dyDescent="0.25">
      <c r="A396" s="28">
        <v>43971</v>
      </c>
      <c r="B396" s="5" t="s">
        <v>19</v>
      </c>
      <c r="C396" s="4">
        <v>47</v>
      </c>
      <c r="D396" s="5" t="s">
        <v>22</v>
      </c>
    </row>
    <row r="397" spans="1:4" x14ac:dyDescent="0.25">
      <c r="A397" s="28">
        <v>43971</v>
      </c>
      <c r="B397" s="5" t="s">
        <v>19</v>
      </c>
      <c r="C397" s="4">
        <v>91</v>
      </c>
      <c r="D397" s="5" t="s">
        <v>22</v>
      </c>
    </row>
    <row r="398" spans="1:4" x14ac:dyDescent="0.25">
      <c r="A398" s="28">
        <v>43971</v>
      </c>
      <c r="B398" s="5" t="s">
        <v>19</v>
      </c>
      <c r="C398" s="4">
        <v>63</v>
      </c>
      <c r="D398" s="5" t="s">
        <v>22</v>
      </c>
    </row>
    <row r="399" spans="1:4" x14ac:dyDescent="0.25">
      <c r="A399" s="28">
        <v>43971</v>
      </c>
      <c r="B399" s="5" t="s">
        <v>19</v>
      </c>
      <c r="C399" s="4">
        <v>74</v>
      </c>
      <c r="D399" s="5" t="s">
        <v>27</v>
      </c>
    </row>
    <row r="400" spans="1:4" x14ac:dyDescent="0.25">
      <c r="A400" s="28">
        <v>43971</v>
      </c>
      <c r="B400" s="5" t="s">
        <v>19</v>
      </c>
      <c r="C400" s="4">
        <v>83</v>
      </c>
      <c r="D400" s="5" t="s">
        <v>25</v>
      </c>
    </row>
    <row r="401" spans="1:4" x14ac:dyDescent="0.25">
      <c r="A401" s="28">
        <v>43971</v>
      </c>
      <c r="B401" s="5" t="s">
        <v>23</v>
      </c>
      <c r="C401" s="4">
        <v>75</v>
      </c>
      <c r="D401" s="5" t="s">
        <v>22</v>
      </c>
    </row>
    <row r="402" spans="1:4" x14ac:dyDescent="0.25">
      <c r="A402" s="28">
        <v>43971</v>
      </c>
      <c r="B402" s="5" t="s">
        <v>23</v>
      </c>
      <c r="C402" s="4">
        <v>91</v>
      </c>
      <c r="D402" s="5" t="s">
        <v>22</v>
      </c>
    </row>
    <row r="403" spans="1:4" x14ac:dyDescent="0.25">
      <c r="A403" s="28">
        <v>43971</v>
      </c>
      <c r="B403" s="5" t="s">
        <v>23</v>
      </c>
      <c r="C403" s="4">
        <v>68</v>
      </c>
      <c r="D403" s="5" t="s">
        <v>21</v>
      </c>
    </row>
    <row r="404" spans="1:4" x14ac:dyDescent="0.25">
      <c r="A404" s="28">
        <v>43971</v>
      </c>
      <c r="B404" s="5" t="s">
        <v>23</v>
      </c>
      <c r="C404" s="4">
        <v>49</v>
      </c>
      <c r="D404" s="5" t="s">
        <v>20</v>
      </c>
    </row>
    <row r="405" spans="1:4" x14ac:dyDescent="0.25">
      <c r="A405" s="28">
        <v>43971</v>
      </c>
      <c r="B405" s="5" t="s">
        <v>23</v>
      </c>
      <c r="C405" s="4">
        <v>71</v>
      </c>
      <c r="D405" s="5" t="s">
        <v>20</v>
      </c>
    </row>
    <row r="406" spans="1:4" x14ac:dyDescent="0.25">
      <c r="A406" s="28">
        <v>43972</v>
      </c>
      <c r="B406" s="5" t="s">
        <v>19</v>
      </c>
      <c r="C406" s="4">
        <v>73</v>
      </c>
      <c r="D406" s="5" t="s">
        <v>22</v>
      </c>
    </row>
    <row r="407" spans="1:4" x14ac:dyDescent="0.25">
      <c r="A407" s="28">
        <v>43972</v>
      </c>
      <c r="B407" s="5" t="s">
        <v>19</v>
      </c>
      <c r="C407" s="4">
        <v>60</v>
      </c>
      <c r="D407" s="5" t="s">
        <v>22</v>
      </c>
    </row>
    <row r="408" spans="1:4" x14ac:dyDescent="0.25">
      <c r="A408" s="28">
        <v>43972</v>
      </c>
      <c r="B408" s="5" t="s">
        <v>19</v>
      </c>
      <c r="C408" s="4">
        <v>19</v>
      </c>
      <c r="D408" s="5" t="s">
        <v>22</v>
      </c>
    </row>
    <row r="409" spans="1:4" x14ac:dyDescent="0.25">
      <c r="A409" s="28">
        <v>43972</v>
      </c>
      <c r="B409" s="5" t="s">
        <v>19</v>
      </c>
      <c r="C409" s="4">
        <v>72</v>
      </c>
      <c r="D409" s="5" t="s">
        <v>22</v>
      </c>
    </row>
    <row r="410" spans="1:4" x14ac:dyDescent="0.25">
      <c r="A410" s="28">
        <v>43972</v>
      </c>
      <c r="B410" s="5" t="s">
        <v>19</v>
      </c>
      <c r="C410" s="4">
        <v>75</v>
      </c>
      <c r="D410" s="5" t="s">
        <v>22</v>
      </c>
    </row>
    <row r="411" spans="1:4" x14ac:dyDescent="0.25">
      <c r="A411" s="28">
        <v>43972</v>
      </c>
      <c r="B411" s="5" t="s">
        <v>19</v>
      </c>
      <c r="C411" s="4">
        <v>95</v>
      </c>
      <c r="D411" s="5" t="s">
        <v>22</v>
      </c>
    </row>
    <row r="412" spans="1:4" x14ac:dyDescent="0.25">
      <c r="A412" s="28">
        <v>43972</v>
      </c>
      <c r="B412" s="5" t="s">
        <v>19</v>
      </c>
      <c r="C412" s="4">
        <v>58</v>
      </c>
      <c r="D412" s="5" t="s">
        <v>21</v>
      </c>
    </row>
    <row r="413" spans="1:4" x14ac:dyDescent="0.25">
      <c r="A413" s="28">
        <v>43972</v>
      </c>
      <c r="B413" s="5" t="s">
        <v>19</v>
      </c>
      <c r="C413" s="4">
        <v>75</v>
      </c>
      <c r="D413" s="5" t="s">
        <v>21</v>
      </c>
    </row>
    <row r="414" spans="1:4" x14ac:dyDescent="0.25">
      <c r="A414" s="28">
        <v>43972</v>
      </c>
      <c r="B414" s="5" t="s">
        <v>19</v>
      </c>
      <c r="C414" s="4">
        <v>84</v>
      </c>
      <c r="D414" s="5" t="s">
        <v>20</v>
      </c>
    </row>
    <row r="415" spans="1:4" x14ac:dyDescent="0.25">
      <c r="A415" s="28">
        <v>43972</v>
      </c>
      <c r="B415" s="5" t="s">
        <v>19</v>
      </c>
      <c r="C415" s="4">
        <v>88</v>
      </c>
      <c r="D415" s="5" t="s">
        <v>20</v>
      </c>
    </row>
    <row r="416" spans="1:4" x14ac:dyDescent="0.25">
      <c r="A416" s="28">
        <v>43972</v>
      </c>
      <c r="B416" s="5" t="s">
        <v>23</v>
      </c>
      <c r="C416" s="4">
        <v>52</v>
      </c>
      <c r="D416" s="5" t="s">
        <v>22</v>
      </c>
    </row>
    <row r="417" spans="1:4" x14ac:dyDescent="0.25">
      <c r="A417" s="28">
        <v>43972</v>
      </c>
      <c r="B417" s="5" t="s">
        <v>23</v>
      </c>
      <c r="C417" s="4">
        <v>89</v>
      </c>
      <c r="D417" s="5" t="s">
        <v>22</v>
      </c>
    </row>
    <row r="418" spans="1:4" x14ac:dyDescent="0.25">
      <c r="A418" s="28">
        <v>43972</v>
      </c>
      <c r="B418" s="5" t="s">
        <v>23</v>
      </c>
      <c r="C418" s="4">
        <v>67</v>
      </c>
      <c r="D418" s="5" t="s">
        <v>22</v>
      </c>
    </row>
    <row r="419" spans="1:4" x14ac:dyDescent="0.25">
      <c r="A419" s="28">
        <v>43973</v>
      </c>
      <c r="B419" s="5" t="s">
        <v>19</v>
      </c>
      <c r="C419" s="4">
        <v>59</v>
      </c>
      <c r="D419" s="5" t="s">
        <v>22</v>
      </c>
    </row>
    <row r="420" spans="1:4" x14ac:dyDescent="0.25">
      <c r="A420" s="28">
        <v>43973</v>
      </c>
      <c r="B420" s="5" t="s">
        <v>19</v>
      </c>
      <c r="C420" s="4">
        <v>56</v>
      </c>
      <c r="D420" s="5" t="s">
        <v>21</v>
      </c>
    </row>
    <row r="421" spans="1:4" x14ac:dyDescent="0.25">
      <c r="A421" s="28">
        <v>43973</v>
      </c>
      <c r="B421" s="5" t="s">
        <v>19</v>
      </c>
      <c r="C421" s="4">
        <v>71</v>
      </c>
      <c r="D421" s="5" t="s">
        <v>20</v>
      </c>
    </row>
    <row r="422" spans="1:4" x14ac:dyDescent="0.25">
      <c r="A422" s="28">
        <v>43973</v>
      </c>
      <c r="B422" s="5" t="s">
        <v>19</v>
      </c>
      <c r="C422" s="4">
        <v>80</v>
      </c>
      <c r="D422" s="5" t="s">
        <v>20</v>
      </c>
    </row>
    <row r="423" spans="1:4" x14ac:dyDescent="0.25">
      <c r="A423" s="28">
        <v>43973</v>
      </c>
      <c r="B423" s="5" t="s">
        <v>19</v>
      </c>
      <c r="C423" s="4">
        <v>80</v>
      </c>
      <c r="D423" s="5" t="s">
        <v>27</v>
      </c>
    </row>
    <row r="424" spans="1:4" x14ac:dyDescent="0.25">
      <c r="A424" s="28">
        <v>43973</v>
      </c>
      <c r="B424" s="5" t="s">
        <v>23</v>
      </c>
      <c r="C424" s="4">
        <v>83</v>
      </c>
      <c r="D424" s="5" t="s">
        <v>22</v>
      </c>
    </row>
    <row r="425" spans="1:4" x14ac:dyDescent="0.25">
      <c r="A425" s="28">
        <v>43973</v>
      </c>
      <c r="B425" s="5" t="s">
        <v>23</v>
      </c>
      <c r="C425" s="4">
        <v>57</v>
      </c>
      <c r="D425" s="5" t="s">
        <v>22</v>
      </c>
    </row>
    <row r="426" spans="1:4" x14ac:dyDescent="0.25">
      <c r="A426" s="28">
        <v>43973</v>
      </c>
      <c r="B426" s="5" t="s">
        <v>23</v>
      </c>
      <c r="C426" s="4">
        <v>94</v>
      </c>
      <c r="D426" s="5" t="s">
        <v>22</v>
      </c>
    </row>
    <row r="427" spans="1:4" x14ac:dyDescent="0.25">
      <c r="A427" s="28">
        <v>43973</v>
      </c>
      <c r="B427" s="5" t="s">
        <v>23</v>
      </c>
      <c r="C427" s="4">
        <v>81</v>
      </c>
      <c r="D427" s="5" t="s">
        <v>22</v>
      </c>
    </row>
    <row r="428" spans="1:4" x14ac:dyDescent="0.25">
      <c r="A428" s="28">
        <v>43973</v>
      </c>
      <c r="B428" s="5" t="s">
        <v>23</v>
      </c>
      <c r="C428" s="4">
        <v>53</v>
      </c>
      <c r="D428" s="5" t="s">
        <v>21</v>
      </c>
    </row>
    <row r="429" spans="1:4" x14ac:dyDescent="0.25">
      <c r="A429" s="28">
        <v>43973</v>
      </c>
      <c r="B429" s="5" t="s">
        <v>23</v>
      </c>
      <c r="C429" s="4">
        <v>79</v>
      </c>
      <c r="D429" s="5" t="s">
        <v>20</v>
      </c>
    </row>
    <row r="430" spans="1:4" x14ac:dyDescent="0.25">
      <c r="A430" s="28">
        <v>43973</v>
      </c>
      <c r="B430" s="5" t="s">
        <v>23</v>
      </c>
      <c r="C430" s="4">
        <v>80</v>
      </c>
      <c r="D430" s="5" t="s">
        <v>20</v>
      </c>
    </row>
    <row r="431" spans="1:4" x14ac:dyDescent="0.25">
      <c r="A431" s="28">
        <v>43973</v>
      </c>
      <c r="B431" s="5" t="s">
        <v>23</v>
      </c>
      <c r="C431" s="4">
        <v>83</v>
      </c>
      <c r="D431" s="5" t="s">
        <v>20</v>
      </c>
    </row>
    <row r="432" spans="1:4" x14ac:dyDescent="0.25">
      <c r="A432" s="28">
        <v>43973</v>
      </c>
      <c r="B432" s="5" t="s">
        <v>23</v>
      </c>
      <c r="C432" s="4">
        <v>88</v>
      </c>
      <c r="D432" s="5" t="s">
        <v>20</v>
      </c>
    </row>
    <row r="433" spans="1:4" x14ac:dyDescent="0.25">
      <c r="A433" s="28">
        <v>43973</v>
      </c>
      <c r="B433" s="5" t="s">
        <v>23</v>
      </c>
      <c r="C433" s="4">
        <v>91</v>
      </c>
      <c r="D433" s="5" t="s">
        <v>20</v>
      </c>
    </row>
    <row r="434" spans="1:4" x14ac:dyDescent="0.25">
      <c r="A434" s="28">
        <v>43973</v>
      </c>
      <c r="B434" s="5" t="s">
        <v>23</v>
      </c>
      <c r="C434" s="4">
        <v>69</v>
      </c>
      <c r="D434" s="5" t="s">
        <v>25</v>
      </c>
    </row>
    <row r="435" spans="1:4" x14ac:dyDescent="0.25">
      <c r="A435" s="28">
        <v>43973</v>
      </c>
      <c r="B435" s="5" t="s">
        <v>23</v>
      </c>
      <c r="C435" s="4">
        <v>93</v>
      </c>
      <c r="D435" s="5" t="s">
        <v>25</v>
      </c>
    </row>
    <row r="436" spans="1:4" x14ac:dyDescent="0.25">
      <c r="A436" s="28">
        <v>43974</v>
      </c>
      <c r="B436" s="5" t="s">
        <v>19</v>
      </c>
      <c r="C436" s="4">
        <v>92</v>
      </c>
      <c r="D436" s="5" t="s">
        <v>22</v>
      </c>
    </row>
    <row r="437" spans="1:4" x14ac:dyDescent="0.25">
      <c r="A437" s="28">
        <v>43974</v>
      </c>
      <c r="B437" s="5" t="s">
        <v>19</v>
      </c>
      <c r="C437" s="4">
        <v>88</v>
      </c>
      <c r="D437" s="5" t="s">
        <v>22</v>
      </c>
    </row>
    <row r="438" spans="1:4" x14ac:dyDescent="0.25">
      <c r="A438" s="28">
        <v>43974</v>
      </c>
      <c r="B438" s="5" t="s">
        <v>19</v>
      </c>
      <c r="C438" s="4">
        <v>84</v>
      </c>
      <c r="D438" s="5" t="s">
        <v>21</v>
      </c>
    </row>
    <row r="439" spans="1:4" x14ac:dyDescent="0.25">
      <c r="A439" s="28">
        <v>43974</v>
      </c>
      <c r="B439" s="5" t="s">
        <v>19</v>
      </c>
      <c r="C439" s="4">
        <v>82</v>
      </c>
      <c r="D439" s="5" t="s">
        <v>20</v>
      </c>
    </row>
    <row r="440" spans="1:4" x14ac:dyDescent="0.25">
      <c r="A440" s="28">
        <v>43974</v>
      </c>
      <c r="B440" s="5" t="s">
        <v>19</v>
      </c>
      <c r="C440" s="4">
        <v>40</v>
      </c>
      <c r="D440" s="5" t="s">
        <v>20</v>
      </c>
    </row>
    <row r="441" spans="1:4" x14ac:dyDescent="0.25">
      <c r="A441" s="28">
        <v>43974</v>
      </c>
      <c r="B441" s="5" t="s">
        <v>19</v>
      </c>
      <c r="C441" s="4">
        <v>43</v>
      </c>
      <c r="D441" s="5" t="s">
        <v>20</v>
      </c>
    </row>
    <row r="442" spans="1:4" x14ac:dyDescent="0.25">
      <c r="A442" s="28">
        <v>43974</v>
      </c>
      <c r="B442" s="5" t="s">
        <v>19</v>
      </c>
      <c r="C442" s="4">
        <v>65</v>
      </c>
      <c r="D442" s="5" t="s">
        <v>20</v>
      </c>
    </row>
    <row r="443" spans="1:4" x14ac:dyDescent="0.25">
      <c r="A443" s="28">
        <v>43974</v>
      </c>
      <c r="B443" s="5" t="s">
        <v>19</v>
      </c>
      <c r="C443" s="4">
        <v>57</v>
      </c>
      <c r="D443" s="5" t="s">
        <v>20</v>
      </c>
    </row>
    <row r="444" spans="1:4" x14ac:dyDescent="0.25">
      <c r="A444" s="28">
        <v>43974</v>
      </c>
      <c r="B444" s="5" t="s">
        <v>23</v>
      </c>
      <c r="C444" s="4">
        <v>77</v>
      </c>
      <c r="D444" s="5" t="s">
        <v>22</v>
      </c>
    </row>
    <row r="445" spans="1:4" x14ac:dyDescent="0.25">
      <c r="A445" s="28">
        <v>43974</v>
      </c>
      <c r="B445" s="5" t="s">
        <v>23</v>
      </c>
      <c r="C445" s="4">
        <v>91</v>
      </c>
      <c r="D445" s="5" t="s">
        <v>22</v>
      </c>
    </row>
    <row r="446" spans="1:4" x14ac:dyDescent="0.25">
      <c r="A446" s="28">
        <v>43974</v>
      </c>
      <c r="B446" s="5" t="s">
        <v>23</v>
      </c>
      <c r="C446" s="4">
        <v>86</v>
      </c>
      <c r="D446" s="5" t="s">
        <v>21</v>
      </c>
    </row>
    <row r="447" spans="1:4" x14ac:dyDescent="0.25">
      <c r="A447" s="28">
        <v>43974</v>
      </c>
      <c r="B447" s="5" t="s">
        <v>23</v>
      </c>
      <c r="C447" s="4">
        <v>63</v>
      </c>
      <c r="D447" s="5" t="s">
        <v>20</v>
      </c>
    </row>
    <row r="448" spans="1:4" x14ac:dyDescent="0.25">
      <c r="A448" s="28">
        <v>43975</v>
      </c>
      <c r="B448" s="5" t="s">
        <v>19</v>
      </c>
      <c r="C448" s="4">
        <v>92</v>
      </c>
      <c r="D448" s="5" t="s">
        <v>22</v>
      </c>
    </row>
    <row r="449" spans="1:4" x14ac:dyDescent="0.25">
      <c r="A449" s="28">
        <v>43975</v>
      </c>
      <c r="B449" s="5" t="s">
        <v>19</v>
      </c>
      <c r="C449" s="4">
        <v>54</v>
      </c>
      <c r="D449" s="5" t="s">
        <v>22</v>
      </c>
    </row>
    <row r="450" spans="1:4" x14ac:dyDescent="0.25">
      <c r="A450" s="28">
        <v>43975</v>
      </c>
      <c r="B450" s="5" t="s">
        <v>19</v>
      </c>
      <c r="C450" s="4">
        <v>66</v>
      </c>
      <c r="D450" s="5" t="s">
        <v>21</v>
      </c>
    </row>
    <row r="451" spans="1:4" x14ac:dyDescent="0.25">
      <c r="A451" s="28">
        <v>43975</v>
      </c>
      <c r="B451" s="5" t="s">
        <v>19</v>
      </c>
      <c r="C451" s="4">
        <v>54</v>
      </c>
      <c r="D451" s="5" t="s">
        <v>20</v>
      </c>
    </row>
    <row r="452" spans="1:4" x14ac:dyDescent="0.25">
      <c r="A452" s="28">
        <v>43975</v>
      </c>
      <c r="B452" s="5" t="s">
        <v>19</v>
      </c>
      <c r="C452" s="4">
        <v>96</v>
      </c>
      <c r="D452" s="5" t="s">
        <v>20</v>
      </c>
    </row>
    <row r="453" spans="1:4" x14ac:dyDescent="0.25">
      <c r="A453" s="28">
        <v>43975</v>
      </c>
      <c r="B453" s="5" t="s">
        <v>19</v>
      </c>
      <c r="C453" s="4">
        <v>89</v>
      </c>
      <c r="D453" s="5" t="s">
        <v>20</v>
      </c>
    </row>
    <row r="454" spans="1:4" x14ac:dyDescent="0.25">
      <c r="A454" s="28">
        <v>43975</v>
      </c>
      <c r="B454" s="5" t="s">
        <v>23</v>
      </c>
      <c r="C454" s="4">
        <v>88</v>
      </c>
      <c r="D454" s="5" t="s">
        <v>21</v>
      </c>
    </row>
    <row r="455" spans="1:4" x14ac:dyDescent="0.25">
      <c r="A455" s="28">
        <v>43976</v>
      </c>
      <c r="B455" s="5" t="s">
        <v>19</v>
      </c>
      <c r="C455" s="4">
        <v>86</v>
      </c>
      <c r="D455" s="5" t="s">
        <v>22</v>
      </c>
    </row>
    <row r="456" spans="1:4" x14ac:dyDescent="0.25">
      <c r="A456" s="28">
        <v>43976</v>
      </c>
      <c r="B456" s="5" t="s">
        <v>19</v>
      </c>
      <c r="C456" s="4">
        <v>69</v>
      </c>
      <c r="D456" s="5" t="s">
        <v>22</v>
      </c>
    </row>
    <row r="457" spans="1:4" x14ac:dyDescent="0.25">
      <c r="A457" s="28">
        <v>43976</v>
      </c>
      <c r="B457" s="5" t="s">
        <v>19</v>
      </c>
      <c r="C457" s="4">
        <v>87</v>
      </c>
      <c r="D457" s="5" t="s">
        <v>22</v>
      </c>
    </row>
    <row r="458" spans="1:4" x14ac:dyDescent="0.25">
      <c r="A458" s="28">
        <v>43976</v>
      </c>
      <c r="B458" s="5" t="s">
        <v>19</v>
      </c>
      <c r="C458" s="4">
        <v>92</v>
      </c>
      <c r="D458" s="5" t="s">
        <v>20</v>
      </c>
    </row>
    <row r="459" spans="1:4" x14ac:dyDescent="0.25">
      <c r="A459" s="28">
        <v>43976</v>
      </c>
      <c r="B459" s="5" t="s">
        <v>19</v>
      </c>
      <c r="C459" s="4">
        <v>70</v>
      </c>
      <c r="D459" s="5" t="s">
        <v>20</v>
      </c>
    </row>
    <row r="460" spans="1:4" x14ac:dyDescent="0.25">
      <c r="A460" s="28">
        <v>43976</v>
      </c>
      <c r="B460" s="5" t="s">
        <v>19</v>
      </c>
      <c r="C460" s="4">
        <v>74</v>
      </c>
      <c r="D460" s="5" t="s">
        <v>20</v>
      </c>
    </row>
    <row r="461" spans="1:4" x14ac:dyDescent="0.25">
      <c r="A461" s="28">
        <v>43976</v>
      </c>
      <c r="B461" s="5" t="s">
        <v>19</v>
      </c>
      <c r="C461" s="4">
        <v>59</v>
      </c>
      <c r="D461" s="5" t="s">
        <v>20</v>
      </c>
    </row>
    <row r="462" spans="1:4" x14ac:dyDescent="0.25">
      <c r="A462" s="28">
        <v>43976</v>
      </c>
      <c r="B462" s="5" t="s">
        <v>19</v>
      </c>
      <c r="C462" s="4">
        <v>68</v>
      </c>
      <c r="D462" s="5" t="s">
        <v>20</v>
      </c>
    </row>
    <row r="463" spans="1:4" x14ac:dyDescent="0.25">
      <c r="A463" s="28">
        <v>43976</v>
      </c>
      <c r="B463" s="5" t="s">
        <v>19</v>
      </c>
      <c r="C463" s="4">
        <v>57</v>
      </c>
      <c r="D463" s="5" t="s">
        <v>20</v>
      </c>
    </row>
    <row r="464" spans="1:4" x14ac:dyDescent="0.25">
      <c r="A464" s="28">
        <v>43976</v>
      </c>
      <c r="B464" s="5" t="s">
        <v>23</v>
      </c>
      <c r="C464" s="4">
        <v>44</v>
      </c>
      <c r="D464" s="5" t="s">
        <v>22</v>
      </c>
    </row>
    <row r="465" spans="1:4" x14ac:dyDescent="0.25">
      <c r="A465" s="28">
        <v>43976</v>
      </c>
      <c r="B465" s="5" t="s">
        <v>23</v>
      </c>
      <c r="C465" s="4">
        <v>76</v>
      </c>
      <c r="D465" s="5" t="s">
        <v>22</v>
      </c>
    </row>
    <row r="466" spans="1:4" x14ac:dyDescent="0.25">
      <c r="A466" s="28">
        <v>43976</v>
      </c>
      <c r="B466" s="5" t="s">
        <v>23</v>
      </c>
      <c r="C466" s="4">
        <v>96</v>
      </c>
      <c r="D466" s="5" t="s">
        <v>20</v>
      </c>
    </row>
    <row r="467" spans="1:4" x14ac:dyDescent="0.25">
      <c r="A467" s="28">
        <v>43976</v>
      </c>
      <c r="B467" s="5" t="s">
        <v>23</v>
      </c>
      <c r="C467" s="4">
        <v>59</v>
      </c>
      <c r="D467" s="5" t="s">
        <v>20</v>
      </c>
    </row>
    <row r="468" spans="1:4" x14ac:dyDescent="0.25">
      <c r="A468" s="28">
        <v>43976</v>
      </c>
      <c r="B468" s="5" t="s">
        <v>23</v>
      </c>
      <c r="C468" s="4">
        <v>64</v>
      </c>
      <c r="D468" s="5" t="s">
        <v>27</v>
      </c>
    </row>
    <row r="469" spans="1:4" x14ac:dyDescent="0.25">
      <c r="A469" s="28">
        <v>43976</v>
      </c>
      <c r="B469" s="5" t="s">
        <v>23</v>
      </c>
      <c r="C469" s="4">
        <v>61</v>
      </c>
      <c r="D469" s="5" t="s">
        <v>25</v>
      </c>
    </row>
    <row r="470" spans="1:4" x14ac:dyDescent="0.25">
      <c r="A470" s="28">
        <v>43977</v>
      </c>
      <c r="B470" s="5" t="s">
        <v>19</v>
      </c>
      <c r="C470" s="4">
        <v>66</v>
      </c>
      <c r="D470" s="5" t="s">
        <v>22</v>
      </c>
    </row>
    <row r="471" spans="1:4" x14ac:dyDescent="0.25">
      <c r="A471" s="28">
        <v>43977</v>
      </c>
      <c r="B471" s="5" t="s">
        <v>19</v>
      </c>
      <c r="C471" s="4">
        <v>80</v>
      </c>
      <c r="D471" s="5" t="s">
        <v>22</v>
      </c>
    </row>
    <row r="472" spans="1:4" x14ac:dyDescent="0.25">
      <c r="A472" s="28">
        <v>43977</v>
      </c>
      <c r="B472" s="5" t="s">
        <v>19</v>
      </c>
      <c r="C472" s="4">
        <v>71</v>
      </c>
      <c r="D472" s="5" t="s">
        <v>22</v>
      </c>
    </row>
    <row r="473" spans="1:4" x14ac:dyDescent="0.25">
      <c r="A473" s="28">
        <v>43977</v>
      </c>
      <c r="B473" s="5" t="s">
        <v>19</v>
      </c>
      <c r="C473" s="4">
        <v>55</v>
      </c>
      <c r="D473" s="5" t="s">
        <v>22</v>
      </c>
    </row>
    <row r="474" spans="1:4" x14ac:dyDescent="0.25">
      <c r="A474" s="28">
        <v>43977</v>
      </c>
      <c r="B474" s="5" t="s">
        <v>19</v>
      </c>
      <c r="C474" s="4">
        <v>71</v>
      </c>
      <c r="D474" s="5" t="s">
        <v>22</v>
      </c>
    </row>
    <row r="475" spans="1:4" x14ac:dyDescent="0.25">
      <c r="A475" s="28">
        <v>43977</v>
      </c>
      <c r="B475" s="5" t="s">
        <v>19</v>
      </c>
      <c r="C475" s="4">
        <v>80</v>
      </c>
      <c r="D475" s="5" t="s">
        <v>22</v>
      </c>
    </row>
    <row r="476" spans="1:4" x14ac:dyDescent="0.25">
      <c r="A476" s="28">
        <v>43977</v>
      </c>
      <c r="B476" s="5" t="s">
        <v>19</v>
      </c>
      <c r="C476" s="4">
        <v>43</v>
      </c>
      <c r="D476" s="5" t="s">
        <v>22</v>
      </c>
    </row>
    <row r="477" spans="1:4" x14ac:dyDescent="0.25">
      <c r="A477" s="28">
        <v>43977</v>
      </c>
      <c r="B477" s="5" t="s">
        <v>19</v>
      </c>
      <c r="C477" s="4">
        <v>71</v>
      </c>
      <c r="D477" s="5" t="s">
        <v>22</v>
      </c>
    </row>
    <row r="478" spans="1:4" x14ac:dyDescent="0.25">
      <c r="A478" s="28">
        <v>43977</v>
      </c>
      <c r="B478" s="5" t="s">
        <v>19</v>
      </c>
      <c r="C478" s="4">
        <v>70</v>
      </c>
      <c r="D478" s="5" t="s">
        <v>21</v>
      </c>
    </row>
    <row r="479" spans="1:4" x14ac:dyDescent="0.25">
      <c r="A479" s="28">
        <v>43977</v>
      </c>
      <c r="B479" s="5" t="s">
        <v>19</v>
      </c>
      <c r="C479" s="4">
        <v>84</v>
      </c>
      <c r="D479" s="5" t="s">
        <v>20</v>
      </c>
    </row>
    <row r="480" spans="1:4" x14ac:dyDescent="0.25">
      <c r="A480" s="28">
        <v>43977</v>
      </c>
      <c r="B480" s="5" t="s">
        <v>19</v>
      </c>
      <c r="C480" s="4">
        <v>39</v>
      </c>
      <c r="D480" s="5" t="s">
        <v>20</v>
      </c>
    </row>
    <row r="481" spans="1:4" x14ac:dyDescent="0.25">
      <c r="A481" s="28">
        <v>43977</v>
      </c>
      <c r="B481" s="5" t="s">
        <v>23</v>
      </c>
      <c r="C481" s="4">
        <v>60</v>
      </c>
      <c r="D481" s="5" t="s">
        <v>22</v>
      </c>
    </row>
    <row r="482" spans="1:4" x14ac:dyDescent="0.25">
      <c r="A482" s="28">
        <v>43977</v>
      </c>
      <c r="B482" s="5" t="s">
        <v>23</v>
      </c>
      <c r="C482" s="4">
        <v>68</v>
      </c>
      <c r="D482" s="5" t="s">
        <v>22</v>
      </c>
    </row>
    <row r="483" spans="1:4" x14ac:dyDescent="0.25">
      <c r="A483" s="28">
        <v>43977</v>
      </c>
      <c r="B483" s="5" t="s">
        <v>23</v>
      </c>
      <c r="C483" s="4">
        <v>100</v>
      </c>
      <c r="D483" s="5" t="s">
        <v>22</v>
      </c>
    </row>
    <row r="484" spans="1:4" x14ac:dyDescent="0.25">
      <c r="A484" s="28">
        <v>43977</v>
      </c>
      <c r="B484" s="5" t="s">
        <v>23</v>
      </c>
      <c r="C484" s="4">
        <v>49</v>
      </c>
      <c r="D484" s="5" t="s">
        <v>22</v>
      </c>
    </row>
    <row r="485" spans="1:4" x14ac:dyDescent="0.25">
      <c r="A485" s="28">
        <v>43977</v>
      </c>
      <c r="B485" s="5" t="s">
        <v>23</v>
      </c>
      <c r="C485" s="4">
        <v>82</v>
      </c>
      <c r="D485" s="5" t="s">
        <v>22</v>
      </c>
    </row>
    <row r="486" spans="1:4" x14ac:dyDescent="0.25">
      <c r="A486" s="28">
        <v>43977</v>
      </c>
      <c r="B486" s="5" t="s">
        <v>23</v>
      </c>
      <c r="C486" s="4">
        <v>78</v>
      </c>
      <c r="D486" s="5" t="s">
        <v>22</v>
      </c>
    </row>
    <row r="487" spans="1:4" x14ac:dyDescent="0.25">
      <c r="A487" s="28">
        <v>43977</v>
      </c>
      <c r="B487" s="5" t="s">
        <v>23</v>
      </c>
      <c r="C487" s="4">
        <v>89</v>
      </c>
      <c r="D487" s="5" t="s">
        <v>22</v>
      </c>
    </row>
    <row r="488" spans="1:4" x14ac:dyDescent="0.25">
      <c r="A488" s="28">
        <v>43977</v>
      </c>
      <c r="B488" s="5" t="s">
        <v>23</v>
      </c>
      <c r="C488" s="4">
        <v>87</v>
      </c>
      <c r="D488" s="5" t="s">
        <v>22</v>
      </c>
    </row>
    <row r="489" spans="1:4" x14ac:dyDescent="0.25">
      <c r="A489" s="28">
        <v>43977</v>
      </c>
      <c r="B489" s="5" t="s">
        <v>23</v>
      </c>
      <c r="C489" s="4">
        <v>62</v>
      </c>
      <c r="D489" s="5" t="s">
        <v>22</v>
      </c>
    </row>
    <row r="490" spans="1:4" x14ac:dyDescent="0.25">
      <c r="A490" s="28">
        <v>43977</v>
      </c>
      <c r="B490" s="5" t="s">
        <v>23</v>
      </c>
      <c r="C490" s="4">
        <v>57</v>
      </c>
      <c r="D490" s="5" t="s">
        <v>21</v>
      </c>
    </row>
    <row r="491" spans="1:4" x14ac:dyDescent="0.25">
      <c r="A491" s="28">
        <v>43977</v>
      </c>
      <c r="B491" s="5" t="s">
        <v>23</v>
      </c>
      <c r="C491" s="4">
        <v>92</v>
      </c>
      <c r="D491" s="5" t="s">
        <v>20</v>
      </c>
    </row>
    <row r="492" spans="1:4" x14ac:dyDescent="0.25">
      <c r="A492" s="28">
        <v>43977</v>
      </c>
      <c r="B492" s="5" t="s">
        <v>23</v>
      </c>
      <c r="C492" s="4">
        <v>84</v>
      </c>
      <c r="D492" s="5" t="s">
        <v>20</v>
      </c>
    </row>
    <row r="493" spans="1:4" x14ac:dyDescent="0.25">
      <c r="A493" s="28">
        <v>43978</v>
      </c>
      <c r="B493" s="5" t="s">
        <v>19</v>
      </c>
      <c r="C493" s="4">
        <v>78</v>
      </c>
      <c r="D493" s="5" t="s">
        <v>22</v>
      </c>
    </row>
    <row r="494" spans="1:4" x14ac:dyDescent="0.25">
      <c r="A494" s="28">
        <v>43978</v>
      </c>
      <c r="B494" s="5" t="s">
        <v>19</v>
      </c>
      <c r="C494" s="4">
        <v>75</v>
      </c>
      <c r="D494" s="5" t="s">
        <v>22</v>
      </c>
    </row>
    <row r="495" spans="1:4" x14ac:dyDescent="0.25">
      <c r="A495" s="28">
        <v>43978</v>
      </c>
      <c r="B495" s="5" t="s">
        <v>19</v>
      </c>
      <c r="C495" s="4">
        <v>66</v>
      </c>
      <c r="D495" s="5" t="s">
        <v>21</v>
      </c>
    </row>
    <row r="496" spans="1:4" x14ac:dyDescent="0.25">
      <c r="A496" s="28">
        <v>43978</v>
      </c>
      <c r="B496" s="5" t="s">
        <v>19</v>
      </c>
      <c r="C496" s="4">
        <v>65</v>
      </c>
      <c r="D496" s="5" t="s">
        <v>20</v>
      </c>
    </row>
    <row r="497" spans="1:4" x14ac:dyDescent="0.25">
      <c r="A497" s="28">
        <v>43978</v>
      </c>
      <c r="B497" s="5" t="s">
        <v>19</v>
      </c>
      <c r="C497" s="4">
        <v>73</v>
      </c>
      <c r="D497" s="5" t="s">
        <v>20</v>
      </c>
    </row>
    <row r="498" spans="1:4" x14ac:dyDescent="0.25">
      <c r="A498" s="28">
        <v>43978</v>
      </c>
      <c r="B498" s="5" t="s">
        <v>19</v>
      </c>
      <c r="C498" s="4">
        <v>81</v>
      </c>
      <c r="D498" s="5" t="s">
        <v>27</v>
      </c>
    </row>
    <row r="499" spans="1:4" x14ac:dyDescent="0.25">
      <c r="A499" s="28">
        <v>43978</v>
      </c>
      <c r="B499" s="5" t="s">
        <v>23</v>
      </c>
      <c r="C499" s="4">
        <v>78</v>
      </c>
      <c r="D499" s="5" t="s">
        <v>22</v>
      </c>
    </row>
    <row r="500" spans="1:4" x14ac:dyDescent="0.25">
      <c r="A500" s="28">
        <v>43978</v>
      </c>
      <c r="B500" s="5" t="s">
        <v>23</v>
      </c>
      <c r="C500" s="4">
        <v>60</v>
      </c>
      <c r="D500" s="5" t="s">
        <v>21</v>
      </c>
    </row>
    <row r="501" spans="1:4" x14ac:dyDescent="0.25">
      <c r="A501" s="28">
        <v>43978</v>
      </c>
      <c r="B501" s="5" t="s">
        <v>23</v>
      </c>
      <c r="C501" s="4">
        <v>87</v>
      </c>
      <c r="D501" s="5" t="s">
        <v>20</v>
      </c>
    </row>
    <row r="502" spans="1:4" x14ac:dyDescent="0.25">
      <c r="A502" s="28">
        <v>43978</v>
      </c>
      <c r="B502" s="5" t="s">
        <v>23</v>
      </c>
      <c r="C502" s="4">
        <v>95</v>
      </c>
      <c r="D502" s="5" t="s">
        <v>20</v>
      </c>
    </row>
    <row r="503" spans="1:4" x14ac:dyDescent="0.25">
      <c r="A503" s="28">
        <v>43979</v>
      </c>
      <c r="B503" s="5" t="s">
        <v>19</v>
      </c>
      <c r="C503" s="4">
        <v>71</v>
      </c>
      <c r="D503" s="5" t="s">
        <v>22</v>
      </c>
    </row>
    <row r="504" spans="1:4" x14ac:dyDescent="0.25">
      <c r="A504" s="28">
        <v>43979</v>
      </c>
      <c r="B504" s="5" t="s">
        <v>19</v>
      </c>
      <c r="C504" s="4">
        <v>34</v>
      </c>
      <c r="D504" s="5" t="s">
        <v>22</v>
      </c>
    </row>
    <row r="505" spans="1:4" x14ac:dyDescent="0.25">
      <c r="A505" s="28">
        <v>43979</v>
      </c>
      <c r="B505" s="5" t="s">
        <v>19</v>
      </c>
      <c r="C505" s="4">
        <v>87</v>
      </c>
      <c r="D505" s="5" t="s">
        <v>21</v>
      </c>
    </row>
    <row r="506" spans="1:4" x14ac:dyDescent="0.25">
      <c r="A506" s="28">
        <v>43979</v>
      </c>
      <c r="B506" s="5" t="s">
        <v>19</v>
      </c>
      <c r="C506" s="4">
        <v>91</v>
      </c>
      <c r="D506" s="5" t="s">
        <v>20</v>
      </c>
    </row>
    <row r="507" spans="1:4" x14ac:dyDescent="0.25">
      <c r="A507" s="28">
        <v>43979</v>
      </c>
      <c r="B507" s="5" t="s">
        <v>19</v>
      </c>
      <c r="C507" s="4">
        <v>90</v>
      </c>
      <c r="D507" s="5" t="s">
        <v>20</v>
      </c>
    </row>
    <row r="508" spans="1:4" x14ac:dyDescent="0.25">
      <c r="A508" s="28">
        <v>43979</v>
      </c>
      <c r="B508" s="5" t="s">
        <v>23</v>
      </c>
      <c r="C508" s="4">
        <v>79</v>
      </c>
      <c r="D508" s="5" t="s">
        <v>22</v>
      </c>
    </row>
    <row r="509" spans="1:4" x14ac:dyDescent="0.25">
      <c r="A509" s="28">
        <v>43979</v>
      </c>
      <c r="B509" s="5" t="s">
        <v>23</v>
      </c>
      <c r="C509" s="4">
        <v>78</v>
      </c>
      <c r="D509" s="5" t="s">
        <v>22</v>
      </c>
    </row>
    <row r="510" spans="1:4" x14ac:dyDescent="0.25">
      <c r="A510" s="28">
        <v>43979</v>
      </c>
      <c r="B510" s="5" t="s">
        <v>23</v>
      </c>
      <c r="C510" s="4">
        <v>44</v>
      </c>
      <c r="D510" s="5" t="s">
        <v>20</v>
      </c>
    </row>
    <row r="511" spans="1:4" x14ac:dyDescent="0.25">
      <c r="A511" s="28">
        <v>43980</v>
      </c>
      <c r="B511" s="5" t="s">
        <v>19</v>
      </c>
      <c r="C511" s="4">
        <v>62</v>
      </c>
      <c r="D511" s="5" t="s">
        <v>22</v>
      </c>
    </row>
    <row r="512" spans="1:4" x14ac:dyDescent="0.25">
      <c r="A512" s="28">
        <v>43980</v>
      </c>
      <c r="B512" s="5" t="s">
        <v>19</v>
      </c>
      <c r="C512" s="4">
        <v>80</v>
      </c>
      <c r="D512" s="5" t="s">
        <v>22</v>
      </c>
    </row>
    <row r="513" spans="1:4" x14ac:dyDescent="0.25">
      <c r="A513" s="28">
        <v>43980</v>
      </c>
      <c r="B513" s="5" t="s">
        <v>19</v>
      </c>
      <c r="C513" s="4">
        <v>43</v>
      </c>
      <c r="D513" s="5" t="s">
        <v>20</v>
      </c>
    </row>
    <row r="514" spans="1:4" x14ac:dyDescent="0.25">
      <c r="A514" s="28">
        <v>43980</v>
      </c>
      <c r="B514" s="5" t="s">
        <v>19</v>
      </c>
      <c r="C514" s="4">
        <v>46</v>
      </c>
      <c r="D514" s="5" t="s">
        <v>20</v>
      </c>
    </row>
    <row r="515" spans="1:4" x14ac:dyDescent="0.25">
      <c r="A515" s="28">
        <v>43980</v>
      </c>
      <c r="B515" s="5" t="s">
        <v>19</v>
      </c>
      <c r="C515" s="4">
        <v>55</v>
      </c>
      <c r="D515" s="5" t="s">
        <v>20</v>
      </c>
    </row>
    <row r="516" spans="1:4" x14ac:dyDescent="0.25">
      <c r="A516" s="28">
        <v>43980</v>
      </c>
      <c r="B516" s="5" t="s">
        <v>19</v>
      </c>
      <c r="C516" s="4">
        <v>32</v>
      </c>
      <c r="D516" s="5" t="s">
        <v>20</v>
      </c>
    </row>
    <row r="517" spans="1:4" x14ac:dyDescent="0.25">
      <c r="A517" s="28">
        <v>43980</v>
      </c>
      <c r="B517" s="5" t="s">
        <v>23</v>
      </c>
      <c r="C517" s="4">
        <v>102</v>
      </c>
      <c r="D517" s="5" t="s">
        <v>22</v>
      </c>
    </row>
    <row r="518" spans="1:4" x14ac:dyDescent="0.25">
      <c r="A518" s="28">
        <v>43980</v>
      </c>
      <c r="B518" s="5" t="s">
        <v>23</v>
      </c>
      <c r="C518" s="4">
        <v>93</v>
      </c>
      <c r="D518" s="5" t="s">
        <v>22</v>
      </c>
    </row>
    <row r="519" spans="1:4" x14ac:dyDescent="0.25">
      <c r="A519" s="28">
        <v>43980</v>
      </c>
      <c r="B519" s="5" t="s">
        <v>23</v>
      </c>
      <c r="C519" s="4">
        <v>69</v>
      </c>
      <c r="D519" s="5" t="s">
        <v>22</v>
      </c>
    </row>
    <row r="520" spans="1:4" x14ac:dyDescent="0.25">
      <c r="A520" s="28">
        <v>43980</v>
      </c>
      <c r="B520" s="5" t="s">
        <v>23</v>
      </c>
      <c r="C520" s="4">
        <v>57</v>
      </c>
      <c r="D520" s="5" t="s">
        <v>21</v>
      </c>
    </row>
    <row r="521" spans="1:4" x14ac:dyDescent="0.25">
      <c r="A521" s="28">
        <v>43980</v>
      </c>
      <c r="B521" s="5" t="s">
        <v>23</v>
      </c>
      <c r="C521" s="4">
        <v>78</v>
      </c>
      <c r="D521" s="5" t="s">
        <v>20</v>
      </c>
    </row>
    <row r="522" spans="1:4" x14ac:dyDescent="0.25">
      <c r="A522" s="28">
        <v>43980</v>
      </c>
      <c r="B522" s="5" t="s">
        <v>23</v>
      </c>
      <c r="C522" s="4">
        <v>95</v>
      </c>
      <c r="D522" s="5" t="s">
        <v>20</v>
      </c>
    </row>
    <row r="523" spans="1:4" x14ac:dyDescent="0.25">
      <c r="A523" s="28">
        <v>43981</v>
      </c>
      <c r="B523" s="5" t="s">
        <v>19</v>
      </c>
      <c r="C523" s="4">
        <v>64</v>
      </c>
      <c r="D523" s="5" t="s">
        <v>22</v>
      </c>
    </row>
    <row r="524" spans="1:4" x14ac:dyDescent="0.25">
      <c r="A524" s="28">
        <v>43981</v>
      </c>
      <c r="B524" s="5" t="s">
        <v>19</v>
      </c>
      <c r="C524" s="4">
        <v>68</v>
      </c>
      <c r="D524" s="5" t="s">
        <v>21</v>
      </c>
    </row>
    <row r="525" spans="1:4" x14ac:dyDescent="0.25">
      <c r="A525" s="28">
        <v>43981</v>
      </c>
      <c r="B525" s="5" t="s">
        <v>19</v>
      </c>
      <c r="C525" s="4">
        <v>69</v>
      </c>
      <c r="D525" s="5" t="s">
        <v>21</v>
      </c>
    </row>
    <row r="526" spans="1:4" x14ac:dyDescent="0.25">
      <c r="A526" s="28">
        <v>43981</v>
      </c>
      <c r="B526" s="5" t="s">
        <v>23</v>
      </c>
      <c r="C526" s="4">
        <v>94</v>
      </c>
      <c r="D526" s="5" t="s">
        <v>22</v>
      </c>
    </row>
    <row r="527" spans="1:4" x14ac:dyDescent="0.25">
      <c r="A527" s="28">
        <v>43981</v>
      </c>
      <c r="B527" s="5" t="s">
        <v>23</v>
      </c>
      <c r="C527" s="4">
        <v>87</v>
      </c>
      <c r="D527" s="5" t="s">
        <v>21</v>
      </c>
    </row>
    <row r="528" spans="1:4" x14ac:dyDescent="0.25">
      <c r="A528" s="28">
        <v>43981</v>
      </c>
      <c r="B528" s="5" t="s">
        <v>23</v>
      </c>
      <c r="C528" s="4">
        <v>53</v>
      </c>
      <c r="D528" s="5" t="s">
        <v>21</v>
      </c>
    </row>
    <row r="529" spans="1:4" x14ac:dyDescent="0.25">
      <c r="A529" s="28">
        <v>43981</v>
      </c>
      <c r="B529" s="5" t="s">
        <v>23</v>
      </c>
      <c r="C529" s="4">
        <v>95</v>
      </c>
      <c r="D529" s="5" t="s">
        <v>20</v>
      </c>
    </row>
    <row r="530" spans="1:4" x14ac:dyDescent="0.25">
      <c r="A530" s="28">
        <v>43981</v>
      </c>
      <c r="B530" s="5" t="s">
        <v>23</v>
      </c>
      <c r="C530" s="4">
        <v>88</v>
      </c>
      <c r="D530" s="5" t="s">
        <v>20</v>
      </c>
    </row>
    <row r="531" spans="1:4" x14ac:dyDescent="0.25">
      <c r="A531" s="28">
        <v>43982</v>
      </c>
      <c r="B531" s="5" t="s">
        <v>19</v>
      </c>
      <c r="C531" s="4">
        <v>62</v>
      </c>
      <c r="D531" s="5" t="s">
        <v>22</v>
      </c>
    </row>
    <row r="532" spans="1:4" x14ac:dyDescent="0.25">
      <c r="A532" s="28">
        <v>43982</v>
      </c>
      <c r="B532" s="5" t="s">
        <v>19</v>
      </c>
      <c r="C532" s="4">
        <v>47</v>
      </c>
      <c r="D532" s="5" t="s">
        <v>22</v>
      </c>
    </row>
    <row r="533" spans="1:4" x14ac:dyDescent="0.25">
      <c r="A533" s="28">
        <v>43982</v>
      </c>
      <c r="B533" s="5" t="s">
        <v>19</v>
      </c>
      <c r="C533" s="4">
        <v>91</v>
      </c>
      <c r="D533" s="5" t="s">
        <v>22</v>
      </c>
    </row>
    <row r="534" spans="1:4" x14ac:dyDescent="0.25">
      <c r="A534" s="28">
        <v>43982</v>
      </c>
      <c r="B534" s="5" t="s">
        <v>19</v>
      </c>
      <c r="C534" s="4">
        <v>57</v>
      </c>
      <c r="D534" s="5" t="s">
        <v>22</v>
      </c>
    </row>
    <row r="535" spans="1:4" x14ac:dyDescent="0.25">
      <c r="A535" s="28">
        <v>43982</v>
      </c>
      <c r="B535" s="5" t="s">
        <v>19</v>
      </c>
      <c r="C535" s="4">
        <v>86</v>
      </c>
      <c r="D535" s="5" t="s">
        <v>20</v>
      </c>
    </row>
    <row r="536" spans="1:4" x14ac:dyDescent="0.25">
      <c r="A536" s="28">
        <v>43982</v>
      </c>
      <c r="B536" s="5" t="s">
        <v>23</v>
      </c>
      <c r="C536" s="4">
        <v>67</v>
      </c>
      <c r="D536" s="5" t="s">
        <v>22</v>
      </c>
    </row>
    <row r="537" spans="1:4" x14ac:dyDescent="0.25">
      <c r="A537" s="28">
        <v>43982</v>
      </c>
      <c r="B537" s="5" t="s">
        <v>23</v>
      </c>
      <c r="C537" s="4">
        <v>85</v>
      </c>
      <c r="D537" s="5" t="s">
        <v>22</v>
      </c>
    </row>
    <row r="538" spans="1:4" x14ac:dyDescent="0.25">
      <c r="A538" s="28">
        <v>43982</v>
      </c>
      <c r="B538" s="5" t="s">
        <v>23</v>
      </c>
      <c r="C538" s="4">
        <v>72</v>
      </c>
      <c r="D538" s="5" t="s">
        <v>20</v>
      </c>
    </row>
    <row r="539" spans="1:4" x14ac:dyDescent="0.25">
      <c r="A539" s="28">
        <v>43982</v>
      </c>
      <c r="B539" s="5" t="s">
        <v>23</v>
      </c>
      <c r="C539" s="4">
        <v>47</v>
      </c>
      <c r="D539" s="5" t="s">
        <v>20</v>
      </c>
    </row>
    <row r="540" spans="1:4" x14ac:dyDescent="0.25">
      <c r="A540" s="28">
        <v>43982</v>
      </c>
      <c r="B540" s="5" t="s">
        <v>23</v>
      </c>
      <c r="C540" s="4">
        <v>93</v>
      </c>
      <c r="D540" s="5" t="s">
        <v>20</v>
      </c>
    </row>
    <row r="541" spans="1:4" x14ac:dyDescent="0.25">
      <c r="A541" s="28">
        <v>43982</v>
      </c>
      <c r="B541" s="5" t="s">
        <v>23</v>
      </c>
      <c r="C541" s="4">
        <v>68</v>
      </c>
      <c r="D541" s="5" t="s">
        <v>20</v>
      </c>
    </row>
    <row r="542" spans="1:4" x14ac:dyDescent="0.25">
      <c r="A542" s="28">
        <v>43983</v>
      </c>
      <c r="B542" s="5" t="s">
        <v>19</v>
      </c>
      <c r="C542" s="4">
        <v>69</v>
      </c>
      <c r="D542" s="5" t="s">
        <v>22</v>
      </c>
    </row>
    <row r="543" spans="1:4" x14ac:dyDescent="0.25">
      <c r="A543" s="28">
        <v>43983</v>
      </c>
      <c r="B543" s="5" t="s">
        <v>19</v>
      </c>
      <c r="C543" s="4">
        <v>80</v>
      </c>
      <c r="D543" s="5" t="s">
        <v>22</v>
      </c>
    </row>
    <row r="544" spans="1:4" x14ac:dyDescent="0.25">
      <c r="A544" s="28">
        <v>43983</v>
      </c>
      <c r="B544" s="5" t="s">
        <v>19</v>
      </c>
      <c r="C544" s="4">
        <v>56</v>
      </c>
      <c r="D544" s="5" t="s">
        <v>22</v>
      </c>
    </row>
    <row r="545" spans="1:4" x14ac:dyDescent="0.25">
      <c r="A545" s="28">
        <v>43983</v>
      </c>
      <c r="B545" s="5" t="s">
        <v>19</v>
      </c>
      <c r="C545" s="4">
        <v>78</v>
      </c>
      <c r="D545" s="5" t="s">
        <v>22</v>
      </c>
    </row>
    <row r="546" spans="1:4" x14ac:dyDescent="0.25">
      <c r="A546" s="28">
        <v>43983</v>
      </c>
      <c r="B546" s="5" t="s">
        <v>19</v>
      </c>
      <c r="C546" s="4">
        <v>44</v>
      </c>
      <c r="D546" s="5" t="s">
        <v>21</v>
      </c>
    </row>
    <row r="547" spans="1:4" x14ac:dyDescent="0.25">
      <c r="A547" s="28">
        <v>43983</v>
      </c>
      <c r="B547" s="5" t="s">
        <v>19</v>
      </c>
      <c r="C547" s="4">
        <v>47</v>
      </c>
      <c r="D547" s="5" t="s">
        <v>21</v>
      </c>
    </row>
    <row r="548" spans="1:4" x14ac:dyDescent="0.25">
      <c r="A548" s="28">
        <v>43983</v>
      </c>
      <c r="B548" s="5" t="s">
        <v>19</v>
      </c>
      <c r="C548" s="4">
        <v>86</v>
      </c>
      <c r="D548" s="5" t="s">
        <v>20</v>
      </c>
    </row>
    <row r="549" spans="1:4" x14ac:dyDescent="0.25">
      <c r="A549" s="28">
        <v>43983</v>
      </c>
      <c r="B549" s="5" t="s">
        <v>19</v>
      </c>
      <c r="C549" s="4">
        <v>72</v>
      </c>
      <c r="D549" s="5" t="s">
        <v>20</v>
      </c>
    </row>
    <row r="550" spans="1:4" x14ac:dyDescent="0.25">
      <c r="A550" s="28">
        <v>43983</v>
      </c>
      <c r="B550" s="5" t="s">
        <v>19</v>
      </c>
      <c r="C550" s="4">
        <v>70</v>
      </c>
      <c r="D550" s="5" t="s">
        <v>20</v>
      </c>
    </row>
    <row r="551" spans="1:4" x14ac:dyDescent="0.25">
      <c r="A551" s="28">
        <v>43983</v>
      </c>
      <c r="B551" s="5" t="s">
        <v>19</v>
      </c>
      <c r="C551" s="4">
        <v>50</v>
      </c>
      <c r="D551" s="5" t="s">
        <v>20</v>
      </c>
    </row>
    <row r="552" spans="1:4" x14ac:dyDescent="0.25">
      <c r="A552" s="28">
        <v>43983</v>
      </c>
      <c r="B552" s="5" t="s">
        <v>19</v>
      </c>
      <c r="C552" s="4">
        <v>70</v>
      </c>
      <c r="D552" s="5" t="s">
        <v>27</v>
      </c>
    </row>
    <row r="553" spans="1:4" x14ac:dyDescent="0.25">
      <c r="A553" s="28">
        <v>43983</v>
      </c>
      <c r="B553" s="5" t="s">
        <v>23</v>
      </c>
      <c r="C553" s="4">
        <v>81</v>
      </c>
      <c r="D553" s="5" t="s">
        <v>22</v>
      </c>
    </row>
    <row r="554" spans="1:4" x14ac:dyDescent="0.25">
      <c r="A554" s="28">
        <v>43983</v>
      </c>
      <c r="B554" s="5" t="s">
        <v>23</v>
      </c>
      <c r="C554" s="4">
        <v>14</v>
      </c>
      <c r="D554" s="5" t="s">
        <v>21</v>
      </c>
    </row>
    <row r="555" spans="1:4" x14ac:dyDescent="0.25">
      <c r="A555" s="28">
        <v>43983</v>
      </c>
      <c r="B555" s="5" t="s">
        <v>23</v>
      </c>
      <c r="C555" s="4">
        <v>91</v>
      </c>
      <c r="D555" s="5" t="s">
        <v>20</v>
      </c>
    </row>
    <row r="556" spans="1:4" x14ac:dyDescent="0.25">
      <c r="A556" s="28">
        <v>43983</v>
      </c>
      <c r="B556" s="5" t="s">
        <v>23</v>
      </c>
      <c r="C556" s="4">
        <v>92</v>
      </c>
      <c r="D556" s="5" t="s">
        <v>20</v>
      </c>
    </row>
    <row r="557" spans="1:4" x14ac:dyDescent="0.25">
      <c r="A557" s="28">
        <v>43983</v>
      </c>
      <c r="B557" s="5" t="s">
        <v>23</v>
      </c>
      <c r="C557" s="4">
        <v>70</v>
      </c>
      <c r="D557" s="5" t="s">
        <v>20</v>
      </c>
    </row>
    <row r="558" spans="1:4" x14ac:dyDescent="0.25">
      <c r="A558" s="28">
        <v>43983</v>
      </c>
      <c r="B558" s="5" t="s">
        <v>23</v>
      </c>
      <c r="C558" s="4">
        <v>83</v>
      </c>
      <c r="D558" s="5" t="s">
        <v>20</v>
      </c>
    </row>
    <row r="559" spans="1:4" x14ac:dyDescent="0.25">
      <c r="A559" s="28">
        <v>43984</v>
      </c>
      <c r="B559" s="5" t="s">
        <v>19</v>
      </c>
      <c r="C559" s="4">
        <v>84</v>
      </c>
      <c r="D559" s="5" t="s">
        <v>22</v>
      </c>
    </row>
    <row r="560" spans="1:4" x14ac:dyDescent="0.25">
      <c r="A560" s="28">
        <v>43984</v>
      </c>
      <c r="B560" s="5" t="s">
        <v>19</v>
      </c>
      <c r="C560" s="4">
        <v>65</v>
      </c>
      <c r="D560" s="5" t="s">
        <v>22</v>
      </c>
    </row>
    <row r="561" spans="1:4" x14ac:dyDescent="0.25">
      <c r="A561" s="28">
        <v>43984</v>
      </c>
      <c r="B561" s="5" t="s">
        <v>19</v>
      </c>
      <c r="C561" s="4">
        <v>64</v>
      </c>
      <c r="D561" s="5" t="s">
        <v>21</v>
      </c>
    </row>
    <row r="562" spans="1:4" x14ac:dyDescent="0.25">
      <c r="A562" s="28">
        <v>43984</v>
      </c>
      <c r="B562" s="5" t="s">
        <v>19</v>
      </c>
      <c r="C562" s="4">
        <v>53</v>
      </c>
      <c r="D562" s="5" t="s">
        <v>20</v>
      </c>
    </row>
    <row r="563" spans="1:4" x14ac:dyDescent="0.25">
      <c r="A563" s="28">
        <v>43984</v>
      </c>
      <c r="B563" s="5" t="s">
        <v>19</v>
      </c>
      <c r="C563" s="4">
        <v>76</v>
      </c>
      <c r="D563" s="5" t="s">
        <v>20</v>
      </c>
    </row>
    <row r="564" spans="1:4" x14ac:dyDescent="0.25">
      <c r="A564" s="28">
        <v>43984</v>
      </c>
      <c r="B564" s="5" t="s">
        <v>23</v>
      </c>
      <c r="C564" s="4">
        <v>39</v>
      </c>
      <c r="D564" s="5" t="s">
        <v>22</v>
      </c>
    </row>
    <row r="565" spans="1:4" x14ac:dyDescent="0.25">
      <c r="A565" s="28">
        <v>43984</v>
      </c>
      <c r="B565" s="5" t="s">
        <v>23</v>
      </c>
      <c r="C565" s="4">
        <v>94</v>
      </c>
      <c r="D565" s="5" t="s">
        <v>22</v>
      </c>
    </row>
    <row r="566" spans="1:4" x14ac:dyDescent="0.25">
      <c r="A566" s="28">
        <v>43984</v>
      </c>
      <c r="B566" s="5" t="s">
        <v>23</v>
      </c>
      <c r="C566" s="4">
        <v>88</v>
      </c>
      <c r="D566" s="5" t="s">
        <v>22</v>
      </c>
    </row>
    <row r="567" spans="1:4" x14ac:dyDescent="0.25">
      <c r="A567" s="28">
        <v>43984</v>
      </c>
      <c r="B567" s="5" t="s">
        <v>23</v>
      </c>
      <c r="C567" s="4">
        <v>76</v>
      </c>
      <c r="D567" s="5" t="s">
        <v>22</v>
      </c>
    </row>
    <row r="568" spans="1:4" x14ac:dyDescent="0.25">
      <c r="A568" s="28">
        <v>43984</v>
      </c>
      <c r="B568" s="5" t="s">
        <v>23</v>
      </c>
      <c r="C568" s="4">
        <v>86</v>
      </c>
      <c r="D568" s="5" t="s">
        <v>22</v>
      </c>
    </row>
    <row r="569" spans="1:4" x14ac:dyDescent="0.25">
      <c r="A569" s="28">
        <v>43984</v>
      </c>
      <c r="B569" s="5" t="s">
        <v>23</v>
      </c>
      <c r="C569" s="4">
        <v>76</v>
      </c>
      <c r="D569" s="5" t="s">
        <v>22</v>
      </c>
    </row>
    <row r="570" spans="1:4" x14ac:dyDescent="0.25">
      <c r="A570" s="28">
        <v>43984</v>
      </c>
      <c r="B570" s="5" t="s">
        <v>23</v>
      </c>
      <c r="C570" s="4">
        <v>51</v>
      </c>
      <c r="D570" s="5" t="s">
        <v>21</v>
      </c>
    </row>
    <row r="571" spans="1:4" x14ac:dyDescent="0.25">
      <c r="A571" s="28">
        <v>43984</v>
      </c>
      <c r="B571" s="5" t="s">
        <v>23</v>
      </c>
      <c r="C571" s="4">
        <v>92</v>
      </c>
      <c r="D571" s="5" t="s">
        <v>20</v>
      </c>
    </row>
    <row r="572" spans="1:4" x14ac:dyDescent="0.25">
      <c r="A572" s="28">
        <v>43985</v>
      </c>
      <c r="B572" s="5" t="s">
        <v>19</v>
      </c>
      <c r="C572" s="4">
        <v>85</v>
      </c>
      <c r="D572" s="5" t="s">
        <v>22</v>
      </c>
    </row>
    <row r="573" spans="1:4" x14ac:dyDescent="0.25">
      <c r="A573" s="28">
        <v>43985</v>
      </c>
      <c r="B573" s="5" t="s">
        <v>19</v>
      </c>
      <c r="C573" s="4">
        <v>75</v>
      </c>
      <c r="D573" s="5" t="s">
        <v>22</v>
      </c>
    </row>
    <row r="574" spans="1:4" x14ac:dyDescent="0.25">
      <c r="A574" s="28">
        <v>43985</v>
      </c>
      <c r="B574" s="5" t="s">
        <v>19</v>
      </c>
      <c r="C574" s="4">
        <v>54</v>
      </c>
      <c r="D574" s="5" t="s">
        <v>22</v>
      </c>
    </row>
    <row r="575" spans="1:4" x14ac:dyDescent="0.25">
      <c r="A575" s="28">
        <v>43985</v>
      </c>
      <c r="B575" s="5" t="s">
        <v>19</v>
      </c>
      <c r="C575" s="4">
        <v>59</v>
      </c>
      <c r="D575" s="5" t="s">
        <v>22</v>
      </c>
    </row>
    <row r="576" spans="1:4" x14ac:dyDescent="0.25">
      <c r="A576" s="28">
        <v>43985</v>
      </c>
      <c r="B576" s="5" t="s">
        <v>19</v>
      </c>
      <c r="C576" s="4">
        <v>83</v>
      </c>
      <c r="D576" s="5" t="s">
        <v>21</v>
      </c>
    </row>
    <row r="577" spans="1:4" x14ac:dyDescent="0.25">
      <c r="A577" s="28">
        <v>43985</v>
      </c>
      <c r="B577" s="5" t="s">
        <v>19</v>
      </c>
      <c r="C577" s="4">
        <v>63</v>
      </c>
      <c r="D577" s="5" t="s">
        <v>20</v>
      </c>
    </row>
    <row r="578" spans="1:4" x14ac:dyDescent="0.25">
      <c r="A578" s="28">
        <v>43985</v>
      </c>
      <c r="B578" s="5" t="s">
        <v>19</v>
      </c>
      <c r="C578" s="4">
        <v>58</v>
      </c>
      <c r="D578" s="5" t="s">
        <v>20</v>
      </c>
    </row>
    <row r="579" spans="1:4" x14ac:dyDescent="0.25">
      <c r="A579" s="28">
        <v>43985</v>
      </c>
      <c r="B579" s="5" t="s">
        <v>19</v>
      </c>
      <c r="C579" s="4">
        <v>74</v>
      </c>
      <c r="D579" s="5" t="s">
        <v>25</v>
      </c>
    </row>
    <row r="580" spans="1:4" x14ac:dyDescent="0.25">
      <c r="A580" s="28">
        <v>43985</v>
      </c>
      <c r="B580" s="5" t="s">
        <v>23</v>
      </c>
      <c r="C580" s="4">
        <v>71</v>
      </c>
      <c r="D580" s="5" t="s">
        <v>22</v>
      </c>
    </row>
    <row r="581" spans="1:4" x14ac:dyDescent="0.25">
      <c r="A581" s="28">
        <v>43985</v>
      </c>
      <c r="B581" s="5" t="s">
        <v>23</v>
      </c>
      <c r="C581" s="4">
        <v>72</v>
      </c>
      <c r="D581" s="5" t="s">
        <v>22</v>
      </c>
    </row>
    <row r="582" spans="1:4" x14ac:dyDescent="0.25">
      <c r="A582" s="28">
        <v>43985</v>
      </c>
      <c r="B582" s="5" t="s">
        <v>23</v>
      </c>
      <c r="C582" s="4">
        <v>58</v>
      </c>
      <c r="D582" s="5" t="s">
        <v>20</v>
      </c>
    </row>
    <row r="583" spans="1:4" x14ac:dyDescent="0.25">
      <c r="A583" s="28">
        <v>43985</v>
      </c>
      <c r="B583" s="5" t="s">
        <v>23</v>
      </c>
      <c r="C583" s="4">
        <v>77</v>
      </c>
      <c r="D583" s="5" t="s">
        <v>20</v>
      </c>
    </row>
    <row r="584" spans="1:4" x14ac:dyDescent="0.25">
      <c r="A584" s="28">
        <v>43985</v>
      </c>
      <c r="B584" s="5" t="s">
        <v>23</v>
      </c>
      <c r="C584" s="4">
        <v>78</v>
      </c>
      <c r="D584" s="5" t="s">
        <v>20</v>
      </c>
    </row>
    <row r="585" spans="1:4" x14ac:dyDescent="0.25">
      <c r="A585" s="28">
        <v>43985</v>
      </c>
      <c r="B585" s="5" t="s">
        <v>23</v>
      </c>
      <c r="C585" s="4">
        <v>83</v>
      </c>
      <c r="D585" s="5" t="s">
        <v>27</v>
      </c>
    </row>
    <row r="586" spans="1:4" x14ac:dyDescent="0.25">
      <c r="A586" s="28">
        <v>43986</v>
      </c>
      <c r="B586" s="5" t="s">
        <v>19</v>
      </c>
      <c r="C586" s="4">
        <v>57</v>
      </c>
      <c r="D586" s="5" t="s">
        <v>22</v>
      </c>
    </row>
    <row r="587" spans="1:4" x14ac:dyDescent="0.25">
      <c r="A587" s="28">
        <v>43986</v>
      </c>
      <c r="B587" s="5" t="s">
        <v>19</v>
      </c>
      <c r="C587" s="4">
        <v>69</v>
      </c>
      <c r="D587" s="5" t="s">
        <v>22</v>
      </c>
    </row>
    <row r="588" spans="1:4" x14ac:dyDescent="0.25">
      <c r="A588" s="28">
        <v>43986</v>
      </c>
      <c r="B588" s="5" t="s">
        <v>19</v>
      </c>
      <c r="C588" s="4">
        <v>90</v>
      </c>
      <c r="D588" s="5" t="s">
        <v>22</v>
      </c>
    </row>
    <row r="589" spans="1:4" x14ac:dyDescent="0.25">
      <c r="A589" s="28">
        <v>43986</v>
      </c>
      <c r="B589" s="5" t="s">
        <v>19</v>
      </c>
      <c r="C589" s="4">
        <v>51</v>
      </c>
      <c r="D589" s="5" t="s">
        <v>22</v>
      </c>
    </row>
    <row r="590" spans="1:4" x14ac:dyDescent="0.25">
      <c r="A590" s="28">
        <v>43986</v>
      </c>
      <c r="B590" s="5" t="s">
        <v>19</v>
      </c>
      <c r="C590" s="4">
        <v>64</v>
      </c>
      <c r="D590" s="5" t="s">
        <v>22</v>
      </c>
    </row>
    <row r="591" spans="1:4" x14ac:dyDescent="0.25">
      <c r="A591" s="28">
        <v>43986</v>
      </c>
      <c r="B591" s="5" t="s">
        <v>19</v>
      </c>
      <c r="C591" s="4">
        <v>62</v>
      </c>
      <c r="D591" s="5" t="s">
        <v>22</v>
      </c>
    </row>
    <row r="592" spans="1:4" x14ac:dyDescent="0.25">
      <c r="A592" s="28">
        <v>43986</v>
      </c>
      <c r="B592" s="5" t="s">
        <v>19</v>
      </c>
      <c r="C592" s="4">
        <v>84</v>
      </c>
      <c r="D592" s="5" t="s">
        <v>22</v>
      </c>
    </row>
    <row r="593" spans="1:4" x14ac:dyDescent="0.25">
      <c r="A593" s="28">
        <v>43986</v>
      </c>
      <c r="B593" s="5" t="s">
        <v>19</v>
      </c>
      <c r="C593" s="4">
        <v>64</v>
      </c>
      <c r="D593" s="5" t="s">
        <v>22</v>
      </c>
    </row>
    <row r="594" spans="1:4" x14ac:dyDescent="0.25">
      <c r="A594" s="28">
        <v>43986</v>
      </c>
      <c r="B594" s="5" t="s">
        <v>19</v>
      </c>
      <c r="C594" s="4">
        <v>68</v>
      </c>
      <c r="D594" s="5" t="s">
        <v>22</v>
      </c>
    </row>
    <row r="595" spans="1:4" x14ac:dyDescent="0.25">
      <c r="A595" s="28">
        <v>43986</v>
      </c>
      <c r="B595" s="5" t="s">
        <v>19</v>
      </c>
      <c r="C595" s="4">
        <v>56</v>
      </c>
      <c r="D595" s="5" t="s">
        <v>20</v>
      </c>
    </row>
    <row r="596" spans="1:4" x14ac:dyDescent="0.25">
      <c r="A596" s="28">
        <v>43986</v>
      </c>
      <c r="B596" s="5" t="s">
        <v>19</v>
      </c>
      <c r="C596" s="4">
        <v>36</v>
      </c>
      <c r="D596" s="5" t="s">
        <v>20</v>
      </c>
    </row>
    <row r="597" spans="1:4" x14ac:dyDescent="0.25">
      <c r="A597" s="28">
        <v>43986</v>
      </c>
      <c r="B597" s="5" t="s">
        <v>19</v>
      </c>
      <c r="C597" s="4">
        <v>71</v>
      </c>
      <c r="D597" s="5" t="s">
        <v>20</v>
      </c>
    </row>
    <row r="598" spans="1:4" x14ac:dyDescent="0.25">
      <c r="A598" s="28">
        <v>43986</v>
      </c>
      <c r="B598" s="5" t="s">
        <v>19</v>
      </c>
      <c r="C598" s="4">
        <v>64</v>
      </c>
      <c r="D598" s="5" t="s">
        <v>20</v>
      </c>
    </row>
    <row r="599" spans="1:4" x14ac:dyDescent="0.25">
      <c r="A599" s="28">
        <v>43986</v>
      </c>
      <c r="B599" s="5" t="s">
        <v>19</v>
      </c>
      <c r="C599" s="4">
        <v>54</v>
      </c>
      <c r="D599" s="5" t="s">
        <v>20</v>
      </c>
    </row>
    <row r="600" spans="1:4" x14ac:dyDescent="0.25">
      <c r="A600" s="28">
        <v>43986</v>
      </c>
      <c r="B600" s="5" t="s">
        <v>19</v>
      </c>
      <c r="C600" s="4">
        <v>89</v>
      </c>
      <c r="D600" s="5" t="s">
        <v>20</v>
      </c>
    </row>
    <row r="601" spans="1:4" x14ac:dyDescent="0.25">
      <c r="A601" s="28">
        <v>43986</v>
      </c>
      <c r="B601" s="5" t="s">
        <v>19</v>
      </c>
      <c r="C601" s="4">
        <v>57</v>
      </c>
      <c r="D601" s="5" t="s">
        <v>25</v>
      </c>
    </row>
    <row r="602" spans="1:4" x14ac:dyDescent="0.25">
      <c r="A602" s="28">
        <v>43986</v>
      </c>
      <c r="B602" s="5" t="s">
        <v>23</v>
      </c>
      <c r="C602" s="4">
        <v>88</v>
      </c>
      <c r="D602" s="5" t="s">
        <v>22</v>
      </c>
    </row>
    <row r="603" spans="1:4" x14ac:dyDescent="0.25">
      <c r="A603" s="28">
        <v>43986</v>
      </c>
      <c r="B603" s="5" t="s">
        <v>23</v>
      </c>
      <c r="C603" s="4">
        <v>84</v>
      </c>
      <c r="D603" s="5" t="s">
        <v>22</v>
      </c>
    </row>
    <row r="604" spans="1:4" x14ac:dyDescent="0.25">
      <c r="A604" s="28">
        <v>43986</v>
      </c>
      <c r="B604" s="5" t="s">
        <v>23</v>
      </c>
      <c r="C604" s="4">
        <v>54</v>
      </c>
      <c r="D604" s="5" t="s">
        <v>21</v>
      </c>
    </row>
    <row r="605" spans="1:4" x14ac:dyDescent="0.25">
      <c r="A605" s="28">
        <v>43986</v>
      </c>
      <c r="B605" s="5" t="s">
        <v>23</v>
      </c>
      <c r="C605" s="4">
        <v>84</v>
      </c>
      <c r="D605" s="5" t="s">
        <v>20</v>
      </c>
    </row>
    <row r="606" spans="1:4" x14ac:dyDescent="0.25">
      <c r="A606" s="28">
        <v>43986</v>
      </c>
      <c r="B606" s="5" t="s">
        <v>23</v>
      </c>
      <c r="C606" s="4">
        <v>45</v>
      </c>
      <c r="D606" s="5" t="s">
        <v>20</v>
      </c>
    </row>
    <row r="607" spans="1:4" x14ac:dyDescent="0.25">
      <c r="A607" s="28">
        <v>43986</v>
      </c>
      <c r="B607" s="5" t="s">
        <v>23</v>
      </c>
      <c r="C607" s="4">
        <v>56</v>
      </c>
      <c r="D607" s="5" t="s">
        <v>20</v>
      </c>
    </row>
    <row r="608" spans="1:4" x14ac:dyDescent="0.25">
      <c r="A608" s="28">
        <v>43986</v>
      </c>
      <c r="B608" s="5" t="s">
        <v>23</v>
      </c>
      <c r="C608" s="4">
        <v>88</v>
      </c>
      <c r="D608" s="5" t="s">
        <v>20</v>
      </c>
    </row>
    <row r="609" spans="1:4" x14ac:dyDescent="0.25">
      <c r="A609" s="28">
        <v>43986</v>
      </c>
      <c r="B609" s="5" t="s">
        <v>23</v>
      </c>
      <c r="C609" s="4">
        <v>88</v>
      </c>
      <c r="D609" s="5" t="s">
        <v>20</v>
      </c>
    </row>
    <row r="610" spans="1:4" x14ac:dyDescent="0.25">
      <c r="A610" s="28">
        <v>43986</v>
      </c>
      <c r="B610" s="5" t="s">
        <v>23</v>
      </c>
      <c r="C610" s="4">
        <v>85</v>
      </c>
      <c r="D610" s="5" t="s">
        <v>20</v>
      </c>
    </row>
    <row r="611" spans="1:4" x14ac:dyDescent="0.25">
      <c r="A611" s="28">
        <v>43987</v>
      </c>
      <c r="B611" s="5" t="s">
        <v>19</v>
      </c>
      <c r="C611" s="4">
        <v>77</v>
      </c>
      <c r="D611" s="5" t="s">
        <v>22</v>
      </c>
    </row>
    <row r="612" spans="1:4" x14ac:dyDescent="0.25">
      <c r="A612" s="28">
        <v>43987</v>
      </c>
      <c r="B612" s="5" t="s">
        <v>19</v>
      </c>
      <c r="C612" s="4">
        <v>84</v>
      </c>
      <c r="D612" s="5" t="s">
        <v>22</v>
      </c>
    </row>
    <row r="613" spans="1:4" x14ac:dyDescent="0.25">
      <c r="A613" s="28">
        <v>43987</v>
      </c>
      <c r="B613" s="5" t="s">
        <v>19</v>
      </c>
      <c r="C613" s="4">
        <v>76</v>
      </c>
      <c r="D613" s="5" t="s">
        <v>22</v>
      </c>
    </row>
    <row r="614" spans="1:4" x14ac:dyDescent="0.25">
      <c r="A614" s="28">
        <v>43987</v>
      </c>
      <c r="B614" s="5" t="s">
        <v>19</v>
      </c>
      <c r="C614" s="4">
        <v>31</v>
      </c>
      <c r="D614" s="5" t="s">
        <v>22</v>
      </c>
    </row>
    <row r="615" spans="1:4" x14ac:dyDescent="0.25">
      <c r="A615" s="28">
        <v>43987</v>
      </c>
      <c r="B615" s="5" t="s">
        <v>19</v>
      </c>
      <c r="C615" s="4">
        <v>69</v>
      </c>
      <c r="D615" s="5" t="s">
        <v>20</v>
      </c>
    </row>
    <row r="616" spans="1:4" x14ac:dyDescent="0.25">
      <c r="A616" s="28">
        <v>43987</v>
      </c>
      <c r="B616" s="5" t="s">
        <v>19</v>
      </c>
      <c r="C616" s="4">
        <v>38</v>
      </c>
      <c r="D616" s="5" t="s">
        <v>20</v>
      </c>
    </row>
    <row r="617" spans="1:4" x14ac:dyDescent="0.25">
      <c r="A617" s="28">
        <v>43987</v>
      </c>
      <c r="B617" s="5" t="s">
        <v>19</v>
      </c>
      <c r="C617" s="4">
        <v>61</v>
      </c>
      <c r="D617" s="5" t="s">
        <v>20</v>
      </c>
    </row>
    <row r="618" spans="1:4" x14ac:dyDescent="0.25">
      <c r="A618" s="28">
        <v>43987</v>
      </c>
      <c r="B618" s="5" t="s">
        <v>19</v>
      </c>
      <c r="C618" s="4">
        <v>50</v>
      </c>
      <c r="D618" s="5" t="s">
        <v>20</v>
      </c>
    </row>
    <row r="619" spans="1:4" x14ac:dyDescent="0.25">
      <c r="A619" s="28">
        <v>43987</v>
      </c>
      <c r="B619" s="5" t="s">
        <v>19</v>
      </c>
      <c r="C619" s="4">
        <v>57</v>
      </c>
      <c r="D619" s="5" t="s">
        <v>20</v>
      </c>
    </row>
    <row r="620" spans="1:4" x14ac:dyDescent="0.25">
      <c r="A620" s="28">
        <v>43987</v>
      </c>
      <c r="B620" s="5" t="s">
        <v>19</v>
      </c>
      <c r="C620" s="4">
        <v>46</v>
      </c>
      <c r="D620" s="5" t="s">
        <v>20</v>
      </c>
    </row>
    <row r="621" spans="1:4" x14ac:dyDescent="0.25">
      <c r="A621" s="28">
        <v>43987</v>
      </c>
      <c r="B621" s="5" t="s">
        <v>19</v>
      </c>
      <c r="C621" s="4">
        <v>54</v>
      </c>
      <c r="D621" s="5" t="s">
        <v>20</v>
      </c>
    </row>
    <row r="622" spans="1:4" x14ac:dyDescent="0.25">
      <c r="A622" s="28">
        <v>43987</v>
      </c>
      <c r="B622" s="5" t="s">
        <v>19</v>
      </c>
      <c r="C622" s="4">
        <v>92</v>
      </c>
      <c r="D622" s="5" t="s">
        <v>20</v>
      </c>
    </row>
    <row r="623" spans="1:4" x14ac:dyDescent="0.25">
      <c r="A623" s="28">
        <v>43987</v>
      </c>
      <c r="B623" s="5" t="s">
        <v>19</v>
      </c>
      <c r="C623" s="4">
        <v>93</v>
      </c>
      <c r="D623" s="5" t="s">
        <v>20</v>
      </c>
    </row>
    <row r="624" spans="1:4" x14ac:dyDescent="0.25">
      <c r="A624" s="28">
        <v>43987</v>
      </c>
      <c r="B624" s="5" t="s">
        <v>23</v>
      </c>
      <c r="C624" s="4">
        <v>79</v>
      </c>
      <c r="D624" s="5" t="s">
        <v>22</v>
      </c>
    </row>
    <row r="625" spans="1:4" x14ac:dyDescent="0.25">
      <c r="A625" s="28">
        <v>43987</v>
      </c>
      <c r="B625" s="5" t="s">
        <v>23</v>
      </c>
      <c r="C625" s="4">
        <v>73</v>
      </c>
      <c r="D625" s="5" t="s">
        <v>22</v>
      </c>
    </row>
    <row r="626" spans="1:4" x14ac:dyDescent="0.25">
      <c r="A626" s="28">
        <v>43987</v>
      </c>
      <c r="B626" s="5" t="s">
        <v>23</v>
      </c>
      <c r="C626" s="4">
        <v>67</v>
      </c>
      <c r="D626" s="5" t="s">
        <v>22</v>
      </c>
    </row>
    <row r="627" spans="1:4" x14ac:dyDescent="0.25">
      <c r="A627" s="28">
        <v>43987</v>
      </c>
      <c r="B627" s="5" t="s">
        <v>23</v>
      </c>
      <c r="C627" s="4">
        <v>35</v>
      </c>
      <c r="D627" s="5" t="s">
        <v>22</v>
      </c>
    </row>
    <row r="628" spans="1:4" x14ac:dyDescent="0.25">
      <c r="A628" s="28">
        <v>43987</v>
      </c>
      <c r="B628" s="5" t="s">
        <v>23</v>
      </c>
      <c r="C628" s="4">
        <v>48</v>
      </c>
      <c r="D628" s="5" t="s">
        <v>21</v>
      </c>
    </row>
    <row r="629" spans="1:4" x14ac:dyDescent="0.25">
      <c r="A629" s="28">
        <v>43987</v>
      </c>
      <c r="B629" s="5" t="s">
        <v>23</v>
      </c>
      <c r="C629" s="4">
        <v>42</v>
      </c>
      <c r="D629" s="5" t="s">
        <v>20</v>
      </c>
    </row>
    <row r="630" spans="1:4" x14ac:dyDescent="0.25">
      <c r="A630" s="28">
        <v>43987</v>
      </c>
      <c r="B630" s="5" t="s">
        <v>23</v>
      </c>
      <c r="C630" s="4">
        <v>84</v>
      </c>
      <c r="D630" s="5" t="s">
        <v>20</v>
      </c>
    </row>
    <row r="631" spans="1:4" x14ac:dyDescent="0.25">
      <c r="A631" s="28">
        <v>43987</v>
      </c>
      <c r="B631" s="5" t="s">
        <v>23</v>
      </c>
      <c r="C631" s="4">
        <v>95</v>
      </c>
      <c r="D631" s="5" t="s">
        <v>20</v>
      </c>
    </row>
    <row r="632" spans="1:4" x14ac:dyDescent="0.25">
      <c r="A632" s="28">
        <v>43987</v>
      </c>
      <c r="B632" s="5" t="s">
        <v>23</v>
      </c>
      <c r="C632" s="4">
        <v>75</v>
      </c>
      <c r="D632" s="5" t="s">
        <v>20</v>
      </c>
    </row>
    <row r="633" spans="1:4" x14ac:dyDescent="0.25">
      <c r="A633" s="28">
        <v>43987</v>
      </c>
      <c r="B633" s="5" t="s">
        <v>23</v>
      </c>
      <c r="C633" s="4">
        <v>76</v>
      </c>
      <c r="D633" s="5" t="s">
        <v>20</v>
      </c>
    </row>
    <row r="634" spans="1:4" x14ac:dyDescent="0.25">
      <c r="A634" s="28">
        <v>43987</v>
      </c>
      <c r="B634" s="5" t="s">
        <v>23</v>
      </c>
      <c r="C634" s="4">
        <v>31</v>
      </c>
      <c r="D634" s="5" t="s">
        <v>20</v>
      </c>
    </row>
    <row r="635" spans="1:4" x14ac:dyDescent="0.25">
      <c r="A635" s="28">
        <v>43988</v>
      </c>
      <c r="B635" s="5" t="s">
        <v>19</v>
      </c>
      <c r="C635" s="4">
        <v>67</v>
      </c>
      <c r="D635" s="5" t="s">
        <v>22</v>
      </c>
    </row>
    <row r="636" spans="1:4" x14ac:dyDescent="0.25">
      <c r="A636" s="28">
        <v>43988</v>
      </c>
      <c r="B636" s="5" t="s">
        <v>19</v>
      </c>
      <c r="C636" s="4">
        <v>64</v>
      </c>
      <c r="D636" s="5" t="s">
        <v>20</v>
      </c>
    </row>
    <row r="637" spans="1:4" x14ac:dyDescent="0.25">
      <c r="A637" s="28">
        <v>43988</v>
      </c>
      <c r="B637" s="5" t="s">
        <v>19</v>
      </c>
      <c r="C637" s="4">
        <v>56</v>
      </c>
      <c r="D637" s="5" t="s">
        <v>20</v>
      </c>
    </row>
    <row r="638" spans="1:4" x14ac:dyDescent="0.25">
      <c r="A638" s="28">
        <v>43988</v>
      </c>
      <c r="B638" s="5" t="s">
        <v>19</v>
      </c>
      <c r="C638" s="4">
        <v>47</v>
      </c>
      <c r="D638" s="5" t="s">
        <v>20</v>
      </c>
    </row>
    <row r="639" spans="1:4" x14ac:dyDescent="0.25">
      <c r="A639" s="28">
        <v>43988</v>
      </c>
      <c r="B639" s="5" t="s">
        <v>19</v>
      </c>
      <c r="C639" s="4">
        <v>73</v>
      </c>
      <c r="D639" s="5" t="s">
        <v>20</v>
      </c>
    </row>
    <row r="640" spans="1:4" x14ac:dyDescent="0.25">
      <c r="A640" s="28">
        <v>43988</v>
      </c>
      <c r="B640" s="5" t="s">
        <v>19</v>
      </c>
      <c r="C640" s="4">
        <v>88</v>
      </c>
      <c r="D640" s="5" t="s">
        <v>20</v>
      </c>
    </row>
    <row r="641" spans="1:4" x14ac:dyDescent="0.25">
      <c r="A641" s="28">
        <v>43988</v>
      </c>
      <c r="B641" s="5" t="s">
        <v>19</v>
      </c>
      <c r="C641" s="4">
        <v>60</v>
      </c>
      <c r="D641" s="5" t="s">
        <v>20</v>
      </c>
    </row>
    <row r="642" spans="1:4" x14ac:dyDescent="0.25">
      <c r="A642" s="28">
        <v>43988</v>
      </c>
      <c r="B642" s="5" t="s">
        <v>23</v>
      </c>
      <c r="C642" s="4">
        <v>50</v>
      </c>
      <c r="D642" s="5" t="s">
        <v>22</v>
      </c>
    </row>
    <row r="643" spans="1:4" x14ac:dyDescent="0.25">
      <c r="A643" s="28">
        <v>43988</v>
      </c>
      <c r="B643" s="5" t="s">
        <v>23</v>
      </c>
      <c r="C643" s="4">
        <v>98</v>
      </c>
      <c r="D643" s="5" t="s">
        <v>20</v>
      </c>
    </row>
    <row r="644" spans="1:4" x14ac:dyDescent="0.25">
      <c r="A644" s="28">
        <v>43988</v>
      </c>
      <c r="B644" s="5" t="s">
        <v>23</v>
      </c>
      <c r="C644" s="4">
        <v>85</v>
      </c>
      <c r="D644" s="5" t="s">
        <v>20</v>
      </c>
    </row>
    <row r="645" spans="1:4" x14ac:dyDescent="0.25">
      <c r="A645" s="28">
        <v>43988</v>
      </c>
      <c r="B645" s="5" t="s">
        <v>23</v>
      </c>
      <c r="C645" s="4">
        <v>77</v>
      </c>
      <c r="D645" s="5" t="s">
        <v>20</v>
      </c>
    </row>
    <row r="646" spans="1:4" x14ac:dyDescent="0.25">
      <c r="A646" s="28">
        <v>43988</v>
      </c>
      <c r="B646" s="5" t="s">
        <v>23</v>
      </c>
      <c r="C646" s="4">
        <v>89</v>
      </c>
      <c r="D646" s="5" t="s">
        <v>20</v>
      </c>
    </row>
    <row r="647" spans="1:4" x14ac:dyDescent="0.25">
      <c r="A647" s="28">
        <v>43988</v>
      </c>
      <c r="B647" s="5" t="s">
        <v>23</v>
      </c>
      <c r="C647" s="4">
        <v>81</v>
      </c>
      <c r="D647" s="5" t="s">
        <v>20</v>
      </c>
    </row>
    <row r="648" spans="1:4" x14ac:dyDescent="0.25">
      <c r="A648" s="28">
        <v>43988</v>
      </c>
      <c r="B648" s="5" t="s">
        <v>23</v>
      </c>
      <c r="C648" s="4">
        <v>77</v>
      </c>
      <c r="D648" s="5" t="s">
        <v>20</v>
      </c>
    </row>
    <row r="649" spans="1:4" x14ac:dyDescent="0.25">
      <c r="A649" s="28">
        <v>43988</v>
      </c>
      <c r="B649" s="5" t="s">
        <v>23</v>
      </c>
      <c r="C649" s="4">
        <v>90</v>
      </c>
      <c r="D649" s="5" t="s">
        <v>20</v>
      </c>
    </row>
    <row r="650" spans="1:4" x14ac:dyDescent="0.25">
      <c r="A650" s="28">
        <v>43988</v>
      </c>
      <c r="B650" s="5" t="s">
        <v>23</v>
      </c>
      <c r="C650" s="4">
        <v>90</v>
      </c>
      <c r="D650" s="5" t="s">
        <v>27</v>
      </c>
    </row>
    <row r="651" spans="1:4" x14ac:dyDescent="0.25">
      <c r="A651" s="28">
        <v>43989</v>
      </c>
      <c r="B651" s="5" t="s">
        <v>19</v>
      </c>
      <c r="C651" s="4">
        <v>71</v>
      </c>
      <c r="D651" s="5" t="s">
        <v>20</v>
      </c>
    </row>
    <row r="652" spans="1:4" x14ac:dyDescent="0.25">
      <c r="A652" s="28">
        <v>43989</v>
      </c>
      <c r="B652" s="5" t="s">
        <v>19</v>
      </c>
      <c r="C652" s="4">
        <v>85</v>
      </c>
      <c r="D652" s="5" t="s">
        <v>20</v>
      </c>
    </row>
    <row r="653" spans="1:4" x14ac:dyDescent="0.25">
      <c r="A653" s="28">
        <v>43989</v>
      </c>
      <c r="B653" s="5" t="s">
        <v>19</v>
      </c>
      <c r="C653" s="4">
        <v>56</v>
      </c>
      <c r="D653" s="5" t="s">
        <v>20</v>
      </c>
    </row>
    <row r="654" spans="1:4" x14ac:dyDescent="0.25">
      <c r="A654" s="28">
        <v>43989</v>
      </c>
      <c r="B654" s="5" t="s">
        <v>19</v>
      </c>
      <c r="C654" s="4">
        <v>65</v>
      </c>
      <c r="D654" s="5" t="s">
        <v>20</v>
      </c>
    </row>
    <row r="655" spans="1:4" x14ac:dyDescent="0.25">
      <c r="A655" s="28">
        <v>43989</v>
      </c>
      <c r="B655" s="5" t="s">
        <v>19</v>
      </c>
      <c r="C655" s="4"/>
      <c r="D655" s="5" t="s">
        <v>20</v>
      </c>
    </row>
    <row r="656" spans="1:4" x14ac:dyDescent="0.25">
      <c r="A656" s="28">
        <v>43989</v>
      </c>
      <c r="B656" s="5" t="s">
        <v>19</v>
      </c>
      <c r="C656" s="4">
        <v>61</v>
      </c>
      <c r="D656" s="5" t="s">
        <v>25</v>
      </c>
    </row>
    <row r="657" spans="1:4" x14ac:dyDescent="0.25">
      <c r="A657" s="28">
        <v>43989</v>
      </c>
      <c r="B657" s="5" t="s">
        <v>23</v>
      </c>
      <c r="C657" s="4">
        <v>52</v>
      </c>
      <c r="D657" s="5" t="s">
        <v>22</v>
      </c>
    </row>
    <row r="658" spans="1:4" x14ac:dyDescent="0.25">
      <c r="A658" s="28">
        <v>43989</v>
      </c>
      <c r="B658" s="5" t="s">
        <v>23</v>
      </c>
      <c r="C658" s="4">
        <v>78</v>
      </c>
      <c r="D658" s="5" t="s">
        <v>22</v>
      </c>
    </row>
    <row r="659" spans="1:4" x14ac:dyDescent="0.25">
      <c r="A659" s="28">
        <v>43989</v>
      </c>
      <c r="B659" s="5" t="s">
        <v>23</v>
      </c>
      <c r="C659" s="4">
        <v>84</v>
      </c>
      <c r="D659" s="5" t="s">
        <v>22</v>
      </c>
    </row>
    <row r="660" spans="1:4" x14ac:dyDescent="0.25">
      <c r="A660" s="28">
        <v>43989</v>
      </c>
      <c r="B660" s="5" t="s">
        <v>23</v>
      </c>
      <c r="C660" s="4">
        <v>69</v>
      </c>
      <c r="D660" s="5" t="s">
        <v>22</v>
      </c>
    </row>
    <row r="661" spans="1:4" x14ac:dyDescent="0.25">
      <c r="A661" s="28">
        <v>43989</v>
      </c>
      <c r="B661" s="5" t="s">
        <v>23</v>
      </c>
      <c r="C661" s="4">
        <v>73</v>
      </c>
      <c r="D661" s="5" t="s">
        <v>22</v>
      </c>
    </row>
    <row r="662" spans="1:4" x14ac:dyDescent="0.25">
      <c r="A662" s="28">
        <v>43989</v>
      </c>
      <c r="B662" s="5" t="s">
        <v>23</v>
      </c>
      <c r="C662" s="4">
        <v>82</v>
      </c>
      <c r="D662" s="5" t="s">
        <v>21</v>
      </c>
    </row>
    <row r="663" spans="1:4" x14ac:dyDescent="0.25">
      <c r="A663" s="28">
        <v>43989</v>
      </c>
      <c r="B663" s="5" t="s">
        <v>23</v>
      </c>
      <c r="C663" s="4">
        <v>79</v>
      </c>
      <c r="D663" s="5" t="s">
        <v>20</v>
      </c>
    </row>
    <row r="664" spans="1:4" x14ac:dyDescent="0.25">
      <c r="A664" s="28">
        <v>43989</v>
      </c>
      <c r="B664" s="5" t="s">
        <v>23</v>
      </c>
      <c r="C664" s="4">
        <v>82</v>
      </c>
      <c r="D664" s="5" t="s">
        <v>20</v>
      </c>
    </row>
    <row r="665" spans="1:4" x14ac:dyDescent="0.25">
      <c r="A665" s="28">
        <v>43989</v>
      </c>
      <c r="B665" s="5" t="s">
        <v>23</v>
      </c>
      <c r="C665" s="4">
        <v>88</v>
      </c>
      <c r="D665" s="5" t="s">
        <v>20</v>
      </c>
    </row>
    <row r="666" spans="1:4" x14ac:dyDescent="0.25">
      <c r="A666" s="28">
        <v>43989</v>
      </c>
      <c r="B666" s="5" t="s">
        <v>23</v>
      </c>
      <c r="C666" s="4">
        <v>52</v>
      </c>
      <c r="D666" s="5" t="s">
        <v>28</v>
      </c>
    </row>
    <row r="667" spans="1:4" x14ac:dyDescent="0.25">
      <c r="A667" s="28">
        <v>43990</v>
      </c>
      <c r="B667" s="13" t="s">
        <v>19</v>
      </c>
      <c r="C667" s="4">
        <v>59</v>
      </c>
      <c r="D667" s="13" t="s">
        <v>22</v>
      </c>
    </row>
    <row r="668" spans="1:4" x14ac:dyDescent="0.25">
      <c r="A668" s="28">
        <v>43990</v>
      </c>
      <c r="B668" s="13" t="s">
        <v>19</v>
      </c>
      <c r="C668" s="4">
        <v>78</v>
      </c>
      <c r="D668" s="13" t="s">
        <v>22</v>
      </c>
    </row>
    <row r="669" spans="1:4" x14ac:dyDescent="0.25">
      <c r="A669" s="28">
        <v>43990</v>
      </c>
      <c r="B669" s="13" t="s">
        <v>19</v>
      </c>
      <c r="C669" s="4">
        <v>40</v>
      </c>
      <c r="D669" s="13" t="s">
        <v>22</v>
      </c>
    </row>
    <row r="670" spans="1:4" x14ac:dyDescent="0.25">
      <c r="A670" s="28">
        <v>43990</v>
      </c>
      <c r="B670" s="13" t="s">
        <v>19</v>
      </c>
      <c r="C670" s="4">
        <v>77</v>
      </c>
      <c r="D670" s="13" t="s">
        <v>22</v>
      </c>
    </row>
    <row r="671" spans="1:4" x14ac:dyDescent="0.25">
      <c r="A671" s="28">
        <v>43990</v>
      </c>
      <c r="B671" s="13" t="s">
        <v>19</v>
      </c>
      <c r="C671" s="4">
        <v>42</v>
      </c>
      <c r="D671" s="13" t="s">
        <v>22</v>
      </c>
    </row>
    <row r="672" spans="1:4" x14ac:dyDescent="0.25">
      <c r="A672" s="28">
        <v>43990</v>
      </c>
      <c r="B672" s="13" t="s">
        <v>19</v>
      </c>
      <c r="C672" s="4">
        <v>74</v>
      </c>
      <c r="D672" s="13" t="s">
        <v>22</v>
      </c>
    </row>
    <row r="673" spans="1:4" x14ac:dyDescent="0.25">
      <c r="A673" s="28">
        <v>43990</v>
      </c>
      <c r="B673" s="13" t="s">
        <v>19</v>
      </c>
      <c r="C673" s="4">
        <v>77</v>
      </c>
      <c r="D673" s="13" t="s">
        <v>22</v>
      </c>
    </row>
    <row r="674" spans="1:4" x14ac:dyDescent="0.25">
      <c r="A674" s="28">
        <v>43990</v>
      </c>
      <c r="B674" s="13" t="s">
        <v>19</v>
      </c>
      <c r="C674" s="4">
        <v>74</v>
      </c>
      <c r="D674" s="13" t="s">
        <v>22</v>
      </c>
    </row>
    <row r="675" spans="1:4" x14ac:dyDescent="0.25">
      <c r="A675" s="28">
        <v>43990</v>
      </c>
      <c r="B675" s="13" t="s">
        <v>19</v>
      </c>
      <c r="C675" s="4">
        <v>58</v>
      </c>
      <c r="D675" s="13" t="s">
        <v>21</v>
      </c>
    </row>
    <row r="676" spans="1:4" x14ac:dyDescent="0.25">
      <c r="A676" s="28">
        <v>43990</v>
      </c>
      <c r="B676" s="13" t="s">
        <v>19</v>
      </c>
      <c r="C676" s="4">
        <v>71</v>
      </c>
      <c r="D676" s="13" t="s">
        <v>20</v>
      </c>
    </row>
    <row r="677" spans="1:4" x14ac:dyDescent="0.25">
      <c r="A677" s="28">
        <v>43990</v>
      </c>
      <c r="B677" s="13" t="s">
        <v>19</v>
      </c>
      <c r="C677" s="4">
        <v>86</v>
      </c>
      <c r="D677" s="13" t="s">
        <v>20</v>
      </c>
    </row>
    <row r="678" spans="1:4" x14ac:dyDescent="0.25">
      <c r="A678" s="28">
        <v>43990</v>
      </c>
      <c r="B678" s="13" t="s">
        <v>19</v>
      </c>
      <c r="C678" s="4">
        <v>66</v>
      </c>
      <c r="D678" s="13" t="s">
        <v>20</v>
      </c>
    </row>
    <row r="679" spans="1:4" x14ac:dyDescent="0.25">
      <c r="A679" s="28">
        <v>43990</v>
      </c>
      <c r="B679" s="13" t="s">
        <v>19</v>
      </c>
      <c r="C679" s="4">
        <v>62</v>
      </c>
      <c r="D679" s="13" t="s">
        <v>20</v>
      </c>
    </row>
    <row r="680" spans="1:4" x14ac:dyDescent="0.25">
      <c r="A680" s="28">
        <v>43990</v>
      </c>
      <c r="B680" s="13" t="s">
        <v>19</v>
      </c>
      <c r="C680" s="4">
        <v>58</v>
      </c>
      <c r="D680" s="13" t="s">
        <v>25</v>
      </c>
    </row>
    <row r="681" spans="1:4" x14ac:dyDescent="0.25">
      <c r="A681" s="28">
        <v>43990</v>
      </c>
      <c r="B681" s="13" t="s">
        <v>19</v>
      </c>
      <c r="C681" s="4"/>
      <c r="D681" s="13" t="s">
        <v>47</v>
      </c>
    </row>
    <row r="682" spans="1:4" x14ac:dyDescent="0.25">
      <c r="A682" s="28">
        <v>43990</v>
      </c>
      <c r="B682" s="5" t="s">
        <v>23</v>
      </c>
      <c r="C682" s="4">
        <v>90</v>
      </c>
      <c r="D682" s="13" t="s">
        <v>22</v>
      </c>
    </row>
    <row r="683" spans="1:4" x14ac:dyDescent="0.25">
      <c r="A683" s="28">
        <v>43990</v>
      </c>
      <c r="B683" s="5" t="s">
        <v>23</v>
      </c>
      <c r="C683" s="4">
        <v>96</v>
      </c>
      <c r="D683" s="13" t="s">
        <v>22</v>
      </c>
    </row>
    <row r="684" spans="1:4" x14ac:dyDescent="0.25">
      <c r="A684" s="28">
        <v>43990</v>
      </c>
      <c r="B684" s="5" t="s">
        <v>23</v>
      </c>
      <c r="C684" s="4">
        <v>89</v>
      </c>
      <c r="D684" s="13" t="s">
        <v>22</v>
      </c>
    </row>
    <row r="685" spans="1:4" x14ac:dyDescent="0.25">
      <c r="A685" s="28">
        <v>43990</v>
      </c>
      <c r="B685" s="5" t="s">
        <v>23</v>
      </c>
      <c r="C685" s="4">
        <v>58</v>
      </c>
      <c r="D685" s="13" t="s">
        <v>22</v>
      </c>
    </row>
    <row r="686" spans="1:4" x14ac:dyDescent="0.25">
      <c r="A686" s="28">
        <v>43990</v>
      </c>
      <c r="B686" s="13" t="s">
        <v>23</v>
      </c>
      <c r="C686" s="4">
        <v>62</v>
      </c>
      <c r="D686" s="13" t="s">
        <v>22</v>
      </c>
    </row>
    <row r="687" spans="1:4" x14ac:dyDescent="0.25">
      <c r="A687" s="28">
        <v>43990</v>
      </c>
      <c r="B687" s="13" t="s">
        <v>23</v>
      </c>
      <c r="C687" s="4">
        <v>77</v>
      </c>
      <c r="D687" s="13" t="s">
        <v>22</v>
      </c>
    </row>
    <row r="688" spans="1:4" x14ac:dyDescent="0.25">
      <c r="A688" s="28">
        <v>43990</v>
      </c>
      <c r="B688" s="13" t="s">
        <v>23</v>
      </c>
      <c r="C688" s="4">
        <v>80</v>
      </c>
      <c r="D688" s="13" t="s">
        <v>22</v>
      </c>
    </row>
    <row r="689" spans="1:4" x14ac:dyDescent="0.25">
      <c r="A689" s="28">
        <v>43990</v>
      </c>
      <c r="B689" s="13" t="s">
        <v>23</v>
      </c>
      <c r="C689" s="4">
        <v>76</v>
      </c>
      <c r="D689" s="13" t="s">
        <v>20</v>
      </c>
    </row>
    <row r="690" spans="1:4" x14ac:dyDescent="0.25">
      <c r="A690" s="28">
        <v>43990</v>
      </c>
      <c r="B690" s="13" t="s">
        <v>23</v>
      </c>
      <c r="C690" s="4">
        <v>77</v>
      </c>
      <c r="D690" s="13" t="s">
        <v>20</v>
      </c>
    </row>
    <row r="691" spans="1:4" x14ac:dyDescent="0.25">
      <c r="A691" s="28">
        <v>43990</v>
      </c>
      <c r="B691" s="13" t="s">
        <v>23</v>
      </c>
      <c r="C691" s="4">
        <v>86</v>
      </c>
      <c r="D691" s="13" t="s">
        <v>20</v>
      </c>
    </row>
    <row r="692" spans="1:4" x14ac:dyDescent="0.25">
      <c r="A692" s="28">
        <v>43990</v>
      </c>
      <c r="B692" s="13" t="s">
        <v>23</v>
      </c>
      <c r="C692" s="4">
        <v>76</v>
      </c>
      <c r="D692" s="13" t="s">
        <v>20</v>
      </c>
    </row>
    <row r="693" spans="1:4" x14ac:dyDescent="0.25">
      <c r="A693" s="28">
        <v>43990</v>
      </c>
      <c r="B693" s="13" t="s">
        <v>23</v>
      </c>
      <c r="C693" s="4">
        <v>88</v>
      </c>
      <c r="D693" s="13" t="s">
        <v>20</v>
      </c>
    </row>
    <row r="694" spans="1:4" x14ac:dyDescent="0.25">
      <c r="A694" s="28">
        <v>43990</v>
      </c>
      <c r="B694" s="13" t="s">
        <v>23</v>
      </c>
      <c r="C694" s="4">
        <v>82</v>
      </c>
      <c r="D694" s="13" t="s">
        <v>25</v>
      </c>
    </row>
    <row r="695" spans="1:4" x14ac:dyDescent="0.25">
      <c r="A695" s="28">
        <v>43991</v>
      </c>
      <c r="B695" s="13" t="s">
        <v>19</v>
      </c>
      <c r="C695" s="4">
        <v>88</v>
      </c>
      <c r="D695" s="13" t="s">
        <v>22</v>
      </c>
    </row>
    <row r="696" spans="1:4" x14ac:dyDescent="0.25">
      <c r="A696" s="28">
        <v>43991</v>
      </c>
      <c r="B696" s="13" t="s">
        <v>19</v>
      </c>
      <c r="C696" s="4">
        <v>68</v>
      </c>
      <c r="D696" s="13" t="s">
        <v>22</v>
      </c>
    </row>
    <row r="697" spans="1:4" x14ac:dyDescent="0.25">
      <c r="A697" s="28">
        <v>43991</v>
      </c>
      <c r="B697" s="13" t="s">
        <v>19</v>
      </c>
      <c r="C697" s="4">
        <v>49</v>
      </c>
      <c r="D697" s="13" t="s">
        <v>22</v>
      </c>
    </row>
    <row r="698" spans="1:4" x14ac:dyDescent="0.25">
      <c r="A698" s="28">
        <v>43991</v>
      </c>
      <c r="B698" s="13" t="s">
        <v>19</v>
      </c>
      <c r="C698" s="4">
        <v>73</v>
      </c>
      <c r="D698" s="13" t="s">
        <v>22</v>
      </c>
    </row>
    <row r="699" spans="1:4" x14ac:dyDescent="0.25">
      <c r="A699" s="28">
        <v>43991</v>
      </c>
      <c r="B699" s="13" t="s">
        <v>19</v>
      </c>
      <c r="C699" s="4">
        <v>72</v>
      </c>
      <c r="D699" s="13" t="s">
        <v>22</v>
      </c>
    </row>
    <row r="700" spans="1:4" x14ac:dyDescent="0.25">
      <c r="A700" s="28">
        <v>43991</v>
      </c>
      <c r="B700" s="13" t="s">
        <v>19</v>
      </c>
      <c r="C700" s="4">
        <v>29</v>
      </c>
      <c r="D700" s="13" t="s">
        <v>22</v>
      </c>
    </row>
    <row r="701" spans="1:4" x14ac:dyDescent="0.25">
      <c r="A701" s="28">
        <v>43991</v>
      </c>
      <c r="B701" s="13" t="s">
        <v>19</v>
      </c>
      <c r="C701" s="4">
        <v>77</v>
      </c>
      <c r="D701" s="13" t="s">
        <v>22</v>
      </c>
    </row>
    <row r="702" spans="1:4" x14ac:dyDescent="0.25">
      <c r="A702" s="28">
        <v>43991</v>
      </c>
      <c r="B702" s="13" t="s">
        <v>19</v>
      </c>
      <c r="C702" s="4">
        <v>82</v>
      </c>
      <c r="D702" s="13" t="s">
        <v>21</v>
      </c>
    </row>
    <row r="703" spans="1:4" x14ac:dyDescent="0.25">
      <c r="A703" s="28">
        <v>43991</v>
      </c>
      <c r="B703" s="13" t="s">
        <v>19</v>
      </c>
      <c r="C703" s="4">
        <v>56</v>
      </c>
      <c r="D703" s="13" t="s">
        <v>21</v>
      </c>
    </row>
    <row r="704" spans="1:4" x14ac:dyDescent="0.25">
      <c r="A704" s="28">
        <v>43991</v>
      </c>
      <c r="B704" s="13" t="s">
        <v>19</v>
      </c>
      <c r="C704" s="4">
        <v>62</v>
      </c>
      <c r="D704" s="13" t="s">
        <v>20</v>
      </c>
    </row>
    <row r="705" spans="1:4" x14ac:dyDescent="0.25">
      <c r="A705" s="28">
        <v>43991</v>
      </c>
      <c r="B705" s="13" t="s">
        <v>19</v>
      </c>
      <c r="C705" s="4">
        <v>55</v>
      </c>
      <c r="D705" s="13" t="s">
        <v>20</v>
      </c>
    </row>
    <row r="706" spans="1:4" x14ac:dyDescent="0.25">
      <c r="A706" s="28">
        <v>43991</v>
      </c>
      <c r="B706" s="13" t="s">
        <v>19</v>
      </c>
      <c r="C706" s="4">
        <v>35</v>
      </c>
      <c r="D706" s="13" t="s">
        <v>20</v>
      </c>
    </row>
    <row r="707" spans="1:4" x14ac:dyDescent="0.25">
      <c r="A707" s="28">
        <v>43991</v>
      </c>
      <c r="B707" s="13" t="s">
        <v>19</v>
      </c>
      <c r="C707" s="4">
        <v>84</v>
      </c>
      <c r="D707" s="13" t="s">
        <v>20</v>
      </c>
    </row>
    <row r="708" spans="1:4" x14ac:dyDescent="0.25">
      <c r="A708" s="28">
        <v>43991</v>
      </c>
      <c r="B708" s="13" t="s">
        <v>23</v>
      </c>
      <c r="C708" s="4">
        <v>88</v>
      </c>
      <c r="D708" s="13" t="s">
        <v>22</v>
      </c>
    </row>
    <row r="709" spans="1:4" x14ac:dyDescent="0.25">
      <c r="A709" s="28">
        <v>43991</v>
      </c>
      <c r="B709" s="13" t="s">
        <v>23</v>
      </c>
      <c r="C709" s="4">
        <v>78</v>
      </c>
      <c r="D709" s="13" t="s">
        <v>22</v>
      </c>
    </row>
    <row r="710" spans="1:4" x14ac:dyDescent="0.25">
      <c r="A710" s="28">
        <v>43991</v>
      </c>
      <c r="B710" s="13" t="s">
        <v>23</v>
      </c>
      <c r="C710" s="4">
        <v>71</v>
      </c>
      <c r="D710" s="13" t="s">
        <v>22</v>
      </c>
    </row>
    <row r="711" spans="1:4" x14ac:dyDescent="0.25">
      <c r="A711" s="28">
        <v>43991</v>
      </c>
      <c r="B711" s="13" t="s">
        <v>23</v>
      </c>
      <c r="C711" s="4">
        <v>82</v>
      </c>
      <c r="D711" s="13" t="s">
        <v>22</v>
      </c>
    </row>
    <row r="712" spans="1:4" x14ac:dyDescent="0.25">
      <c r="A712" s="28">
        <v>43991</v>
      </c>
      <c r="B712" s="13" t="s">
        <v>23</v>
      </c>
      <c r="C712" s="4">
        <v>99</v>
      </c>
      <c r="D712" s="13" t="s">
        <v>22</v>
      </c>
    </row>
    <row r="713" spans="1:4" x14ac:dyDescent="0.25">
      <c r="A713" s="28">
        <v>43991</v>
      </c>
      <c r="B713" s="13" t="s">
        <v>23</v>
      </c>
      <c r="C713" s="4">
        <v>79</v>
      </c>
      <c r="D713" s="13" t="s">
        <v>22</v>
      </c>
    </row>
    <row r="714" spans="1:4" x14ac:dyDescent="0.25">
      <c r="A714" s="28">
        <v>43991</v>
      </c>
      <c r="B714" s="13" t="s">
        <v>23</v>
      </c>
      <c r="C714" s="4">
        <v>76</v>
      </c>
      <c r="D714" s="13" t="s">
        <v>20</v>
      </c>
    </row>
    <row r="715" spans="1:4" x14ac:dyDescent="0.25">
      <c r="A715" s="28">
        <v>43991</v>
      </c>
      <c r="B715" s="13" t="s">
        <v>23</v>
      </c>
      <c r="C715" s="4">
        <v>88</v>
      </c>
      <c r="D715" s="13" t="s">
        <v>20</v>
      </c>
    </row>
    <row r="716" spans="1:4" x14ac:dyDescent="0.25">
      <c r="A716" s="28">
        <v>43991</v>
      </c>
      <c r="B716" s="13" t="s">
        <v>23</v>
      </c>
      <c r="C716" s="4">
        <v>61</v>
      </c>
      <c r="D716" s="13" t="s">
        <v>20</v>
      </c>
    </row>
    <row r="717" spans="1:4" x14ac:dyDescent="0.25">
      <c r="A717" s="28">
        <v>43991</v>
      </c>
      <c r="B717" s="13" t="s">
        <v>23</v>
      </c>
      <c r="C717" s="4">
        <v>95</v>
      </c>
      <c r="D717" s="13" t="s">
        <v>20</v>
      </c>
    </row>
    <row r="718" spans="1:4" x14ac:dyDescent="0.25">
      <c r="A718" s="28">
        <v>43991</v>
      </c>
      <c r="B718" s="13" t="s">
        <v>23</v>
      </c>
      <c r="C718" s="4">
        <v>82</v>
      </c>
      <c r="D718" s="13" t="s">
        <v>25</v>
      </c>
    </row>
    <row r="719" spans="1:4" x14ac:dyDescent="0.25">
      <c r="A719" s="28">
        <v>43992</v>
      </c>
      <c r="B719" s="13" t="s">
        <v>19</v>
      </c>
      <c r="C719" s="4">
        <v>42</v>
      </c>
      <c r="D719" s="5" t="s">
        <v>22</v>
      </c>
    </row>
    <row r="720" spans="1:4" x14ac:dyDescent="0.25">
      <c r="A720" s="28">
        <v>43992</v>
      </c>
      <c r="B720" s="13" t="s">
        <v>19</v>
      </c>
      <c r="C720" s="4">
        <v>67</v>
      </c>
      <c r="D720" s="5" t="s">
        <v>22</v>
      </c>
    </row>
    <row r="721" spans="1:4" x14ac:dyDescent="0.25">
      <c r="A721" s="28">
        <v>43992</v>
      </c>
      <c r="B721" s="13" t="s">
        <v>19</v>
      </c>
      <c r="C721" s="4">
        <v>85</v>
      </c>
      <c r="D721" s="5" t="s">
        <v>22</v>
      </c>
    </row>
    <row r="722" spans="1:4" x14ac:dyDescent="0.25">
      <c r="A722" s="28">
        <v>43992</v>
      </c>
      <c r="B722" s="13" t="s">
        <v>19</v>
      </c>
      <c r="C722" s="4">
        <v>86</v>
      </c>
      <c r="D722" s="5" t="s">
        <v>22</v>
      </c>
    </row>
    <row r="723" spans="1:4" x14ac:dyDescent="0.25">
      <c r="A723" s="28">
        <v>43992</v>
      </c>
      <c r="B723" s="13" t="s">
        <v>19</v>
      </c>
      <c r="C723" s="4">
        <v>96</v>
      </c>
      <c r="D723" s="5" t="s">
        <v>20</v>
      </c>
    </row>
    <row r="724" spans="1:4" x14ac:dyDescent="0.25">
      <c r="A724" s="28">
        <v>43992</v>
      </c>
      <c r="B724" s="13" t="s">
        <v>19</v>
      </c>
      <c r="C724" s="4">
        <v>92</v>
      </c>
      <c r="D724" s="5" t="s">
        <v>20</v>
      </c>
    </row>
    <row r="725" spans="1:4" x14ac:dyDescent="0.25">
      <c r="A725" s="28">
        <v>43992</v>
      </c>
      <c r="B725" s="13" t="s">
        <v>19</v>
      </c>
      <c r="C725" s="4">
        <v>87</v>
      </c>
      <c r="D725" s="5" t="s">
        <v>20</v>
      </c>
    </row>
    <row r="726" spans="1:4" x14ac:dyDescent="0.25">
      <c r="A726" s="28">
        <v>43992</v>
      </c>
      <c r="B726" s="13" t="s">
        <v>19</v>
      </c>
      <c r="C726" s="4">
        <v>96</v>
      </c>
      <c r="D726" s="5" t="s">
        <v>20</v>
      </c>
    </row>
    <row r="727" spans="1:4" x14ac:dyDescent="0.25">
      <c r="A727" s="28">
        <v>43992</v>
      </c>
      <c r="B727" s="13" t="s">
        <v>19</v>
      </c>
      <c r="C727" s="4">
        <v>49</v>
      </c>
      <c r="D727" s="5" t="s">
        <v>20</v>
      </c>
    </row>
    <row r="728" spans="1:4" x14ac:dyDescent="0.25">
      <c r="A728" s="28">
        <v>43992</v>
      </c>
      <c r="B728" s="13" t="s">
        <v>19</v>
      </c>
      <c r="C728" s="4">
        <v>60</v>
      </c>
      <c r="D728" s="5" t="s">
        <v>20</v>
      </c>
    </row>
    <row r="729" spans="1:4" x14ac:dyDescent="0.25">
      <c r="A729" s="28">
        <v>43992</v>
      </c>
      <c r="B729" s="13" t="s">
        <v>19</v>
      </c>
      <c r="C729" s="4">
        <v>66</v>
      </c>
      <c r="D729" s="5" t="s">
        <v>20</v>
      </c>
    </row>
    <row r="730" spans="1:4" x14ac:dyDescent="0.25">
      <c r="A730" s="28">
        <v>43992</v>
      </c>
      <c r="B730" s="13" t="s">
        <v>19</v>
      </c>
      <c r="C730" s="4">
        <v>59</v>
      </c>
      <c r="D730" s="5" t="s">
        <v>20</v>
      </c>
    </row>
    <row r="731" spans="1:4" x14ac:dyDescent="0.25">
      <c r="A731" s="28">
        <v>43992</v>
      </c>
      <c r="B731" s="13" t="s">
        <v>19</v>
      </c>
      <c r="C731" s="4">
        <v>78</v>
      </c>
      <c r="D731" s="5" t="s">
        <v>20</v>
      </c>
    </row>
    <row r="732" spans="1:4" x14ac:dyDescent="0.25">
      <c r="A732" s="28">
        <v>43992</v>
      </c>
      <c r="B732" s="13" t="s">
        <v>23</v>
      </c>
      <c r="C732" s="4">
        <v>76</v>
      </c>
      <c r="D732" s="5" t="s">
        <v>22</v>
      </c>
    </row>
    <row r="733" spans="1:4" x14ac:dyDescent="0.25">
      <c r="A733" s="28">
        <v>43992</v>
      </c>
      <c r="B733" s="13" t="s">
        <v>23</v>
      </c>
      <c r="C733" s="4">
        <v>78</v>
      </c>
      <c r="D733" s="5" t="s">
        <v>22</v>
      </c>
    </row>
    <row r="734" spans="1:4" x14ac:dyDescent="0.25">
      <c r="A734" s="29">
        <v>43992</v>
      </c>
      <c r="B734" s="14" t="s">
        <v>23</v>
      </c>
      <c r="C734" s="15">
        <v>7</v>
      </c>
      <c r="D734" s="5" t="s">
        <v>22</v>
      </c>
    </row>
    <row r="735" spans="1:4" x14ac:dyDescent="0.25">
      <c r="A735" s="28">
        <v>43992</v>
      </c>
      <c r="B735" s="13" t="s">
        <v>23</v>
      </c>
      <c r="C735" s="4">
        <v>65</v>
      </c>
      <c r="D735" s="5" t="s">
        <v>20</v>
      </c>
    </row>
    <row r="736" spans="1:4" x14ac:dyDescent="0.25">
      <c r="A736" s="28">
        <v>43992</v>
      </c>
      <c r="B736" s="13" t="s">
        <v>23</v>
      </c>
      <c r="C736" s="4">
        <v>62</v>
      </c>
      <c r="D736" s="5" t="s">
        <v>20</v>
      </c>
    </row>
    <row r="737" spans="1:4" x14ac:dyDescent="0.25">
      <c r="A737" s="28">
        <v>43993</v>
      </c>
      <c r="B737" s="13" t="s">
        <v>19</v>
      </c>
      <c r="C737" s="4">
        <v>91</v>
      </c>
      <c r="D737" s="5" t="s">
        <v>22</v>
      </c>
    </row>
    <row r="738" spans="1:4" x14ac:dyDescent="0.25">
      <c r="A738" s="28">
        <v>43993</v>
      </c>
      <c r="B738" s="13" t="s">
        <v>19</v>
      </c>
      <c r="C738" s="4">
        <v>49</v>
      </c>
      <c r="D738" s="5" t="s">
        <v>22</v>
      </c>
    </row>
    <row r="739" spans="1:4" x14ac:dyDescent="0.25">
      <c r="A739" s="28">
        <v>43993</v>
      </c>
      <c r="B739" s="13" t="s">
        <v>19</v>
      </c>
      <c r="C739" s="4">
        <v>41</v>
      </c>
      <c r="D739" s="5" t="s">
        <v>22</v>
      </c>
    </row>
    <row r="740" spans="1:4" x14ac:dyDescent="0.25">
      <c r="A740" s="28">
        <v>43993</v>
      </c>
      <c r="B740" s="13" t="s">
        <v>19</v>
      </c>
      <c r="C740" s="4">
        <v>35</v>
      </c>
      <c r="D740" s="5" t="s">
        <v>22</v>
      </c>
    </row>
    <row r="741" spans="1:4" x14ac:dyDescent="0.25">
      <c r="A741" s="28">
        <v>43993</v>
      </c>
      <c r="B741" s="13" t="s">
        <v>19</v>
      </c>
      <c r="C741" s="4">
        <v>48</v>
      </c>
      <c r="D741" s="5" t="s">
        <v>22</v>
      </c>
    </row>
    <row r="742" spans="1:4" x14ac:dyDescent="0.25">
      <c r="A742" s="28">
        <v>43993</v>
      </c>
      <c r="B742" s="13" t="s">
        <v>19</v>
      </c>
      <c r="C742" s="4">
        <v>69</v>
      </c>
      <c r="D742" s="5" t="s">
        <v>22</v>
      </c>
    </row>
    <row r="743" spans="1:4" x14ac:dyDescent="0.25">
      <c r="A743" s="28">
        <v>43993</v>
      </c>
      <c r="B743" s="13" t="s">
        <v>19</v>
      </c>
      <c r="C743" s="4">
        <v>85</v>
      </c>
      <c r="D743" s="5" t="s">
        <v>22</v>
      </c>
    </row>
    <row r="744" spans="1:4" x14ac:dyDescent="0.25">
      <c r="A744" s="28">
        <v>43993</v>
      </c>
      <c r="B744" s="13" t="s">
        <v>19</v>
      </c>
      <c r="C744" s="4">
        <v>70</v>
      </c>
      <c r="D744" s="5" t="s">
        <v>22</v>
      </c>
    </row>
    <row r="745" spans="1:4" x14ac:dyDescent="0.25">
      <c r="A745" s="28">
        <v>43993</v>
      </c>
      <c r="B745" s="13" t="s">
        <v>19</v>
      </c>
      <c r="C745" s="4">
        <v>55</v>
      </c>
      <c r="D745" s="5" t="s">
        <v>22</v>
      </c>
    </row>
    <row r="746" spans="1:4" x14ac:dyDescent="0.25">
      <c r="A746" s="28">
        <v>43993</v>
      </c>
      <c r="B746" s="13" t="s">
        <v>19</v>
      </c>
      <c r="C746" s="4">
        <v>85</v>
      </c>
      <c r="D746" s="5" t="s">
        <v>22</v>
      </c>
    </row>
    <row r="747" spans="1:4" x14ac:dyDescent="0.25">
      <c r="A747" s="28">
        <v>43993</v>
      </c>
      <c r="B747" s="13" t="s">
        <v>19</v>
      </c>
      <c r="C747" s="4">
        <v>60</v>
      </c>
      <c r="D747" s="5" t="s">
        <v>22</v>
      </c>
    </row>
    <row r="748" spans="1:4" x14ac:dyDescent="0.25">
      <c r="A748" s="28">
        <v>43993</v>
      </c>
      <c r="B748" s="13" t="s">
        <v>19</v>
      </c>
      <c r="C748" s="4">
        <v>82</v>
      </c>
      <c r="D748" s="5" t="s">
        <v>22</v>
      </c>
    </row>
    <row r="749" spans="1:4" x14ac:dyDescent="0.25">
      <c r="A749" s="28">
        <v>43993</v>
      </c>
      <c r="B749" s="13" t="s">
        <v>19</v>
      </c>
      <c r="C749" s="4">
        <v>55</v>
      </c>
      <c r="D749" s="13" t="s">
        <v>21</v>
      </c>
    </row>
    <row r="750" spans="1:4" x14ac:dyDescent="0.25">
      <c r="A750" s="28">
        <v>43993</v>
      </c>
      <c r="B750" s="13" t="s">
        <v>19</v>
      </c>
      <c r="C750" s="4">
        <v>65</v>
      </c>
      <c r="D750" s="5" t="s">
        <v>20</v>
      </c>
    </row>
    <row r="751" spans="1:4" x14ac:dyDescent="0.25">
      <c r="A751" s="28">
        <v>43993</v>
      </c>
      <c r="B751" s="13" t="s">
        <v>19</v>
      </c>
      <c r="C751" s="4">
        <v>32</v>
      </c>
      <c r="D751" s="5" t="s">
        <v>20</v>
      </c>
    </row>
    <row r="752" spans="1:4" x14ac:dyDescent="0.25">
      <c r="A752" s="28">
        <v>43993</v>
      </c>
      <c r="B752" s="13" t="s">
        <v>19</v>
      </c>
      <c r="C752" s="4">
        <v>71</v>
      </c>
      <c r="D752" s="5" t="s">
        <v>20</v>
      </c>
    </row>
    <row r="753" spans="1:4" x14ac:dyDescent="0.25">
      <c r="A753" s="28">
        <v>43993</v>
      </c>
      <c r="B753" s="13" t="s">
        <v>19</v>
      </c>
      <c r="C753" s="4">
        <v>68</v>
      </c>
      <c r="D753" s="5" t="s">
        <v>20</v>
      </c>
    </row>
    <row r="754" spans="1:4" x14ac:dyDescent="0.25">
      <c r="A754" s="28">
        <v>43993</v>
      </c>
      <c r="B754" s="13" t="s">
        <v>19</v>
      </c>
      <c r="C754" s="4">
        <v>86</v>
      </c>
      <c r="D754" s="5" t="s">
        <v>20</v>
      </c>
    </row>
    <row r="755" spans="1:4" x14ac:dyDescent="0.25">
      <c r="A755" s="28">
        <v>43993</v>
      </c>
      <c r="B755" s="13" t="s">
        <v>19</v>
      </c>
      <c r="C755" s="4">
        <v>64</v>
      </c>
      <c r="D755" s="5" t="s">
        <v>20</v>
      </c>
    </row>
    <row r="756" spans="1:4" x14ac:dyDescent="0.25">
      <c r="A756" s="28">
        <v>43993</v>
      </c>
      <c r="B756" s="13" t="s">
        <v>23</v>
      </c>
      <c r="C756" s="4">
        <v>63</v>
      </c>
      <c r="D756" s="5" t="s">
        <v>22</v>
      </c>
    </row>
    <row r="757" spans="1:4" x14ac:dyDescent="0.25">
      <c r="A757" s="28">
        <v>43993</v>
      </c>
      <c r="B757" s="13" t="s">
        <v>23</v>
      </c>
      <c r="C757" s="4">
        <v>76</v>
      </c>
      <c r="D757" s="5" t="s">
        <v>22</v>
      </c>
    </row>
    <row r="758" spans="1:4" x14ac:dyDescent="0.25">
      <c r="A758" s="28">
        <v>43993</v>
      </c>
      <c r="B758" s="13" t="s">
        <v>23</v>
      </c>
      <c r="C758" s="4">
        <v>80</v>
      </c>
      <c r="D758" s="5" t="s">
        <v>22</v>
      </c>
    </row>
    <row r="759" spans="1:4" x14ac:dyDescent="0.25">
      <c r="A759" s="28">
        <v>43993</v>
      </c>
      <c r="B759" s="13" t="s">
        <v>23</v>
      </c>
      <c r="C759" s="4">
        <v>55</v>
      </c>
      <c r="D759" s="5" t="s">
        <v>22</v>
      </c>
    </row>
    <row r="760" spans="1:4" x14ac:dyDescent="0.25">
      <c r="A760" s="28">
        <v>43993</v>
      </c>
      <c r="B760" s="13" t="s">
        <v>23</v>
      </c>
      <c r="C760" s="4">
        <v>59</v>
      </c>
      <c r="D760" s="5" t="s">
        <v>22</v>
      </c>
    </row>
    <row r="761" spans="1:4" x14ac:dyDescent="0.25">
      <c r="A761" s="28">
        <v>43993</v>
      </c>
      <c r="B761" s="13" t="s">
        <v>23</v>
      </c>
      <c r="C761" s="4">
        <v>29</v>
      </c>
      <c r="D761" s="5" t="s">
        <v>22</v>
      </c>
    </row>
    <row r="762" spans="1:4" x14ac:dyDescent="0.25">
      <c r="A762" s="28">
        <v>43993</v>
      </c>
      <c r="B762" s="13" t="s">
        <v>23</v>
      </c>
      <c r="C762" s="4">
        <v>84</v>
      </c>
      <c r="D762" s="5" t="s">
        <v>22</v>
      </c>
    </row>
    <row r="763" spans="1:4" x14ac:dyDescent="0.25">
      <c r="A763" s="28">
        <v>43993</v>
      </c>
      <c r="B763" s="13" t="s">
        <v>23</v>
      </c>
      <c r="C763" s="4">
        <v>67</v>
      </c>
      <c r="D763" s="5" t="s">
        <v>20</v>
      </c>
    </row>
    <row r="764" spans="1:4" x14ac:dyDescent="0.25">
      <c r="A764" s="28">
        <v>43993</v>
      </c>
      <c r="B764" s="13" t="s">
        <v>23</v>
      </c>
      <c r="C764" s="4">
        <v>46</v>
      </c>
      <c r="D764" s="13" t="s">
        <v>20</v>
      </c>
    </row>
    <row r="765" spans="1:4" x14ac:dyDescent="0.25">
      <c r="A765" s="28">
        <v>43993</v>
      </c>
      <c r="B765" s="13" t="s">
        <v>23</v>
      </c>
      <c r="C765" s="4">
        <v>47</v>
      </c>
      <c r="D765" s="5" t="s">
        <v>30</v>
      </c>
    </row>
    <row r="766" spans="1:4" x14ac:dyDescent="0.25">
      <c r="A766" s="28">
        <v>43993</v>
      </c>
      <c r="B766" s="13" t="s">
        <v>23</v>
      </c>
      <c r="C766" s="4">
        <v>79</v>
      </c>
      <c r="D766" s="5" t="s">
        <v>25</v>
      </c>
    </row>
    <row r="767" spans="1:4" x14ac:dyDescent="0.25">
      <c r="A767" s="28">
        <v>43994</v>
      </c>
      <c r="B767" s="13" t="s">
        <v>19</v>
      </c>
      <c r="C767" s="4">
        <v>81</v>
      </c>
      <c r="D767" s="13" t="s">
        <v>22</v>
      </c>
    </row>
    <row r="768" spans="1:4" x14ac:dyDescent="0.25">
      <c r="A768" s="28">
        <v>43994</v>
      </c>
      <c r="B768" s="13" t="s">
        <v>19</v>
      </c>
      <c r="C768" s="4">
        <v>74</v>
      </c>
      <c r="D768" s="13" t="s">
        <v>22</v>
      </c>
    </row>
    <row r="769" spans="1:4" x14ac:dyDescent="0.25">
      <c r="A769" s="28">
        <v>43994</v>
      </c>
      <c r="B769" s="13" t="s">
        <v>19</v>
      </c>
      <c r="C769" s="4">
        <v>78</v>
      </c>
      <c r="D769" s="13" t="s">
        <v>22</v>
      </c>
    </row>
    <row r="770" spans="1:4" x14ac:dyDescent="0.25">
      <c r="A770" s="28">
        <v>43994</v>
      </c>
      <c r="B770" s="13" t="s">
        <v>19</v>
      </c>
      <c r="C770" s="4">
        <v>45</v>
      </c>
      <c r="D770" s="13" t="s">
        <v>22</v>
      </c>
    </row>
    <row r="771" spans="1:4" x14ac:dyDescent="0.25">
      <c r="A771" s="28">
        <v>43994</v>
      </c>
      <c r="B771" s="13" t="s">
        <v>19</v>
      </c>
      <c r="C771" s="4">
        <v>81</v>
      </c>
      <c r="D771" s="13" t="s">
        <v>22</v>
      </c>
    </row>
    <row r="772" spans="1:4" x14ac:dyDescent="0.25">
      <c r="A772" s="28">
        <v>43994</v>
      </c>
      <c r="B772" s="13" t="s">
        <v>19</v>
      </c>
      <c r="C772" s="4">
        <v>48</v>
      </c>
      <c r="D772" s="13" t="s">
        <v>22</v>
      </c>
    </row>
    <row r="773" spans="1:4" x14ac:dyDescent="0.25">
      <c r="A773" s="28">
        <v>43994</v>
      </c>
      <c r="B773" s="13" t="s">
        <v>19</v>
      </c>
      <c r="C773" s="4">
        <v>38</v>
      </c>
      <c r="D773" s="13" t="s">
        <v>21</v>
      </c>
    </row>
    <row r="774" spans="1:4" x14ac:dyDescent="0.25">
      <c r="A774" s="28">
        <v>43994</v>
      </c>
      <c r="B774" s="13" t="s">
        <v>19</v>
      </c>
      <c r="C774" s="4">
        <v>45</v>
      </c>
      <c r="D774" s="13" t="s">
        <v>36</v>
      </c>
    </row>
    <row r="775" spans="1:4" x14ac:dyDescent="0.25">
      <c r="A775" s="28">
        <v>43994</v>
      </c>
      <c r="B775" s="13" t="s">
        <v>19</v>
      </c>
      <c r="C775" s="4">
        <v>85</v>
      </c>
      <c r="D775" s="13" t="s">
        <v>20</v>
      </c>
    </row>
    <row r="776" spans="1:4" x14ac:dyDescent="0.25">
      <c r="A776" s="28">
        <v>43994</v>
      </c>
      <c r="B776" s="13" t="s">
        <v>19</v>
      </c>
      <c r="C776" s="4">
        <v>69</v>
      </c>
      <c r="D776" s="13" t="s">
        <v>20</v>
      </c>
    </row>
    <row r="777" spans="1:4" x14ac:dyDescent="0.25">
      <c r="A777" s="28">
        <v>43994</v>
      </c>
      <c r="B777" s="13" t="s">
        <v>23</v>
      </c>
      <c r="C777" s="4">
        <v>80</v>
      </c>
      <c r="D777" s="5" t="s">
        <v>22</v>
      </c>
    </row>
    <row r="778" spans="1:4" x14ac:dyDescent="0.25">
      <c r="A778" s="28">
        <v>43994</v>
      </c>
      <c r="B778" s="13" t="s">
        <v>23</v>
      </c>
      <c r="C778" s="4">
        <v>72</v>
      </c>
      <c r="D778" s="5" t="s">
        <v>22</v>
      </c>
    </row>
    <row r="779" spans="1:4" x14ac:dyDescent="0.25">
      <c r="A779" s="28">
        <v>43994</v>
      </c>
      <c r="B779" s="13" t="s">
        <v>23</v>
      </c>
      <c r="C779" s="4">
        <v>89</v>
      </c>
      <c r="D779" s="13" t="s">
        <v>22</v>
      </c>
    </row>
    <row r="780" spans="1:4" x14ac:dyDescent="0.25">
      <c r="A780" s="28">
        <v>43994</v>
      </c>
      <c r="B780" s="13" t="s">
        <v>23</v>
      </c>
      <c r="C780" s="4">
        <v>70</v>
      </c>
      <c r="D780" s="13" t="s">
        <v>22</v>
      </c>
    </row>
    <row r="781" spans="1:4" x14ac:dyDescent="0.25">
      <c r="A781" s="28">
        <v>43994</v>
      </c>
      <c r="B781" s="13" t="s">
        <v>23</v>
      </c>
      <c r="C781" s="4">
        <v>72</v>
      </c>
      <c r="D781" s="13" t="s">
        <v>22</v>
      </c>
    </row>
    <row r="782" spans="1:4" x14ac:dyDescent="0.25">
      <c r="A782" s="28">
        <v>43994</v>
      </c>
      <c r="B782" s="13" t="s">
        <v>23</v>
      </c>
      <c r="C782" s="4">
        <v>71</v>
      </c>
      <c r="D782" s="13" t="s">
        <v>21</v>
      </c>
    </row>
    <row r="783" spans="1:4" x14ac:dyDescent="0.25">
      <c r="A783" s="28">
        <v>43994</v>
      </c>
      <c r="B783" s="13" t="s">
        <v>23</v>
      </c>
      <c r="C783" s="4">
        <v>77</v>
      </c>
      <c r="D783" s="13" t="s">
        <v>21</v>
      </c>
    </row>
    <row r="784" spans="1:4" x14ac:dyDescent="0.25">
      <c r="A784" s="28">
        <v>43994</v>
      </c>
      <c r="B784" s="13" t="s">
        <v>23</v>
      </c>
      <c r="C784" s="4">
        <v>63</v>
      </c>
      <c r="D784" s="13" t="s">
        <v>20</v>
      </c>
    </row>
    <row r="785" spans="1:4" x14ac:dyDescent="0.25">
      <c r="A785" s="28">
        <v>43994</v>
      </c>
      <c r="B785" s="13" t="s">
        <v>23</v>
      </c>
      <c r="C785" s="4">
        <v>58</v>
      </c>
      <c r="D785" s="13" t="s">
        <v>20</v>
      </c>
    </row>
    <row r="786" spans="1:4" x14ac:dyDescent="0.25">
      <c r="A786" s="28">
        <v>43994</v>
      </c>
      <c r="B786" s="13" t="s">
        <v>23</v>
      </c>
      <c r="C786" s="4">
        <v>75</v>
      </c>
      <c r="D786" s="13" t="s">
        <v>27</v>
      </c>
    </row>
    <row r="787" spans="1:4" x14ac:dyDescent="0.25">
      <c r="A787" s="28">
        <v>43995</v>
      </c>
      <c r="B787" s="13" t="s">
        <v>19</v>
      </c>
      <c r="C787" s="4">
        <v>14</v>
      </c>
      <c r="D787" s="5" t="s">
        <v>22</v>
      </c>
    </row>
    <row r="788" spans="1:4" x14ac:dyDescent="0.25">
      <c r="A788" s="28">
        <v>43995</v>
      </c>
      <c r="B788" s="13" t="s">
        <v>19</v>
      </c>
      <c r="C788" s="4">
        <v>78</v>
      </c>
      <c r="D788" s="5" t="s">
        <v>22</v>
      </c>
    </row>
    <row r="789" spans="1:4" x14ac:dyDescent="0.25">
      <c r="A789" s="28">
        <v>43995</v>
      </c>
      <c r="B789" s="13" t="s">
        <v>19</v>
      </c>
      <c r="C789" s="4">
        <v>67</v>
      </c>
      <c r="D789" s="5" t="s">
        <v>22</v>
      </c>
    </row>
    <row r="790" spans="1:4" x14ac:dyDescent="0.25">
      <c r="A790" s="28">
        <v>43995</v>
      </c>
      <c r="B790" s="13" t="s">
        <v>19</v>
      </c>
      <c r="C790" s="4">
        <v>73</v>
      </c>
      <c r="D790" s="5" t="s">
        <v>22</v>
      </c>
    </row>
    <row r="791" spans="1:4" x14ac:dyDescent="0.25">
      <c r="A791" s="28">
        <v>43995</v>
      </c>
      <c r="B791" s="13" t="s">
        <v>19</v>
      </c>
      <c r="C791" s="4">
        <v>82</v>
      </c>
      <c r="D791" s="5" t="s">
        <v>22</v>
      </c>
    </row>
    <row r="792" spans="1:4" x14ac:dyDescent="0.25">
      <c r="A792" s="28">
        <v>43995</v>
      </c>
      <c r="B792" s="13" t="s">
        <v>19</v>
      </c>
      <c r="C792" s="4">
        <v>81</v>
      </c>
      <c r="D792" s="5" t="s">
        <v>22</v>
      </c>
    </row>
    <row r="793" spans="1:4" x14ac:dyDescent="0.25">
      <c r="A793" s="28">
        <v>43995</v>
      </c>
      <c r="B793" s="13" t="s">
        <v>19</v>
      </c>
      <c r="C793" s="4">
        <v>73</v>
      </c>
      <c r="D793" s="13" t="s">
        <v>22</v>
      </c>
    </row>
    <row r="794" spans="1:4" x14ac:dyDescent="0.25">
      <c r="A794" s="28">
        <v>43995</v>
      </c>
      <c r="B794" s="13" t="s">
        <v>19</v>
      </c>
      <c r="C794" s="4">
        <v>62</v>
      </c>
      <c r="D794" s="13" t="s">
        <v>22</v>
      </c>
    </row>
    <row r="795" spans="1:4" x14ac:dyDescent="0.25">
      <c r="A795" s="28">
        <v>43995</v>
      </c>
      <c r="B795" s="13" t="s">
        <v>19</v>
      </c>
      <c r="C795" s="4">
        <v>61</v>
      </c>
      <c r="D795" s="13" t="s">
        <v>22</v>
      </c>
    </row>
    <row r="796" spans="1:4" x14ac:dyDescent="0.25">
      <c r="A796" s="28">
        <v>43995</v>
      </c>
      <c r="B796" s="13" t="s">
        <v>19</v>
      </c>
      <c r="C796" s="4">
        <v>65</v>
      </c>
      <c r="D796" s="5" t="s">
        <v>20</v>
      </c>
    </row>
    <row r="797" spans="1:4" x14ac:dyDescent="0.25">
      <c r="A797" s="28">
        <v>43995</v>
      </c>
      <c r="B797" s="13" t="s">
        <v>19</v>
      </c>
      <c r="C797" s="4">
        <v>67</v>
      </c>
      <c r="D797" s="5" t="s">
        <v>20</v>
      </c>
    </row>
    <row r="798" spans="1:4" x14ac:dyDescent="0.25">
      <c r="A798" s="28">
        <v>43995</v>
      </c>
      <c r="B798" s="13" t="s">
        <v>19</v>
      </c>
      <c r="C798" s="4">
        <v>87</v>
      </c>
      <c r="D798" s="13" t="s">
        <v>20</v>
      </c>
    </row>
    <row r="799" spans="1:4" x14ac:dyDescent="0.25">
      <c r="A799" s="28">
        <v>43995</v>
      </c>
      <c r="B799" s="13" t="s">
        <v>19</v>
      </c>
      <c r="C799" s="4">
        <v>88</v>
      </c>
      <c r="D799" s="13" t="s">
        <v>20</v>
      </c>
    </row>
    <row r="800" spans="1:4" x14ac:dyDescent="0.25">
      <c r="A800" s="28">
        <v>43995</v>
      </c>
      <c r="B800" s="13" t="s">
        <v>19</v>
      </c>
      <c r="C800" s="4">
        <v>52</v>
      </c>
      <c r="D800" s="5" t="s">
        <v>39</v>
      </c>
    </row>
    <row r="801" spans="1:4" x14ac:dyDescent="0.25">
      <c r="A801" s="28">
        <v>43995</v>
      </c>
      <c r="B801" s="13" t="s">
        <v>19</v>
      </c>
      <c r="C801" s="4">
        <v>37</v>
      </c>
      <c r="D801" s="5" t="s">
        <v>25</v>
      </c>
    </row>
    <row r="802" spans="1:4" x14ac:dyDescent="0.25">
      <c r="A802" s="28">
        <v>43995</v>
      </c>
      <c r="B802" s="13" t="s">
        <v>19</v>
      </c>
      <c r="C802" s="4">
        <v>64</v>
      </c>
      <c r="D802" s="13" t="s">
        <v>25</v>
      </c>
    </row>
    <row r="803" spans="1:4" x14ac:dyDescent="0.25">
      <c r="A803" s="28">
        <v>43995</v>
      </c>
      <c r="B803" s="13" t="s">
        <v>23</v>
      </c>
      <c r="C803" s="4">
        <v>51</v>
      </c>
      <c r="D803" s="5" t="s">
        <v>22</v>
      </c>
    </row>
    <row r="804" spans="1:4" x14ac:dyDescent="0.25">
      <c r="A804" s="28">
        <v>43995</v>
      </c>
      <c r="B804" s="13" t="s">
        <v>23</v>
      </c>
      <c r="C804" s="4">
        <v>81</v>
      </c>
      <c r="D804" s="5" t="s">
        <v>22</v>
      </c>
    </row>
    <row r="805" spans="1:4" x14ac:dyDescent="0.25">
      <c r="A805" s="28">
        <v>43995</v>
      </c>
      <c r="B805" s="13" t="s">
        <v>23</v>
      </c>
      <c r="C805" s="4">
        <v>92</v>
      </c>
      <c r="D805" s="5" t="s">
        <v>22</v>
      </c>
    </row>
    <row r="806" spans="1:4" x14ac:dyDescent="0.25">
      <c r="A806" s="28">
        <v>43995</v>
      </c>
      <c r="B806" s="13" t="s">
        <v>23</v>
      </c>
      <c r="C806" s="4">
        <v>86</v>
      </c>
      <c r="D806" s="5" t="s">
        <v>22</v>
      </c>
    </row>
    <row r="807" spans="1:4" x14ac:dyDescent="0.25">
      <c r="A807" s="28">
        <v>43995</v>
      </c>
      <c r="B807" s="13" t="s">
        <v>23</v>
      </c>
      <c r="C807" s="4">
        <v>78</v>
      </c>
      <c r="D807" s="5" t="s">
        <v>22</v>
      </c>
    </row>
    <row r="808" spans="1:4" x14ac:dyDescent="0.25">
      <c r="A808" s="28">
        <v>43995</v>
      </c>
      <c r="B808" s="13" t="s">
        <v>23</v>
      </c>
      <c r="C808" s="4">
        <v>75</v>
      </c>
      <c r="D808" s="5" t="s">
        <v>22</v>
      </c>
    </row>
    <row r="809" spans="1:4" x14ac:dyDescent="0.25">
      <c r="A809" s="28">
        <v>43995</v>
      </c>
      <c r="B809" s="13" t="s">
        <v>23</v>
      </c>
      <c r="C809" s="4">
        <v>45</v>
      </c>
      <c r="D809" s="13" t="s">
        <v>22</v>
      </c>
    </row>
    <row r="810" spans="1:4" x14ac:dyDescent="0.25">
      <c r="A810" s="28">
        <v>43995</v>
      </c>
      <c r="B810" s="13" t="s">
        <v>23</v>
      </c>
      <c r="C810" s="4">
        <v>75</v>
      </c>
      <c r="D810" s="13" t="s">
        <v>22</v>
      </c>
    </row>
    <row r="811" spans="1:4" x14ac:dyDescent="0.25">
      <c r="A811" s="28">
        <v>43995</v>
      </c>
      <c r="B811" s="13" t="s">
        <v>23</v>
      </c>
      <c r="C811" s="4">
        <v>29</v>
      </c>
      <c r="D811" s="13" t="s">
        <v>22</v>
      </c>
    </row>
    <row r="812" spans="1:4" x14ac:dyDescent="0.25">
      <c r="A812" s="28">
        <v>43995</v>
      </c>
      <c r="B812" s="13" t="s">
        <v>23</v>
      </c>
      <c r="C812" s="4">
        <v>45</v>
      </c>
      <c r="D812" s="13" t="s">
        <v>22</v>
      </c>
    </row>
    <row r="813" spans="1:4" x14ac:dyDescent="0.25">
      <c r="A813" s="28">
        <v>43995</v>
      </c>
      <c r="B813" s="13" t="s">
        <v>23</v>
      </c>
      <c r="C813" s="4">
        <v>86</v>
      </c>
      <c r="D813" s="5" t="s">
        <v>20</v>
      </c>
    </row>
    <row r="814" spans="1:4" x14ac:dyDescent="0.25">
      <c r="A814" s="28">
        <v>43995</v>
      </c>
      <c r="B814" s="13" t="s">
        <v>23</v>
      </c>
      <c r="C814" s="4">
        <v>74</v>
      </c>
      <c r="D814" s="13" t="s">
        <v>20</v>
      </c>
    </row>
    <row r="815" spans="1:4" x14ac:dyDescent="0.25">
      <c r="A815" s="28">
        <v>43995</v>
      </c>
      <c r="B815" s="13" t="s">
        <v>23</v>
      </c>
      <c r="C815" s="4">
        <v>82</v>
      </c>
      <c r="D815" s="13" t="s">
        <v>20</v>
      </c>
    </row>
    <row r="816" spans="1:4" x14ac:dyDescent="0.25">
      <c r="A816" s="28">
        <v>43995</v>
      </c>
      <c r="B816" s="13" t="s">
        <v>23</v>
      </c>
      <c r="C816" s="4">
        <v>73</v>
      </c>
      <c r="D816" s="13" t="s">
        <v>25</v>
      </c>
    </row>
    <row r="817" spans="1:4" x14ac:dyDescent="0.25">
      <c r="A817" s="28">
        <v>43996</v>
      </c>
      <c r="B817" s="13" t="s">
        <v>19</v>
      </c>
      <c r="C817" s="4">
        <v>89</v>
      </c>
      <c r="D817" s="13" t="s">
        <v>22</v>
      </c>
    </row>
    <row r="818" spans="1:4" x14ac:dyDescent="0.25">
      <c r="A818" s="28">
        <v>43996</v>
      </c>
      <c r="B818" s="13" t="s">
        <v>19</v>
      </c>
      <c r="C818" s="4">
        <v>95</v>
      </c>
      <c r="D818" s="13" t="s">
        <v>22</v>
      </c>
    </row>
    <row r="819" spans="1:4" x14ac:dyDescent="0.25">
      <c r="A819" s="28">
        <v>43996</v>
      </c>
      <c r="B819" s="13" t="s">
        <v>19</v>
      </c>
      <c r="C819" s="4">
        <v>50</v>
      </c>
      <c r="D819" s="13" t="s">
        <v>22</v>
      </c>
    </row>
    <row r="820" spans="1:4" x14ac:dyDescent="0.25">
      <c r="A820" s="28">
        <v>43996</v>
      </c>
      <c r="B820" s="13" t="s">
        <v>19</v>
      </c>
      <c r="C820" s="4">
        <v>66</v>
      </c>
      <c r="D820" s="13" t="s">
        <v>22</v>
      </c>
    </row>
    <row r="821" spans="1:4" x14ac:dyDescent="0.25">
      <c r="A821" s="28">
        <v>43996</v>
      </c>
      <c r="B821" s="13" t="s">
        <v>19</v>
      </c>
      <c r="C821" s="4">
        <v>51</v>
      </c>
      <c r="D821" s="13" t="s">
        <v>22</v>
      </c>
    </row>
    <row r="822" spans="1:4" x14ac:dyDescent="0.25">
      <c r="A822" s="28">
        <v>43996</v>
      </c>
      <c r="B822" s="13" t="s">
        <v>19</v>
      </c>
      <c r="C822" s="4">
        <v>71</v>
      </c>
      <c r="D822" s="13" t="s">
        <v>21</v>
      </c>
    </row>
    <row r="823" spans="1:4" x14ac:dyDescent="0.25">
      <c r="A823" s="28">
        <v>43996</v>
      </c>
      <c r="B823" s="13" t="s">
        <v>19</v>
      </c>
      <c r="C823" s="4">
        <v>83</v>
      </c>
      <c r="D823" s="13" t="s">
        <v>21</v>
      </c>
    </row>
    <row r="824" spans="1:4" x14ac:dyDescent="0.25">
      <c r="A824" s="28">
        <v>43996</v>
      </c>
      <c r="B824" s="13" t="s">
        <v>19</v>
      </c>
      <c r="C824" s="4">
        <v>59</v>
      </c>
      <c r="D824" s="13" t="s">
        <v>20</v>
      </c>
    </row>
    <row r="825" spans="1:4" x14ac:dyDescent="0.25">
      <c r="A825" s="28">
        <v>43996</v>
      </c>
      <c r="B825" s="13" t="s">
        <v>19</v>
      </c>
      <c r="C825" s="4">
        <v>78</v>
      </c>
      <c r="D825" s="13" t="s">
        <v>20</v>
      </c>
    </row>
    <row r="826" spans="1:4" x14ac:dyDescent="0.25">
      <c r="A826" s="28">
        <v>43996</v>
      </c>
      <c r="B826" s="13" t="s">
        <v>19</v>
      </c>
      <c r="C826" s="4">
        <v>75</v>
      </c>
      <c r="D826" s="13" t="s">
        <v>20</v>
      </c>
    </row>
    <row r="827" spans="1:4" x14ac:dyDescent="0.25">
      <c r="A827" s="28">
        <v>43996</v>
      </c>
      <c r="B827" s="13" t="s">
        <v>19</v>
      </c>
      <c r="C827" s="4">
        <v>73</v>
      </c>
      <c r="D827" s="13" t="s">
        <v>20</v>
      </c>
    </row>
    <row r="828" spans="1:4" x14ac:dyDescent="0.25">
      <c r="A828" s="28">
        <v>43996</v>
      </c>
      <c r="B828" s="13" t="s">
        <v>19</v>
      </c>
      <c r="C828" s="4">
        <v>62</v>
      </c>
      <c r="D828" s="13" t="s">
        <v>20</v>
      </c>
    </row>
    <row r="829" spans="1:4" x14ac:dyDescent="0.25">
      <c r="A829" s="28">
        <v>43996</v>
      </c>
      <c r="B829" s="13" t="s">
        <v>19</v>
      </c>
      <c r="C829" s="4">
        <v>58</v>
      </c>
      <c r="D829" s="13" t="s">
        <v>20</v>
      </c>
    </row>
    <row r="830" spans="1:4" x14ac:dyDescent="0.25">
      <c r="A830" s="28">
        <v>43996</v>
      </c>
      <c r="B830" s="13" t="s">
        <v>19</v>
      </c>
      <c r="C830" s="4">
        <v>66</v>
      </c>
      <c r="D830" s="13" t="s">
        <v>27</v>
      </c>
    </row>
    <row r="831" spans="1:4" x14ac:dyDescent="0.25">
      <c r="A831" s="28">
        <v>43996</v>
      </c>
      <c r="B831" s="13" t="s">
        <v>23</v>
      </c>
      <c r="C831" s="4">
        <v>61</v>
      </c>
      <c r="D831" s="13" t="s">
        <v>22</v>
      </c>
    </row>
    <row r="832" spans="1:4" x14ac:dyDescent="0.25">
      <c r="A832" s="28">
        <v>43996</v>
      </c>
      <c r="B832" s="13" t="s">
        <v>23</v>
      </c>
      <c r="C832" s="4">
        <v>93</v>
      </c>
      <c r="D832" s="13" t="s">
        <v>22</v>
      </c>
    </row>
    <row r="833" spans="1:4" x14ac:dyDescent="0.25">
      <c r="A833" s="28">
        <v>43996</v>
      </c>
      <c r="B833" s="13" t="s">
        <v>23</v>
      </c>
      <c r="C833" s="4">
        <v>32</v>
      </c>
      <c r="D833" s="13" t="s">
        <v>21</v>
      </c>
    </row>
    <row r="834" spans="1:4" x14ac:dyDescent="0.25">
      <c r="A834" s="28">
        <v>43996</v>
      </c>
      <c r="B834" s="13" t="s">
        <v>23</v>
      </c>
      <c r="C834" s="4">
        <v>52</v>
      </c>
      <c r="D834" s="13" t="s">
        <v>20</v>
      </c>
    </row>
    <row r="835" spans="1:4" x14ac:dyDescent="0.25">
      <c r="A835" s="28">
        <v>43997</v>
      </c>
      <c r="B835" s="13" t="s">
        <v>19</v>
      </c>
      <c r="C835" s="4">
        <v>51</v>
      </c>
      <c r="D835" s="13" t="s">
        <v>22</v>
      </c>
    </row>
    <row r="836" spans="1:4" x14ac:dyDescent="0.25">
      <c r="A836" s="28">
        <v>43997</v>
      </c>
      <c r="B836" s="13" t="s">
        <v>19</v>
      </c>
      <c r="C836" s="4">
        <v>48</v>
      </c>
      <c r="D836" s="13" t="s">
        <v>22</v>
      </c>
    </row>
    <row r="837" spans="1:4" x14ac:dyDescent="0.25">
      <c r="A837" s="28">
        <v>43997</v>
      </c>
      <c r="B837" s="13" t="s">
        <v>19</v>
      </c>
      <c r="C837" s="4">
        <v>62</v>
      </c>
      <c r="D837" s="13" t="s">
        <v>22</v>
      </c>
    </row>
    <row r="838" spans="1:4" x14ac:dyDescent="0.25">
      <c r="A838" s="28">
        <v>43997</v>
      </c>
      <c r="B838" s="13" t="s">
        <v>19</v>
      </c>
      <c r="C838" s="4">
        <v>78</v>
      </c>
      <c r="D838" s="13" t="s">
        <v>22</v>
      </c>
    </row>
    <row r="839" spans="1:4" x14ac:dyDescent="0.25">
      <c r="A839" s="28">
        <v>43997</v>
      </c>
      <c r="B839" s="13" t="s">
        <v>19</v>
      </c>
      <c r="C839" s="4">
        <v>62</v>
      </c>
      <c r="D839" s="13" t="s">
        <v>22</v>
      </c>
    </row>
    <row r="840" spans="1:4" x14ac:dyDescent="0.25">
      <c r="A840" s="28">
        <v>43997</v>
      </c>
      <c r="B840" s="13" t="s">
        <v>19</v>
      </c>
      <c r="C840" s="4">
        <v>63</v>
      </c>
      <c r="D840" s="13" t="s">
        <v>22</v>
      </c>
    </row>
    <row r="841" spans="1:4" x14ac:dyDescent="0.25">
      <c r="A841" s="28">
        <v>43997</v>
      </c>
      <c r="B841" s="13" t="s">
        <v>19</v>
      </c>
      <c r="C841" s="4">
        <v>66</v>
      </c>
      <c r="D841" s="13" t="s">
        <v>22</v>
      </c>
    </row>
    <row r="842" spans="1:4" x14ac:dyDescent="0.25">
      <c r="A842" s="28">
        <v>43997</v>
      </c>
      <c r="B842" s="13" t="s">
        <v>19</v>
      </c>
      <c r="C842" s="4">
        <v>68</v>
      </c>
      <c r="D842" s="13" t="s">
        <v>22</v>
      </c>
    </row>
    <row r="843" spans="1:4" x14ac:dyDescent="0.25">
      <c r="A843" s="28">
        <v>43997</v>
      </c>
      <c r="B843" s="13" t="s">
        <v>19</v>
      </c>
      <c r="C843" s="4">
        <v>76</v>
      </c>
      <c r="D843" s="13" t="s">
        <v>22</v>
      </c>
    </row>
    <row r="844" spans="1:4" x14ac:dyDescent="0.25">
      <c r="A844" s="28">
        <v>43997</v>
      </c>
      <c r="B844" s="13" t="s">
        <v>19</v>
      </c>
      <c r="C844" s="4">
        <v>54</v>
      </c>
      <c r="D844" s="13" t="s">
        <v>22</v>
      </c>
    </row>
    <row r="845" spans="1:4" x14ac:dyDescent="0.25">
      <c r="A845" s="28">
        <v>43997</v>
      </c>
      <c r="B845" s="13" t="s">
        <v>19</v>
      </c>
      <c r="C845" s="4">
        <v>55</v>
      </c>
      <c r="D845" s="13" t="s">
        <v>22</v>
      </c>
    </row>
    <row r="846" spans="1:4" x14ac:dyDescent="0.25">
      <c r="A846" s="28">
        <v>43997</v>
      </c>
      <c r="B846" s="13" t="s">
        <v>19</v>
      </c>
      <c r="C846" s="4">
        <v>96</v>
      </c>
      <c r="D846" s="13" t="s">
        <v>20</v>
      </c>
    </row>
    <row r="847" spans="1:4" x14ac:dyDescent="0.25">
      <c r="A847" s="28">
        <v>43997</v>
      </c>
      <c r="B847" s="13" t="s">
        <v>19</v>
      </c>
      <c r="C847" s="4">
        <v>40</v>
      </c>
      <c r="D847" s="13" t="s">
        <v>20</v>
      </c>
    </row>
    <row r="848" spans="1:4" x14ac:dyDescent="0.25">
      <c r="A848" s="28">
        <v>43997</v>
      </c>
      <c r="B848" s="13" t="s">
        <v>19</v>
      </c>
      <c r="C848" s="4">
        <v>72</v>
      </c>
      <c r="D848" s="13" t="s">
        <v>20</v>
      </c>
    </row>
    <row r="849" spans="1:4" x14ac:dyDescent="0.25">
      <c r="A849" s="28">
        <v>43997</v>
      </c>
      <c r="B849" s="13" t="s">
        <v>19</v>
      </c>
      <c r="C849" s="4">
        <v>64</v>
      </c>
      <c r="D849" s="13" t="s">
        <v>27</v>
      </c>
    </row>
    <row r="850" spans="1:4" x14ac:dyDescent="0.25">
      <c r="A850" s="28">
        <v>43997</v>
      </c>
      <c r="B850" s="13" t="s">
        <v>19</v>
      </c>
      <c r="C850" s="4">
        <v>67</v>
      </c>
      <c r="D850" s="13" t="s">
        <v>25</v>
      </c>
    </row>
    <row r="851" spans="1:4" x14ac:dyDescent="0.25">
      <c r="A851" s="28">
        <v>43997</v>
      </c>
      <c r="B851" s="13" t="s">
        <v>23</v>
      </c>
      <c r="C851" s="4">
        <v>53</v>
      </c>
      <c r="D851" s="13" t="s">
        <v>22</v>
      </c>
    </row>
    <row r="852" spans="1:4" x14ac:dyDescent="0.25">
      <c r="A852" s="28">
        <v>43997</v>
      </c>
      <c r="B852" s="13" t="s">
        <v>23</v>
      </c>
      <c r="C852" s="4">
        <v>73</v>
      </c>
      <c r="D852" s="13" t="s">
        <v>20</v>
      </c>
    </row>
    <row r="853" spans="1:4" x14ac:dyDescent="0.25">
      <c r="A853" s="28">
        <v>43997</v>
      </c>
      <c r="B853" s="13" t="s">
        <v>23</v>
      </c>
      <c r="C853" s="4">
        <v>83</v>
      </c>
      <c r="D853" s="13" t="s">
        <v>20</v>
      </c>
    </row>
    <row r="854" spans="1:4" x14ac:dyDescent="0.25">
      <c r="A854" s="28">
        <v>43997</v>
      </c>
      <c r="B854" s="13" t="s">
        <v>23</v>
      </c>
      <c r="C854" s="4">
        <v>88</v>
      </c>
      <c r="D854" s="13" t="s">
        <v>20</v>
      </c>
    </row>
    <row r="855" spans="1:4" x14ac:dyDescent="0.25">
      <c r="A855" s="28">
        <v>43997</v>
      </c>
      <c r="B855" s="5" t="s">
        <v>23</v>
      </c>
      <c r="C855" s="4">
        <v>92</v>
      </c>
      <c r="D855" s="13" t="s">
        <v>20</v>
      </c>
    </row>
    <row r="856" spans="1:4" x14ac:dyDescent="0.25">
      <c r="A856" s="28">
        <v>43998</v>
      </c>
      <c r="B856" s="13" t="s">
        <v>19</v>
      </c>
      <c r="C856" s="4">
        <v>80</v>
      </c>
      <c r="D856" s="13" t="s">
        <v>22</v>
      </c>
    </row>
    <row r="857" spans="1:4" x14ac:dyDescent="0.25">
      <c r="A857" s="28">
        <v>43998</v>
      </c>
      <c r="B857" s="13" t="s">
        <v>19</v>
      </c>
      <c r="C857" s="4">
        <v>53</v>
      </c>
      <c r="D857" s="13" t="s">
        <v>22</v>
      </c>
    </row>
    <row r="858" spans="1:4" x14ac:dyDescent="0.25">
      <c r="A858" s="28">
        <v>43998</v>
      </c>
      <c r="B858" s="13" t="s">
        <v>19</v>
      </c>
      <c r="C858" s="4">
        <v>71</v>
      </c>
      <c r="D858" s="13" t="s">
        <v>22</v>
      </c>
    </row>
    <row r="859" spans="1:4" x14ac:dyDescent="0.25">
      <c r="A859" s="28">
        <v>43998</v>
      </c>
      <c r="B859" s="13" t="s">
        <v>19</v>
      </c>
      <c r="C859" s="4">
        <v>29</v>
      </c>
      <c r="D859" s="13" t="s">
        <v>21</v>
      </c>
    </row>
    <row r="860" spans="1:4" x14ac:dyDescent="0.25">
      <c r="A860" s="28">
        <v>43998</v>
      </c>
      <c r="B860" s="13" t="s">
        <v>19</v>
      </c>
      <c r="C860" s="4">
        <v>35</v>
      </c>
      <c r="D860" s="13" t="s">
        <v>21</v>
      </c>
    </row>
    <row r="861" spans="1:4" x14ac:dyDescent="0.25">
      <c r="A861" s="28">
        <v>43998</v>
      </c>
      <c r="B861" s="13" t="s">
        <v>19</v>
      </c>
      <c r="C861" s="4">
        <v>76</v>
      </c>
      <c r="D861" s="13" t="s">
        <v>21</v>
      </c>
    </row>
    <row r="862" spans="1:4" x14ac:dyDescent="0.25">
      <c r="A862" s="28">
        <v>43998</v>
      </c>
      <c r="B862" s="13" t="s">
        <v>19</v>
      </c>
      <c r="C862" s="4">
        <v>69</v>
      </c>
      <c r="D862" s="13" t="s">
        <v>21</v>
      </c>
    </row>
    <row r="863" spans="1:4" x14ac:dyDescent="0.25">
      <c r="A863" s="28">
        <v>43998</v>
      </c>
      <c r="B863" s="13" t="s">
        <v>19</v>
      </c>
      <c r="C863" s="4">
        <v>77</v>
      </c>
      <c r="D863" s="13" t="s">
        <v>21</v>
      </c>
    </row>
    <row r="864" spans="1:4" x14ac:dyDescent="0.25">
      <c r="A864" s="28">
        <v>43998</v>
      </c>
      <c r="B864" s="13" t="s">
        <v>19</v>
      </c>
      <c r="C864" s="4">
        <v>91</v>
      </c>
      <c r="D864" s="13" t="s">
        <v>20</v>
      </c>
    </row>
    <row r="865" spans="1:4" x14ac:dyDescent="0.25">
      <c r="A865" s="28">
        <v>43998</v>
      </c>
      <c r="B865" s="13" t="s">
        <v>19</v>
      </c>
      <c r="C865" s="4">
        <v>76</v>
      </c>
      <c r="D865" s="13" t="s">
        <v>20</v>
      </c>
    </row>
    <row r="866" spans="1:4" x14ac:dyDescent="0.25">
      <c r="A866" s="28">
        <v>43998</v>
      </c>
      <c r="B866" s="13" t="s">
        <v>19</v>
      </c>
      <c r="C866" s="4">
        <v>69</v>
      </c>
      <c r="D866" s="13" t="s">
        <v>20</v>
      </c>
    </row>
    <row r="867" spans="1:4" x14ac:dyDescent="0.25">
      <c r="A867" s="28">
        <v>43998</v>
      </c>
      <c r="B867" s="13" t="s">
        <v>19</v>
      </c>
      <c r="C867" s="4">
        <v>76</v>
      </c>
      <c r="D867" s="13" t="s">
        <v>20</v>
      </c>
    </row>
    <row r="868" spans="1:4" x14ac:dyDescent="0.25">
      <c r="A868" s="28">
        <v>43998</v>
      </c>
      <c r="B868" s="13" t="s">
        <v>23</v>
      </c>
      <c r="C868" s="4">
        <v>50</v>
      </c>
      <c r="D868" s="13" t="s">
        <v>22</v>
      </c>
    </row>
    <row r="869" spans="1:4" x14ac:dyDescent="0.25">
      <c r="A869" s="28">
        <v>43998</v>
      </c>
      <c r="B869" s="13" t="s">
        <v>23</v>
      </c>
      <c r="C869" s="4">
        <v>74</v>
      </c>
      <c r="D869" s="13" t="s">
        <v>22</v>
      </c>
    </row>
    <row r="870" spans="1:4" x14ac:dyDescent="0.25">
      <c r="A870" s="28">
        <v>43998</v>
      </c>
      <c r="B870" s="13" t="s">
        <v>23</v>
      </c>
      <c r="C870" s="4">
        <v>76</v>
      </c>
      <c r="D870" s="13" t="s">
        <v>22</v>
      </c>
    </row>
    <row r="871" spans="1:4" x14ac:dyDescent="0.25">
      <c r="A871" s="28">
        <v>43998</v>
      </c>
      <c r="B871" s="13" t="s">
        <v>23</v>
      </c>
      <c r="C871" s="4">
        <v>51</v>
      </c>
      <c r="D871" s="13" t="s">
        <v>22</v>
      </c>
    </row>
    <row r="872" spans="1:4" x14ac:dyDescent="0.25">
      <c r="A872" s="28">
        <v>43998</v>
      </c>
      <c r="B872" s="13" t="s">
        <v>23</v>
      </c>
      <c r="C872" s="4">
        <v>77</v>
      </c>
      <c r="D872" s="13" t="s">
        <v>20</v>
      </c>
    </row>
    <row r="873" spans="1:4" x14ac:dyDescent="0.25">
      <c r="A873" s="28">
        <v>43998</v>
      </c>
      <c r="B873" s="13" t="s">
        <v>23</v>
      </c>
      <c r="C873" s="4">
        <v>90</v>
      </c>
      <c r="D873" s="13" t="s">
        <v>20</v>
      </c>
    </row>
    <row r="874" spans="1:4" x14ac:dyDescent="0.25">
      <c r="A874" s="28">
        <v>43998</v>
      </c>
      <c r="B874" s="13" t="s">
        <v>23</v>
      </c>
      <c r="C874" s="4">
        <v>91</v>
      </c>
      <c r="D874" s="13" t="s">
        <v>20</v>
      </c>
    </row>
    <row r="875" spans="1:4" x14ac:dyDescent="0.25">
      <c r="A875" s="28">
        <v>43998</v>
      </c>
      <c r="B875" s="13" t="s">
        <v>23</v>
      </c>
      <c r="C875" s="4">
        <v>86</v>
      </c>
      <c r="D875" s="13" t="s">
        <v>20</v>
      </c>
    </row>
    <row r="876" spans="1:4" x14ac:dyDescent="0.25">
      <c r="A876" s="28">
        <v>43998</v>
      </c>
      <c r="B876" s="13" t="s">
        <v>23</v>
      </c>
      <c r="C876" s="4">
        <v>69</v>
      </c>
      <c r="D876" s="13" t="s">
        <v>20</v>
      </c>
    </row>
    <row r="877" spans="1:4" x14ac:dyDescent="0.25">
      <c r="A877" s="28">
        <v>43998</v>
      </c>
      <c r="B877" s="13" t="s">
        <v>23</v>
      </c>
      <c r="C877" s="4">
        <v>80</v>
      </c>
      <c r="D877" s="13" t="s">
        <v>20</v>
      </c>
    </row>
    <row r="878" spans="1:4" x14ac:dyDescent="0.25">
      <c r="A878" s="28">
        <v>43998</v>
      </c>
      <c r="B878" s="13" t="s">
        <v>23</v>
      </c>
      <c r="C878" s="4">
        <v>84</v>
      </c>
      <c r="D878" s="13" t="s">
        <v>26</v>
      </c>
    </row>
    <row r="879" spans="1:4" x14ac:dyDescent="0.25">
      <c r="A879" s="28">
        <v>43998</v>
      </c>
      <c r="B879" s="13" t="s">
        <v>23</v>
      </c>
      <c r="C879" s="4">
        <v>88</v>
      </c>
      <c r="D879" s="13" t="s">
        <v>29</v>
      </c>
    </row>
    <row r="880" spans="1:4" x14ac:dyDescent="0.25">
      <c r="A880" s="28">
        <v>43999</v>
      </c>
      <c r="B880" s="13" t="s">
        <v>19</v>
      </c>
      <c r="C880" s="4">
        <v>51</v>
      </c>
      <c r="D880" s="13" t="s">
        <v>22</v>
      </c>
    </row>
    <row r="881" spans="1:4" x14ac:dyDescent="0.25">
      <c r="A881" s="28">
        <v>43999</v>
      </c>
      <c r="B881" s="13" t="s">
        <v>19</v>
      </c>
      <c r="C881" s="4">
        <v>67</v>
      </c>
      <c r="D881" s="13" t="s">
        <v>22</v>
      </c>
    </row>
    <row r="882" spans="1:4" x14ac:dyDescent="0.25">
      <c r="A882" s="28">
        <v>43999</v>
      </c>
      <c r="B882" s="13" t="s">
        <v>19</v>
      </c>
      <c r="C882" s="4">
        <v>50</v>
      </c>
      <c r="D882" s="13" t="s">
        <v>22</v>
      </c>
    </row>
    <row r="883" spans="1:4" x14ac:dyDescent="0.25">
      <c r="A883" s="28">
        <v>43999</v>
      </c>
      <c r="B883" s="13" t="s">
        <v>19</v>
      </c>
      <c r="C883" s="4">
        <v>78</v>
      </c>
      <c r="D883" s="13" t="s">
        <v>22</v>
      </c>
    </row>
    <row r="884" spans="1:4" x14ac:dyDescent="0.25">
      <c r="A884" s="28">
        <v>43999</v>
      </c>
      <c r="B884" s="13" t="s">
        <v>19</v>
      </c>
      <c r="C884" s="4">
        <v>83</v>
      </c>
      <c r="D884" s="13" t="s">
        <v>22</v>
      </c>
    </row>
    <row r="885" spans="1:4" x14ac:dyDescent="0.25">
      <c r="A885" s="28">
        <v>43999</v>
      </c>
      <c r="B885" s="13" t="s">
        <v>19</v>
      </c>
      <c r="C885" s="4">
        <v>66</v>
      </c>
      <c r="D885" s="13" t="s">
        <v>22</v>
      </c>
    </row>
    <row r="886" spans="1:4" x14ac:dyDescent="0.25">
      <c r="A886" s="28">
        <v>43999</v>
      </c>
      <c r="B886" s="13" t="s">
        <v>19</v>
      </c>
      <c r="C886" s="4">
        <v>48</v>
      </c>
      <c r="D886" s="13" t="s">
        <v>22</v>
      </c>
    </row>
    <row r="887" spans="1:4" x14ac:dyDescent="0.25">
      <c r="A887" s="28">
        <v>43999</v>
      </c>
      <c r="B887" s="13" t="s">
        <v>19</v>
      </c>
      <c r="C887" s="4">
        <v>51</v>
      </c>
      <c r="D887" s="13" t="s">
        <v>20</v>
      </c>
    </row>
    <row r="888" spans="1:4" x14ac:dyDescent="0.25">
      <c r="A888" s="28">
        <v>43999</v>
      </c>
      <c r="B888" s="13" t="s">
        <v>19</v>
      </c>
      <c r="C888" s="4">
        <v>55</v>
      </c>
      <c r="D888" s="13" t="s">
        <v>20</v>
      </c>
    </row>
    <row r="889" spans="1:4" x14ac:dyDescent="0.25">
      <c r="A889" s="28">
        <v>43999</v>
      </c>
      <c r="B889" s="13" t="s">
        <v>19</v>
      </c>
      <c r="C889" s="4">
        <v>64</v>
      </c>
      <c r="D889" s="13" t="s">
        <v>20</v>
      </c>
    </row>
    <row r="890" spans="1:4" x14ac:dyDescent="0.25">
      <c r="A890" s="28">
        <v>43999</v>
      </c>
      <c r="B890" s="13" t="s">
        <v>19</v>
      </c>
      <c r="C890" s="4">
        <v>65</v>
      </c>
      <c r="D890" s="13" t="s">
        <v>20</v>
      </c>
    </row>
    <row r="891" spans="1:4" x14ac:dyDescent="0.25">
      <c r="A891" s="28">
        <v>43999</v>
      </c>
      <c r="B891" s="13" t="s">
        <v>19</v>
      </c>
      <c r="C891" s="4">
        <v>77</v>
      </c>
      <c r="D891" s="13" t="s">
        <v>20</v>
      </c>
    </row>
    <row r="892" spans="1:4" x14ac:dyDescent="0.25">
      <c r="A892" s="28">
        <v>43999</v>
      </c>
      <c r="B892" s="13" t="s">
        <v>19</v>
      </c>
      <c r="C892" s="4">
        <v>93</v>
      </c>
      <c r="D892" s="13" t="s">
        <v>20</v>
      </c>
    </row>
    <row r="893" spans="1:4" x14ac:dyDescent="0.25">
      <c r="A893" s="28">
        <v>43999</v>
      </c>
      <c r="B893" s="13" t="s">
        <v>19</v>
      </c>
      <c r="C893" s="4">
        <v>45</v>
      </c>
      <c r="D893" s="13" t="s">
        <v>20</v>
      </c>
    </row>
    <row r="894" spans="1:4" x14ac:dyDescent="0.25">
      <c r="A894" s="28">
        <v>43999</v>
      </c>
      <c r="B894" s="13" t="s">
        <v>19</v>
      </c>
      <c r="C894" s="4">
        <v>81</v>
      </c>
      <c r="D894" s="13" t="s">
        <v>20</v>
      </c>
    </row>
    <row r="895" spans="1:4" x14ac:dyDescent="0.25">
      <c r="A895" s="28">
        <v>43999</v>
      </c>
      <c r="B895" s="13" t="s">
        <v>19</v>
      </c>
      <c r="C895" s="4">
        <v>89</v>
      </c>
      <c r="D895" s="13" t="s">
        <v>20</v>
      </c>
    </row>
    <row r="896" spans="1:4" x14ac:dyDescent="0.25">
      <c r="A896" s="28">
        <v>43999</v>
      </c>
      <c r="B896" s="13" t="s">
        <v>19</v>
      </c>
      <c r="C896" s="4">
        <v>71</v>
      </c>
      <c r="D896" s="13" t="s">
        <v>20</v>
      </c>
    </row>
    <row r="897" spans="1:4" x14ac:dyDescent="0.25">
      <c r="A897" s="28">
        <v>43999</v>
      </c>
      <c r="B897" s="13" t="s">
        <v>19</v>
      </c>
      <c r="C897" s="4">
        <v>84</v>
      </c>
      <c r="D897" s="13" t="s">
        <v>20</v>
      </c>
    </row>
    <row r="898" spans="1:4" x14ac:dyDescent="0.25">
      <c r="A898" s="28">
        <v>43999</v>
      </c>
      <c r="B898" s="13" t="s">
        <v>19</v>
      </c>
      <c r="C898" s="4">
        <v>89</v>
      </c>
      <c r="D898" s="13" t="s">
        <v>20</v>
      </c>
    </row>
    <row r="899" spans="1:4" x14ac:dyDescent="0.25">
      <c r="A899" s="28">
        <v>43999</v>
      </c>
      <c r="B899" s="13" t="s">
        <v>19</v>
      </c>
      <c r="C899" s="4">
        <v>79</v>
      </c>
      <c r="D899" s="13" t="s">
        <v>20</v>
      </c>
    </row>
    <row r="900" spans="1:4" x14ac:dyDescent="0.25">
      <c r="A900" s="28">
        <v>43999</v>
      </c>
      <c r="B900" s="13" t="s">
        <v>19</v>
      </c>
      <c r="C900" s="4">
        <v>89</v>
      </c>
      <c r="D900" s="13" t="s">
        <v>20</v>
      </c>
    </row>
    <row r="901" spans="1:4" x14ac:dyDescent="0.25">
      <c r="A901" s="28">
        <v>43999</v>
      </c>
      <c r="B901" s="13" t="s">
        <v>23</v>
      </c>
      <c r="C901" s="4">
        <v>61</v>
      </c>
      <c r="D901" s="5" t="s">
        <v>22</v>
      </c>
    </row>
    <row r="902" spans="1:4" x14ac:dyDescent="0.25">
      <c r="A902" s="28">
        <v>43999</v>
      </c>
      <c r="B902" s="13" t="s">
        <v>23</v>
      </c>
      <c r="C902" s="4">
        <v>58</v>
      </c>
      <c r="D902" s="5" t="s">
        <v>22</v>
      </c>
    </row>
    <row r="903" spans="1:4" x14ac:dyDescent="0.25">
      <c r="A903" s="28">
        <v>43999</v>
      </c>
      <c r="B903" s="13" t="s">
        <v>23</v>
      </c>
      <c r="C903" s="4">
        <v>66</v>
      </c>
      <c r="D903" s="5" t="s">
        <v>22</v>
      </c>
    </row>
    <row r="904" spans="1:4" x14ac:dyDescent="0.25">
      <c r="A904" s="28">
        <v>43999</v>
      </c>
      <c r="B904" s="13" t="s">
        <v>23</v>
      </c>
      <c r="C904" s="4">
        <v>62</v>
      </c>
      <c r="D904" s="5" t="s">
        <v>22</v>
      </c>
    </row>
    <row r="905" spans="1:4" x14ac:dyDescent="0.25">
      <c r="A905" s="28">
        <v>43999</v>
      </c>
      <c r="B905" s="13" t="s">
        <v>23</v>
      </c>
      <c r="C905" s="4">
        <v>25</v>
      </c>
      <c r="D905" s="5" t="s">
        <v>22</v>
      </c>
    </row>
    <row r="906" spans="1:4" x14ac:dyDescent="0.25">
      <c r="A906" s="28">
        <v>43999</v>
      </c>
      <c r="B906" s="13" t="s">
        <v>23</v>
      </c>
      <c r="C906" s="4">
        <v>87</v>
      </c>
      <c r="D906" s="13" t="s">
        <v>20</v>
      </c>
    </row>
    <row r="907" spans="1:4" x14ac:dyDescent="0.25">
      <c r="A907" s="28">
        <v>43999</v>
      </c>
      <c r="B907" s="13" t="s">
        <v>23</v>
      </c>
      <c r="C907" s="4">
        <v>67</v>
      </c>
      <c r="D907" s="13" t="s">
        <v>20</v>
      </c>
    </row>
    <row r="908" spans="1:4" x14ac:dyDescent="0.25">
      <c r="A908" s="28">
        <v>43999</v>
      </c>
      <c r="B908" s="13" t="s">
        <v>23</v>
      </c>
      <c r="C908" s="4">
        <v>87</v>
      </c>
      <c r="D908" s="13" t="s">
        <v>20</v>
      </c>
    </row>
    <row r="909" spans="1:4" x14ac:dyDescent="0.25">
      <c r="A909" s="28">
        <v>43999</v>
      </c>
      <c r="B909" s="13" t="s">
        <v>23</v>
      </c>
      <c r="C909" s="4">
        <v>88</v>
      </c>
      <c r="D909" s="5" t="s">
        <v>20</v>
      </c>
    </row>
    <row r="910" spans="1:4" x14ac:dyDescent="0.25">
      <c r="A910" s="28">
        <v>43999</v>
      </c>
      <c r="B910" s="13" t="s">
        <v>23</v>
      </c>
      <c r="C910" s="4">
        <v>96</v>
      </c>
      <c r="D910" s="5" t="s">
        <v>20</v>
      </c>
    </row>
    <row r="911" spans="1:4" x14ac:dyDescent="0.25">
      <c r="A911" s="28">
        <v>43999</v>
      </c>
      <c r="B911" s="13" t="s">
        <v>23</v>
      </c>
      <c r="C911" s="4">
        <v>103</v>
      </c>
      <c r="D911" s="5" t="s">
        <v>20</v>
      </c>
    </row>
    <row r="912" spans="1:4" x14ac:dyDescent="0.25">
      <c r="A912" s="28">
        <v>43999</v>
      </c>
      <c r="B912" s="13" t="s">
        <v>23</v>
      </c>
      <c r="C912" s="4">
        <v>82</v>
      </c>
      <c r="D912" s="5" t="s">
        <v>20</v>
      </c>
    </row>
    <row r="913" spans="1:4" x14ac:dyDescent="0.25">
      <c r="A913" s="28">
        <v>43999</v>
      </c>
      <c r="B913" s="13" t="s">
        <v>23</v>
      </c>
      <c r="C913" s="4">
        <v>94</v>
      </c>
      <c r="D913" s="5" t="s">
        <v>20</v>
      </c>
    </row>
    <row r="914" spans="1:4" x14ac:dyDescent="0.25">
      <c r="A914" s="28">
        <v>43999</v>
      </c>
      <c r="B914" s="13" t="s">
        <v>23</v>
      </c>
      <c r="C914" s="4">
        <v>97</v>
      </c>
      <c r="D914" s="5" t="s">
        <v>20</v>
      </c>
    </row>
    <row r="915" spans="1:4" x14ac:dyDescent="0.25">
      <c r="A915" s="28">
        <v>44000</v>
      </c>
      <c r="B915" s="13" t="s">
        <v>19</v>
      </c>
      <c r="C915" s="4">
        <v>90</v>
      </c>
      <c r="D915" s="5" t="s">
        <v>22</v>
      </c>
    </row>
    <row r="916" spans="1:4" x14ac:dyDescent="0.25">
      <c r="A916" s="28">
        <v>44000</v>
      </c>
      <c r="B916" s="13" t="s">
        <v>19</v>
      </c>
      <c r="C916" s="4">
        <v>84</v>
      </c>
      <c r="D916" s="5" t="s">
        <v>22</v>
      </c>
    </row>
    <row r="917" spans="1:4" x14ac:dyDescent="0.25">
      <c r="A917" s="28">
        <v>44000</v>
      </c>
      <c r="B917" s="13" t="s">
        <v>19</v>
      </c>
      <c r="C917" s="4">
        <v>70</v>
      </c>
      <c r="D917" s="5" t="s">
        <v>22</v>
      </c>
    </row>
    <row r="918" spans="1:4" x14ac:dyDescent="0.25">
      <c r="A918" s="28">
        <v>44000</v>
      </c>
      <c r="B918" s="13" t="s">
        <v>19</v>
      </c>
      <c r="C918" s="4">
        <v>67</v>
      </c>
      <c r="D918" s="5" t="s">
        <v>22</v>
      </c>
    </row>
    <row r="919" spans="1:4" x14ac:dyDescent="0.25">
      <c r="A919" s="28">
        <v>44000</v>
      </c>
      <c r="B919" s="13" t="s">
        <v>19</v>
      </c>
      <c r="C919" s="4">
        <v>82</v>
      </c>
      <c r="D919" s="13" t="s">
        <v>22</v>
      </c>
    </row>
    <row r="920" spans="1:4" x14ac:dyDescent="0.25">
      <c r="A920" s="28">
        <v>44000</v>
      </c>
      <c r="B920" s="13" t="s">
        <v>19</v>
      </c>
      <c r="C920" s="4">
        <v>100</v>
      </c>
      <c r="D920" s="13" t="s">
        <v>22</v>
      </c>
    </row>
    <row r="921" spans="1:4" x14ac:dyDescent="0.25">
      <c r="A921" s="28">
        <v>44000</v>
      </c>
      <c r="B921" s="13" t="s">
        <v>19</v>
      </c>
      <c r="C921" s="4">
        <v>51</v>
      </c>
      <c r="D921" s="13" t="s">
        <v>22</v>
      </c>
    </row>
    <row r="922" spans="1:4" x14ac:dyDescent="0.25">
      <c r="A922" s="28">
        <v>44000</v>
      </c>
      <c r="B922" s="13" t="s">
        <v>19</v>
      </c>
      <c r="C922" s="4">
        <v>69</v>
      </c>
      <c r="D922" s="13" t="s">
        <v>22</v>
      </c>
    </row>
    <row r="923" spans="1:4" x14ac:dyDescent="0.25">
      <c r="A923" s="28">
        <v>44000</v>
      </c>
      <c r="B923" s="13" t="s">
        <v>19</v>
      </c>
      <c r="C923" s="4">
        <v>53</v>
      </c>
      <c r="D923" s="5" t="s">
        <v>20</v>
      </c>
    </row>
    <row r="924" spans="1:4" x14ac:dyDescent="0.25">
      <c r="A924" s="28">
        <v>44000</v>
      </c>
      <c r="B924" s="13" t="s">
        <v>19</v>
      </c>
      <c r="C924" s="4">
        <v>59</v>
      </c>
      <c r="D924" s="5" t="s">
        <v>20</v>
      </c>
    </row>
    <row r="925" spans="1:4" x14ac:dyDescent="0.25">
      <c r="A925" s="28">
        <v>44000</v>
      </c>
      <c r="B925" s="13" t="s">
        <v>19</v>
      </c>
      <c r="C925" s="4">
        <v>57</v>
      </c>
      <c r="D925" s="5" t="s">
        <v>20</v>
      </c>
    </row>
    <row r="926" spans="1:4" x14ac:dyDescent="0.25">
      <c r="A926" s="28">
        <v>44000</v>
      </c>
      <c r="B926" s="13" t="s">
        <v>19</v>
      </c>
      <c r="C926" s="4">
        <v>52</v>
      </c>
      <c r="D926" s="5" t="s">
        <v>20</v>
      </c>
    </row>
    <row r="927" spans="1:4" x14ac:dyDescent="0.25">
      <c r="A927" s="28">
        <v>44000</v>
      </c>
      <c r="B927" s="13" t="s">
        <v>19</v>
      </c>
      <c r="C927" s="4">
        <v>60</v>
      </c>
      <c r="D927" s="5" t="s">
        <v>20</v>
      </c>
    </row>
    <row r="928" spans="1:4" x14ac:dyDescent="0.25">
      <c r="A928" s="28">
        <v>44000</v>
      </c>
      <c r="B928" s="13" t="s">
        <v>19</v>
      </c>
      <c r="C928" s="4">
        <v>65</v>
      </c>
      <c r="D928" s="5" t="s">
        <v>20</v>
      </c>
    </row>
    <row r="929" spans="1:4" x14ac:dyDescent="0.25">
      <c r="A929" s="28">
        <v>44000</v>
      </c>
      <c r="B929" s="13" t="s">
        <v>19</v>
      </c>
      <c r="C929" s="4">
        <v>82</v>
      </c>
      <c r="D929" s="5" t="s">
        <v>20</v>
      </c>
    </row>
    <row r="930" spans="1:4" x14ac:dyDescent="0.25">
      <c r="A930" s="28">
        <v>44000</v>
      </c>
      <c r="B930" s="13" t="s">
        <v>19</v>
      </c>
      <c r="C930" s="4">
        <v>74</v>
      </c>
      <c r="D930" s="5" t="s">
        <v>25</v>
      </c>
    </row>
    <row r="931" spans="1:4" x14ac:dyDescent="0.25">
      <c r="A931" s="28">
        <v>44000</v>
      </c>
      <c r="B931" s="13" t="s">
        <v>19</v>
      </c>
      <c r="C931" s="4">
        <v>87</v>
      </c>
      <c r="D931" s="5" t="s">
        <v>25</v>
      </c>
    </row>
    <row r="932" spans="1:4" x14ac:dyDescent="0.25">
      <c r="A932" s="28">
        <v>44000</v>
      </c>
      <c r="B932" s="13" t="s">
        <v>19</v>
      </c>
      <c r="C932" s="4">
        <v>78</v>
      </c>
      <c r="D932" s="5" t="s">
        <v>25</v>
      </c>
    </row>
    <row r="933" spans="1:4" x14ac:dyDescent="0.25">
      <c r="A933" s="28">
        <v>44000</v>
      </c>
      <c r="B933" s="13" t="s">
        <v>23</v>
      </c>
      <c r="C933" s="4">
        <v>91</v>
      </c>
      <c r="D933" s="5" t="s">
        <v>22</v>
      </c>
    </row>
    <row r="934" spans="1:4" x14ac:dyDescent="0.25">
      <c r="A934" s="28">
        <v>44000</v>
      </c>
      <c r="B934" s="13" t="s">
        <v>23</v>
      </c>
      <c r="C934" s="4">
        <v>47</v>
      </c>
      <c r="D934" s="5" t="s">
        <v>22</v>
      </c>
    </row>
    <row r="935" spans="1:4" x14ac:dyDescent="0.25">
      <c r="A935" s="28">
        <v>44000</v>
      </c>
      <c r="B935" s="13" t="s">
        <v>23</v>
      </c>
      <c r="C935" s="4">
        <v>70</v>
      </c>
      <c r="D935" s="5" t="s">
        <v>22</v>
      </c>
    </row>
    <row r="936" spans="1:4" x14ac:dyDescent="0.25">
      <c r="A936" s="28">
        <v>44000</v>
      </c>
      <c r="B936" s="13" t="s">
        <v>23</v>
      </c>
      <c r="C936" s="4">
        <v>80</v>
      </c>
      <c r="D936" s="5" t="s">
        <v>22</v>
      </c>
    </row>
    <row r="937" spans="1:4" x14ac:dyDescent="0.25">
      <c r="A937" s="28">
        <v>44000</v>
      </c>
      <c r="B937" s="13" t="s">
        <v>23</v>
      </c>
      <c r="C937" s="4">
        <v>92</v>
      </c>
      <c r="D937" s="5" t="s">
        <v>22</v>
      </c>
    </row>
    <row r="938" spans="1:4" x14ac:dyDescent="0.25">
      <c r="A938" s="28">
        <v>44000</v>
      </c>
      <c r="B938" s="13" t="s">
        <v>23</v>
      </c>
      <c r="C938" s="4">
        <v>57</v>
      </c>
      <c r="D938" s="5" t="s">
        <v>21</v>
      </c>
    </row>
    <row r="939" spans="1:4" x14ac:dyDescent="0.25">
      <c r="A939" s="28">
        <v>44000</v>
      </c>
      <c r="B939" s="13" t="s">
        <v>23</v>
      </c>
      <c r="C939" s="4">
        <v>47</v>
      </c>
      <c r="D939" s="5" t="s">
        <v>21</v>
      </c>
    </row>
    <row r="940" spans="1:4" x14ac:dyDescent="0.25">
      <c r="A940" s="28">
        <v>44000</v>
      </c>
      <c r="B940" s="13" t="s">
        <v>23</v>
      </c>
      <c r="C940" s="4">
        <v>65</v>
      </c>
      <c r="D940" s="5" t="s">
        <v>20</v>
      </c>
    </row>
    <row r="941" spans="1:4" x14ac:dyDescent="0.25">
      <c r="A941" s="28">
        <v>44000</v>
      </c>
      <c r="B941" s="13" t="s">
        <v>23</v>
      </c>
      <c r="C941" s="4">
        <v>70</v>
      </c>
      <c r="D941" s="5" t="s">
        <v>20</v>
      </c>
    </row>
    <row r="942" spans="1:4" x14ac:dyDescent="0.25">
      <c r="A942" s="28">
        <v>44000</v>
      </c>
      <c r="B942" s="13" t="s">
        <v>23</v>
      </c>
      <c r="C942" s="4">
        <v>81</v>
      </c>
      <c r="D942" s="5" t="s">
        <v>20</v>
      </c>
    </row>
    <row r="943" spans="1:4" x14ac:dyDescent="0.25">
      <c r="A943" s="28">
        <v>44000</v>
      </c>
      <c r="B943" s="13" t="s">
        <v>23</v>
      </c>
      <c r="C943" s="4">
        <v>77</v>
      </c>
      <c r="D943" s="5" t="s">
        <v>20</v>
      </c>
    </row>
    <row r="944" spans="1:4" x14ac:dyDescent="0.25">
      <c r="A944" s="28">
        <v>44000</v>
      </c>
      <c r="B944" s="13" t="s">
        <v>23</v>
      </c>
      <c r="C944" s="4">
        <v>89</v>
      </c>
      <c r="D944" s="5" t="s">
        <v>20</v>
      </c>
    </row>
    <row r="945" spans="1:4" x14ac:dyDescent="0.25">
      <c r="A945" s="28">
        <v>44000</v>
      </c>
      <c r="B945" s="13" t="s">
        <v>23</v>
      </c>
      <c r="C945" s="4">
        <v>74</v>
      </c>
      <c r="D945" s="5" t="s">
        <v>20</v>
      </c>
    </row>
    <row r="946" spans="1:4" x14ac:dyDescent="0.25">
      <c r="A946" s="28">
        <v>44000</v>
      </c>
      <c r="B946" s="13" t="s">
        <v>23</v>
      </c>
      <c r="C946" s="4">
        <v>82</v>
      </c>
      <c r="D946" s="5" t="s">
        <v>20</v>
      </c>
    </row>
    <row r="947" spans="1:4" x14ac:dyDescent="0.25">
      <c r="A947" s="28">
        <v>44000</v>
      </c>
      <c r="B947" s="13" t="s">
        <v>23</v>
      </c>
      <c r="C947" s="4">
        <v>47</v>
      </c>
      <c r="D947" s="5" t="s">
        <v>20</v>
      </c>
    </row>
    <row r="948" spans="1:4" x14ac:dyDescent="0.25">
      <c r="A948" s="28">
        <v>44000</v>
      </c>
      <c r="B948" s="13" t="s">
        <v>23</v>
      </c>
      <c r="C948" s="4">
        <v>79</v>
      </c>
      <c r="D948" s="5" t="s">
        <v>26</v>
      </c>
    </row>
    <row r="949" spans="1:4" x14ac:dyDescent="0.25">
      <c r="A949" s="28">
        <v>44000</v>
      </c>
      <c r="B949" s="13" t="s">
        <v>50</v>
      </c>
      <c r="C949" s="4">
        <v>97</v>
      </c>
      <c r="D949" s="5" t="s">
        <v>20</v>
      </c>
    </row>
    <row r="950" spans="1:4" x14ac:dyDescent="0.25">
      <c r="A950" s="28">
        <v>44001</v>
      </c>
      <c r="B950" s="13" t="s">
        <v>19</v>
      </c>
      <c r="C950" s="4">
        <v>75</v>
      </c>
      <c r="D950" s="5" t="s">
        <v>22</v>
      </c>
    </row>
    <row r="951" spans="1:4" x14ac:dyDescent="0.25">
      <c r="A951" s="28">
        <v>44001</v>
      </c>
      <c r="B951" s="13" t="s">
        <v>19</v>
      </c>
      <c r="C951" s="4">
        <v>66</v>
      </c>
      <c r="D951" s="5" t="s">
        <v>22</v>
      </c>
    </row>
    <row r="952" spans="1:4" x14ac:dyDescent="0.25">
      <c r="A952" s="28">
        <v>44001</v>
      </c>
      <c r="B952" s="13" t="s">
        <v>19</v>
      </c>
      <c r="C952" s="4">
        <v>57</v>
      </c>
      <c r="D952" s="5" t="s">
        <v>22</v>
      </c>
    </row>
    <row r="953" spans="1:4" x14ac:dyDescent="0.25">
      <c r="A953" s="28">
        <v>44001</v>
      </c>
      <c r="B953" s="13" t="s">
        <v>19</v>
      </c>
      <c r="C953" s="4">
        <v>71</v>
      </c>
      <c r="D953" s="5" t="s">
        <v>22</v>
      </c>
    </row>
    <row r="954" spans="1:4" x14ac:dyDescent="0.25">
      <c r="A954" s="28">
        <v>44001</v>
      </c>
      <c r="B954" s="13" t="s">
        <v>19</v>
      </c>
      <c r="C954" s="4">
        <v>28</v>
      </c>
      <c r="D954" s="5" t="s">
        <v>22</v>
      </c>
    </row>
    <row r="955" spans="1:4" x14ac:dyDescent="0.25">
      <c r="A955" s="28">
        <v>44001</v>
      </c>
      <c r="B955" s="13" t="s">
        <v>19</v>
      </c>
      <c r="C955" s="4">
        <v>58</v>
      </c>
      <c r="D955" s="5" t="s">
        <v>22</v>
      </c>
    </row>
    <row r="956" spans="1:4" x14ac:dyDescent="0.25">
      <c r="A956" s="28">
        <v>44001</v>
      </c>
      <c r="B956" s="13" t="s">
        <v>19</v>
      </c>
      <c r="C956" s="4">
        <v>52</v>
      </c>
      <c r="D956" s="5" t="s">
        <v>22</v>
      </c>
    </row>
    <row r="957" spans="1:4" x14ac:dyDescent="0.25">
      <c r="A957" s="28">
        <v>44001</v>
      </c>
      <c r="B957" s="13" t="s">
        <v>19</v>
      </c>
      <c r="C957" s="4">
        <v>67</v>
      </c>
      <c r="D957" s="5" t="s">
        <v>21</v>
      </c>
    </row>
    <row r="958" spans="1:4" x14ac:dyDescent="0.25">
      <c r="A958" s="28">
        <v>44001</v>
      </c>
      <c r="B958" s="13" t="s">
        <v>19</v>
      </c>
      <c r="C958" s="4">
        <v>53</v>
      </c>
      <c r="D958" s="13" t="s">
        <v>21</v>
      </c>
    </row>
    <row r="959" spans="1:4" x14ac:dyDescent="0.25">
      <c r="A959" s="28">
        <v>44001</v>
      </c>
      <c r="B959" s="13" t="s">
        <v>19</v>
      </c>
      <c r="C959" s="4">
        <v>69</v>
      </c>
      <c r="D959" s="13" t="s">
        <v>21</v>
      </c>
    </row>
    <row r="960" spans="1:4" x14ac:dyDescent="0.25">
      <c r="A960" s="28">
        <v>44001</v>
      </c>
      <c r="B960" s="13" t="s">
        <v>19</v>
      </c>
      <c r="C960" s="4">
        <v>70</v>
      </c>
      <c r="D960" s="13" t="s">
        <v>21</v>
      </c>
    </row>
    <row r="961" spans="1:4" x14ac:dyDescent="0.25">
      <c r="A961" s="28">
        <v>44001</v>
      </c>
      <c r="B961" s="13" t="s">
        <v>19</v>
      </c>
      <c r="C961" s="4">
        <v>63</v>
      </c>
      <c r="D961" s="5" t="s">
        <v>20</v>
      </c>
    </row>
    <row r="962" spans="1:4" x14ac:dyDescent="0.25">
      <c r="A962" s="28">
        <v>44001</v>
      </c>
      <c r="B962" s="13" t="s">
        <v>19</v>
      </c>
      <c r="C962" s="4">
        <v>67</v>
      </c>
      <c r="D962" s="5" t="s">
        <v>20</v>
      </c>
    </row>
    <row r="963" spans="1:4" x14ac:dyDescent="0.25">
      <c r="A963" s="28">
        <v>44001</v>
      </c>
      <c r="B963" s="13" t="s">
        <v>19</v>
      </c>
      <c r="C963" s="4">
        <v>74</v>
      </c>
      <c r="D963" s="5" t="s">
        <v>20</v>
      </c>
    </row>
    <row r="964" spans="1:4" x14ac:dyDescent="0.25">
      <c r="A964" s="28">
        <v>44001</v>
      </c>
      <c r="B964" s="13" t="s">
        <v>19</v>
      </c>
      <c r="C964" s="4">
        <v>89</v>
      </c>
      <c r="D964" s="5" t="s">
        <v>20</v>
      </c>
    </row>
    <row r="965" spans="1:4" x14ac:dyDescent="0.25">
      <c r="A965" s="28">
        <v>44001</v>
      </c>
      <c r="B965" s="13" t="s">
        <v>19</v>
      </c>
      <c r="C965" s="4">
        <v>44</v>
      </c>
      <c r="D965" s="5" t="s">
        <v>20</v>
      </c>
    </row>
    <row r="966" spans="1:4" x14ac:dyDescent="0.25">
      <c r="A966" s="28">
        <v>44001</v>
      </c>
      <c r="B966" s="13" t="s">
        <v>19</v>
      </c>
      <c r="C966" s="4">
        <v>83</v>
      </c>
      <c r="D966" s="5" t="s">
        <v>20</v>
      </c>
    </row>
    <row r="967" spans="1:4" x14ac:dyDescent="0.25">
      <c r="A967" s="28">
        <v>44001</v>
      </c>
      <c r="B967" s="13" t="s">
        <v>19</v>
      </c>
      <c r="C967" s="4">
        <v>53</v>
      </c>
      <c r="D967" s="5" t="s">
        <v>20</v>
      </c>
    </row>
    <row r="968" spans="1:4" x14ac:dyDescent="0.25">
      <c r="A968" s="28">
        <v>44001</v>
      </c>
      <c r="B968" s="13" t="s">
        <v>19</v>
      </c>
      <c r="C968" s="4">
        <v>58</v>
      </c>
      <c r="D968" s="5" t="s">
        <v>20</v>
      </c>
    </row>
    <row r="969" spans="1:4" x14ac:dyDescent="0.25">
      <c r="A969" s="28">
        <v>44001</v>
      </c>
      <c r="B969" s="13" t="s">
        <v>23</v>
      </c>
      <c r="C969" s="4">
        <v>59</v>
      </c>
      <c r="D969" s="5" t="s">
        <v>22</v>
      </c>
    </row>
    <row r="970" spans="1:4" x14ac:dyDescent="0.25">
      <c r="A970" s="28">
        <v>44001</v>
      </c>
      <c r="B970" s="13" t="s">
        <v>23</v>
      </c>
      <c r="C970" s="4">
        <v>90</v>
      </c>
      <c r="D970" s="5" t="s">
        <v>22</v>
      </c>
    </row>
    <row r="971" spans="1:4" x14ac:dyDescent="0.25">
      <c r="A971" s="28">
        <v>44001</v>
      </c>
      <c r="B971" s="13" t="s">
        <v>23</v>
      </c>
      <c r="C971" s="4">
        <v>81</v>
      </c>
      <c r="D971" s="5" t="s">
        <v>22</v>
      </c>
    </row>
    <row r="972" spans="1:4" x14ac:dyDescent="0.25">
      <c r="A972" s="28">
        <v>44001</v>
      </c>
      <c r="B972" s="13" t="s">
        <v>23</v>
      </c>
      <c r="C972" s="4">
        <v>45</v>
      </c>
      <c r="D972" s="5" t="s">
        <v>22</v>
      </c>
    </row>
    <row r="973" spans="1:4" x14ac:dyDescent="0.25">
      <c r="A973" s="28">
        <v>44001</v>
      </c>
      <c r="B973" s="13" t="s">
        <v>23</v>
      </c>
      <c r="C973" s="4">
        <v>71</v>
      </c>
      <c r="D973" s="13" t="s">
        <v>22</v>
      </c>
    </row>
    <row r="974" spans="1:4" x14ac:dyDescent="0.25">
      <c r="A974" s="28">
        <v>44001</v>
      </c>
      <c r="B974" s="13" t="s">
        <v>23</v>
      </c>
      <c r="C974" s="4">
        <v>82</v>
      </c>
      <c r="D974" s="13" t="s">
        <v>22</v>
      </c>
    </row>
    <row r="975" spans="1:4" x14ac:dyDescent="0.25">
      <c r="A975" s="28">
        <v>44001</v>
      </c>
      <c r="B975" s="13" t="s">
        <v>23</v>
      </c>
      <c r="C975" s="4">
        <v>94</v>
      </c>
      <c r="D975" s="13" t="s">
        <v>22</v>
      </c>
    </row>
    <row r="976" spans="1:4" x14ac:dyDescent="0.25">
      <c r="A976" s="28">
        <v>44001</v>
      </c>
      <c r="B976" s="13" t="s">
        <v>23</v>
      </c>
      <c r="C976" s="4">
        <v>72</v>
      </c>
      <c r="D976" s="13" t="s">
        <v>22</v>
      </c>
    </row>
    <row r="977" spans="1:4" x14ac:dyDescent="0.25">
      <c r="A977" s="28">
        <v>44001</v>
      </c>
      <c r="B977" s="13" t="s">
        <v>23</v>
      </c>
      <c r="C977" s="4">
        <v>36</v>
      </c>
      <c r="D977" s="13" t="s">
        <v>22</v>
      </c>
    </row>
    <row r="978" spans="1:4" x14ac:dyDescent="0.25">
      <c r="A978" s="28">
        <v>44001</v>
      </c>
      <c r="B978" s="13" t="s">
        <v>23</v>
      </c>
      <c r="C978" s="4">
        <v>47</v>
      </c>
      <c r="D978" s="13" t="s">
        <v>21</v>
      </c>
    </row>
    <row r="979" spans="1:4" x14ac:dyDescent="0.25">
      <c r="A979" s="28">
        <v>44001</v>
      </c>
      <c r="B979" s="13" t="s">
        <v>23</v>
      </c>
      <c r="C979" s="4">
        <v>89</v>
      </c>
      <c r="D979" s="13" t="s">
        <v>20</v>
      </c>
    </row>
    <row r="980" spans="1:4" x14ac:dyDescent="0.25">
      <c r="A980" s="28">
        <v>44001</v>
      </c>
      <c r="B980" s="13" t="s">
        <v>23</v>
      </c>
      <c r="C980" s="4">
        <v>90</v>
      </c>
      <c r="D980" s="13" t="s">
        <v>20</v>
      </c>
    </row>
    <row r="981" spans="1:4" x14ac:dyDescent="0.25">
      <c r="A981" s="28">
        <v>44001</v>
      </c>
      <c r="B981" s="13" t="s">
        <v>23</v>
      </c>
      <c r="C981" s="4">
        <v>47</v>
      </c>
      <c r="D981" s="13" t="s">
        <v>20</v>
      </c>
    </row>
    <row r="982" spans="1:4" x14ac:dyDescent="0.25">
      <c r="A982" s="28">
        <v>44002</v>
      </c>
      <c r="B982" s="13" t="s">
        <v>19</v>
      </c>
      <c r="C982" s="4">
        <v>93</v>
      </c>
      <c r="D982" s="13" t="s">
        <v>22</v>
      </c>
    </row>
    <row r="983" spans="1:4" x14ac:dyDescent="0.25">
      <c r="A983" s="28">
        <v>44002</v>
      </c>
      <c r="B983" s="13" t="s">
        <v>19</v>
      </c>
      <c r="C983" s="4">
        <v>84</v>
      </c>
      <c r="D983" s="13" t="s">
        <v>22</v>
      </c>
    </row>
    <row r="984" spans="1:4" x14ac:dyDescent="0.25">
      <c r="A984" s="28">
        <v>44002</v>
      </c>
      <c r="B984" s="13" t="s">
        <v>19</v>
      </c>
      <c r="C984" s="4">
        <v>79</v>
      </c>
      <c r="D984" s="13" t="s">
        <v>22</v>
      </c>
    </row>
    <row r="985" spans="1:4" x14ac:dyDescent="0.25">
      <c r="A985" s="28">
        <v>44002</v>
      </c>
      <c r="B985" s="13" t="s">
        <v>19</v>
      </c>
      <c r="C985" s="4">
        <v>61</v>
      </c>
      <c r="D985" s="13" t="s">
        <v>22</v>
      </c>
    </row>
    <row r="986" spans="1:4" x14ac:dyDescent="0.25">
      <c r="A986" s="28">
        <v>44002</v>
      </c>
      <c r="B986" s="13" t="s">
        <v>19</v>
      </c>
      <c r="C986" s="4">
        <v>87</v>
      </c>
      <c r="D986" s="5" t="s">
        <v>20</v>
      </c>
    </row>
    <row r="987" spans="1:4" x14ac:dyDescent="0.25">
      <c r="A987" s="28">
        <v>44002</v>
      </c>
      <c r="B987" s="13" t="s">
        <v>19</v>
      </c>
      <c r="C987" s="4">
        <v>78</v>
      </c>
      <c r="D987" s="5" t="s">
        <v>20</v>
      </c>
    </row>
    <row r="988" spans="1:4" x14ac:dyDescent="0.25">
      <c r="A988" s="28">
        <v>44002</v>
      </c>
      <c r="B988" s="13" t="s">
        <v>19</v>
      </c>
      <c r="C988" s="4">
        <v>50</v>
      </c>
      <c r="D988" s="5" t="s">
        <v>20</v>
      </c>
    </row>
    <row r="989" spans="1:4" x14ac:dyDescent="0.25">
      <c r="A989" s="28">
        <v>44002</v>
      </c>
      <c r="B989" s="13" t="s">
        <v>19</v>
      </c>
      <c r="C989" s="4">
        <v>55</v>
      </c>
      <c r="D989" s="5" t="s">
        <v>20</v>
      </c>
    </row>
    <row r="990" spans="1:4" x14ac:dyDescent="0.25">
      <c r="A990" s="28">
        <v>44002</v>
      </c>
      <c r="B990" s="13" t="s">
        <v>23</v>
      </c>
      <c r="C990" s="4">
        <v>91</v>
      </c>
      <c r="D990" s="5" t="s">
        <v>22</v>
      </c>
    </row>
    <row r="991" spans="1:4" x14ac:dyDescent="0.25">
      <c r="A991" s="28">
        <v>44002</v>
      </c>
      <c r="B991" s="13" t="s">
        <v>23</v>
      </c>
      <c r="C991" s="4">
        <v>88</v>
      </c>
      <c r="D991" s="5" t="s">
        <v>22</v>
      </c>
    </row>
    <row r="992" spans="1:4" x14ac:dyDescent="0.25">
      <c r="A992" s="28">
        <v>44002</v>
      </c>
      <c r="B992" s="13" t="s">
        <v>23</v>
      </c>
      <c r="C992" s="4">
        <v>92</v>
      </c>
      <c r="D992" s="5" t="s">
        <v>20</v>
      </c>
    </row>
    <row r="993" spans="1:4" x14ac:dyDescent="0.25">
      <c r="A993" s="28">
        <v>44002</v>
      </c>
      <c r="B993" s="13" t="s">
        <v>23</v>
      </c>
      <c r="C993" s="4">
        <v>49</v>
      </c>
      <c r="D993" s="5" t="s">
        <v>20</v>
      </c>
    </row>
    <row r="994" spans="1:4" x14ac:dyDescent="0.25">
      <c r="A994" s="28">
        <v>44003</v>
      </c>
      <c r="B994" s="13" t="s">
        <v>19</v>
      </c>
      <c r="C994" s="4">
        <v>83</v>
      </c>
      <c r="D994" s="5" t="s">
        <v>22</v>
      </c>
    </row>
    <row r="995" spans="1:4" x14ac:dyDescent="0.25">
      <c r="A995" s="28">
        <v>44003</v>
      </c>
      <c r="B995" s="13" t="s">
        <v>19</v>
      </c>
      <c r="C995" s="4">
        <v>77</v>
      </c>
      <c r="D995" s="5" t="s">
        <v>22</v>
      </c>
    </row>
    <row r="996" spans="1:4" x14ac:dyDescent="0.25">
      <c r="A996" s="28">
        <v>44003</v>
      </c>
      <c r="B996" s="13" t="s">
        <v>19</v>
      </c>
      <c r="C996" s="4">
        <v>77</v>
      </c>
      <c r="D996" s="5" t="s">
        <v>22</v>
      </c>
    </row>
    <row r="997" spans="1:4" x14ac:dyDescent="0.25">
      <c r="A997" s="28">
        <v>44003</v>
      </c>
      <c r="B997" s="13" t="s">
        <v>19</v>
      </c>
      <c r="C997" s="4">
        <v>56</v>
      </c>
      <c r="D997" s="5" t="s">
        <v>22</v>
      </c>
    </row>
    <row r="998" spans="1:4" x14ac:dyDescent="0.25">
      <c r="A998" s="28">
        <v>44003</v>
      </c>
      <c r="B998" s="13" t="s">
        <v>19</v>
      </c>
      <c r="C998" s="4">
        <v>60</v>
      </c>
      <c r="D998" s="5" t="s">
        <v>22</v>
      </c>
    </row>
    <row r="999" spans="1:4" x14ac:dyDescent="0.25">
      <c r="A999" s="28">
        <v>44003</v>
      </c>
      <c r="B999" s="13" t="s">
        <v>19</v>
      </c>
      <c r="C999" s="4">
        <v>56</v>
      </c>
      <c r="D999" s="5" t="s">
        <v>22</v>
      </c>
    </row>
    <row r="1000" spans="1:4" x14ac:dyDescent="0.25">
      <c r="A1000" s="28">
        <v>44003</v>
      </c>
      <c r="B1000" s="13" t="s">
        <v>19</v>
      </c>
      <c r="C1000" s="4">
        <v>90</v>
      </c>
      <c r="D1000" s="5" t="s">
        <v>22</v>
      </c>
    </row>
    <row r="1001" spans="1:4" x14ac:dyDescent="0.25">
      <c r="A1001" s="28">
        <v>44003</v>
      </c>
      <c r="B1001" s="13" t="s">
        <v>19</v>
      </c>
      <c r="C1001" s="4">
        <v>63</v>
      </c>
      <c r="D1001" s="5" t="s">
        <v>20</v>
      </c>
    </row>
    <row r="1002" spans="1:4" x14ac:dyDescent="0.25">
      <c r="A1002" s="28">
        <v>44003</v>
      </c>
      <c r="B1002" s="13" t="s">
        <v>19</v>
      </c>
      <c r="C1002" s="4">
        <v>58</v>
      </c>
      <c r="D1002" s="5" t="s">
        <v>20</v>
      </c>
    </row>
    <row r="1003" spans="1:4" x14ac:dyDescent="0.25">
      <c r="A1003" s="28">
        <v>44003</v>
      </c>
      <c r="B1003" s="13" t="s">
        <v>19</v>
      </c>
      <c r="C1003" s="4">
        <v>93</v>
      </c>
      <c r="D1003" s="5" t="s">
        <v>20</v>
      </c>
    </row>
    <row r="1004" spans="1:4" x14ac:dyDescent="0.25">
      <c r="A1004" s="28">
        <v>44003</v>
      </c>
      <c r="B1004" s="13" t="s">
        <v>19</v>
      </c>
      <c r="C1004" s="4">
        <v>72</v>
      </c>
      <c r="D1004" s="5" t="s">
        <v>20</v>
      </c>
    </row>
    <row r="1005" spans="1:4" x14ac:dyDescent="0.25">
      <c r="A1005" s="28">
        <v>44003</v>
      </c>
      <c r="B1005" s="13" t="s">
        <v>19</v>
      </c>
      <c r="C1005" s="4">
        <v>45</v>
      </c>
      <c r="D1005" s="5" t="s">
        <v>20</v>
      </c>
    </row>
    <row r="1006" spans="1:4" x14ac:dyDescent="0.25">
      <c r="A1006" s="28">
        <v>44003</v>
      </c>
      <c r="B1006" s="13" t="s">
        <v>19</v>
      </c>
      <c r="C1006" s="4">
        <v>82</v>
      </c>
      <c r="D1006" s="5" t="s">
        <v>25</v>
      </c>
    </row>
    <row r="1007" spans="1:4" x14ac:dyDescent="0.25">
      <c r="A1007" s="28">
        <v>44003</v>
      </c>
      <c r="B1007" s="13" t="s">
        <v>19</v>
      </c>
      <c r="C1007" s="4">
        <v>56</v>
      </c>
      <c r="D1007" s="5" t="s">
        <v>25</v>
      </c>
    </row>
    <row r="1008" spans="1:4" x14ac:dyDescent="0.25">
      <c r="A1008" s="28">
        <v>44003</v>
      </c>
      <c r="B1008" s="13" t="s">
        <v>23</v>
      </c>
      <c r="C1008" s="4">
        <v>65</v>
      </c>
      <c r="D1008" s="5" t="s">
        <v>22</v>
      </c>
    </row>
    <row r="1009" spans="1:4" x14ac:dyDescent="0.25">
      <c r="A1009" s="28">
        <v>44003</v>
      </c>
      <c r="B1009" s="13" t="s">
        <v>23</v>
      </c>
      <c r="C1009" s="4"/>
      <c r="D1009" s="5" t="s">
        <v>22</v>
      </c>
    </row>
    <row r="1010" spans="1:4" x14ac:dyDescent="0.25">
      <c r="A1010" s="28">
        <v>44003</v>
      </c>
      <c r="B1010" s="13" t="s">
        <v>23</v>
      </c>
      <c r="C1010" s="4">
        <v>94</v>
      </c>
      <c r="D1010" s="5" t="s">
        <v>20</v>
      </c>
    </row>
    <row r="1011" spans="1:4" x14ac:dyDescent="0.25">
      <c r="A1011" s="28">
        <v>44003</v>
      </c>
      <c r="B1011" s="13" t="s">
        <v>23</v>
      </c>
      <c r="C1011" s="4">
        <v>84</v>
      </c>
      <c r="D1011" s="5" t="s">
        <v>20</v>
      </c>
    </row>
    <row r="1012" spans="1:4" x14ac:dyDescent="0.25">
      <c r="A1012" s="28">
        <v>44003</v>
      </c>
      <c r="B1012" s="13" t="s">
        <v>50</v>
      </c>
      <c r="C1012" s="4">
        <v>88</v>
      </c>
      <c r="D1012" s="5" t="s">
        <v>20</v>
      </c>
    </row>
    <row r="1013" spans="1:4" x14ac:dyDescent="0.25">
      <c r="A1013" s="28">
        <v>44004</v>
      </c>
      <c r="B1013" s="13" t="s">
        <v>19</v>
      </c>
      <c r="C1013" s="4">
        <v>88</v>
      </c>
      <c r="D1013" s="5" t="s">
        <v>22</v>
      </c>
    </row>
    <row r="1014" spans="1:4" x14ac:dyDescent="0.25">
      <c r="A1014" s="28">
        <v>44004</v>
      </c>
      <c r="B1014" s="13" t="s">
        <v>19</v>
      </c>
      <c r="C1014" s="4">
        <v>76</v>
      </c>
      <c r="D1014" s="5" t="s">
        <v>22</v>
      </c>
    </row>
    <row r="1015" spans="1:4" x14ac:dyDescent="0.25">
      <c r="A1015" s="28">
        <v>44004</v>
      </c>
      <c r="B1015" s="13" t="s">
        <v>19</v>
      </c>
      <c r="C1015" s="4">
        <v>73</v>
      </c>
      <c r="D1015" s="13" t="s">
        <v>22</v>
      </c>
    </row>
    <row r="1016" spans="1:4" x14ac:dyDescent="0.25">
      <c r="A1016" s="28">
        <v>44004</v>
      </c>
      <c r="B1016" s="13" t="s">
        <v>19</v>
      </c>
      <c r="C1016" s="4">
        <v>62</v>
      </c>
      <c r="D1016" s="13" t="s">
        <v>22</v>
      </c>
    </row>
    <row r="1017" spans="1:4" x14ac:dyDescent="0.25">
      <c r="A1017" s="28">
        <v>44004</v>
      </c>
      <c r="B1017" s="13" t="s">
        <v>19</v>
      </c>
      <c r="C1017" s="4">
        <v>63</v>
      </c>
      <c r="D1017" s="13" t="s">
        <v>22</v>
      </c>
    </row>
    <row r="1018" spans="1:4" x14ac:dyDescent="0.25">
      <c r="A1018" s="28">
        <v>44004</v>
      </c>
      <c r="B1018" s="13" t="s">
        <v>19</v>
      </c>
      <c r="C1018" s="4">
        <v>54</v>
      </c>
      <c r="D1018" s="13" t="s">
        <v>22</v>
      </c>
    </row>
    <row r="1019" spans="1:4" x14ac:dyDescent="0.25">
      <c r="A1019" s="28">
        <v>44004</v>
      </c>
      <c r="B1019" s="13" t="s">
        <v>19</v>
      </c>
      <c r="C1019" s="4">
        <v>66</v>
      </c>
      <c r="D1019" s="5" t="s">
        <v>20</v>
      </c>
    </row>
    <row r="1020" spans="1:4" x14ac:dyDescent="0.25">
      <c r="A1020" s="28">
        <v>44004</v>
      </c>
      <c r="B1020" s="13" t="s">
        <v>19</v>
      </c>
      <c r="C1020" s="4">
        <v>68</v>
      </c>
      <c r="D1020" s="5" t="s">
        <v>20</v>
      </c>
    </row>
    <row r="1021" spans="1:4" x14ac:dyDescent="0.25">
      <c r="A1021" s="28">
        <v>44004</v>
      </c>
      <c r="B1021" s="13" t="s">
        <v>19</v>
      </c>
      <c r="C1021" s="4">
        <v>82</v>
      </c>
      <c r="D1021" s="5" t="s">
        <v>20</v>
      </c>
    </row>
    <row r="1022" spans="1:4" x14ac:dyDescent="0.25">
      <c r="A1022" s="28">
        <v>44004</v>
      </c>
      <c r="B1022" s="13" t="s">
        <v>19</v>
      </c>
      <c r="C1022" s="4">
        <v>60</v>
      </c>
      <c r="D1022" s="5" t="s">
        <v>20</v>
      </c>
    </row>
    <row r="1023" spans="1:4" x14ac:dyDescent="0.25">
      <c r="A1023" s="28">
        <v>44004</v>
      </c>
      <c r="B1023" s="13" t="s">
        <v>19</v>
      </c>
      <c r="C1023" s="4">
        <v>94</v>
      </c>
      <c r="D1023" s="5" t="s">
        <v>20</v>
      </c>
    </row>
    <row r="1024" spans="1:4" x14ac:dyDescent="0.25">
      <c r="A1024" s="28">
        <v>44004</v>
      </c>
      <c r="B1024" s="13" t="s">
        <v>19</v>
      </c>
      <c r="C1024" s="4">
        <v>81</v>
      </c>
      <c r="D1024" s="5" t="s">
        <v>20</v>
      </c>
    </row>
    <row r="1025" spans="1:4" x14ac:dyDescent="0.25">
      <c r="A1025" s="28">
        <v>44004</v>
      </c>
      <c r="B1025" s="13" t="s">
        <v>19</v>
      </c>
      <c r="C1025" s="4">
        <v>59</v>
      </c>
      <c r="D1025" s="5" t="s">
        <v>20</v>
      </c>
    </row>
    <row r="1026" spans="1:4" x14ac:dyDescent="0.25">
      <c r="A1026" s="28">
        <v>44004</v>
      </c>
      <c r="B1026" s="13" t="s">
        <v>19</v>
      </c>
      <c r="C1026" s="4">
        <v>51</v>
      </c>
      <c r="D1026" s="5" t="s">
        <v>20</v>
      </c>
    </row>
    <row r="1027" spans="1:4" x14ac:dyDescent="0.25">
      <c r="A1027" s="28">
        <v>44004</v>
      </c>
      <c r="B1027" s="13" t="s">
        <v>19</v>
      </c>
      <c r="C1027" s="4">
        <v>62</v>
      </c>
      <c r="D1027" s="5" t="s">
        <v>20</v>
      </c>
    </row>
    <row r="1028" spans="1:4" x14ac:dyDescent="0.25">
      <c r="A1028" s="28">
        <v>44004</v>
      </c>
      <c r="B1028" s="13" t="s">
        <v>19</v>
      </c>
      <c r="C1028" s="4">
        <v>90</v>
      </c>
      <c r="D1028" s="5" t="s">
        <v>20</v>
      </c>
    </row>
    <row r="1029" spans="1:4" x14ac:dyDescent="0.25">
      <c r="A1029" s="28">
        <v>44004</v>
      </c>
      <c r="B1029" s="13" t="s">
        <v>19</v>
      </c>
      <c r="C1029" s="4">
        <v>69</v>
      </c>
      <c r="D1029" s="5" t="s">
        <v>26</v>
      </c>
    </row>
    <row r="1030" spans="1:4" x14ac:dyDescent="0.25">
      <c r="A1030" s="28">
        <v>44004</v>
      </c>
      <c r="B1030" s="13" t="s">
        <v>19</v>
      </c>
      <c r="C1030" s="4">
        <v>76</v>
      </c>
      <c r="D1030" s="5" t="s">
        <v>25</v>
      </c>
    </row>
    <row r="1031" spans="1:4" x14ac:dyDescent="0.25">
      <c r="A1031" s="28">
        <v>44004</v>
      </c>
      <c r="B1031" s="13" t="s">
        <v>19</v>
      </c>
      <c r="C1031" s="4">
        <v>61</v>
      </c>
      <c r="D1031" s="5" t="s">
        <v>25</v>
      </c>
    </row>
    <row r="1032" spans="1:4" x14ac:dyDescent="0.25">
      <c r="A1032" s="28">
        <v>44004</v>
      </c>
      <c r="B1032" s="13" t="s">
        <v>19</v>
      </c>
      <c r="C1032" s="4">
        <v>69</v>
      </c>
      <c r="D1032" s="5" t="s">
        <v>25</v>
      </c>
    </row>
    <row r="1033" spans="1:4" x14ac:dyDescent="0.25">
      <c r="A1033" s="28">
        <v>44004</v>
      </c>
      <c r="B1033" s="13" t="s">
        <v>23</v>
      </c>
      <c r="C1033" s="4">
        <v>68</v>
      </c>
      <c r="D1033" s="5" t="s">
        <v>22</v>
      </c>
    </row>
    <row r="1034" spans="1:4" x14ac:dyDescent="0.25">
      <c r="A1034" s="28">
        <v>44004</v>
      </c>
      <c r="B1034" s="13" t="s">
        <v>23</v>
      </c>
      <c r="C1034" s="4">
        <v>96</v>
      </c>
      <c r="D1034" s="5" t="s">
        <v>22</v>
      </c>
    </row>
    <row r="1035" spans="1:4" x14ac:dyDescent="0.25">
      <c r="A1035" s="28">
        <v>44004</v>
      </c>
      <c r="B1035" s="13" t="s">
        <v>23</v>
      </c>
      <c r="C1035" s="4">
        <v>79</v>
      </c>
      <c r="D1035" s="5" t="s">
        <v>21</v>
      </c>
    </row>
    <row r="1036" spans="1:4" x14ac:dyDescent="0.25">
      <c r="A1036" s="28">
        <v>44004</v>
      </c>
      <c r="B1036" s="13" t="s">
        <v>23</v>
      </c>
      <c r="C1036" s="4">
        <v>84</v>
      </c>
      <c r="D1036" s="5" t="s">
        <v>20</v>
      </c>
    </row>
    <row r="1037" spans="1:4" x14ac:dyDescent="0.25">
      <c r="A1037" s="28">
        <v>44004</v>
      </c>
      <c r="B1037" s="13" t="s">
        <v>23</v>
      </c>
      <c r="C1037" s="4">
        <v>73</v>
      </c>
      <c r="D1037" s="5" t="s">
        <v>20</v>
      </c>
    </row>
    <row r="1038" spans="1:4" x14ac:dyDescent="0.25">
      <c r="A1038" s="28">
        <v>44004</v>
      </c>
      <c r="B1038" s="13" t="s">
        <v>23</v>
      </c>
      <c r="C1038" s="4">
        <v>75</v>
      </c>
      <c r="D1038" s="5" t="s">
        <v>20</v>
      </c>
    </row>
    <row r="1039" spans="1:4" x14ac:dyDescent="0.25">
      <c r="A1039" s="28">
        <v>44004</v>
      </c>
      <c r="B1039" s="13" t="s">
        <v>23</v>
      </c>
      <c r="C1039" s="4">
        <v>53</v>
      </c>
      <c r="D1039" s="5" t="s">
        <v>20</v>
      </c>
    </row>
    <row r="1040" spans="1:4" x14ac:dyDescent="0.25">
      <c r="A1040" s="28">
        <v>44004</v>
      </c>
      <c r="B1040" s="13" t="s">
        <v>23</v>
      </c>
      <c r="C1040" s="4">
        <v>91</v>
      </c>
      <c r="D1040" s="5" t="s">
        <v>20</v>
      </c>
    </row>
    <row r="1041" spans="1:4" x14ac:dyDescent="0.25">
      <c r="A1041" s="28">
        <v>44004</v>
      </c>
      <c r="B1041" s="13" t="s">
        <v>23</v>
      </c>
      <c r="C1041" s="4">
        <v>92</v>
      </c>
      <c r="D1041" s="5" t="s">
        <v>20</v>
      </c>
    </row>
    <row r="1042" spans="1:4" x14ac:dyDescent="0.25">
      <c r="A1042" s="28">
        <v>44004</v>
      </c>
      <c r="B1042" s="13" t="s">
        <v>23</v>
      </c>
      <c r="C1042" s="4">
        <v>91</v>
      </c>
      <c r="D1042" s="5" t="s">
        <v>20</v>
      </c>
    </row>
    <row r="1043" spans="1:4" x14ac:dyDescent="0.25">
      <c r="A1043" s="28">
        <v>44004</v>
      </c>
      <c r="B1043" s="13" t="s">
        <v>23</v>
      </c>
      <c r="C1043" s="4">
        <v>96</v>
      </c>
      <c r="D1043" s="5" t="s">
        <v>20</v>
      </c>
    </row>
    <row r="1044" spans="1:4" x14ac:dyDescent="0.25">
      <c r="A1044" s="28">
        <v>44004</v>
      </c>
      <c r="B1044" s="13" t="s">
        <v>23</v>
      </c>
      <c r="C1044" s="4">
        <v>86</v>
      </c>
      <c r="D1044" s="5" t="s">
        <v>25</v>
      </c>
    </row>
    <row r="1045" spans="1:4" x14ac:dyDescent="0.25">
      <c r="A1045" s="28">
        <v>44005</v>
      </c>
      <c r="B1045" s="13" t="s">
        <v>19</v>
      </c>
      <c r="C1045" s="4">
        <v>91</v>
      </c>
      <c r="D1045" s="13" t="s">
        <v>22</v>
      </c>
    </row>
    <row r="1046" spans="1:4" x14ac:dyDescent="0.25">
      <c r="A1046" s="28">
        <v>44005</v>
      </c>
      <c r="B1046" s="13" t="s">
        <v>19</v>
      </c>
      <c r="C1046" s="4">
        <v>74</v>
      </c>
      <c r="D1046" s="5" t="s">
        <v>22</v>
      </c>
    </row>
    <row r="1047" spans="1:4" x14ac:dyDescent="0.25">
      <c r="A1047" s="28">
        <v>44005</v>
      </c>
      <c r="B1047" s="13" t="s">
        <v>19</v>
      </c>
      <c r="C1047" s="4">
        <v>48</v>
      </c>
      <c r="D1047" s="5" t="s">
        <v>22</v>
      </c>
    </row>
    <row r="1048" spans="1:4" x14ac:dyDescent="0.25">
      <c r="A1048" s="28">
        <v>44005</v>
      </c>
      <c r="B1048" s="13" t="s">
        <v>19</v>
      </c>
      <c r="C1048" s="4">
        <v>77</v>
      </c>
      <c r="D1048" s="5" t="s">
        <v>22</v>
      </c>
    </row>
    <row r="1049" spans="1:4" x14ac:dyDescent="0.25">
      <c r="A1049" s="28">
        <v>44005</v>
      </c>
      <c r="B1049" s="13" t="s">
        <v>19</v>
      </c>
      <c r="C1049" s="4">
        <v>91</v>
      </c>
      <c r="D1049" s="5" t="s">
        <v>22</v>
      </c>
    </row>
    <row r="1050" spans="1:4" x14ac:dyDescent="0.25">
      <c r="A1050" s="28">
        <v>44005</v>
      </c>
      <c r="B1050" s="13" t="s">
        <v>19</v>
      </c>
      <c r="C1050" s="4">
        <v>73</v>
      </c>
      <c r="D1050" s="5" t="s">
        <v>22</v>
      </c>
    </row>
    <row r="1051" spans="1:4" x14ac:dyDescent="0.25">
      <c r="A1051" s="28">
        <v>44005</v>
      </c>
      <c r="B1051" s="13" t="s">
        <v>19</v>
      </c>
      <c r="C1051" s="4">
        <v>60</v>
      </c>
      <c r="D1051" s="5" t="s">
        <v>22</v>
      </c>
    </row>
    <row r="1052" spans="1:4" x14ac:dyDescent="0.25">
      <c r="A1052" s="28">
        <v>44005</v>
      </c>
      <c r="B1052" s="13" t="s">
        <v>19</v>
      </c>
      <c r="C1052" s="4">
        <v>77</v>
      </c>
      <c r="D1052" s="5" t="s">
        <v>22</v>
      </c>
    </row>
    <row r="1053" spans="1:4" x14ac:dyDescent="0.25">
      <c r="A1053" s="28">
        <v>44005</v>
      </c>
      <c r="B1053" s="13" t="s">
        <v>19</v>
      </c>
      <c r="C1053" s="4">
        <v>86</v>
      </c>
      <c r="D1053" s="5" t="s">
        <v>22</v>
      </c>
    </row>
    <row r="1054" spans="1:4" x14ac:dyDescent="0.25">
      <c r="A1054" s="28">
        <v>44005</v>
      </c>
      <c r="B1054" s="13" t="s">
        <v>19</v>
      </c>
      <c r="C1054" s="4">
        <v>74</v>
      </c>
      <c r="D1054" s="5" t="s">
        <v>22</v>
      </c>
    </row>
    <row r="1055" spans="1:4" x14ac:dyDescent="0.25">
      <c r="A1055" s="28">
        <v>44005</v>
      </c>
      <c r="B1055" s="13" t="s">
        <v>19</v>
      </c>
      <c r="C1055" s="4">
        <v>68</v>
      </c>
      <c r="D1055" s="5" t="s">
        <v>21</v>
      </c>
    </row>
    <row r="1056" spans="1:4" x14ac:dyDescent="0.25">
      <c r="A1056" s="28">
        <v>44005</v>
      </c>
      <c r="B1056" s="13" t="s">
        <v>19</v>
      </c>
      <c r="C1056" s="4">
        <v>67</v>
      </c>
      <c r="D1056" s="5" t="s">
        <v>20</v>
      </c>
    </row>
    <row r="1057" spans="1:4" x14ac:dyDescent="0.25">
      <c r="A1057" s="28">
        <v>44005</v>
      </c>
      <c r="B1057" s="13" t="s">
        <v>19</v>
      </c>
      <c r="C1057" s="4">
        <v>76</v>
      </c>
      <c r="D1057" s="5" t="s">
        <v>20</v>
      </c>
    </row>
    <row r="1058" spans="1:4" x14ac:dyDescent="0.25">
      <c r="A1058" s="28">
        <v>44005</v>
      </c>
      <c r="B1058" s="13" t="s">
        <v>19</v>
      </c>
      <c r="C1058" s="4">
        <v>73</v>
      </c>
      <c r="D1058" s="5" t="s">
        <v>20</v>
      </c>
    </row>
    <row r="1059" spans="1:4" x14ac:dyDescent="0.25">
      <c r="A1059" s="28">
        <v>44005</v>
      </c>
      <c r="B1059" s="13" t="s">
        <v>19</v>
      </c>
      <c r="C1059" s="4">
        <v>74</v>
      </c>
      <c r="D1059" s="5" t="s">
        <v>20</v>
      </c>
    </row>
    <row r="1060" spans="1:4" x14ac:dyDescent="0.25">
      <c r="A1060" s="28">
        <v>44005</v>
      </c>
      <c r="B1060" s="13" t="s">
        <v>19</v>
      </c>
      <c r="C1060" s="4">
        <v>46</v>
      </c>
      <c r="D1060" s="5" t="s">
        <v>20</v>
      </c>
    </row>
    <row r="1061" spans="1:4" x14ac:dyDescent="0.25">
      <c r="A1061" s="28">
        <v>44005</v>
      </c>
      <c r="B1061" s="13" t="s">
        <v>19</v>
      </c>
      <c r="C1061" s="4">
        <v>86</v>
      </c>
      <c r="D1061" s="5" t="s">
        <v>20</v>
      </c>
    </row>
    <row r="1062" spans="1:4" x14ac:dyDescent="0.25">
      <c r="A1062" s="28">
        <v>44005</v>
      </c>
      <c r="B1062" s="13" t="s">
        <v>19</v>
      </c>
      <c r="C1062" s="4">
        <v>79</v>
      </c>
      <c r="D1062" s="5" t="s">
        <v>20</v>
      </c>
    </row>
    <row r="1063" spans="1:4" x14ac:dyDescent="0.25">
      <c r="A1063" s="28">
        <v>44005</v>
      </c>
      <c r="B1063" s="13" t="s">
        <v>19</v>
      </c>
      <c r="C1063" s="4">
        <v>65</v>
      </c>
      <c r="D1063" s="5" t="s">
        <v>20</v>
      </c>
    </row>
    <row r="1064" spans="1:4" x14ac:dyDescent="0.25">
      <c r="A1064" s="28">
        <v>44005</v>
      </c>
      <c r="B1064" s="13" t="s">
        <v>19</v>
      </c>
      <c r="C1064" s="4">
        <v>58</v>
      </c>
      <c r="D1064" s="5" t="s">
        <v>20</v>
      </c>
    </row>
    <row r="1065" spans="1:4" x14ac:dyDescent="0.25">
      <c r="A1065" s="28">
        <v>44005</v>
      </c>
      <c r="B1065" s="13" t="s">
        <v>19</v>
      </c>
      <c r="C1065" s="4">
        <v>65</v>
      </c>
      <c r="D1065" s="5" t="s">
        <v>20</v>
      </c>
    </row>
    <row r="1066" spans="1:4" x14ac:dyDescent="0.25">
      <c r="A1066" s="28">
        <v>44005</v>
      </c>
      <c r="B1066" s="13" t="s">
        <v>19</v>
      </c>
      <c r="C1066" s="4">
        <v>63</v>
      </c>
      <c r="D1066" s="5" t="s">
        <v>20</v>
      </c>
    </row>
    <row r="1067" spans="1:4" x14ac:dyDescent="0.25">
      <c r="A1067" s="28">
        <v>44005</v>
      </c>
      <c r="B1067" s="13" t="s">
        <v>19</v>
      </c>
      <c r="C1067" s="4">
        <v>75</v>
      </c>
      <c r="D1067" s="5" t="s">
        <v>25</v>
      </c>
    </row>
    <row r="1068" spans="1:4" x14ac:dyDescent="0.25">
      <c r="A1068" s="28">
        <v>44005</v>
      </c>
      <c r="B1068" s="13" t="s">
        <v>23</v>
      </c>
      <c r="C1068" s="4">
        <v>77</v>
      </c>
      <c r="D1068" s="5" t="s">
        <v>22</v>
      </c>
    </row>
    <row r="1069" spans="1:4" x14ac:dyDescent="0.25">
      <c r="A1069" s="28">
        <v>44005</v>
      </c>
      <c r="B1069" s="13" t="s">
        <v>23</v>
      </c>
      <c r="C1069" s="4">
        <v>88</v>
      </c>
      <c r="D1069" s="5" t="s">
        <v>22</v>
      </c>
    </row>
    <row r="1070" spans="1:4" x14ac:dyDescent="0.25">
      <c r="A1070" s="28">
        <v>44005</v>
      </c>
      <c r="B1070" s="13" t="s">
        <v>23</v>
      </c>
      <c r="C1070" s="4">
        <v>80</v>
      </c>
      <c r="D1070" s="5" t="s">
        <v>22</v>
      </c>
    </row>
    <row r="1071" spans="1:4" x14ac:dyDescent="0.25">
      <c r="A1071" s="28">
        <v>44005</v>
      </c>
      <c r="B1071" s="13" t="s">
        <v>23</v>
      </c>
      <c r="C1071" s="4">
        <v>87</v>
      </c>
      <c r="D1071" s="5" t="s">
        <v>22</v>
      </c>
    </row>
    <row r="1072" spans="1:4" x14ac:dyDescent="0.25">
      <c r="A1072" s="28">
        <v>44005</v>
      </c>
      <c r="B1072" s="13" t="s">
        <v>23</v>
      </c>
      <c r="C1072" s="4">
        <v>91</v>
      </c>
      <c r="D1072" s="5" t="s">
        <v>22</v>
      </c>
    </row>
    <row r="1073" spans="1:4" x14ac:dyDescent="0.25">
      <c r="A1073" s="28">
        <v>44005</v>
      </c>
      <c r="B1073" s="13" t="s">
        <v>23</v>
      </c>
      <c r="C1073" s="4">
        <v>62</v>
      </c>
      <c r="D1073" s="5" t="s">
        <v>20</v>
      </c>
    </row>
    <row r="1074" spans="1:4" x14ac:dyDescent="0.25">
      <c r="A1074" s="28">
        <v>44005</v>
      </c>
      <c r="B1074" s="13" t="s">
        <v>23</v>
      </c>
      <c r="C1074" s="4">
        <v>85</v>
      </c>
      <c r="D1074" s="5" t="s">
        <v>20</v>
      </c>
    </row>
    <row r="1075" spans="1:4" x14ac:dyDescent="0.25">
      <c r="A1075" s="28">
        <v>44005</v>
      </c>
      <c r="B1075" s="13" t="s">
        <v>23</v>
      </c>
      <c r="C1075" s="4">
        <v>71</v>
      </c>
      <c r="D1075" s="5" t="s">
        <v>20</v>
      </c>
    </row>
    <row r="1076" spans="1:4" x14ac:dyDescent="0.25">
      <c r="A1076" s="28">
        <v>44005</v>
      </c>
      <c r="B1076" s="13" t="s">
        <v>23</v>
      </c>
      <c r="C1076" s="4">
        <v>86</v>
      </c>
      <c r="D1076" s="5" t="s">
        <v>20</v>
      </c>
    </row>
    <row r="1077" spans="1:4" x14ac:dyDescent="0.25">
      <c r="A1077" s="28">
        <v>44005</v>
      </c>
      <c r="B1077" s="13" t="s">
        <v>23</v>
      </c>
      <c r="C1077" s="4">
        <v>80</v>
      </c>
      <c r="D1077" s="5" t="s">
        <v>20</v>
      </c>
    </row>
    <row r="1078" spans="1:4" x14ac:dyDescent="0.25">
      <c r="A1078" s="28">
        <v>44005</v>
      </c>
      <c r="B1078" s="13" t="s">
        <v>23</v>
      </c>
      <c r="C1078" s="4">
        <v>96</v>
      </c>
      <c r="D1078" s="5" t="s">
        <v>20</v>
      </c>
    </row>
    <row r="1079" spans="1:4" x14ac:dyDescent="0.25">
      <c r="A1079" s="28">
        <v>44006</v>
      </c>
      <c r="B1079" s="13" t="s">
        <v>19</v>
      </c>
      <c r="C1079" s="4">
        <v>81</v>
      </c>
      <c r="D1079" s="13" t="s">
        <v>22</v>
      </c>
    </row>
    <row r="1080" spans="1:4" x14ac:dyDescent="0.25">
      <c r="A1080" s="28">
        <v>44006</v>
      </c>
      <c r="B1080" s="13" t="s">
        <v>19</v>
      </c>
      <c r="C1080" s="4">
        <v>57</v>
      </c>
      <c r="D1080" s="13" t="s">
        <v>22</v>
      </c>
    </row>
    <row r="1081" spans="1:4" x14ac:dyDescent="0.25">
      <c r="A1081" s="28">
        <v>44006</v>
      </c>
      <c r="B1081" s="13" t="s">
        <v>19</v>
      </c>
      <c r="C1081" s="4">
        <v>61</v>
      </c>
      <c r="D1081" s="13" t="s">
        <v>22</v>
      </c>
    </row>
    <row r="1082" spans="1:4" x14ac:dyDescent="0.25">
      <c r="A1082" s="28">
        <v>44006</v>
      </c>
      <c r="B1082" s="13" t="s">
        <v>19</v>
      </c>
      <c r="C1082" s="4">
        <v>89</v>
      </c>
      <c r="D1082" s="13" t="s">
        <v>22</v>
      </c>
    </row>
    <row r="1083" spans="1:4" x14ac:dyDescent="0.25">
      <c r="A1083" s="28">
        <v>44006</v>
      </c>
      <c r="B1083" s="13" t="s">
        <v>19</v>
      </c>
      <c r="C1083" s="4">
        <v>72</v>
      </c>
      <c r="D1083" s="13" t="s">
        <v>22</v>
      </c>
    </row>
    <row r="1084" spans="1:4" x14ac:dyDescent="0.25">
      <c r="A1084" s="28">
        <v>44006</v>
      </c>
      <c r="B1084" s="13" t="s">
        <v>19</v>
      </c>
      <c r="C1084" s="4">
        <v>73</v>
      </c>
      <c r="D1084" s="13" t="s">
        <v>22</v>
      </c>
    </row>
    <row r="1085" spans="1:4" x14ac:dyDescent="0.25">
      <c r="A1085" s="28">
        <v>44006</v>
      </c>
      <c r="B1085" s="13" t="s">
        <v>19</v>
      </c>
      <c r="C1085" s="4">
        <v>63</v>
      </c>
      <c r="D1085" s="13" t="s">
        <v>22</v>
      </c>
    </row>
    <row r="1086" spans="1:4" x14ac:dyDescent="0.25">
      <c r="A1086" s="28">
        <v>44006</v>
      </c>
      <c r="B1086" s="13" t="s">
        <v>19</v>
      </c>
      <c r="C1086" s="4">
        <v>73</v>
      </c>
      <c r="D1086" s="13" t="s">
        <v>22</v>
      </c>
    </row>
    <row r="1087" spans="1:4" x14ac:dyDescent="0.25">
      <c r="A1087" s="28">
        <v>44006</v>
      </c>
      <c r="B1087" s="13" t="s">
        <v>19</v>
      </c>
      <c r="C1087" s="4">
        <v>79</v>
      </c>
      <c r="D1087" s="13" t="s">
        <v>22</v>
      </c>
    </row>
    <row r="1088" spans="1:4" x14ac:dyDescent="0.25">
      <c r="A1088" s="28">
        <v>44006</v>
      </c>
      <c r="B1088" s="13" t="s">
        <v>19</v>
      </c>
      <c r="C1088" s="4">
        <v>77</v>
      </c>
      <c r="D1088" s="13" t="s">
        <v>22</v>
      </c>
    </row>
    <row r="1089" spans="1:4" x14ac:dyDescent="0.25">
      <c r="A1089" s="28">
        <v>44006</v>
      </c>
      <c r="B1089" s="13" t="s">
        <v>19</v>
      </c>
      <c r="C1089" s="4">
        <v>53</v>
      </c>
      <c r="D1089" s="13" t="s">
        <v>22</v>
      </c>
    </row>
    <row r="1090" spans="1:4" x14ac:dyDescent="0.25">
      <c r="A1090" s="28">
        <v>44006</v>
      </c>
      <c r="B1090" s="13" t="s">
        <v>19</v>
      </c>
      <c r="C1090" s="4">
        <v>84</v>
      </c>
      <c r="D1090" s="13" t="s">
        <v>22</v>
      </c>
    </row>
    <row r="1091" spans="1:4" x14ac:dyDescent="0.25">
      <c r="A1091" s="28">
        <v>44006</v>
      </c>
      <c r="B1091" s="13" t="s">
        <v>19</v>
      </c>
      <c r="C1091" s="4">
        <v>46</v>
      </c>
      <c r="D1091" s="13" t="s">
        <v>21</v>
      </c>
    </row>
    <row r="1092" spans="1:4" x14ac:dyDescent="0.25">
      <c r="A1092" s="28">
        <v>44006</v>
      </c>
      <c r="B1092" s="13" t="s">
        <v>19</v>
      </c>
      <c r="C1092" s="4">
        <v>74</v>
      </c>
      <c r="D1092" s="13" t="s">
        <v>21</v>
      </c>
    </row>
    <row r="1093" spans="1:4" x14ac:dyDescent="0.25">
      <c r="A1093" s="28">
        <v>44006</v>
      </c>
      <c r="B1093" s="13" t="s">
        <v>19</v>
      </c>
      <c r="C1093" s="4">
        <v>84</v>
      </c>
      <c r="D1093" s="5" t="s">
        <v>20</v>
      </c>
    </row>
    <row r="1094" spans="1:4" x14ac:dyDescent="0.25">
      <c r="A1094" s="28">
        <v>44006</v>
      </c>
      <c r="B1094" s="13" t="s">
        <v>19</v>
      </c>
      <c r="C1094" s="4">
        <v>65</v>
      </c>
      <c r="D1094" s="5" t="s">
        <v>20</v>
      </c>
    </row>
    <row r="1095" spans="1:4" x14ac:dyDescent="0.25">
      <c r="A1095" s="28">
        <v>44006</v>
      </c>
      <c r="B1095" s="13" t="s">
        <v>19</v>
      </c>
      <c r="C1095" s="4">
        <v>38</v>
      </c>
      <c r="D1095" s="5" t="s">
        <v>20</v>
      </c>
    </row>
    <row r="1096" spans="1:4" x14ac:dyDescent="0.25">
      <c r="A1096" s="28">
        <v>44006</v>
      </c>
      <c r="B1096" s="13" t="s">
        <v>19</v>
      </c>
      <c r="C1096" s="4">
        <v>65</v>
      </c>
      <c r="D1096" s="5" t="s">
        <v>25</v>
      </c>
    </row>
    <row r="1097" spans="1:4" x14ac:dyDescent="0.25">
      <c r="A1097" s="28">
        <v>44006</v>
      </c>
      <c r="B1097" s="13" t="s">
        <v>19</v>
      </c>
      <c r="C1097" s="4">
        <v>83</v>
      </c>
      <c r="D1097" s="5" t="s">
        <v>25</v>
      </c>
    </row>
    <row r="1098" spans="1:4" x14ac:dyDescent="0.25">
      <c r="A1098" s="28">
        <v>44006</v>
      </c>
      <c r="B1098" s="13" t="s">
        <v>19</v>
      </c>
      <c r="C1098" s="4">
        <v>79</v>
      </c>
      <c r="D1098" s="5" t="s">
        <v>46</v>
      </c>
    </row>
    <row r="1099" spans="1:4" x14ac:dyDescent="0.25">
      <c r="A1099" s="28">
        <v>44006</v>
      </c>
      <c r="B1099" s="13" t="s">
        <v>23</v>
      </c>
      <c r="C1099" s="4">
        <v>82</v>
      </c>
      <c r="D1099" s="13" t="s">
        <v>22</v>
      </c>
    </row>
    <row r="1100" spans="1:4" x14ac:dyDescent="0.25">
      <c r="A1100" s="28">
        <v>44006</v>
      </c>
      <c r="B1100" s="13" t="s">
        <v>23</v>
      </c>
      <c r="C1100" s="4">
        <v>80</v>
      </c>
      <c r="D1100" s="13" t="s">
        <v>22</v>
      </c>
    </row>
    <row r="1101" spans="1:4" x14ac:dyDescent="0.25">
      <c r="A1101" s="28">
        <v>44006</v>
      </c>
      <c r="B1101" s="13" t="s">
        <v>23</v>
      </c>
      <c r="C1101" s="4">
        <v>1</v>
      </c>
      <c r="D1101" s="5" t="s">
        <v>22</v>
      </c>
    </row>
    <row r="1102" spans="1:4" x14ac:dyDescent="0.25">
      <c r="A1102" s="28">
        <v>44006</v>
      </c>
      <c r="B1102" s="13" t="s">
        <v>23</v>
      </c>
      <c r="C1102" s="4">
        <v>70</v>
      </c>
      <c r="D1102" s="5" t="s">
        <v>22</v>
      </c>
    </row>
    <row r="1103" spans="1:4" x14ac:dyDescent="0.25">
      <c r="A1103" s="28">
        <v>44006</v>
      </c>
      <c r="B1103" s="13" t="s">
        <v>23</v>
      </c>
      <c r="C1103" s="4">
        <v>65</v>
      </c>
      <c r="D1103" s="5" t="s">
        <v>22</v>
      </c>
    </row>
    <row r="1104" spans="1:4" x14ac:dyDescent="0.25">
      <c r="A1104" s="28">
        <v>44006</v>
      </c>
      <c r="B1104" s="13" t="s">
        <v>23</v>
      </c>
      <c r="C1104" s="4">
        <v>87</v>
      </c>
      <c r="D1104" s="5" t="s">
        <v>22</v>
      </c>
    </row>
    <row r="1105" spans="1:4" x14ac:dyDescent="0.25">
      <c r="A1105" s="28">
        <v>44006</v>
      </c>
      <c r="B1105" s="13" t="s">
        <v>23</v>
      </c>
      <c r="C1105" s="4">
        <v>6</v>
      </c>
      <c r="D1105" s="5" t="s">
        <v>22</v>
      </c>
    </row>
    <row r="1106" spans="1:4" x14ac:dyDescent="0.25">
      <c r="A1106" s="28">
        <v>44006</v>
      </c>
      <c r="B1106" s="13" t="s">
        <v>23</v>
      </c>
      <c r="C1106" s="4">
        <v>92</v>
      </c>
      <c r="D1106" s="5" t="s">
        <v>22</v>
      </c>
    </row>
    <row r="1107" spans="1:4" x14ac:dyDescent="0.25">
      <c r="A1107" s="28">
        <v>44006</v>
      </c>
      <c r="B1107" s="13" t="s">
        <v>23</v>
      </c>
      <c r="C1107" s="4">
        <v>89</v>
      </c>
      <c r="D1107" s="5" t="s">
        <v>22</v>
      </c>
    </row>
    <row r="1108" spans="1:4" x14ac:dyDescent="0.25">
      <c r="A1108" s="28">
        <v>44006</v>
      </c>
      <c r="B1108" s="13" t="s">
        <v>23</v>
      </c>
      <c r="C1108" s="4">
        <v>65</v>
      </c>
      <c r="D1108" s="5" t="s">
        <v>20</v>
      </c>
    </row>
    <row r="1109" spans="1:4" x14ac:dyDescent="0.25">
      <c r="A1109" s="28">
        <v>44006</v>
      </c>
      <c r="B1109" s="13" t="s">
        <v>23</v>
      </c>
      <c r="C1109" s="4">
        <v>69</v>
      </c>
      <c r="D1109" s="5" t="s">
        <v>20</v>
      </c>
    </row>
    <row r="1110" spans="1:4" x14ac:dyDescent="0.25">
      <c r="A1110" s="28">
        <v>44006</v>
      </c>
      <c r="B1110" s="13" t="s">
        <v>23</v>
      </c>
      <c r="C1110" s="4">
        <v>96</v>
      </c>
      <c r="D1110" s="5" t="s">
        <v>20</v>
      </c>
    </row>
    <row r="1111" spans="1:4" x14ac:dyDescent="0.25">
      <c r="A1111" s="28">
        <v>44006</v>
      </c>
      <c r="B1111" s="13" t="s">
        <v>23</v>
      </c>
      <c r="C1111" s="4">
        <v>47</v>
      </c>
      <c r="D1111" s="5" t="s">
        <v>20</v>
      </c>
    </row>
    <row r="1112" spans="1:4" x14ac:dyDescent="0.25">
      <c r="A1112" s="28">
        <v>44006</v>
      </c>
      <c r="B1112" s="13" t="s">
        <v>23</v>
      </c>
      <c r="C1112" s="4">
        <v>95</v>
      </c>
      <c r="D1112" s="5" t="s">
        <v>20</v>
      </c>
    </row>
    <row r="1113" spans="1:4" x14ac:dyDescent="0.25">
      <c r="A1113" s="28">
        <v>44006</v>
      </c>
      <c r="B1113" s="13" t="s">
        <v>23</v>
      </c>
      <c r="C1113" s="4">
        <v>91</v>
      </c>
      <c r="D1113" s="5" t="s">
        <v>20</v>
      </c>
    </row>
    <row r="1114" spans="1:4" x14ac:dyDescent="0.25">
      <c r="A1114" s="28">
        <v>44006</v>
      </c>
      <c r="B1114" s="13" t="s">
        <v>23</v>
      </c>
      <c r="C1114" s="4">
        <v>95</v>
      </c>
      <c r="D1114" s="5" t="s">
        <v>20</v>
      </c>
    </row>
    <row r="1115" spans="1:4" x14ac:dyDescent="0.25">
      <c r="A1115" s="28">
        <v>44006</v>
      </c>
      <c r="B1115" s="13" t="s">
        <v>23</v>
      </c>
      <c r="C1115" s="4">
        <v>82</v>
      </c>
      <c r="D1115" s="13" t="s">
        <v>26</v>
      </c>
    </row>
    <row r="1116" spans="1:4" x14ac:dyDescent="0.25">
      <c r="A1116" s="28">
        <v>44006</v>
      </c>
      <c r="B1116" s="13" t="s">
        <v>50</v>
      </c>
      <c r="C1116" s="4">
        <v>86</v>
      </c>
      <c r="D1116" s="5" t="s">
        <v>20</v>
      </c>
    </row>
    <row r="1117" spans="1:4" x14ac:dyDescent="0.25">
      <c r="A1117" s="28">
        <v>44007</v>
      </c>
      <c r="B1117" s="13" t="s">
        <v>19</v>
      </c>
      <c r="C1117" s="4">
        <v>84</v>
      </c>
      <c r="D1117" s="13" t="s">
        <v>22</v>
      </c>
    </row>
    <row r="1118" spans="1:4" x14ac:dyDescent="0.25">
      <c r="A1118" s="28">
        <v>44007</v>
      </c>
      <c r="B1118" s="13" t="s">
        <v>19</v>
      </c>
      <c r="C1118" s="4">
        <v>68</v>
      </c>
      <c r="D1118" s="13" t="s">
        <v>22</v>
      </c>
    </row>
    <row r="1119" spans="1:4" x14ac:dyDescent="0.25">
      <c r="A1119" s="28">
        <v>44007</v>
      </c>
      <c r="B1119" s="13" t="s">
        <v>19</v>
      </c>
      <c r="C1119" s="4">
        <v>59</v>
      </c>
      <c r="D1119" s="13" t="s">
        <v>22</v>
      </c>
    </row>
    <row r="1120" spans="1:4" x14ac:dyDescent="0.25">
      <c r="A1120" s="28">
        <v>44007</v>
      </c>
      <c r="B1120" s="13" t="s">
        <v>19</v>
      </c>
      <c r="C1120" s="4">
        <v>75</v>
      </c>
      <c r="D1120" s="13" t="s">
        <v>22</v>
      </c>
    </row>
    <row r="1121" spans="1:4" x14ac:dyDescent="0.25">
      <c r="A1121" s="28">
        <v>44007</v>
      </c>
      <c r="B1121" s="13" t="s">
        <v>19</v>
      </c>
      <c r="C1121" s="4">
        <v>72</v>
      </c>
      <c r="D1121" s="13" t="s">
        <v>22</v>
      </c>
    </row>
    <row r="1122" spans="1:4" x14ac:dyDescent="0.25">
      <c r="A1122" s="28">
        <v>44007</v>
      </c>
      <c r="B1122" s="13" t="s">
        <v>19</v>
      </c>
      <c r="C1122" s="4">
        <v>79</v>
      </c>
      <c r="D1122" s="13" t="s">
        <v>22</v>
      </c>
    </row>
    <row r="1123" spans="1:4" x14ac:dyDescent="0.25">
      <c r="A1123" s="28">
        <v>44007</v>
      </c>
      <c r="B1123" s="13" t="s">
        <v>19</v>
      </c>
      <c r="C1123" s="4">
        <v>75</v>
      </c>
      <c r="D1123" s="13" t="s">
        <v>22</v>
      </c>
    </row>
    <row r="1124" spans="1:4" x14ac:dyDescent="0.25">
      <c r="A1124" s="28">
        <v>44007</v>
      </c>
      <c r="B1124" s="13" t="s">
        <v>19</v>
      </c>
      <c r="C1124" s="4">
        <v>39</v>
      </c>
      <c r="D1124" s="13" t="s">
        <v>21</v>
      </c>
    </row>
    <row r="1125" spans="1:4" x14ac:dyDescent="0.25">
      <c r="A1125" s="28">
        <v>44007</v>
      </c>
      <c r="B1125" s="13" t="s">
        <v>19</v>
      </c>
      <c r="C1125" s="4">
        <v>64</v>
      </c>
      <c r="D1125" s="13" t="s">
        <v>21</v>
      </c>
    </row>
    <row r="1126" spans="1:4" x14ac:dyDescent="0.25">
      <c r="A1126" s="28">
        <v>44007</v>
      </c>
      <c r="B1126" s="13" t="s">
        <v>19</v>
      </c>
      <c r="C1126" s="4">
        <v>68</v>
      </c>
      <c r="D1126" s="13" t="s">
        <v>20</v>
      </c>
    </row>
    <row r="1127" spans="1:4" x14ac:dyDescent="0.25">
      <c r="A1127" s="28">
        <v>44007</v>
      </c>
      <c r="B1127" s="13" t="s">
        <v>19</v>
      </c>
      <c r="C1127" s="4">
        <v>72</v>
      </c>
      <c r="D1127" s="13" t="s">
        <v>20</v>
      </c>
    </row>
    <row r="1128" spans="1:4" x14ac:dyDescent="0.25">
      <c r="A1128" s="28">
        <v>44007</v>
      </c>
      <c r="B1128" s="13" t="s">
        <v>19</v>
      </c>
      <c r="C1128" s="4">
        <v>89</v>
      </c>
      <c r="D1128" s="13" t="s">
        <v>20</v>
      </c>
    </row>
    <row r="1129" spans="1:4" x14ac:dyDescent="0.25">
      <c r="A1129" s="28">
        <v>44007</v>
      </c>
      <c r="B1129" s="13" t="s">
        <v>19</v>
      </c>
      <c r="C1129" s="4">
        <v>87</v>
      </c>
      <c r="D1129" s="13" t="s">
        <v>20</v>
      </c>
    </row>
    <row r="1130" spans="1:4" x14ac:dyDescent="0.25">
      <c r="A1130" s="28">
        <v>44007</v>
      </c>
      <c r="B1130" s="13" t="s">
        <v>19</v>
      </c>
      <c r="C1130" s="4">
        <v>50</v>
      </c>
      <c r="D1130" s="13" t="s">
        <v>20</v>
      </c>
    </row>
    <row r="1131" spans="1:4" x14ac:dyDescent="0.25">
      <c r="A1131" s="28">
        <v>44007</v>
      </c>
      <c r="B1131" s="13" t="s">
        <v>19</v>
      </c>
      <c r="C1131" s="4">
        <v>90</v>
      </c>
      <c r="D1131" s="13" t="s">
        <v>20</v>
      </c>
    </row>
    <row r="1132" spans="1:4" x14ac:dyDescent="0.25">
      <c r="A1132" s="28">
        <v>44007</v>
      </c>
      <c r="B1132" s="13" t="s">
        <v>19</v>
      </c>
      <c r="C1132" s="4">
        <v>67</v>
      </c>
      <c r="D1132" s="13" t="s">
        <v>20</v>
      </c>
    </row>
    <row r="1133" spans="1:4" x14ac:dyDescent="0.25">
      <c r="A1133" s="28">
        <v>44007</v>
      </c>
      <c r="B1133" s="13" t="s">
        <v>19</v>
      </c>
      <c r="C1133" s="4">
        <v>76</v>
      </c>
      <c r="D1133" s="13" t="s">
        <v>20</v>
      </c>
    </row>
    <row r="1134" spans="1:4" x14ac:dyDescent="0.25">
      <c r="A1134" s="28">
        <v>44007</v>
      </c>
      <c r="B1134" s="13" t="s">
        <v>19</v>
      </c>
      <c r="C1134" s="4">
        <v>78</v>
      </c>
      <c r="D1134" s="13" t="s">
        <v>20</v>
      </c>
    </row>
    <row r="1135" spans="1:4" x14ac:dyDescent="0.25">
      <c r="A1135" s="28">
        <v>44007</v>
      </c>
      <c r="B1135" s="13" t="s">
        <v>19</v>
      </c>
      <c r="C1135" s="4">
        <v>62</v>
      </c>
      <c r="D1135" s="13" t="s">
        <v>26</v>
      </c>
    </row>
    <row r="1136" spans="1:4" x14ac:dyDescent="0.25">
      <c r="A1136" s="28">
        <v>44007</v>
      </c>
      <c r="B1136" s="13" t="s">
        <v>19</v>
      </c>
      <c r="C1136" s="4">
        <v>70</v>
      </c>
      <c r="D1136" s="13" t="s">
        <v>26</v>
      </c>
    </row>
    <row r="1137" spans="1:4" x14ac:dyDescent="0.25">
      <c r="A1137" s="28">
        <v>44007</v>
      </c>
      <c r="B1137" s="13" t="s">
        <v>23</v>
      </c>
      <c r="C1137" s="4">
        <v>62</v>
      </c>
      <c r="D1137" s="13" t="s">
        <v>22</v>
      </c>
    </row>
    <row r="1138" spans="1:4" x14ac:dyDescent="0.25">
      <c r="A1138" s="28">
        <v>44007</v>
      </c>
      <c r="B1138" s="13" t="s">
        <v>23</v>
      </c>
      <c r="C1138" s="4">
        <v>77</v>
      </c>
      <c r="D1138" s="13" t="s">
        <v>22</v>
      </c>
    </row>
    <row r="1139" spans="1:4" x14ac:dyDescent="0.25">
      <c r="A1139" s="28">
        <v>44007</v>
      </c>
      <c r="B1139" s="13" t="s">
        <v>23</v>
      </c>
      <c r="C1139" s="4">
        <v>88</v>
      </c>
      <c r="D1139" s="13" t="s">
        <v>22</v>
      </c>
    </row>
    <row r="1140" spans="1:4" x14ac:dyDescent="0.25">
      <c r="A1140" s="28">
        <v>44007</v>
      </c>
      <c r="B1140" s="13" t="s">
        <v>23</v>
      </c>
      <c r="C1140" s="4">
        <v>89</v>
      </c>
      <c r="D1140" s="13" t="s">
        <v>22</v>
      </c>
    </row>
    <row r="1141" spans="1:4" x14ac:dyDescent="0.25">
      <c r="A1141" s="28">
        <v>44007</v>
      </c>
      <c r="B1141" s="13" t="s">
        <v>23</v>
      </c>
      <c r="C1141" s="4">
        <v>87</v>
      </c>
      <c r="D1141" s="13" t="s">
        <v>22</v>
      </c>
    </row>
    <row r="1142" spans="1:4" x14ac:dyDescent="0.25">
      <c r="A1142" s="28">
        <v>44007</v>
      </c>
      <c r="B1142" s="13" t="s">
        <v>23</v>
      </c>
      <c r="C1142" s="4">
        <v>82</v>
      </c>
      <c r="D1142" s="13" t="s">
        <v>22</v>
      </c>
    </row>
    <row r="1143" spans="1:4" x14ac:dyDescent="0.25">
      <c r="A1143" s="28">
        <v>44007</v>
      </c>
      <c r="B1143" s="13" t="s">
        <v>23</v>
      </c>
      <c r="C1143" s="4">
        <v>72</v>
      </c>
      <c r="D1143" s="13" t="s">
        <v>22</v>
      </c>
    </row>
    <row r="1144" spans="1:4" x14ac:dyDescent="0.25">
      <c r="A1144" s="28">
        <v>44007</v>
      </c>
      <c r="B1144" s="13" t="s">
        <v>23</v>
      </c>
      <c r="C1144" s="4">
        <v>42</v>
      </c>
      <c r="D1144" s="13" t="s">
        <v>20</v>
      </c>
    </row>
    <row r="1145" spans="1:4" x14ac:dyDescent="0.25">
      <c r="A1145" s="28">
        <v>44007</v>
      </c>
      <c r="B1145" s="13" t="s">
        <v>23</v>
      </c>
      <c r="C1145" s="4">
        <v>94</v>
      </c>
      <c r="D1145" s="13" t="s">
        <v>20</v>
      </c>
    </row>
    <row r="1146" spans="1:4" x14ac:dyDescent="0.25">
      <c r="A1146" s="28">
        <v>44007</v>
      </c>
      <c r="B1146" s="13" t="s">
        <v>23</v>
      </c>
      <c r="C1146" s="4">
        <v>90</v>
      </c>
      <c r="D1146" s="13" t="s">
        <v>20</v>
      </c>
    </row>
    <row r="1147" spans="1:4" x14ac:dyDescent="0.25">
      <c r="A1147" s="28">
        <v>44007</v>
      </c>
      <c r="B1147" s="13" t="s">
        <v>23</v>
      </c>
      <c r="C1147" s="4">
        <v>94</v>
      </c>
      <c r="D1147" s="13" t="s">
        <v>20</v>
      </c>
    </row>
    <row r="1148" spans="1:4" x14ac:dyDescent="0.25">
      <c r="A1148" s="28">
        <v>44007</v>
      </c>
      <c r="B1148" s="13" t="s">
        <v>23</v>
      </c>
      <c r="C1148" s="4">
        <v>57</v>
      </c>
      <c r="D1148" s="13" t="s">
        <v>20</v>
      </c>
    </row>
    <row r="1149" spans="1:4" x14ac:dyDescent="0.25">
      <c r="A1149" s="28">
        <v>44007</v>
      </c>
      <c r="B1149" s="13" t="s">
        <v>23</v>
      </c>
      <c r="C1149" s="4">
        <v>95</v>
      </c>
      <c r="D1149" s="13" t="s">
        <v>20</v>
      </c>
    </row>
    <row r="1150" spans="1:4" x14ac:dyDescent="0.25">
      <c r="A1150" s="28">
        <v>44007</v>
      </c>
      <c r="B1150" s="13" t="s">
        <v>50</v>
      </c>
      <c r="C1150" s="4">
        <v>86</v>
      </c>
      <c r="D1150" s="13" t="s">
        <v>20</v>
      </c>
    </row>
    <row r="1151" spans="1:4" x14ac:dyDescent="0.25">
      <c r="A1151" s="28">
        <v>44008</v>
      </c>
      <c r="B1151" s="13" t="s">
        <v>19</v>
      </c>
      <c r="C1151" s="4">
        <v>84</v>
      </c>
      <c r="D1151" s="5" t="s">
        <v>22</v>
      </c>
    </row>
    <row r="1152" spans="1:4" x14ac:dyDescent="0.25">
      <c r="A1152" s="28">
        <v>44008</v>
      </c>
      <c r="B1152" s="13" t="s">
        <v>19</v>
      </c>
      <c r="C1152" s="4">
        <v>65</v>
      </c>
      <c r="D1152" s="5" t="s">
        <v>22</v>
      </c>
    </row>
    <row r="1153" spans="1:4" x14ac:dyDescent="0.25">
      <c r="A1153" s="28">
        <v>44008</v>
      </c>
      <c r="B1153" s="13" t="s">
        <v>19</v>
      </c>
      <c r="C1153" s="4">
        <v>94</v>
      </c>
      <c r="D1153" s="5" t="s">
        <v>22</v>
      </c>
    </row>
    <row r="1154" spans="1:4" x14ac:dyDescent="0.25">
      <c r="A1154" s="28">
        <v>44008</v>
      </c>
      <c r="B1154" s="13" t="s">
        <v>19</v>
      </c>
      <c r="C1154" s="4">
        <v>59</v>
      </c>
      <c r="D1154" s="5" t="s">
        <v>22</v>
      </c>
    </row>
    <row r="1155" spans="1:4" x14ac:dyDescent="0.25">
      <c r="A1155" s="28">
        <v>44008</v>
      </c>
      <c r="B1155" s="13" t="s">
        <v>19</v>
      </c>
      <c r="C1155" s="4">
        <v>92</v>
      </c>
      <c r="D1155" s="5" t="s">
        <v>22</v>
      </c>
    </row>
    <row r="1156" spans="1:4" x14ac:dyDescent="0.25">
      <c r="A1156" s="28">
        <v>44008</v>
      </c>
      <c r="B1156" s="13" t="s">
        <v>19</v>
      </c>
      <c r="C1156" s="4">
        <v>31</v>
      </c>
      <c r="D1156" s="5" t="s">
        <v>22</v>
      </c>
    </row>
    <row r="1157" spans="1:4" x14ac:dyDescent="0.25">
      <c r="A1157" s="28">
        <v>44008</v>
      </c>
      <c r="B1157" s="13" t="s">
        <v>19</v>
      </c>
      <c r="C1157" s="4">
        <v>93</v>
      </c>
      <c r="D1157" s="5" t="s">
        <v>22</v>
      </c>
    </row>
    <row r="1158" spans="1:4" x14ac:dyDescent="0.25">
      <c r="A1158" s="28">
        <v>44008</v>
      </c>
      <c r="B1158" s="13" t="s">
        <v>19</v>
      </c>
      <c r="C1158" s="4">
        <v>70</v>
      </c>
      <c r="D1158" s="5" t="s">
        <v>22</v>
      </c>
    </row>
    <row r="1159" spans="1:4" x14ac:dyDescent="0.25">
      <c r="A1159" s="28">
        <v>44008</v>
      </c>
      <c r="B1159" s="13" t="s">
        <v>19</v>
      </c>
      <c r="C1159" s="4">
        <v>73</v>
      </c>
      <c r="D1159" s="5" t="s">
        <v>22</v>
      </c>
    </row>
    <row r="1160" spans="1:4" x14ac:dyDescent="0.25">
      <c r="A1160" s="28">
        <v>44008</v>
      </c>
      <c r="B1160" s="13" t="s">
        <v>19</v>
      </c>
      <c r="C1160" s="4">
        <v>67</v>
      </c>
      <c r="D1160" s="5" t="s">
        <v>22</v>
      </c>
    </row>
    <row r="1161" spans="1:4" x14ac:dyDescent="0.25">
      <c r="A1161" s="28">
        <v>44008</v>
      </c>
      <c r="B1161" s="13" t="s">
        <v>19</v>
      </c>
      <c r="C1161" s="4">
        <v>80</v>
      </c>
      <c r="D1161" s="5" t="s">
        <v>22</v>
      </c>
    </row>
    <row r="1162" spans="1:4" x14ac:dyDescent="0.25">
      <c r="A1162" s="28">
        <v>44008</v>
      </c>
      <c r="B1162" s="13" t="s">
        <v>19</v>
      </c>
      <c r="C1162" s="4">
        <v>79</v>
      </c>
      <c r="D1162" s="5" t="s">
        <v>22</v>
      </c>
    </row>
    <row r="1163" spans="1:4" x14ac:dyDescent="0.25">
      <c r="A1163" s="28">
        <v>44008</v>
      </c>
      <c r="B1163" s="13" t="s">
        <v>19</v>
      </c>
      <c r="C1163" s="4">
        <v>37</v>
      </c>
      <c r="D1163" s="5" t="s">
        <v>22</v>
      </c>
    </row>
    <row r="1164" spans="1:4" x14ac:dyDescent="0.25">
      <c r="A1164" s="28">
        <v>44008</v>
      </c>
      <c r="B1164" s="13" t="s">
        <v>19</v>
      </c>
      <c r="C1164" s="4">
        <v>68</v>
      </c>
      <c r="D1164" s="5" t="s">
        <v>22</v>
      </c>
    </row>
    <row r="1165" spans="1:4" x14ac:dyDescent="0.25">
      <c r="A1165" s="28">
        <v>44008</v>
      </c>
      <c r="B1165" s="13" t="s">
        <v>19</v>
      </c>
      <c r="C1165" s="4">
        <v>62</v>
      </c>
      <c r="D1165" s="5" t="s">
        <v>22</v>
      </c>
    </row>
    <row r="1166" spans="1:4" x14ac:dyDescent="0.25">
      <c r="A1166" s="28">
        <v>44008</v>
      </c>
      <c r="B1166" s="13" t="s">
        <v>19</v>
      </c>
      <c r="C1166" s="4">
        <v>68</v>
      </c>
      <c r="D1166" s="5" t="s">
        <v>21</v>
      </c>
    </row>
    <row r="1167" spans="1:4" x14ac:dyDescent="0.25">
      <c r="A1167" s="28">
        <v>44008</v>
      </c>
      <c r="B1167" s="13" t="s">
        <v>19</v>
      </c>
      <c r="C1167" s="4">
        <v>79</v>
      </c>
      <c r="D1167" s="5" t="s">
        <v>20</v>
      </c>
    </row>
    <row r="1168" spans="1:4" x14ac:dyDescent="0.25">
      <c r="A1168" s="28">
        <v>44008</v>
      </c>
      <c r="B1168" s="13" t="s">
        <v>19</v>
      </c>
      <c r="C1168" s="4">
        <v>74</v>
      </c>
      <c r="D1168" s="5" t="s">
        <v>20</v>
      </c>
    </row>
    <row r="1169" spans="1:4" x14ac:dyDescent="0.25">
      <c r="A1169" s="28">
        <v>44008</v>
      </c>
      <c r="B1169" s="13" t="s">
        <v>19</v>
      </c>
      <c r="C1169" s="4">
        <v>60</v>
      </c>
      <c r="D1169" s="5" t="s">
        <v>20</v>
      </c>
    </row>
    <row r="1170" spans="1:4" x14ac:dyDescent="0.25">
      <c r="A1170" s="28">
        <v>44008</v>
      </c>
      <c r="B1170" s="13" t="s">
        <v>19</v>
      </c>
      <c r="C1170" s="4">
        <v>69</v>
      </c>
      <c r="D1170" s="5" t="s">
        <v>20</v>
      </c>
    </row>
    <row r="1171" spans="1:4" x14ac:dyDescent="0.25">
      <c r="A1171" s="28">
        <v>44008</v>
      </c>
      <c r="B1171" s="13" t="s">
        <v>19</v>
      </c>
      <c r="C1171" s="4">
        <v>81</v>
      </c>
      <c r="D1171" s="5" t="s">
        <v>20</v>
      </c>
    </row>
    <row r="1172" spans="1:4" x14ac:dyDescent="0.25">
      <c r="A1172" s="28">
        <v>44008</v>
      </c>
      <c r="B1172" s="13" t="s">
        <v>19</v>
      </c>
      <c r="C1172" s="4">
        <v>75</v>
      </c>
      <c r="D1172" s="5" t="s">
        <v>20</v>
      </c>
    </row>
    <row r="1173" spans="1:4" x14ac:dyDescent="0.25">
      <c r="A1173" s="28">
        <v>44008</v>
      </c>
      <c r="B1173" s="13" t="s">
        <v>23</v>
      </c>
      <c r="C1173" s="4">
        <v>95</v>
      </c>
      <c r="D1173" s="5" t="s">
        <v>22</v>
      </c>
    </row>
    <row r="1174" spans="1:4" x14ac:dyDescent="0.25">
      <c r="A1174" s="28">
        <v>44008</v>
      </c>
      <c r="B1174" s="13" t="s">
        <v>23</v>
      </c>
      <c r="C1174" s="4">
        <v>73</v>
      </c>
      <c r="D1174" s="5" t="s">
        <v>22</v>
      </c>
    </row>
    <row r="1175" spans="1:4" x14ac:dyDescent="0.25">
      <c r="A1175" s="28">
        <v>44008</v>
      </c>
      <c r="B1175" s="13" t="s">
        <v>23</v>
      </c>
      <c r="C1175" s="4">
        <v>79</v>
      </c>
      <c r="D1175" s="5" t="s">
        <v>22</v>
      </c>
    </row>
    <row r="1176" spans="1:4" x14ac:dyDescent="0.25">
      <c r="A1176" s="28">
        <v>44008</v>
      </c>
      <c r="B1176" s="13" t="s">
        <v>23</v>
      </c>
      <c r="C1176" s="4">
        <v>83</v>
      </c>
      <c r="D1176" s="5" t="s">
        <v>22</v>
      </c>
    </row>
    <row r="1177" spans="1:4" x14ac:dyDescent="0.25">
      <c r="A1177" s="28">
        <v>44008</v>
      </c>
      <c r="B1177" s="13" t="s">
        <v>23</v>
      </c>
      <c r="C1177" s="4">
        <v>85</v>
      </c>
      <c r="D1177" s="5" t="s">
        <v>22</v>
      </c>
    </row>
    <row r="1178" spans="1:4" x14ac:dyDescent="0.25">
      <c r="A1178" s="28">
        <v>44008</v>
      </c>
      <c r="B1178" s="13" t="s">
        <v>23</v>
      </c>
      <c r="C1178" s="4">
        <v>77</v>
      </c>
      <c r="D1178" s="5" t="s">
        <v>22</v>
      </c>
    </row>
    <row r="1179" spans="1:4" x14ac:dyDescent="0.25">
      <c r="A1179" s="28">
        <v>44008</v>
      </c>
      <c r="B1179" s="13" t="s">
        <v>23</v>
      </c>
      <c r="C1179" s="4">
        <v>47</v>
      </c>
      <c r="D1179" s="5" t="s">
        <v>21</v>
      </c>
    </row>
    <row r="1180" spans="1:4" x14ac:dyDescent="0.25">
      <c r="A1180" s="28">
        <v>44008</v>
      </c>
      <c r="B1180" s="13" t="s">
        <v>23</v>
      </c>
      <c r="C1180" s="4">
        <v>78</v>
      </c>
      <c r="D1180" s="5" t="s">
        <v>20</v>
      </c>
    </row>
    <row r="1181" spans="1:4" x14ac:dyDescent="0.25">
      <c r="A1181" s="28">
        <v>44008</v>
      </c>
      <c r="B1181" s="13" t="s">
        <v>23</v>
      </c>
      <c r="C1181" s="4">
        <v>68</v>
      </c>
      <c r="D1181" s="5" t="s">
        <v>20</v>
      </c>
    </row>
    <row r="1182" spans="1:4" x14ac:dyDescent="0.25">
      <c r="A1182" s="28">
        <v>44008</v>
      </c>
      <c r="B1182" s="13" t="s">
        <v>23</v>
      </c>
      <c r="C1182" s="4">
        <v>39</v>
      </c>
      <c r="D1182" s="5" t="s">
        <v>20</v>
      </c>
    </row>
    <row r="1183" spans="1:4" x14ac:dyDescent="0.25">
      <c r="A1183" s="28">
        <v>44008</v>
      </c>
      <c r="B1183" s="13" t="s">
        <v>23</v>
      </c>
      <c r="C1183" s="4">
        <v>98</v>
      </c>
      <c r="D1183" s="5" t="s">
        <v>20</v>
      </c>
    </row>
    <row r="1184" spans="1:4" x14ac:dyDescent="0.25">
      <c r="A1184" s="28">
        <v>44008</v>
      </c>
      <c r="B1184" s="13" t="s">
        <v>23</v>
      </c>
      <c r="C1184" s="4">
        <v>90</v>
      </c>
      <c r="D1184" s="5" t="s">
        <v>20</v>
      </c>
    </row>
    <row r="1185" spans="1:4" x14ac:dyDescent="0.25">
      <c r="A1185" s="28">
        <v>44009</v>
      </c>
      <c r="B1185" s="13" t="s">
        <v>19</v>
      </c>
      <c r="C1185" s="4">
        <v>44</v>
      </c>
      <c r="D1185" s="13" t="s">
        <v>22</v>
      </c>
    </row>
    <row r="1186" spans="1:4" x14ac:dyDescent="0.25">
      <c r="A1186" s="28">
        <v>44009</v>
      </c>
      <c r="B1186" s="13" t="s">
        <v>19</v>
      </c>
      <c r="C1186" s="4">
        <v>31</v>
      </c>
      <c r="D1186" s="5" t="s">
        <v>22</v>
      </c>
    </row>
    <row r="1187" spans="1:4" x14ac:dyDescent="0.25">
      <c r="A1187" s="28">
        <v>44009</v>
      </c>
      <c r="B1187" s="13" t="s">
        <v>19</v>
      </c>
      <c r="C1187" s="4">
        <v>86</v>
      </c>
      <c r="D1187" s="5" t="s">
        <v>22</v>
      </c>
    </row>
    <row r="1188" spans="1:4" x14ac:dyDescent="0.25">
      <c r="A1188" s="28">
        <v>44009</v>
      </c>
      <c r="B1188" s="13" t="s">
        <v>19</v>
      </c>
      <c r="C1188" s="4">
        <v>60</v>
      </c>
      <c r="D1188" s="5" t="s">
        <v>22</v>
      </c>
    </row>
    <row r="1189" spans="1:4" x14ac:dyDescent="0.25">
      <c r="A1189" s="28">
        <v>44009</v>
      </c>
      <c r="B1189" s="13" t="s">
        <v>19</v>
      </c>
      <c r="C1189" s="4">
        <v>72</v>
      </c>
      <c r="D1189" s="5" t="s">
        <v>22</v>
      </c>
    </row>
    <row r="1190" spans="1:4" x14ac:dyDescent="0.25">
      <c r="A1190" s="28">
        <v>44009</v>
      </c>
      <c r="B1190" s="13" t="s">
        <v>19</v>
      </c>
      <c r="C1190" s="4">
        <v>86</v>
      </c>
      <c r="D1190" s="5" t="s">
        <v>22</v>
      </c>
    </row>
    <row r="1191" spans="1:4" x14ac:dyDescent="0.25">
      <c r="A1191" s="28">
        <v>44009</v>
      </c>
      <c r="B1191" s="13" t="s">
        <v>19</v>
      </c>
      <c r="C1191" s="4">
        <v>67</v>
      </c>
      <c r="D1191" s="5" t="s">
        <v>22</v>
      </c>
    </row>
    <row r="1192" spans="1:4" x14ac:dyDescent="0.25">
      <c r="A1192" s="28">
        <v>44009</v>
      </c>
      <c r="B1192" s="13" t="s">
        <v>19</v>
      </c>
      <c r="C1192" s="4">
        <v>60</v>
      </c>
      <c r="D1192" s="5" t="s">
        <v>22</v>
      </c>
    </row>
    <row r="1193" spans="1:4" x14ac:dyDescent="0.25">
      <c r="A1193" s="28">
        <v>44009</v>
      </c>
      <c r="B1193" s="13" t="s">
        <v>19</v>
      </c>
      <c r="C1193" s="4">
        <v>68</v>
      </c>
      <c r="D1193" s="5" t="s">
        <v>22</v>
      </c>
    </row>
    <row r="1194" spans="1:4" x14ac:dyDescent="0.25">
      <c r="A1194" s="28">
        <v>44009</v>
      </c>
      <c r="B1194" s="13" t="s">
        <v>19</v>
      </c>
      <c r="C1194" s="4">
        <v>75</v>
      </c>
      <c r="D1194" s="5" t="s">
        <v>20</v>
      </c>
    </row>
    <row r="1195" spans="1:4" x14ac:dyDescent="0.25">
      <c r="A1195" s="28">
        <v>44009</v>
      </c>
      <c r="B1195" s="13" t="s">
        <v>19</v>
      </c>
      <c r="C1195" s="4">
        <v>77</v>
      </c>
      <c r="D1195" s="5" t="s">
        <v>20</v>
      </c>
    </row>
    <row r="1196" spans="1:4" x14ac:dyDescent="0.25">
      <c r="A1196" s="28">
        <v>44009</v>
      </c>
      <c r="B1196" s="13" t="s">
        <v>19</v>
      </c>
      <c r="C1196" s="4">
        <v>91</v>
      </c>
      <c r="D1196" s="5" t="s">
        <v>20</v>
      </c>
    </row>
    <row r="1197" spans="1:4" x14ac:dyDescent="0.25">
      <c r="A1197" s="28">
        <v>44009</v>
      </c>
      <c r="B1197" s="13" t="s">
        <v>19</v>
      </c>
      <c r="C1197" s="4">
        <v>81</v>
      </c>
      <c r="D1197" s="5" t="s">
        <v>20</v>
      </c>
    </row>
    <row r="1198" spans="1:4" x14ac:dyDescent="0.25">
      <c r="A1198" s="28">
        <v>44009</v>
      </c>
      <c r="B1198" s="13" t="s">
        <v>19</v>
      </c>
      <c r="C1198" s="4">
        <v>50</v>
      </c>
      <c r="D1198" s="5" t="s">
        <v>20</v>
      </c>
    </row>
    <row r="1199" spans="1:4" x14ac:dyDescent="0.25">
      <c r="A1199" s="28">
        <v>44009</v>
      </c>
      <c r="B1199" s="13" t="s">
        <v>19</v>
      </c>
      <c r="C1199" s="4">
        <v>83</v>
      </c>
      <c r="D1199" s="5" t="s">
        <v>20</v>
      </c>
    </row>
    <row r="1200" spans="1:4" x14ac:dyDescent="0.25">
      <c r="A1200" s="28">
        <v>44009</v>
      </c>
      <c r="B1200" s="13" t="s">
        <v>19</v>
      </c>
      <c r="C1200" s="4">
        <v>91</v>
      </c>
      <c r="D1200" s="5" t="s">
        <v>20</v>
      </c>
    </row>
    <row r="1201" spans="1:4" x14ac:dyDescent="0.25">
      <c r="A1201" s="28">
        <v>44009</v>
      </c>
      <c r="B1201" s="13" t="s">
        <v>23</v>
      </c>
      <c r="C1201" s="4">
        <v>77</v>
      </c>
      <c r="D1201" s="5" t="s">
        <v>22</v>
      </c>
    </row>
    <row r="1202" spans="1:4" x14ac:dyDescent="0.25">
      <c r="A1202" s="28">
        <v>44009</v>
      </c>
      <c r="B1202" s="13" t="s">
        <v>23</v>
      </c>
      <c r="C1202" s="4">
        <v>72</v>
      </c>
      <c r="D1202" s="5" t="s">
        <v>22</v>
      </c>
    </row>
    <row r="1203" spans="1:4" x14ac:dyDescent="0.25">
      <c r="A1203" s="28">
        <v>44009</v>
      </c>
      <c r="B1203" s="13" t="s">
        <v>23</v>
      </c>
      <c r="C1203" s="4">
        <v>67</v>
      </c>
      <c r="D1203" s="5" t="s">
        <v>22</v>
      </c>
    </row>
    <row r="1204" spans="1:4" x14ac:dyDescent="0.25">
      <c r="A1204" s="28">
        <v>44009</v>
      </c>
      <c r="B1204" s="13" t="s">
        <v>23</v>
      </c>
      <c r="C1204" s="4">
        <v>89</v>
      </c>
      <c r="D1204" s="5" t="s">
        <v>22</v>
      </c>
    </row>
    <row r="1205" spans="1:4" x14ac:dyDescent="0.25">
      <c r="A1205" s="28">
        <v>44009</v>
      </c>
      <c r="B1205" s="13" t="s">
        <v>23</v>
      </c>
      <c r="C1205" s="4">
        <v>92</v>
      </c>
      <c r="D1205" s="5" t="s">
        <v>20</v>
      </c>
    </row>
    <row r="1206" spans="1:4" x14ac:dyDescent="0.25">
      <c r="A1206" s="28">
        <v>44009</v>
      </c>
      <c r="B1206" s="13" t="s">
        <v>23</v>
      </c>
      <c r="C1206" s="4">
        <v>86</v>
      </c>
      <c r="D1206" s="5" t="s">
        <v>20</v>
      </c>
    </row>
    <row r="1207" spans="1:4" x14ac:dyDescent="0.25">
      <c r="A1207" s="28">
        <v>44009</v>
      </c>
      <c r="B1207" s="13" t="s">
        <v>23</v>
      </c>
      <c r="C1207" s="4">
        <v>85</v>
      </c>
      <c r="D1207" s="5" t="s">
        <v>20</v>
      </c>
    </row>
    <row r="1208" spans="1:4" x14ac:dyDescent="0.25">
      <c r="A1208" s="28">
        <v>44010</v>
      </c>
      <c r="B1208" s="13" t="s">
        <v>19</v>
      </c>
      <c r="C1208" s="4">
        <v>62</v>
      </c>
      <c r="D1208" s="5" t="s">
        <v>22</v>
      </c>
    </row>
    <row r="1209" spans="1:4" x14ac:dyDescent="0.25">
      <c r="A1209" s="28">
        <v>44010</v>
      </c>
      <c r="B1209" s="13" t="s">
        <v>19</v>
      </c>
      <c r="C1209" s="4">
        <v>86</v>
      </c>
      <c r="D1209" s="5" t="s">
        <v>22</v>
      </c>
    </row>
    <row r="1210" spans="1:4" x14ac:dyDescent="0.25">
      <c r="A1210" s="28">
        <v>44010</v>
      </c>
      <c r="B1210" s="13" t="s">
        <v>19</v>
      </c>
      <c r="C1210" s="4">
        <v>62</v>
      </c>
      <c r="D1210" s="5" t="s">
        <v>22</v>
      </c>
    </row>
    <row r="1211" spans="1:4" x14ac:dyDescent="0.25">
      <c r="A1211" s="28">
        <v>44010</v>
      </c>
      <c r="B1211" s="13" t="s">
        <v>19</v>
      </c>
      <c r="C1211" s="4">
        <v>63</v>
      </c>
      <c r="D1211" s="5" t="s">
        <v>22</v>
      </c>
    </row>
    <row r="1212" spans="1:4" x14ac:dyDescent="0.25">
      <c r="A1212" s="28">
        <v>44010</v>
      </c>
      <c r="B1212" s="13" t="s">
        <v>19</v>
      </c>
      <c r="C1212" s="4">
        <v>94</v>
      </c>
      <c r="D1212" s="5" t="s">
        <v>22</v>
      </c>
    </row>
    <row r="1213" spans="1:4" x14ac:dyDescent="0.25">
      <c r="A1213" s="28">
        <v>44010</v>
      </c>
      <c r="B1213" s="13" t="s">
        <v>19</v>
      </c>
      <c r="C1213" s="4">
        <v>78</v>
      </c>
      <c r="D1213" s="5" t="s">
        <v>22</v>
      </c>
    </row>
    <row r="1214" spans="1:4" x14ac:dyDescent="0.25">
      <c r="A1214" s="28">
        <v>44010</v>
      </c>
      <c r="B1214" s="13" t="s">
        <v>19</v>
      </c>
      <c r="C1214" s="4">
        <v>75</v>
      </c>
      <c r="D1214" s="5" t="s">
        <v>22</v>
      </c>
    </row>
    <row r="1215" spans="1:4" x14ac:dyDescent="0.25">
      <c r="A1215" s="28">
        <v>44010</v>
      </c>
      <c r="B1215" s="13" t="s">
        <v>19</v>
      </c>
      <c r="C1215" s="4">
        <v>92</v>
      </c>
      <c r="D1215" s="5" t="s">
        <v>20</v>
      </c>
    </row>
    <row r="1216" spans="1:4" x14ac:dyDescent="0.25">
      <c r="A1216" s="28">
        <v>44010</v>
      </c>
      <c r="B1216" s="13" t="s">
        <v>19</v>
      </c>
      <c r="C1216" s="4">
        <v>87</v>
      </c>
      <c r="D1216" s="5" t="s">
        <v>20</v>
      </c>
    </row>
    <row r="1217" spans="1:4" x14ac:dyDescent="0.25">
      <c r="A1217" s="28">
        <v>44010</v>
      </c>
      <c r="B1217" s="13" t="s">
        <v>19</v>
      </c>
      <c r="C1217" s="4">
        <v>63</v>
      </c>
      <c r="D1217" s="5" t="s">
        <v>20</v>
      </c>
    </row>
    <row r="1218" spans="1:4" x14ac:dyDescent="0.25">
      <c r="A1218" s="28">
        <v>44010</v>
      </c>
      <c r="B1218" s="13" t="s">
        <v>19</v>
      </c>
      <c r="C1218" s="4">
        <v>73</v>
      </c>
      <c r="D1218" s="5" t="s">
        <v>20</v>
      </c>
    </row>
    <row r="1219" spans="1:4" x14ac:dyDescent="0.25">
      <c r="A1219" s="28">
        <v>44010</v>
      </c>
      <c r="B1219" s="13" t="s">
        <v>19</v>
      </c>
      <c r="C1219" s="4">
        <v>66</v>
      </c>
      <c r="D1219" s="5" t="s">
        <v>24</v>
      </c>
    </row>
    <row r="1220" spans="1:4" x14ac:dyDescent="0.25">
      <c r="A1220" s="28">
        <v>44010</v>
      </c>
      <c r="B1220" s="13" t="s">
        <v>19</v>
      </c>
      <c r="C1220" s="4">
        <v>87</v>
      </c>
      <c r="D1220" s="5" t="s">
        <v>26</v>
      </c>
    </row>
    <row r="1221" spans="1:4" x14ac:dyDescent="0.25">
      <c r="A1221" s="28">
        <v>44010</v>
      </c>
      <c r="B1221" s="13" t="s">
        <v>19</v>
      </c>
      <c r="C1221" s="4">
        <v>89</v>
      </c>
      <c r="D1221" s="5" t="s">
        <v>25</v>
      </c>
    </row>
    <row r="1222" spans="1:4" x14ac:dyDescent="0.25">
      <c r="A1222" s="28">
        <v>44010</v>
      </c>
      <c r="B1222" s="13" t="s">
        <v>23</v>
      </c>
      <c r="C1222" s="4">
        <v>86</v>
      </c>
      <c r="D1222" s="5" t="s">
        <v>22</v>
      </c>
    </row>
    <row r="1223" spans="1:4" x14ac:dyDescent="0.25">
      <c r="A1223" s="28">
        <v>44010</v>
      </c>
      <c r="B1223" s="13" t="s">
        <v>23</v>
      </c>
      <c r="C1223" s="4">
        <v>68</v>
      </c>
      <c r="D1223" s="5" t="s">
        <v>22</v>
      </c>
    </row>
    <row r="1224" spans="1:4" x14ac:dyDescent="0.25">
      <c r="A1224" s="28">
        <v>44010</v>
      </c>
      <c r="B1224" s="13" t="s">
        <v>23</v>
      </c>
      <c r="C1224" s="4">
        <v>77</v>
      </c>
      <c r="D1224" s="5" t="s">
        <v>22</v>
      </c>
    </row>
    <row r="1225" spans="1:4" x14ac:dyDescent="0.25">
      <c r="A1225" s="28">
        <v>44010</v>
      </c>
      <c r="B1225" s="13" t="s">
        <v>23</v>
      </c>
      <c r="C1225" s="4">
        <v>90</v>
      </c>
      <c r="D1225" s="5" t="s">
        <v>22</v>
      </c>
    </row>
    <row r="1226" spans="1:4" x14ac:dyDescent="0.25">
      <c r="A1226" s="28">
        <v>44010</v>
      </c>
      <c r="B1226" s="13" t="s">
        <v>23</v>
      </c>
      <c r="C1226" s="4">
        <v>89</v>
      </c>
      <c r="D1226" s="5" t="s">
        <v>20</v>
      </c>
    </row>
    <row r="1227" spans="1:4" x14ac:dyDescent="0.25">
      <c r="A1227" s="28">
        <v>44010</v>
      </c>
      <c r="B1227" s="13" t="s">
        <v>23</v>
      </c>
      <c r="C1227" s="4">
        <v>91</v>
      </c>
      <c r="D1227" s="5" t="s">
        <v>20</v>
      </c>
    </row>
    <row r="1228" spans="1:4" x14ac:dyDescent="0.25">
      <c r="A1228" s="28">
        <v>44010</v>
      </c>
      <c r="B1228" s="13" t="s">
        <v>23</v>
      </c>
      <c r="C1228" s="4">
        <v>85</v>
      </c>
      <c r="D1228" s="5" t="s">
        <v>20</v>
      </c>
    </row>
    <row r="1229" spans="1:4" x14ac:dyDescent="0.25">
      <c r="A1229" s="28">
        <v>44010</v>
      </c>
      <c r="B1229" s="13" t="s">
        <v>23</v>
      </c>
      <c r="C1229" s="4">
        <v>98</v>
      </c>
      <c r="D1229" s="5" t="s">
        <v>20</v>
      </c>
    </row>
    <row r="1230" spans="1:4" x14ac:dyDescent="0.25">
      <c r="A1230" s="28">
        <v>44010</v>
      </c>
      <c r="B1230" s="13" t="s">
        <v>23</v>
      </c>
      <c r="C1230" s="4">
        <v>82</v>
      </c>
      <c r="D1230" s="5" t="s">
        <v>20</v>
      </c>
    </row>
    <row r="1231" spans="1:4" x14ac:dyDescent="0.25">
      <c r="A1231" s="28">
        <v>44010</v>
      </c>
      <c r="B1231" s="13" t="s">
        <v>23</v>
      </c>
      <c r="C1231" s="4">
        <v>77</v>
      </c>
      <c r="D1231" s="5" t="s">
        <v>20</v>
      </c>
    </row>
    <row r="1232" spans="1:4" x14ac:dyDescent="0.25">
      <c r="A1232" s="28">
        <v>44010</v>
      </c>
      <c r="B1232" s="13" t="s">
        <v>23</v>
      </c>
      <c r="C1232" s="4">
        <v>95</v>
      </c>
      <c r="D1232" s="5" t="s">
        <v>20</v>
      </c>
    </row>
    <row r="1233" spans="1:4" x14ac:dyDescent="0.25">
      <c r="A1233" s="28">
        <v>44010</v>
      </c>
      <c r="B1233" s="13" t="s">
        <v>23</v>
      </c>
      <c r="C1233" s="4">
        <v>69</v>
      </c>
      <c r="D1233" s="5" t="s">
        <v>20</v>
      </c>
    </row>
    <row r="1234" spans="1:4" x14ac:dyDescent="0.25">
      <c r="A1234" s="28">
        <v>44011</v>
      </c>
      <c r="B1234" s="13" t="s">
        <v>19</v>
      </c>
      <c r="C1234" s="4">
        <v>63</v>
      </c>
      <c r="D1234" s="13" t="s">
        <v>22</v>
      </c>
    </row>
    <row r="1235" spans="1:4" x14ac:dyDescent="0.25">
      <c r="A1235" s="28">
        <v>44011</v>
      </c>
      <c r="B1235" s="13" t="s">
        <v>19</v>
      </c>
      <c r="C1235" s="4">
        <v>62</v>
      </c>
      <c r="D1235" s="5" t="s">
        <v>22</v>
      </c>
    </row>
    <row r="1236" spans="1:4" x14ac:dyDescent="0.25">
      <c r="A1236" s="28">
        <v>44011</v>
      </c>
      <c r="B1236" s="13" t="s">
        <v>19</v>
      </c>
      <c r="C1236" s="4">
        <v>82</v>
      </c>
      <c r="D1236" s="5" t="s">
        <v>22</v>
      </c>
    </row>
    <row r="1237" spans="1:4" x14ac:dyDescent="0.25">
      <c r="A1237" s="28">
        <v>44011</v>
      </c>
      <c r="B1237" s="13" t="s">
        <v>19</v>
      </c>
      <c r="C1237" s="4">
        <v>76</v>
      </c>
      <c r="D1237" s="5" t="s">
        <v>22</v>
      </c>
    </row>
    <row r="1238" spans="1:4" x14ac:dyDescent="0.25">
      <c r="A1238" s="28">
        <v>44011</v>
      </c>
      <c r="B1238" s="13" t="s">
        <v>19</v>
      </c>
      <c r="C1238" s="4">
        <v>82</v>
      </c>
      <c r="D1238" s="5" t="s">
        <v>22</v>
      </c>
    </row>
    <row r="1239" spans="1:4" x14ac:dyDescent="0.25">
      <c r="A1239" s="28">
        <v>44011</v>
      </c>
      <c r="B1239" s="13" t="s">
        <v>19</v>
      </c>
      <c r="C1239" s="4">
        <v>75</v>
      </c>
      <c r="D1239" s="5" t="s">
        <v>22</v>
      </c>
    </row>
    <row r="1240" spans="1:4" x14ac:dyDescent="0.25">
      <c r="A1240" s="28">
        <v>44011</v>
      </c>
      <c r="B1240" s="13" t="s">
        <v>19</v>
      </c>
      <c r="C1240" s="4">
        <v>53</v>
      </c>
      <c r="D1240" s="5" t="s">
        <v>22</v>
      </c>
    </row>
    <row r="1241" spans="1:4" x14ac:dyDescent="0.25">
      <c r="A1241" s="28">
        <v>44011</v>
      </c>
      <c r="B1241" s="13" t="s">
        <v>19</v>
      </c>
      <c r="C1241" s="4">
        <v>82</v>
      </c>
      <c r="D1241" s="5" t="s">
        <v>22</v>
      </c>
    </row>
    <row r="1242" spans="1:4" x14ac:dyDescent="0.25">
      <c r="A1242" s="28">
        <v>44011</v>
      </c>
      <c r="B1242" s="13" t="s">
        <v>19</v>
      </c>
      <c r="C1242" s="4">
        <v>45</v>
      </c>
      <c r="D1242" s="5" t="s">
        <v>22</v>
      </c>
    </row>
    <row r="1243" spans="1:4" x14ac:dyDescent="0.25">
      <c r="A1243" s="28">
        <v>44011</v>
      </c>
      <c r="B1243" s="13" t="s">
        <v>19</v>
      </c>
      <c r="C1243" s="4">
        <v>81</v>
      </c>
      <c r="D1243" s="5" t="s">
        <v>22</v>
      </c>
    </row>
    <row r="1244" spans="1:4" x14ac:dyDescent="0.25">
      <c r="A1244" s="28">
        <v>44011</v>
      </c>
      <c r="B1244" s="13" t="s">
        <v>19</v>
      </c>
      <c r="C1244" s="4">
        <v>75</v>
      </c>
      <c r="D1244" s="5" t="s">
        <v>22</v>
      </c>
    </row>
    <row r="1245" spans="1:4" x14ac:dyDescent="0.25">
      <c r="A1245" s="28">
        <v>44011</v>
      </c>
      <c r="B1245" s="13" t="s">
        <v>19</v>
      </c>
      <c r="C1245" s="4">
        <v>81</v>
      </c>
      <c r="D1245" s="5" t="s">
        <v>22</v>
      </c>
    </row>
    <row r="1246" spans="1:4" x14ac:dyDescent="0.25">
      <c r="A1246" s="28">
        <v>44011</v>
      </c>
      <c r="B1246" s="13" t="s">
        <v>19</v>
      </c>
      <c r="C1246" s="4">
        <v>87</v>
      </c>
      <c r="D1246" s="5" t="s">
        <v>22</v>
      </c>
    </row>
    <row r="1247" spans="1:4" x14ac:dyDescent="0.25">
      <c r="A1247" s="28">
        <v>44011</v>
      </c>
      <c r="B1247" s="13" t="s">
        <v>19</v>
      </c>
      <c r="C1247" s="4">
        <v>87</v>
      </c>
      <c r="D1247" s="5" t="s">
        <v>22</v>
      </c>
    </row>
    <row r="1248" spans="1:4" x14ac:dyDescent="0.25">
      <c r="A1248" s="28">
        <v>44011</v>
      </c>
      <c r="B1248" s="13" t="s">
        <v>19</v>
      </c>
      <c r="C1248" s="4">
        <v>53</v>
      </c>
      <c r="D1248" s="13" t="s">
        <v>21</v>
      </c>
    </row>
    <row r="1249" spans="1:4" x14ac:dyDescent="0.25">
      <c r="A1249" s="28">
        <v>44011</v>
      </c>
      <c r="B1249" s="13" t="s">
        <v>19</v>
      </c>
      <c r="C1249" s="4">
        <v>85</v>
      </c>
      <c r="D1249" s="13" t="s">
        <v>20</v>
      </c>
    </row>
    <row r="1250" spans="1:4" x14ac:dyDescent="0.25">
      <c r="A1250" s="28">
        <v>44011</v>
      </c>
      <c r="B1250" s="13" t="s">
        <v>19</v>
      </c>
      <c r="C1250" s="4">
        <v>52</v>
      </c>
      <c r="D1250" s="5" t="s">
        <v>20</v>
      </c>
    </row>
    <row r="1251" spans="1:4" x14ac:dyDescent="0.25">
      <c r="A1251" s="28">
        <v>44011</v>
      </c>
      <c r="B1251" s="13" t="s">
        <v>19</v>
      </c>
      <c r="C1251" s="4">
        <v>55</v>
      </c>
      <c r="D1251" s="5" t="s">
        <v>20</v>
      </c>
    </row>
    <row r="1252" spans="1:4" x14ac:dyDescent="0.25">
      <c r="A1252" s="28">
        <v>44011</v>
      </c>
      <c r="B1252" s="13" t="s">
        <v>19</v>
      </c>
      <c r="C1252" s="4">
        <v>60</v>
      </c>
      <c r="D1252" s="5" t="s">
        <v>20</v>
      </c>
    </row>
    <row r="1253" spans="1:4" x14ac:dyDescent="0.25">
      <c r="A1253" s="28">
        <v>44011</v>
      </c>
      <c r="B1253" s="13" t="s">
        <v>19</v>
      </c>
      <c r="C1253" s="4">
        <v>61</v>
      </c>
      <c r="D1253" s="5" t="s">
        <v>20</v>
      </c>
    </row>
    <row r="1254" spans="1:4" x14ac:dyDescent="0.25">
      <c r="A1254" s="28">
        <v>44011</v>
      </c>
      <c r="B1254" s="13" t="s">
        <v>19</v>
      </c>
      <c r="C1254" s="4">
        <v>81</v>
      </c>
      <c r="D1254" s="5" t="s">
        <v>20</v>
      </c>
    </row>
    <row r="1255" spans="1:4" x14ac:dyDescent="0.25">
      <c r="A1255" s="28">
        <v>44011</v>
      </c>
      <c r="B1255" s="13" t="s">
        <v>19</v>
      </c>
      <c r="C1255" s="4">
        <v>76</v>
      </c>
      <c r="D1255" s="5" t="s">
        <v>20</v>
      </c>
    </row>
    <row r="1256" spans="1:4" x14ac:dyDescent="0.25">
      <c r="A1256" s="28">
        <v>44011</v>
      </c>
      <c r="B1256" s="13" t="s">
        <v>19</v>
      </c>
      <c r="C1256" s="4">
        <v>66</v>
      </c>
      <c r="D1256" s="5" t="s">
        <v>20</v>
      </c>
    </row>
    <row r="1257" spans="1:4" x14ac:dyDescent="0.25">
      <c r="A1257" s="28">
        <v>44011</v>
      </c>
      <c r="B1257" s="13" t="s">
        <v>19</v>
      </c>
      <c r="C1257" s="4">
        <v>73</v>
      </c>
      <c r="D1257" s="5" t="s">
        <v>27</v>
      </c>
    </row>
    <row r="1258" spans="1:4" x14ac:dyDescent="0.25">
      <c r="A1258" s="28">
        <v>44011</v>
      </c>
      <c r="B1258" s="13" t="s">
        <v>23</v>
      </c>
      <c r="C1258" s="4">
        <v>60</v>
      </c>
      <c r="D1258" s="5" t="s">
        <v>22</v>
      </c>
    </row>
    <row r="1259" spans="1:4" x14ac:dyDescent="0.25">
      <c r="A1259" s="28">
        <v>44011</v>
      </c>
      <c r="B1259" s="13" t="s">
        <v>23</v>
      </c>
      <c r="C1259" s="4">
        <v>38</v>
      </c>
      <c r="D1259" s="5" t="s">
        <v>22</v>
      </c>
    </row>
    <row r="1260" spans="1:4" x14ac:dyDescent="0.25">
      <c r="A1260" s="28">
        <v>44011</v>
      </c>
      <c r="B1260" s="13" t="s">
        <v>23</v>
      </c>
      <c r="C1260" s="4">
        <v>94</v>
      </c>
      <c r="D1260" s="5" t="s">
        <v>22</v>
      </c>
    </row>
    <row r="1261" spans="1:4" x14ac:dyDescent="0.25">
      <c r="A1261" s="28">
        <v>44011</v>
      </c>
      <c r="B1261" s="13" t="s">
        <v>23</v>
      </c>
      <c r="C1261" s="4">
        <v>90</v>
      </c>
      <c r="D1261" s="5" t="s">
        <v>22</v>
      </c>
    </row>
    <row r="1262" spans="1:4" x14ac:dyDescent="0.25">
      <c r="A1262" s="28">
        <v>44011</v>
      </c>
      <c r="B1262" s="13" t="s">
        <v>23</v>
      </c>
      <c r="C1262" s="4">
        <v>89</v>
      </c>
      <c r="D1262" s="5" t="s">
        <v>22</v>
      </c>
    </row>
    <row r="1263" spans="1:4" x14ac:dyDescent="0.25">
      <c r="A1263" s="28">
        <v>44011</v>
      </c>
      <c r="B1263" s="13" t="s">
        <v>23</v>
      </c>
      <c r="C1263" s="4">
        <v>88</v>
      </c>
      <c r="D1263" s="5" t="s">
        <v>22</v>
      </c>
    </row>
    <row r="1264" spans="1:4" x14ac:dyDescent="0.25">
      <c r="A1264" s="28">
        <v>44011</v>
      </c>
      <c r="B1264" s="13" t="s">
        <v>23</v>
      </c>
      <c r="C1264" s="4">
        <v>46</v>
      </c>
      <c r="D1264" s="5" t="s">
        <v>22</v>
      </c>
    </row>
    <row r="1265" spans="1:4" x14ac:dyDescent="0.25">
      <c r="A1265" s="28">
        <v>44011</v>
      </c>
      <c r="B1265" s="13" t="s">
        <v>23</v>
      </c>
      <c r="C1265" s="4">
        <v>61</v>
      </c>
      <c r="D1265" s="5" t="s">
        <v>21</v>
      </c>
    </row>
    <row r="1266" spans="1:4" x14ac:dyDescent="0.25">
      <c r="A1266" s="28">
        <v>44011</v>
      </c>
      <c r="B1266" s="13" t="s">
        <v>23</v>
      </c>
      <c r="C1266" s="4">
        <v>71</v>
      </c>
      <c r="D1266" s="5" t="s">
        <v>20</v>
      </c>
    </row>
    <row r="1267" spans="1:4" x14ac:dyDescent="0.25">
      <c r="A1267" s="28">
        <v>44011</v>
      </c>
      <c r="B1267" s="13" t="s">
        <v>23</v>
      </c>
      <c r="C1267" s="4">
        <v>89</v>
      </c>
      <c r="D1267" s="5" t="s">
        <v>20</v>
      </c>
    </row>
    <row r="1268" spans="1:4" x14ac:dyDescent="0.25">
      <c r="A1268" s="28">
        <v>44011</v>
      </c>
      <c r="B1268" s="13" t="s">
        <v>23</v>
      </c>
      <c r="C1268" s="4">
        <v>96</v>
      </c>
      <c r="D1268" s="5" t="s">
        <v>20</v>
      </c>
    </row>
    <row r="1269" spans="1:4" x14ac:dyDescent="0.25">
      <c r="A1269" s="28">
        <v>44011</v>
      </c>
      <c r="B1269" s="13" t="s">
        <v>23</v>
      </c>
      <c r="C1269" s="4">
        <v>84</v>
      </c>
      <c r="D1269" s="5" t="s">
        <v>20</v>
      </c>
    </row>
    <row r="1270" spans="1:4" x14ac:dyDescent="0.25">
      <c r="A1270" s="28">
        <v>44011</v>
      </c>
      <c r="B1270" s="13" t="s">
        <v>23</v>
      </c>
      <c r="C1270" s="4">
        <v>47</v>
      </c>
      <c r="D1270" s="5" t="s">
        <v>20</v>
      </c>
    </row>
    <row r="1271" spans="1:4" x14ac:dyDescent="0.25">
      <c r="A1271" s="28">
        <v>44011</v>
      </c>
      <c r="B1271" s="13" t="s">
        <v>23</v>
      </c>
      <c r="C1271" s="4">
        <v>83</v>
      </c>
      <c r="D1271" s="5" t="s">
        <v>20</v>
      </c>
    </row>
    <row r="1272" spans="1:4" x14ac:dyDescent="0.25">
      <c r="A1272" s="28">
        <v>44011</v>
      </c>
      <c r="B1272" s="13" t="s">
        <v>23</v>
      </c>
      <c r="C1272" s="4">
        <v>88</v>
      </c>
      <c r="D1272" s="5" t="s">
        <v>20</v>
      </c>
    </row>
    <row r="1273" spans="1:4" x14ac:dyDescent="0.25">
      <c r="A1273" s="28">
        <v>44011</v>
      </c>
      <c r="B1273" s="13" t="s">
        <v>23</v>
      </c>
      <c r="C1273" s="4">
        <v>75</v>
      </c>
      <c r="D1273" s="5" t="s">
        <v>20</v>
      </c>
    </row>
    <row r="1274" spans="1:4" x14ac:dyDescent="0.25">
      <c r="A1274" s="28">
        <v>44011</v>
      </c>
      <c r="B1274" s="13" t="s">
        <v>23</v>
      </c>
      <c r="C1274" s="4">
        <v>95</v>
      </c>
      <c r="D1274" s="5" t="s">
        <v>20</v>
      </c>
    </row>
    <row r="1275" spans="1:4" x14ac:dyDescent="0.25">
      <c r="A1275" s="28">
        <v>44011</v>
      </c>
      <c r="B1275" s="13" t="s">
        <v>23</v>
      </c>
      <c r="C1275" s="4">
        <v>75</v>
      </c>
      <c r="D1275" s="5" t="s">
        <v>20</v>
      </c>
    </row>
    <row r="1276" spans="1:4" x14ac:dyDescent="0.25">
      <c r="A1276" s="28">
        <v>44011</v>
      </c>
      <c r="B1276" s="13" t="s">
        <v>23</v>
      </c>
      <c r="C1276" s="4">
        <v>52</v>
      </c>
      <c r="D1276" s="5" t="s">
        <v>20</v>
      </c>
    </row>
    <row r="1277" spans="1:4" x14ac:dyDescent="0.25">
      <c r="A1277" s="28">
        <v>44011</v>
      </c>
      <c r="B1277" s="13" t="s">
        <v>23</v>
      </c>
      <c r="C1277" s="4">
        <v>92</v>
      </c>
      <c r="D1277" s="5" t="s">
        <v>20</v>
      </c>
    </row>
    <row r="1278" spans="1:4" x14ac:dyDescent="0.25">
      <c r="A1278" s="28">
        <v>44011</v>
      </c>
      <c r="B1278" s="13" t="s">
        <v>23</v>
      </c>
      <c r="C1278" s="4">
        <v>93</v>
      </c>
      <c r="D1278" s="5" t="s">
        <v>20</v>
      </c>
    </row>
    <row r="1279" spans="1:4" x14ac:dyDescent="0.25">
      <c r="A1279" s="28">
        <v>44011</v>
      </c>
      <c r="B1279" s="13" t="s">
        <v>23</v>
      </c>
      <c r="C1279" s="4">
        <v>91</v>
      </c>
      <c r="D1279" s="5" t="s">
        <v>20</v>
      </c>
    </row>
    <row r="1280" spans="1:4" x14ac:dyDescent="0.25">
      <c r="A1280" s="28">
        <v>44011</v>
      </c>
      <c r="B1280" s="13" t="s">
        <v>23</v>
      </c>
      <c r="C1280" s="4"/>
      <c r="D1280" s="5" t="s">
        <v>20</v>
      </c>
    </row>
    <row r="1281" spans="1:4" x14ac:dyDescent="0.25">
      <c r="A1281" s="28">
        <v>44011</v>
      </c>
      <c r="B1281" s="13" t="s">
        <v>23</v>
      </c>
      <c r="C1281" s="4">
        <v>71</v>
      </c>
      <c r="D1281" s="5" t="s">
        <v>26</v>
      </c>
    </row>
    <row r="1282" spans="1:4" x14ac:dyDescent="0.25">
      <c r="A1282" s="28">
        <v>44012</v>
      </c>
      <c r="B1282" s="13" t="s">
        <v>19</v>
      </c>
      <c r="C1282" s="4">
        <v>82</v>
      </c>
      <c r="D1282" s="5" t="s">
        <v>22</v>
      </c>
    </row>
    <row r="1283" spans="1:4" x14ac:dyDescent="0.25">
      <c r="A1283" s="28">
        <v>44012</v>
      </c>
      <c r="B1283" s="13" t="s">
        <v>19</v>
      </c>
      <c r="C1283" s="4">
        <v>80</v>
      </c>
      <c r="D1283" s="5" t="s">
        <v>22</v>
      </c>
    </row>
    <row r="1284" spans="1:4" x14ac:dyDescent="0.25">
      <c r="A1284" s="28">
        <v>44012</v>
      </c>
      <c r="B1284" s="13" t="s">
        <v>19</v>
      </c>
      <c r="C1284" s="4">
        <v>84</v>
      </c>
      <c r="D1284" s="5" t="s">
        <v>22</v>
      </c>
    </row>
    <row r="1285" spans="1:4" x14ac:dyDescent="0.25">
      <c r="A1285" s="28">
        <v>44012</v>
      </c>
      <c r="B1285" s="13" t="s">
        <v>19</v>
      </c>
      <c r="C1285" s="4">
        <v>47</v>
      </c>
      <c r="D1285" s="5" t="s">
        <v>22</v>
      </c>
    </row>
    <row r="1286" spans="1:4" x14ac:dyDescent="0.25">
      <c r="A1286" s="28">
        <v>44012</v>
      </c>
      <c r="B1286" s="13" t="s">
        <v>19</v>
      </c>
      <c r="C1286" s="4">
        <v>81</v>
      </c>
      <c r="D1286" s="5" t="s">
        <v>22</v>
      </c>
    </row>
    <row r="1287" spans="1:4" x14ac:dyDescent="0.25">
      <c r="A1287" s="28">
        <v>44012</v>
      </c>
      <c r="B1287" s="13" t="s">
        <v>19</v>
      </c>
      <c r="C1287" s="4">
        <v>74</v>
      </c>
      <c r="D1287" s="5" t="s">
        <v>22</v>
      </c>
    </row>
    <row r="1288" spans="1:4" x14ac:dyDescent="0.25">
      <c r="A1288" s="28">
        <v>44012</v>
      </c>
      <c r="B1288" s="13" t="s">
        <v>19</v>
      </c>
      <c r="C1288" s="4">
        <v>74</v>
      </c>
      <c r="D1288" s="5" t="s">
        <v>22</v>
      </c>
    </row>
    <row r="1289" spans="1:4" x14ac:dyDescent="0.25">
      <c r="A1289" s="28">
        <v>44012</v>
      </c>
      <c r="B1289" s="13" t="s">
        <v>19</v>
      </c>
      <c r="C1289" s="4">
        <v>96</v>
      </c>
      <c r="D1289" s="5" t="s">
        <v>20</v>
      </c>
    </row>
    <row r="1290" spans="1:4" x14ac:dyDescent="0.25">
      <c r="A1290" s="28">
        <v>44012</v>
      </c>
      <c r="B1290" s="13" t="s">
        <v>19</v>
      </c>
      <c r="C1290" s="4">
        <v>92</v>
      </c>
      <c r="D1290" s="5" t="s">
        <v>20</v>
      </c>
    </row>
    <row r="1291" spans="1:4" x14ac:dyDescent="0.25">
      <c r="A1291" s="28">
        <v>44012</v>
      </c>
      <c r="B1291" s="13" t="s">
        <v>19</v>
      </c>
      <c r="C1291" s="4">
        <v>63</v>
      </c>
      <c r="D1291" s="5" t="s">
        <v>20</v>
      </c>
    </row>
    <row r="1292" spans="1:4" x14ac:dyDescent="0.25">
      <c r="A1292" s="28">
        <v>44012</v>
      </c>
      <c r="B1292" s="13" t="s">
        <v>19</v>
      </c>
      <c r="C1292" s="4">
        <v>86</v>
      </c>
      <c r="D1292" s="5" t="s">
        <v>20</v>
      </c>
    </row>
    <row r="1293" spans="1:4" x14ac:dyDescent="0.25">
      <c r="A1293" s="28">
        <v>44012</v>
      </c>
      <c r="B1293" s="13" t="s">
        <v>23</v>
      </c>
      <c r="C1293" s="4">
        <v>72</v>
      </c>
      <c r="D1293" s="5" t="s">
        <v>22</v>
      </c>
    </row>
    <row r="1294" spans="1:4" x14ac:dyDescent="0.25">
      <c r="A1294" s="28">
        <v>44012</v>
      </c>
      <c r="B1294" s="13" t="s">
        <v>23</v>
      </c>
      <c r="C1294" s="4">
        <v>93</v>
      </c>
      <c r="D1294" s="5" t="s">
        <v>22</v>
      </c>
    </row>
    <row r="1295" spans="1:4" x14ac:dyDescent="0.25">
      <c r="A1295" s="28">
        <v>44012</v>
      </c>
      <c r="B1295" s="13" t="s">
        <v>23</v>
      </c>
      <c r="C1295" s="4">
        <v>45</v>
      </c>
      <c r="D1295" s="5" t="s">
        <v>22</v>
      </c>
    </row>
    <row r="1296" spans="1:4" x14ac:dyDescent="0.25">
      <c r="A1296" s="28">
        <v>44012</v>
      </c>
      <c r="B1296" s="13" t="s">
        <v>23</v>
      </c>
      <c r="C1296" s="4">
        <v>48</v>
      </c>
      <c r="D1296" s="5" t="s">
        <v>22</v>
      </c>
    </row>
    <row r="1297" spans="1:4" x14ac:dyDescent="0.25">
      <c r="A1297" s="28">
        <v>44012</v>
      </c>
      <c r="B1297" s="13" t="s">
        <v>23</v>
      </c>
      <c r="C1297" s="4">
        <v>75</v>
      </c>
      <c r="D1297" s="5" t="s">
        <v>22</v>
      </c>
    </row>
    <row r="1298" spans="1:4" x14ac:dyDescent="0.25">
      <c r="A1298" s="28">
        <v>44012</v>
      </c>
      <c r="B1298" s="13" t="s">
        <v>23</v>
      </c>
      <c r="C1298" s="4">
        <v>76</v>
      </c>
      <c r="D1298" s="5" t="s">
        <v>22</v>
      </c>
    </row>
    <row r="1299" spans="1:4" x14ac:dyDescent="0.25">
      <c r="A1299" s="28">
        <v>44012</v>
      </c>
      <c r="B1299" s="13" t="s">
        <v>23</v>
      </c>
      <c r="C1299" s="4">
        <v>79</v>
      </c>
      <c r="D1299" s="5" t="s">
        <v>21</v>
      </c>
    </row>
    <row r="1300" spans="1:4" x14ac:dyDescent="0.25">
      <c r="A1300" s="28">
        <v>44012</v>
      </c>
      <c r="B1300" s="13" t="s">
        <v>23</v>
      </c>
      <c r="C1300" s="4">
        <v>93</v>
      </c>
      <c r="D1300" s="5" t="s">
        <v>21</v>
      </c>
    </row>
    <row r="1301" spans="1:4" x14ac:dyDescent="0.25">
      <c r="A1301" s="28">
        <v>44012</v>
      </c>
      <c r="B1301" s="13" t="s">
        <v>23</v>
      </c>
      <c r="C1301" s="4">
        <v>51</v>
      </c>
      <c r="D1301" s="5" t="s">
        <v>20</v>
      </c>
    </row>
    <row r="1302" spans="1:4" x14ac:dyDescent="0.25">
      <c r="A1302" s="28">
        <v>44012</v>
      </c>
      <c r="B1302" s="13" t="s">
        <v>23</v>
      </c>
      <c r="C1302" s="4">
        <v>85</v>
      </c>
      <c r="D1302" s="5" t="s">
        <v>20</v>
      </c>
    </row>
    <row r="1303" spans="1:4" x14ac:dyDescent="0.25">
      <c r="A1303" s="28">
        <v>44012</v>
      </c>
      <c r="B1303" s="13" t="s">
        <v>23</v>
      </c>
      <c r="C1303" s="4">
        <v>84</v>
      </c>
      <c r="D1303" s="5" t="s">
        <v>20</v>
      </c>
    </row>
    <row r="1304" spans="1:4" x14ac:dyDescent="0.25">
      <c r="A1304" s="28">
        <v>44012</v>
      </c>
      <c r="B1304" s="13" t="s">
        <v>23</v>
      </c>
      <c r="C1304" s="4">
        <v>75</v>
      </c>
      <c r="D1304" s="5" t="s">
        <v>20</v>
      </c>
    </row>
    <row r="1305" spans="1:4" x14ac:dyDescent="0.25">
      <c r="A1305" s="28">
        <v>44012</v>
      </c>
      <c r="B1305" s="13" t="s">
        <v>23</v>
      </c>
      <c r="C1305" s="4">
        <v>76</v>
      </c>
      <c r="D1305" s="5" t="s">
        <v>20</v>
      </c>
    </row>
    <row r="1306" spans="1:4" x14ac:dyDescent="0.25">
      <c r="A1306" s="28">
        <v>44012</v>
      </c>
      <c r="B1306" s="13" t="s">
        <v>23</v>
      </c>
      <c r="C1306" s="4">
        <v>89</v>
      </c>
      <c r="D1306" s="5" t="s">
        <v>20</v>
      </c>
    </row>
    <row r="1307" spans="1:4" x14ac:dyDescent="0.25">
      <c r="A1307" s="28">
        <v>44012</v>
      </c>
      <c r="B1307" s="13" t="s">
        <v>23</v>
      </c>
      <c r="C1307" s="4">
        <v>78</v>
      </c>
      <c r="D1307" s="5" t="s">
        <v>20</v>
      </c>
    </row>
    <row r="1308" spans="1:4" x14ac:dyDescent="0.25">
      <c r="A1308" s="28">
        <v>44012</v>
      </c>
      <c r="B1308" s="13" t="s">
        <v>23</v>
      </c>
      <c r="C1308" s="4">
        <v>82</v>
      </c>
      <c r="D1308" s="5" t="s">
        <v>20</v>
      </c>
    </row>
    <row r="1309" spans="1:4" x14ac:dyDescent="0.25">
      <c r="A1309" s="28">
        <v>44013</v>
      </c>
      <c r="B1309" s="13" t="s">
        <v>19</v>
      </c>
      <c r="C1309" s="4">
        <v>67</v>
      </c>
      <c r="D1309" s="5" t="s">
        <v>22</v>
      </c>
    </row>
    <row r="1310" spans="1:4" x14ac:dyDescent="0.25">
      <c r="A1310" s="28">
        <v>44013</v>
      </c>
      <c r="B1310" s="13" t="s">
        <v>19</v>
      </c>
      <c r="C1310" s="4">
        <v>77</v>
      </c>
      <c r="D1310" s="5" t="s">
        <v>22</v>
      </c>
    </row>
    <row r="1311" spans="1:4" x14ac:dyDescent="0.25">
      <c r="A1311" s="28">
        <v>44013</v>
      </c>
      <c r="B1311" s="13" t="s">
        <v>19</v>
      </c>
      <c r="C1311" s="4">
        <v>79</v>
      </c>
      <c r="D1311" s="5" t="s">
        <v>22</v>
      </c>
    </row>
    <row r="1312" spans="1:4" x14ac:dyDescent="0.25">
      <c r="A1312" s="28">
        <v>44013</v>
      </c>
      <c r="B1312" s="13" t="s">
        <v>19</v>
      </c>
      <c r="C1312" s="4">
        <v>72</v>
      </c>
      <c r="D1312" s="5" t="s">
        <v>22</v>
      </c>
    </row>
    <row r="1313" spans="1:4" x14ac:dyDescent="0.25">
      <c r="A1313" s="28">
        <v>44013</v>
      </c>
      <c r="B1313" s="13" t="s">
        <v>19</v>
      </c>
      <c r="C1313" s="4">
        <v>75</v>
      </c>
      <c r="D1313" s="5" t="s">
        <v>22</v>
      </c>
    </row>
    <row r="1314" spans="1:4" x14ac:dyDescent="0.25">
      <c r="A1314" s="28">
        <v>44013</v>
      </c>
      <c r="B1314" s="13" t="s">
        <v>19</v>
      </c>
      <c r="C1314" s="4">
        <v>68</v>
      </c>
      <c r="D1314" s="5" t="s">
        <v>22</v>
      </c>
    </row>
    <row r="1315" spans="1:4" x14ac:dyDescent="0.25">
      <c r="A1315" s="28">
        <v>44013</v>
      </c>
      <c r="B1315" s="13" t="s">
        <v>19</v>
      </c>
      <c r="C1315" s="4">
        <v>78</v>
      </c>
      <c r="D1315" s="5" t="s">
        <v>22</v>
      </c>
    </row>
    <row r="1316" spans="1:4" x14ac:dyDescent="0.25">
      <c r="A1316" s="28">
        <v>44013</v>
      </c>
      <c r="B1316" s="13" t="s">
        <v>19</v>
      </c>
      <c r="C1316" s="4">
        <v>42</v>
      </c>
      <c r="D1316" s="5" t="s">
        <v>22</v>
      </c>
    </row>
    <row r="1317" spans="1:4" x14ac:dyDescent="0.25">
      <c r="A1317" s="28">
        <v>44013</v>
      </c>
      <c r="B1317" s="13" t="s">
        <v>19</v>
      </c>
      <c r="C1317" s="4">
        <v>78</v>
      </c>
      <c r="D1317" s="5" t="s">
        <v>22</v>
      </c>
    </row>
    <row r="1318" spans="1:4" x14ac:dyDescent="0.25">
      <c r="A1318" s="28">
        <v>44013</v>
      </c>
      <c r="B1318" s="13" t="s">
        <v>19</v>
      </c>
      <c r="C1318" s="4">
        <v>83</v>
      </c>
      <c r="D1318" s="5" t="s">
        <v>22</v>
      </c>
    </row>
    <row r="1319" spans="1:4" x14ac:dyDescent="0.25">
      <c r="A1319" s="28">
        <v>44013</v>
      </c>
      <c r="B1319" s="13" t="s">
        <v>19</v>
      </c>
      <c r="C1319" s="4">
        <v>62</v>
      </c>
      <c r="D1319" s="5" t="s">
        <v>22</v>
      </c>
    </row>
    <row r="1320" spans="1:4" x14ac:dyDescent="0.25">
      <c r="A1320" s="28">
        <v>44013</v>
      </c>
      <c r="B1320" s="13" t="s">
        <v>19</v>
      </c>
      <c r="C1320" s="4">
        <v>81</v>
      </c>
      <c r="D1320" s="5" t="s">
        <v>22</v>
      </c>
    </row>
    <row r="1321" spans="1:4" x14ac:dyDescent="0.25">
      <c r="A1321" s="28">
        <v>44013</v>
      </c>
      <c r="B1321" s="13" t="s">
        <v>19</v>
      </c>
      <c r="C1321" s="4">
        <v>46</v>
      </c>
      <c r="D1321" s="5" t="s">
        <v>22</v>
      </c>
    </row>
    <row r="1322" spans="1:4" x14ac:dyDescent="0.25">
      <c r="A1322" s="28">
        <v>44013</v>
      </c>
      <c r="B1322" s="13" t="s">
        <v>19</v>
      </c>
      <c r="C1322" s="4">
        <v>81</v>
      </c>
      <c r="D1322" s="5" t="s">
        <v>22</v>
      </c>
    </row>
    <row r="1323" spans="1:4" x14ac:dyDescent="0.25">
      <c r="A1323" s="28">
        <v>44013</v>
      </c>
      <c r="B1323" s="13" t="s">
        <v>19</v>
      </c>
      <c r="C1323" s="4">
        <v>76</v>
      </c>
      <c r="D1323" s="5" t="s">
        <v>22</v>
      </c>
    </row>
    <row r="1324" spans="1:4" x14ac:dyDescent="0.25">
      <c r="A1324" s="28">
        <v>44013</v>
      </c>
      <c r="B1324" s="13" t="s">
        <v>19</v>
      </c>
      <c r="C1324" s="4">
        <v>74</v>
      </c>
      <c r="D1324" s="5" t="s">
        <v>22</v>
      </c>
    </row>
    <row r="1325" spans="1:4" x14ac:dyDescent="0.25">
      <c r="A1325" s="28">
        <v>44013</v>
      </c>
      <c r="B1325" s="13" t="s">
        <v>19</v>
      </c>
      <c r="C1325" s="4">
        <v>60</v>
      </c>
      <c r="D1325" s="5" t="s">
        <v>22</v>
      </c>
    </row>
    <row r="1326" spans="1:4" x14ac:dyDescent="0.25">
      <c r="A1326" s="28">
        <v>44013</v>
      </c>
      <c r="B1326" s="13" t="s">
        <v>19</v>
      </c>
      <c r="C1326" s="4">
        <v>26</v>
      </c>
      <c r="D1326" s="5" t="s">
        <v>22</v>
      </c>
    </row>
    <row r="1327" spans="1:4" x14ac:dyDescent="0.25">
      <c r="A1327" s="28">
        <v>44013</v>
      </c>
      <c r="B1327" s="13" t="s">
        <v>19</v>
      </c>
      <c r="C1327" s="4">
        <v>82</v>
      </c>
      <c r="D1327" s="5" t="s">
        <v>21</v>
      </c>
    </row>
    <row r="1328" spans="1:4" x14ac:dyDescent="0.25">
      <c r="A1328" s="28">
        <v>44013</v>
      </c>
      <c r="B1328" s="13" t="s">
        <v>19</v>
      </c>
      <c r="C1328" s="4">
        <v>47</v>
      </c>
      <c r="D1328" s="5" t="s">
        <v>20</v>
      </c>
    </row>
    <row r="1329" spans="1:4" x14ac:dyDescent="0.25">
      <c r="A1329" s="28">
        <v>44013</v>
      </c>
      <c r="B1329" s="13" t="s">
        <v>19</v>
      </c>
      <c r="C1329" s="4">
        <v>56</v>
      </c>
      <c r="D1329" s="5" t="s">
        <v>20</v>
      </c>
    </row>
    <row r="1330" spans="1:4" x14ac:dyDescent="0.25">
      <c r="A1330" s="28">
        <v>44013</v>
      </c>
      <c r="B1330" s="13" t="s">
        <v>19</v>
      </c>
      <c r="C1330" s="4">
        <v>34</v>
      </c>
      <c r="D1330" s="5" t="s">
        <v>20</v>
      </c>
    </row>
    <row r="1331" spans="1:4" x14ac:dyDescent="0.25">
      <c r="A1331" s="28">
        <v>44013</v>
      </c>
      <c r="B1331" s="13" t="s">
        <v>19</v>
      </c>
      <c r="C1331" s="4">
        <v>35</v>
      </c>
      <c r="D1331" s="5" t="s">
        <v>20</v>
      </c>
    </row>
    <row r="1332" spans="1:4" x14ac:dyDescent="0.25">
      <c r="A1332" s="28">
        <v>44013</v>
      </c>
      <c r="B1332" s="13" t="s">
        <v>19</v>
      </c>
      <c r="C1332" s="4">
        <v>61</v>
      </c>
      <c r="D1332" s="5" t="s">
        <v>20</v>
      </c>
    </row>
    <row r="1333" spans="1:4" x14ac:dyDescent="0.25">
      <c r="A1333" s="28">
        <v>44013</v>
      </c>
      <c r="B1333" s="13" t="s">
        <v>19</v>
      </c>
      <c r="C1333" s="4">
        <v>70</v>
      </c>
      <c r="D1333" s="5" t="s">
        <v>20</v>
      </c>
    </row>
    <row r="1334" spans="1:4" x14ac:dyDescent="0.25">
      <c r="A1334" s="28">
        <v>44013</v>
      </c>
      <c r="B1334" s="13" t="s">
        <v>19</v>
      </c>
      <c r="C1334" s="4">
        <v>61</v>
      </c>
      <c r="D1334" s="5" t="s">
        <v>20</v>
      </c>
    </row>
    <row r="1335" spans="1:4" x14ac:dyDescent="0.25">
      <c r="A1335" s="28">
        <v>44013</v>
      </c>
      <c r="B1335" s="13" t="s">
        <v>19</v>
      </c>
      <c r="C1335" s="4">
        <v>72</v>
      </c>
      <c r="D1335" s="5" t="s">
        <v>28</v>
      </c>
    </row>
    <row r="1336" spans="1:4" x14ac:dyDescent="0.25">
      <c r="A1336" s="28">
        <v>44013</v>
      </c>
      <c r="B1336" s="13" t="s">
        <v>23</v>
      </c>
      <c r="C1336" s="4">
        <v>82</v>
      </c>
      <c r="D1336" s="5" t="s">
        <v>22</v>
      </c>
    </row>
    <row r="1337" spans="1:4" x14ac:dyDescent="0.25">
      <c r="A1337" s="28">
        <v>44013</v>
      </c>
      <c r="B1337" s="13" t="s">
        <v>23</v>
      </c>
      <c r="C1337" s="4">
        <v>46</v>
      </c>
      <c r="D1337" s="5" t="s">
        <v>22</v>
      </c>
    </row>
    <row r="1338" spans="1:4" x14ac:dyDescent="0.25">
      <c r="A1338" s="28">
        <v>44013</v>
      </c>
      <c r="B1338" s="13" t="s">
        <v>23</v>
      </c>
      <c r="C1338" s="4">
        <v>40</v>
      </c>
      <c r="D1338" s="5" t="s">
        <v>22</v>
      </c>
    </row>
    <row r="1339" spans="1:4" x14ac:dyDescent="0.25">
      <c r="A1339" s="28">
        <v>44013</v>
      </c>
      <c r="B1339" s="13" t="s">
        <v>23</v>
      </c>
      <c r="C1339" s="4">
        <v>90</v>
      </c>
      <c r="D1339" s="5" t="s">
        <v>22</v>
      </c>
    </row>
    <row r="1340" spans="1:4" x14ac:dyDescent="0.25">
      <c r="A1340" s="28">
        <v>44013</v>
      </c>
      <c r="B1340" s="13" t="s">
        <v>23</v>
      </c>
      <c r="C1340" s="4">
        <v>80</v>
      </c>
      <c r="D1340" s="5" t="s">
        <v>22</v>
      </c>
    </row>
    <row r="1341" spans="1:4" x14ac:dyDescent="0.25">
      <c r="A1341" s="28">
        <v>44013</v>
      </c>
      <c r="B1341" s="13" t="s">
        <v>23</v>
      </c>
      <c r="C1341" s="4">
        <v>83</v>
      </c>
      <c r="D1341" s="5" t="s">
        <v>22</v>
      </c>
    </row>
    <row r="1342" spans="1:4" x14ac:dyDescent="0.25">
      <c r="A1342" s="28">
        <v>44013</v>
      </c>
      <c r="B1342" s="13" t="s">
        <v>23</v>
      </c>
      <c r="C1342" s="4">
        <v>97</v>
      </c>
      <c r="D1342" s="5" t="s">
        <v>22</v>
      </c>
    </row>
    <row r="1343" spans="1:4" x14ac:dyDescent="0.25">
      <c r="A1343" s="28">
        <v>44013</v>
      </c>
      <c r="B1343" s="13" t="s">
        <v>23</v>
      </c>
      <c r="C1343" s="4">
        <v>74</v>
      </c>
      <c r="D1343" s="5" t="s">
        <v>22</v>
      </c>
    </row>
    <row r="1344" spans="1:4" x14ac:dyDescent="0.25">
      <c r="A1344" s="28">
        <v>44013</v>
      </c>
      <c r="B1344" s="13" t="s">
        <v>23</v>
      </c>
      <c r="C1344" s="4">
        <v>27</v>
      </c>
      <c r="D1344" s="5" t="s">
        <v>22</v>
      </c>
    </row>
    <row r="1345" spans="1:4" x14ac:dyDescent="0.25">
      <c r="A1345" s="28">
        <v>44013</v>
      </c>
      <c r="B1345" s="13" t="s">
        <v>23</v>
      </c>
      <c r="C1345" s="4">
        <v>69</v>
      </c>
      <c r="D1345" s="5" t="s">
        <v>21</v>
      </c>
    </row>
    <row r="1346" spans="1:4" x14ac:dyDescent="0.25">
      <c r="A1346" s="28">
        <v>44013</v>
      </c>
      <c r="B1346" s="13" t="s">
        <v>23</v>
      </c>
      <c r="C1346" s="4">
        <v>92</v>
      </c>
      <c r="D1346" s="5" t="s">
        <v>21</v>
      </c>
    </row>
    <row r="1347" spans="1:4" x14ac:dyDescent="0.25">
      <c r="A1347" s="28">
        <v>44013</v>
      </c>
      <c r="B1347" s="13" t="s">
        <v>23</v>
      </c>
      <c r="C1347" s="4">
        <v>85</v>
      </c>
      <c r="D1347" s="5" t="s">
        <v>20</v>
      </c>
    </row>
    <row r="1348" spans="1:4" x14ac:dyDescent="0.25">
      <c r="A1348" s="28">
        <v>44013</v>
      </c>
      <c r="B1348" s="13" t="s">
        <v>23</v>
      </c>
      <c r="C1348" s="4">
        <v>77</v>
      </c>
      <c r="D1348" s="5" t="s">
        <v>20</v>
      </c>
    </row>
    <row r="1349" spans="1:4" x14ac:dyDescent="0.25">
      <c r="A1349" s="28">
        <v>44013</v>
      </c>
      <c r="B1349" s="13" t="s">
        <v>23</v>
      </c>
      <c r="C1349" s="4">
        <v>68</v>
      </c>
      <c r="D1349" s="5" t="s">
        <v>20</v>
      </c>
    </row>
    <row r="1350" spans="1:4" x14ac:dyDescent="0.25">
      <c r="A1350" s="28">
        <v>44013</v>
      </c>
      <c r="B1350" s="13" t="s">
        <v>23</v>
      </c>
      <c r="C1350" s="4">
        <v>92</v>
      </c>
      <c r="D1350" s="5" t="s">
        <v>20</v>
      </c>
    </row>
    <row r="1351" spans="1:4" x14ac:dyDescent="0.25">
      <c r="A1351" s="28">
        <v>44013</v>
      </c>
      <c r="B1351" s="13" t="s">
        <v>23</v>
      </c>
      <c r="C1351" s="4">
        <v>94</v>
      </c>
      <c r="D1351" s="5" t="s">
        <v>20</v>
      </c>
    </row>
    <row r="1352" spans="1:4" x14ac:dyDescent="0.25">
      <c r="A1352" s="28">
        <v>44013</v>
      </c>
      <c r="B1352" s="13" t="s">
        <v>23</v>
      </c>
      <c r="C1352" s="4">
        <v>57</v>
      </c>
      <c r="D1352" s="5" t="s">
        <v>20</v>
      </c>
    </row>
    <row r="1353" spans="1:4" x14ac:dyDescent="0.25">
      <c r="A1353" s="28">
        <v>44014</v>
      </c>
      <c r="B1353" s="13" t="s">
        <v>19</v>
      </c>
      <c r="C1353" s="4">
        <v>90</v>
      </c>
      <c r="D1353" s="13" t="s">
        <v>22</v>
      </c>
    </row>
    <row r="1354" spans="1:4" x14ac:dyDescent="0.25">
      <c r="A1354" s="28">
        <v>44014</v>
      </c>
      <c r="B1354" s="13" t="s">
        <v>19</v>
      </c>
      <c r="C1354" s="4">
        <v>53</v>
      </c>
      <c r="D1354" s="13" t="s">
        <v>22</v>
      </c>
    </row>
    <row r="1355" spans="1:4" x14ac:dyDescent="0.25">
      <c r="A1355" s="28">
        <v>44014</v>
      </c>
      <c r="B1355" s="13" t="s">
        <v>19</v>
      </c>
      <c r="C1355" s="4">
        <v>54</v>
      </c>
      <c r="D1355" s="13" t="s">
        <v>22</v>
      </c>
    </row>
    <row r="1356" spans="1:4" x14ac:dyDescent="0.25">
      <c r="A1356" s="28">
        <v>44014</v>
      </c>
      <c r="B1356" s="13" t="s">
        <v>19</v>
      </c>
      <c r="C1356" s="4">
        <v>59</v>
      </c>
      <c r="D1356" s="13" t="s">
        <v>22</v>
      </c>
    </row>
    <row r="1357" spans="1:4" x14ac:dyDescent="0.25">
      <c r="A1357" s="28">
        <v>44014</v>
      </c>
      <c r="B1357" s="13" t="s">
        <v>19</v>
      </c>
      <c r="C1357" s="4">
        <v>68</v>
      </c>
      <c r="D1357" s="13" t="s">
        <v>22</v>
      </c>
    </row>
    <row r="1358" spans="1:4" x14ac:dyDescent="0.25">
      <c r="A1358" s="28">
        <v>44014</v>
      </c>
      <c r="B1358" s="13" t="s">
        <v>19</v>
      </c>
      <c r="C1358" s="4">
        <v>57</v>
      </c>
      <c r="D1358" s="5" t="s">
        <v>22</v>
      </c>
    </row>
    <row r="1359" spans="1:4" x14ac:dyDescent="0.25">
      <c r="A1359" s="28">
        <v>44014</v>
      </c>
      <c r="B1359" s="13" t="s">
        <v>19</v>
      </c>
      <c r="C1359" s="4">
        <v>73</v>
      </c>
      <c r="D1359" s="5" t="s">
        <v>22</v>
      </c>
    </row>
    <row r="1360" spans="1:4" x14ac:dyDescent="0.25">
      <c r="A1360" s="28">
        <v>44014</v>
      </c>
      <c r="B1360" s="13" t="s">
        <v>19</v>
      </c>
      <c r="C1360" s="4">
        <v>80</v>
      </c>
      <c r="D1360" s="5" t="s">
        <v>22</v>
      </c>
    </row>
    <row r="1361" spans="1:4" x14ac:dyDescent="0.25">
      <c r="A1361" s="28">
        <v>44014</v>
      </c>
      <c r="B1361" s="13" t="s">
        <v>19</v>
      </c>
      <c r="C1361" s="4">
        <v>38</v>
      </c>
      <c r="D1361" s="5" t="s">
        <v>22</v>
      </c>
    </row>
    <row r="1362" spans="1:4" x14ac:dyDescent="0.25">
      <c r="A1362" s="28">
        <v>44014</v>
      </c>
      <c r="B1362" s="13" t="s">
        <v>19</v>
      </c>
      <c r="C1362" s="4">
        <v>74</v>
      </c>
      <c r="D1362" s="5" t="s">
        <v>22</v>
      </c>
    </row>
    <row r="1363" spans="1:4" x14ac:dyDescent="0.25">
      <c r="A1363" s="28">
        <v>44014</v>
      </c>
      <c r="B1363" s="13" t="s">
        <v>19</v>
      </c>
      <c r="C1363" s="4">
        <v>77</v>
      </c>
      <c r="D1363" s="5" t="s">
        <v>21</v>
      </c>
    </row>
    <row r="1364" spans="1:4" x14ac:dyDescent="0.25">
      <c r="A1364" s="28">
        <v>44014</v>
      </c>
      <c r="B1364" s="13" t="s">
        <v>19</v>
      </c>
      <c r="C1364" s="4">
        <v>56</v>
      </c>
      <c r="D1364" s="5" t="s">
        <v>20</v>
      </c>
    </row>
    <row r="1365" spans="1:4" x14ac:dyDescent="0.25">
      <c r="A1365" s="28">
        <v>44014</v>
      </c>
      <c r="B1365" s="13" t="s">
        <v>19</v>
      </c>
      <c r="C1365" s="4">
        <v>82</v>
      </c>
      <c r="D1365" s="5" t="s">
        <v>20</v>
      </c>
    </row>
    <row r="1366" spans="1:4" x14ac:dyDescent="0.25">
      <c r="A1366" s="28">
        <v>44014</v>
      </c>
      <c r="B1366" s="13" t="s">
        <v>19</v>
      </c>
      <c r="C1366" s="4">
        <v>92</v>
      </c>
      <c r="D1366" s="5" t="s">
        <v>20</v>
      </c>
    </row>
    <row r="1367" spans="1:4" x14ac:dyDescent="0.25">
      <c r="A1367" s="28">
        <v>44014</v>
      </c>
      <c r="B1367" s="13" t="s">
        <v>19</v>
      </c>
      <c r="C1367" s="4">
        <v>94</v>
      </c>
      <c r="D1367" s="5" t="s">
        <v>20</v>
      </c>
    </row>
    <row r="1368" spans="1:4" x14ac:dyDescent="0.25">
      <c r="A1368" s="28">
        <v>44014</v>
      </c>
      <c r="B1368" s="13" t="s">
        <v>19</v>
      </c>
      <c r="C1368" s="4">
        <v>87</v>
      </c>
      <c r="D1368" s="5" t="s">
        <v>20</v>
      </c>
    </row>
    <row r="1369" spans="1:4" x14ac:dyDescent="0.25">
      <c r="A1369" s="28">
        <v>44014</v>
      </c>
      <c r="B1369" s="13" t="s">
        <v>23</v>
      </c>
      <c r="C1369" s="4">
        <v>101</v>
      </c>
      <c r="D1369" s="5" t="s">
        <v>22</v>
      </c>
    </row>
    <row r="1370" spans="1:4" x14ac:dyDescent="0.25">
      <c r="A1370" s="28">
        <v>44014</v>
      </c>
      <c r="B1370" s="13" t="s">
        <v>23</v>
      </c>
      <c r="C1370" s="4">
        <v>83</v>
      </c>
      <c r="D1370" s="5" t="s">
        <v>22</v>
      </c>
    </row>
    <row r="1371" spans="1:4" x14ac:dyDescent="0.25">
      <c r="A1371" s="28">
        <v>44014</v>
      </c>
      <c r="B1371" s="13" t="s">
        <v>23</v>
      </c>
      <c r="C1371" s="4">
        <v>94</v>
      </c>
      <c r="D1371" s="5" t="s">
        <v>22</v>
      </c>
    </row>
    <row r="1372" spans="1:4" x14ac:dyDescent="0.25">
      <c r="A1372" s="28">
        <v>44014</v>
      </c>
      <c r="B1372" s="13" t="s">
        <v>23</v>
      </c>
      <c r="C1372" s="4">
        <v>88</v>
      </c>
      <c r="D1372" s="5" t="s">
        <v>22</v>
      </c>
    </row>
    <row r="1373" spans="1:4" x14ac:dyDescent="0.25">
      <c r="A1373" s="28">
        <v>44014</v>
      </c>
      <c r="B1373" s="13" t="s">
        <v>23</v>
      </c>
      <c r="C1373" s="4">
        <v>61</v>
      </c>
      <c r="D1373" s="5" t="s">
        <v>22</v>
      </c>
    </row>
    <row r="1374" spans="1:4" x14ac:dyDescent="0.25">
      <c r="A1374" s="28">
        <v>44014</v>
      </c>
      <c r="B1374" s="13" t="s">
        <v>23</v>
      </c>
      <c r="C1374" s="4">
        <v>76</v>
      </c>
      <c r="D1374" s="5" t="s">
        <v>22</v>
      </c>
    </row>
    <row r="1375" spans="1:4" x14ac:dyDescent="0.25">
      <c r="A1375" s="28">
        <v>44014</v>
      </c>
      <c r="B1375" s="13" t="s">
        <v>23</v>
      </c>
      <c r="C1375" s="4">
        <v>78</v>
      </c>
      <c r="D1375" s="5" t="s">
        <v>22</v>
      </c>
    </row>
    <row r="1376" spans="1:4" x14ac:dyDescent="0.25">
      <c r="A1376" s="28">
        <v>44014</v>
      </c>
      <c r="B1376" s="13" t="s">
        <v>23</v>
      </c>
      <c r="C1376" s="4">
        <v>84</v>
      </c>
      <c r="D1376" s="5" t="s">
        <v>22</v>
      </c>
    </row>
    <row r="1377" spans="1:4" x14ac:dyDescent="0.25">
      <c r="A1377" s="28">
        <v>44014</v>
      </c>
      <c r="B1377" s="13" t="s">
        <v>23</v>
      </c>
      <c r="C1377" s="4">
        <v>47</v>
      </c>
      <c r="D1377" s="5" t="s">
        <v>22</v>
      </c>
    </row>
    <row r="1378" spans="1:4" x14ac:dyDescent="0.25">
      <c r="A1378" s="28">
        <v>44014</v>
      </c>
      <c r="B1378" s="13" t="s">
        <v>23</v>
      </c>
      <c r="C1378" s="4">
        <v>86</v>
      </c>
      <c r="D1378" s="5" t="s">
        <v>22</v>
      </c>
    </row>
    <row r="1379" spans="1:4" x14ac:dyDescent="0.25">
      <c r="A1379" s="28">
        <v>44014</v>
      </c>
      <c r="B1379" s="13" t="s">
        <v>23</v>
      </c>
      <c r="C1379" s="4">
        <v>82</v>
      </c>
      <c r="D1379" s="5" t="s">
        <v>22</v>
      </c>
    </row>
    <row r="1380" spans="1:4" x14ac:dyDescent="0.25">
      <c r="A1380" s="28">
        <v>44014</v>
      </c>
      <c r="B1380" s="13" t="s">
        <v>23</v>
      </c>
      <c r="C1380" s="4">
        <v>71</v>
      </c>
      <c r="D1380" s="5" t="s">
        <v>21</v>
      </c>
    </row>
    <row r="1381" spans="1:4" x14ac:dyDescent="0.25">
      <c r="A1381" s="28">
        <v>44014</v>
      </c>
      <c r="B1381" s="13" t="s">
        <v>23</v>
      </c>
      <c r="C1381" s="4">
        <v>64</v>
      </c>
      <c r="D1381" s="5" t="s">
        <v>20</v>
      </c>
    </row>
    <row r="1382" spans="1:4" x14ac:dyDescent="0.25">
      <c r="A1382" s="28">
        <v>44014</v>
      </c>
      <c r="B1382" s="13" t="s">
        <v>23</v>
      </c>
      <c r="C1382" s="4">
        <v>57</v>
      </c>
      <c r="D1382" s="5" t="s">
        <v>20</v>
      </c>
    </row>
    <row r="1383" spans="1:4" x14ac:dyDescent="0.25">
      <c r="A1383" s="28">
        <v>44014</v>
      </c>
      <c r="B1383" s="13" t="s">
        <v>23</v>
      </c>
      <c r="C1383" s="4">
        <v>69</v>
      </c>
      <c r="D1383" s="5" t="s">
        <v>20</v>
      </c>
    </row>
    <row r="1384" spans="1:4" x14ac:dyDescent="0.25">
      <c r="A1384" s="28">
        <v>44014</v>
      </c>
      <c r="B1384" s="13" t="s">
        <v>23</v>
      </c>
      <c r="C1384" s="4">
        <v>100</v>
      </c>
      <c r="D1384" s="5" t="s">
        <v>20</v>
      </c>
    </row>
    <row r="1385" spans="1:4" x14ac:dyDescent="0.25">
      <c r="A1385" s="28">
        <v>44014</v>
      </c>
      <c r="B1385" s="13" t="s">
        <v>23</v>
      </c>
      <c r="C1385" s="4">
        <v>80</v>
      </c>
      <c r="D1385" s="5" t="s">
        <v>20</v>
      </c>
    </row>
    <row r="1386" spans="1:4" x14ac:dyDescent="0.25">
      <c r="A1386" s="28">
        <v>44014</v>
      </c>
      <c r="B1386" s="13" t="s">
        <v>23</v>
      </c>
      <c r="C1386" s="4">
        <v>97</v>
      </c>
      <c r="D1386" s="5" t="s">
        <v>20</v>
      </c>
    </row>
    <row r="1387" spans="1:4" x14ac:dyDescent="0.25">
      <c r="A1387" s="28">
        <v>44015</v>
      </c>
      <c r="B1387" s="13" t="s">
        <v>19</v>
      </c>
      <c r="C1387" s="4">
        <v>54</v>
      </c>
      <c r="D1387" s="5" t="s">
        <v>22</v>
      </c>
    </row>
    <row r="1388" spans="1:4" x14ac:dyDescent="0.25">
      <c r="A1388" s="28">
        <v>44015</v>
      </c>
      <c r="B1388" s="13" t="s">
        <v>19</v>
      </c>
      <c r="C1388" s="4">
        <v>59</v>
      </c>
      <c r="D1388" s="5" t="s">
        <v>22</v>
      </c>
    </row>
    <row r="1389" spans="1:4" x14ac:dyDescent="0.25">
      <c r="A1389" s="28">
        <v>44015</v>
      </c>
      <c r="B1389" s="13" t="s">
        <v>19</v>
      </c>
      <c r="C1389" s="4">
        <v>79</v>
      </c>
      <c r="D1389" s="5" t="s">
        <v>22</v>
      </c>
    </row>
    <row r="1390" spans="1:4" x14ac:dyDescent="0.25">
      <c r="A1390" s="28">
        <v>44015</v>
      </c>
      <c r="B1390" s="13" t="s">
        <v>19</v>
      </c>
      <c r="C1390" s="4">
        <v>75</v>
      </c>
      <c r="D1390" s="5" t="s">
        <v>22</v>
      </c>
    </row>
    <row r="1391" spans="1:4" x14ac:dyDescent="0.25">
      <c r="A1391" s="28">
        <v>44015</v>
      </c>
      <c r="B1391" s="13" t="s">
        <v>19</v>
      </c>
      <c r="C1391" s="4">
        <v>60</v>
      </c>
      <c r="D1391" s="5" t="s">
        <v>22</v>
      </c>
    </row>
    <row r="1392" spans="1:4" x14ac:dyDescent="0.25">
      <c r="A1392" s="28">
        <v>44015</v>
      </c>
      <c r="B1392" s="13" t="s">
        <v>19</v>
      </c>
      <c r="C1392" s="4">
        <v>87</v>
      </c>
      <c r="D1392" s="5" t="s">
        <v>22</v>
      </c>
    </row>
    <row r="1393" spans="1:4" x14ac:dyDescent="0.25">
      <c r="A1393" s="28">
        <v>44015</v>
      </c>
      <c r="B1393" s="13" t="s">
        <v>19</v>
      </c>
      <c r="C1393" s="4">
        <v>64</v>
      </c>
      <c r="D1393" s="5" t="s">
        <v>22</v>
      </c>
    </row>
    <row r="1394" spans="1:4" x14ac:dyDescent="0.25">
      <c r="A1394" s="28">
        <v>44015</v>
      </c>
      <c r="B1394" s="13" t="s">
        <v>19</v>
      </c>
      <c r="C1394" s="4">
        <v>30</v>
      </c>
      <c r="D1394" s="5" t="s">
        <v>22</v>
      </c>
    </row>
    <row r="1395" spans="1:4" x14ac:dyDescent="0.25">
      <c r="A1395" s="28">
        <v>44015</v>
      </c>
      <c r="B1395" s="13" t="s">
        <v>19</v>
      </c>
      <c r="C1395" s="4">
        <v>82</v>
      </c>
      <c r="D1395" s="5" t="s">
        <v>22</v>
      </c>
    </row>
    <row r="1396" spans="1:4" x14ac:dyDescent="0.25">
      <c r="A1396" s="28">
        <v>44015</v>
      </c>
      <c r="B1396" s="13" t="s">
        <v>19</v>
      </c>
      <c r="C1396" s="4">
        <v>51</v>
      </c>
      <c r="D1396" s="5" t="s">
        <v>22</v>
      </c>
    </row>
    <row r="1397" spans="1:4" x14ac:dyDescent="0.25">
      <c r="A1397" s="28">
        <v>44015</v>
      </c>
      <c r="B1397" s="13" t="s">
        <v>19</v>
      </c>
      <c r="C1397" s="4">
        <v>80</v>
      </c>
      <c r="D1397" s="5" t="s">
        <v>22</v>
      </c>
    </row>
    <row r="1398" spans="1:4" x14ac:dyDescent="0.25">
      <c r="A1398" s="28">
        <v>44015</v>
      </c>
      <c r="B1398" s="13" t="s">
        <v>19</v>
      </c>
      <c r="C1398" s="4">
        <v>83</v>
      </c>
      <c r="D1398" s="5" t="s">
        <v>22</v>
      </c>
    </row>
    <row r="1399" spans="1:4" x14ac:dyDescent="0.25">
      <c r="A1399" s="28">
        <v>44015</v>
      </c>
      <c r="B1399" s="13" t="s">
        <v>19</v>
      </c>
      <c r="C1399" s="4">
        <v>66</v>
      </c>
      <c r="D1399" s="5" t="s">
        <v>21</v>
      </c>
    </row>
    <row r="1400" spans="1:4" x14ac:dyDescent="0.25">
      <c r="A1400" s="28">
        <v>44015</v>
      </c>
      <c r="B1400" s="13" t="s">
        <v>19</v>
      </c>
      <c r="C1400" s="4">
        <v>77</v>
      </c>
      <c r="D1400" s="5" t="s">
        <v>20</v>
      </c>
    </row>
    <row r="1401" spans="1:4" x14ac:dyDescent="0.25">
      <c r="A1401" s="28">
        <v>44015</v>
      </c>
      <c r="B1401" s="13" t="s">
        <v>19</v>
      </c>
      <c r="C1401" s="4">
        <v>86</v>
      </c>
      <c r="D1401" s="5" t="s">
        <v>20</v>
      </c>
    </row>
    <row r="1402" spans="1:4" x14ac:dyDescent="0.25">
      <c r="A1402" s="28">
        <v>44015</v>
      </c>
      <c r="B1402" s="13" t="s">
        <v>19</v>
      </c>
      <c r="C1402" s="4">
        <v>95</v>
      </c>
      <c r="D1402" s="5" t="s">
        <v>20</v>
      </c>
    </row>
    <row r="1403" spans="1:4" x14ac:dyDescent="0.25">
      <c r="A1403" s="28">
        <v>44015</v>
      </c>
      <c r="B1403" s="13" t="s">
        <v>19</v>
      </c>
      <c r="C1403" s="4">
        <v>91</v>
      </c>
      <c r="D1403" s="5" t="s">
        <v>20</v>
      </c>
    </row>
    <row r="1404" spans="1:4" x14ac:dyDescent="0.25">
      <c r="A1404" s="28">
        <v>44015</v>
      </c>
      <c r="B1404" s="13" t="s">
        <v>19</v>
      </c>
      <c r="C1404" s="4">
        <v>89</v>
      </c>
      <c r="D1404" s="5" t="s">
        <v>20</v>
      </c>
    </row>
    <row r="1405" spans="1:4" x14ac:dyDescent="0.25">
      <c r="A1405" s="28">
        <v>44015</v>
      </c>
      <c r="B1405" s="13" t="s">
        <v>19</v>
      </c>
      <c r="C1405" s="4">
        <v>66</v>
      </c>
      <c r="D1405" s="5" t="s">
        <v>20</v>
      </c>
    </row>
    <row r="1406" spans="1:4" x14ac:dyDescent="0.25">
      <c r="A1406" s="28">
        <v>44015</v>
      </c>
      <c r="B1406" s="13" t="s">
        <v>19</v>
      </c>
      <c r="C1406" s="4">
        <v>85</v>
      </c>
      <c r="D1406" s="5" t="s">
        <v>20</v>
      </c>
    </row>
    <row r="1407" spans="1:4" x14ac:dyDescent="0.25">
      <c r="A1407" s="28">
        <v>44015</v>
      </c>
      <c r="B1407" s="13" t="s">
        <v>19</v>
      </c>
      <c r="C1407" s="4">
        <v>72</v>
      </c>
      <c r="D1407" s="5" t="s">
        <v>20</v>
      </c>
    </row>
    <row r="1408" spans="1:4" x14ac:dyDescent="0.25">
      <c r="A1408" s="28">
        <v>44015</v>
      </c>
      <c r="B1408" s="13" t="s">
        <v>19</v>
      </c>
      <c r="C1408" s="4">
        <v>73</v>
      </c>
      <c r="D1408" s="5" t="s">
        <v>20</v>
      </c>
    </row>
    <row r="1409" spans="1:4" x14ac:dyDescent="0.25">
      <c r="A1409" s="28">
        <v>44015</v>
      </c>
      <c r="B1409" s="13" t="s">
        <v>19</v>
      </c>
      <c r="C1409" s="4">
        <v>84</v>
      </c>
      <c r="D1409" s="5" t="s">
        <v>20</v>
      </c>
    </row>
    <row r="1410" spans="1:4" x14ac:dyDescent="0.25">
      <c r="A1410" s="28">
        <v>44015</v>
      </c>
      <c r="B1410" s="13" t="s">
        <v>19</v>
      </c>
      <c r="C1410" s="4">
        <v>71</v>
      </c>
      <c r="D1410" s="5" t="s">
        <v>20</v>
      </c>
    </row>
    <row r="1411" spans="1:4" x14ac:dyDescent="0.25">
      <c r="A1411" s="28">
        <v>44015</v>
      </c>
      <c r="B1411" s="13" t="s">
        <v>19</v>
      </c>
      <c r="C1411" s="4">
        <v>76</v>
      </c>
      <c r="D1411" s="5" t="s">
        <v>20</v>
      </c>
    </row>
    <row r="1412" spans="1:4" x14ac:dyDescent="0.25">
      <c r="A1412" s="28">
        <v>44015</v>
      </c>
      <c r="B1412" s="13" t="s">
        <v>19</v>
      </c>
      <c r="C1412" s="4">
        <v>67</v>
      </c>
      <c r="D1412" s="5" t="s">
        <v>29</v>
      </c>
    </row>
    <row r="1413" spans="1:4" x14ac:dyDescent="0.25">
      <c r="A1413" s="28">
        <v>44015</v>
      </c>
      <c r="B1413" s="13" t="s">
        <v>23</v>
      </c>
      <c r="C1413" s="4">
        <v>64</v>
      </c>
      <c r="D1413" s="5" t="s">
        <v>22</v>
      </c>
    </row>
    <row r="1414" spans="1:4" x14ac:dyDescent="0.25">
      <c r="A1414" s="28">
        <v>44015</v>
      </c>
      <c r="B1414" s="13" t="s">
        <v>23</v>
      </c>
      <c r="C1414" s="4">
        <v>67</v>
      </c>
      <c r="D1414" s="5" t="s">
        <v>22</v>
      </c>
    </row>
    <row r="1415" spans="1:4" x14ac:dyDescent="0.25">
      <c r="A1415" s="28">
        <v>44015</v>
      </c>
      <c r="B1415" s="13" t="s">
        <v>23</v>
      </c>
      <c r="C1415" s="4">
        <v>57</v>
      </c>
      <c r="D1415" s="5" t="s">
        <v>22</v>
      </c>
    </row>
    <row r="1416" spans="1:4" x14ac:dyDescent="0.25">
      <c r="A1416" s="28">
        <v>44015</v>
      </c>
      <c r="B1416" s="13" t="s">
        <v>23</v>
      </c>
      <c r="C1416" s="4">
        <v>67</v>
      </c>
      <c r="D1416" s="5" t="s">
        <v>22</v>
      </c>
    </row>
    <row r="1417" spans="1:4" x14ac:dyDescent="0.25">
      <c r="A1417" s="28">
        <v>44015</v>
      </c>
      <c r="B1417" s="13" t="s">
        <v>23</v>
      </c>
      <c r="C1417" s="4">
        <v>87</v>
      </c>
      <c r="D1417" s="5" t="s">
        <v>22</v>
      </c>
    </row>
    <row r="1418" spans="1:4" x14ac:dyDescent="0.25">
      <c r="A1418" s="28">
        <v>44015</v>
      </c>
      <c r="B1418" s="13" t="s">
        <v>23</v>
      </c>
      <c r="C1418" s="4">
        <v>70</v>
      </c>
      <c r="D1418" s="5" t="s">
        <v>22</v>
      </c>
    </row>
    <row r="1419" spans="1:4" x14ac:dyDescent="0.25">
      <c r="A1419" s="28">
        <v>44015</v>
      </c>
      <c r="B1419" s="13" t="s">
        <v>23</v>
      </c>
      <c r="C1419" s="4">
        <v>91</v>
      </c>
      <c r="D1419" s="5" t="s">
        <v>22</v>
      </c>
    </row>
    <row r="1420" spans="1:4" x14ac:dyDescent="0.25">
      <c r="A1420" s="28">
        <v>44015</v>
      </c>
      <c r="B1420" s="13" t="s">
        <v>23</v>
      </c>
      <c r="C1420" s="4">
        <v>82</v>
      </c>
      <c r="D1420" s="5" t="s">
        <v>22</v>
      </c>
    </row>
    <row r="1421" spans="1:4" x14ac:dyDescent="0.25">
      <c r="A1421" s="28">
        <v>44015</v>
      </c>
      <c r="B1421" s="13" t="s">
        <v>23</v>
      </c>
      <c r="C1421" s="4">
        <v>90</v>
      </c>
      <c r="D1421" s="5" t="s">
        <v>22</v>
      </c>
    </row>
    <row r="1422" spans="1:4" x14ac:dyDescent="0.25">
      <c r="A1422" s="28">
        <v>44015</v>
      </c>
      <c r="B1422" s="13" t="s">
        <v>23</v>
      </c>
      <c r="C1422" s="4">
        <v>73</v>
      </c>
      <c r="D1422" s="5" t="s">
        <v>22</v>
      </c>
    </row>
    <row r="1423" spans="1:4" x14ac:dyDescent="0.25">
      <c r="A1423" s="28">
        <v>44015</v>
      </c>
      <c r="B1423" s="13" t="s">
        <v>23</v>
      </c>
      <c r="C1423" s="4">
        <v>82</v>
      </c>
      <c r="D1423" s="5" t="s">
        <v>22</v>
      </c>
    </row>
    <row r="1424" spans="1:4" x14ac:dyDescent="0.25">
      <c r="A1424" s="28">
        <v>44015</v>
      </c>
      <c r="B1424" s="13" t="s">
        <v>23</v>
      </c>
      <c r="C1424" s="4">
        <v>90</v>
      </c>
      <c r="D1424" s="5" t="s">
        <v>22</v>
      </c>
    </row>
    <row r="1425" spans="1:4" x14ac:dyDescent="0.25">
      <c r="A1425" s="28">
        <v>44015</v>
      </c>
      <c r="B1425" s="13" t="s">
        <v>23</v>
      </c>
      <c r="C1425" s="4">
        <v>67</v>
      </c>
      <c r="D1425" s="5" t="s">
        <v>22</v>
      </c>
    </row>
    <row r="1426" spans="1:4" x14ac:dyDescent="0.25">
      <c r="A1426" s="28">
        <v>44015</v>
      </c>
      <c r="B1426" s="13" t="s">
        <v>23</v>
      </c>
      <c r="C1426" s="4">
        <v>49</v>
      </c>
      <c r="D1426" s="5" t="s">
        <v>22</v>
      </c>
    </row>
    <row r="1427" spans="1:4" x14ac:dyDescent="0.25">
      <c r="A1427" s="28">
        <v>44015</v>
      </c>
      <c r="B1427" s="13" t="s">
        <v>23</v>
      </c>
      <c r="C1427" s="4">
        <v>74</v>
      </c>
      <c r="D1427" s="5" t="s">
        <v>21</v>
      </c>
    </row>
    <row r="1428" spans="1:4" x14ac:dyDescent="0.25">
      <c r="A1428" s="28">
        <v>44015</v>
      </c>
      <c r="B1428" s="13" t="s">
        <v>23</v>
      </c>
      <c r="C1428" s="4">
        <v>91</v>
      </c>
      <c r="D1428" s="5" t="s">
        <v>21</v>
      </c>
    </row>
    <row r="1429" spans="1:4" x14ac:dyDescent="0.25">
      <c r="A1429" s="28">
        <v>44015</v>
      </c>
      <c r="B1429" s="13" t="s">
        <v>23</v>
      </c>
      <c r="C1429" s="4">
        <v>88</v>
      </c>
      <c r="D1429" s="5" t="s">
        <v>20</v>
      </c>
    </row>
    <row r="1430" spans="1:4" x14ac:dyDescent="0.25">
      <c r="A1430" s="28">
        <v>44015</v>
      </c>
      <c r="B1430" s="13" t="s">
        <v>23</v>
      </c>
      <c r="C1430" s="4">
        <v>78</v>
      </c>
      <c r="D1430" s="5" t="s">
        <v>20</v>
      </c>
    </row>
    <row r="1431" spans="1:4" x14ac:dyDescent="0.25">
      <c r="A1431" s="28">
        <v>44015</v>
      </c>
      <c r="B1431" s="13" t="s">
        <v>23</v>
      </c>
      <c r="C1431" s="4">
        <v>79</v>
      </c>
      <c r="D1431" s="5" t="s">
        <v>20</v>
      </c>
    </row>
    <row r="1432" spans="1:4" x14ac:dyDescent="0.25">
      <c r="A1432" s="28">
        <v>44015</v>
      </c>
      <c r="B1432" s="13" t="s">
        <v>23</v>
      </c>
      <c r="C1432" s="4">
        <v>55</v>
      </c>
      <c r="D1432" s="5" t="s">
        <v>20</v>
      </c>
    </row>
    <row r="1433" spans="1:4" x14ac:dyDescent="0.25">
      <c r="A1433" s="28">
        <v>44015</v>
      </c>
      <c r="B1433" s="13" t="s">
        <v>23</v>
      </c>
      <c r="C1433" s="4">
        <v>70</v>
      </c>
      <c r="D1433" s="5" t="s">
        <v>20</v>
      </c>
    </row>
    <row r="1434" spans="1:4" x14ac:dyDescent="0.25">
      <c r="A1434" s="28">
        <v>44015</v>
      </c>
      <c r="B1434" s="13" t="s">
        <v>23</v>
      </c>
      <c r="C1434" s="4">
        <v>98</v>
      </c>
      <c r="D1434" s="5" t="s">
        <v>20</v>
      </c>
    </row>
    <row r="1435" spans="1:4" x14ac:dyDescent="0.25">
      <c r="A1435" s="28">
        <v>44015</v>
      </c>
      <c r="B1435" s="13" t="s">
        <v>23</v>
      </c>
      <c r="C1435" s="4">
        <v>70</v>
      </c>
      <c r="D1435" s="5" t="s">
        <v>20</v>
      </c>
    </row>
    <row r="1436" spans="1:4" x14ac:dyDescent="0.25">
      <c r="A1436" s="28">
        <v>44015</v>
      </c>
      <c r="B1436" s="13" t="s">
        <v>23</v>
      </c>
      <c r="C1436" s="4">
        <v>90</v>
      </c>
      <c r="D1436" s="5" t="s">
        <v>20</v>
      </c>
    </row>
    <row r="1437" spans="1:4" x14ac:dyDescent="0.25">
      <c r="A1437" s="28">
        <v>44015</v>
      </c>
      <c r="B1437" s="13" t="s">
        <v>23</v>
      </c>
      <c r="C1437" s="4">
        <v>92</v>
      </c>
      <c r="D1437" s="5" t="s">
        <v>20</v>
      </c>
    </row>
    <row r="1438" spans="1:4" x14ac:dyDescent="0.25">
      <c r="A1438" s="28">
        <v>44015</v>
      </c>
      <c r="B1438" s="13" t="s">
        <v>23</v>
      </c>
      <c r="C1438" s="4">
        <v>85</v>
      </c>
      <c r="D1438" s="5" t="s">
        <v>20</v>
      </c>
    </row>
    <row r="1439" spans="1:4" x14ac:dyDescent="0.25">
      <c r="A1439" s="28">
        <v>44016</v>
      </c>
      <c r="B1439" s="13" t="s">
        <v>19</v>
      </c>
      <c r="C1439" s="4">
        <v>68</v>
      </c>
      <c r="D1439" s="5" t="s">
        <v>22</v>
      </c>
    </row>
    <row r="1440" spans="1:4" x14ac:dyDescent="0.25">
      <c r="A1440" s="28">
        <v>44016</v>
      </c>
      <c r="B1440" s="13" t="s">
        <v>19</v>
      </c>
      <c r="C1440" s="4">
        <v>85</v>
      </c>
      <c r="D1440" s="5" t="s">
        <v>22</v>
      </c>
    </row>
    <row r="1441" spans="1:4" x14ac:dyDescent="0.25">
      <c r="A1441" s="28">
        <v>44016</v>
      </c>
      <c r="B1441" s="13" t="s">
        <v>19</v>
      </c>
      <c r="C1441" s="4">
        <v>66</v>
      </c>
      <c r="D1441" s="5" t="s">
        <v>22</v>
      </c>
    </row>
    <row r="1442" spans="1:4" x14ac:dyDescent="0.25">
      <c r="A1442" s="28">
        <v>44016</v>
      </c>
      <c r="B1442" s="13" t="s">
        <v>19</v>
      </c>
      <c r="C1442" s="4">
        <v>70</v>
      </c>
      <c r="D1442" s="5" t="s">
        <v>22</v>
      </c>
    </row>
    <row r="1443" spans="1:4" x14ac:dyDescent="0.25">
      <c r="A1443" s="28">
        <v>44016</v>
      </c>
      <c r="B1443" s="13" t="s">
        <v>19</v>
      </c>
      <c r="C1443" s="4">
        <v>67</v>
      </c>
      <c r="D1443" s="5" t="s">
        <v>22</v>
      </c>
    </row>
    <row r="1444" spans="1:4" x14ac:dyDescent="0.25">
      <c r="A1444" s="28">
        <v>44016</v>
      </c>
      <c r="B1444" s="13" t="s">
        <v>19</v>
      </c>
      <c r="C1444" s="4">
        <v>76</v>
      </c>
      <c r="D1444" s="5" t="s">
        <v>22</v>
      </c>
    </row>
    <row r="1445" spans="1:4" x14ac:dyDescent="0.25">
      <c r="A1445" s="28">
        <v>44016</v>
      </c>
      <c r="B1445" s="13" t="s">
        <v>19</v>
      </c>
      <c r="C1445" s="4">
        <v>73</v>
      </c>
      <c r="D1445" s="5" t="s">
        <v>22</v>
      </c>
    </row>
    <row r="1446" spans="1:4" x14ac:dyDescent="0.25">
      <c r="A1446" s="28">
        <v>44016</v>
      </c>
      <c r="B1446" s="13" t="s">
        <v>19</v>
      </c>
      <c r="C1446" s="4">
        <v>82</v>
      </c>
      <c r="D1446" s="5" t="s">
        <v>22</v>
      </c>
    </row>
    <row r="1447" spans="1:4" x14ac:dyDescent="0.25">
      <c r="A1447" s="28">
        <v>44016</v>
      </c>
      <c r="B1447" s="13" t="s">
        <v>19</v>
      </c>
      <c r="C1447" s="4">
        <v>76</v>
      </c>
      <c r="D1447" s="5" t="s">
        <v>22</v>
      </c>
    </row>
    <row r="1448" spans="1:4" x14ac:dyDescent="0.25">
      <c r="A1448" s="28">
        <v>44016</v>
      </c>
      <c r="B1448" s="13" t="s">
        <v>19</v>
      </c>
      <c r="C1448" s="4">
        <v>48</v>
      </c>
      <c r="D1448" s="5" t="s">
        <v>22</v>
      </c>
    </row>
    <row r="1449" spans="1:4" x14ac:dyDescent="0.25">
      <c r="A1449" s="28">
        <v>44016</v>
      </c>
      <c r="B1449" s="13" t="s">
        <v>19</v>
      </c>
      <c r="C1449" s="4">
        <v>63</v>
      </c>
      <c r="D1449" s="5" t="s">
        <v>21</v>
      </c>
    </row>
    <row r="1450" spans="1:4" x14ac:dyDescent="0.25">
      <c r="A1450" s="28">
        <v>44016</v>
      </c>
      <c r="B1450" s="13" t="s">
        <v>19</v>
      </c>
      <c r="C1450" s="4">
        <v>64</v>
      </c>
      <c r="D1450" s="5" t="s">
        <v>21</v>
      </c>
    </row>
    <row r="1451" spans="1:4" x14ac:dyDescent="0.25">
      <c r="A1451" s="28">
        <v>44016</v>
      </c>
      <c r="B1451" s="13" t="s">
        <v>19</v>
      </c>
      <c r="C1451" s="4">
        <v>82</v>
      </c>
      <c r="D1451" s="5" t="s">
        <v>20</v>
      </c>
    </row>
    <row r="1452" spans="1:4" x14ac:dyDescent="0.25">
      <c r="A1452" s="28">
        <v>44016</v>
      </c>
      <c r="B1452" s="13" t="s">
        <v>19</v>
      </c>
      <c r="C1452" s="4">
        <v>75</v>
      </c>
      <c r="D1452" s="5" t="s">
        <v>20</v>
      </c>
    </row>
    <row r="1453" spans="1:4" x14ac:dyDescent="0.25">
      <c r="A1453" s="28">
        <v>44016</v>
      </c>
      <c r="B1453" s="13" t="s">
        <v>19</v>
      </c>
      <c r="C1453" s="4">
        <v>84</v>
      </c>
      <c r="D1453" s="5" t="s">
        <v>20</v>
      </c>
    </row>
    <row r="1454" spans="1:4" x14ac:dyDescent="0.25">
      <c r="A1454" s="28">
        <v>44016</v>
      </c>
      <c r="B1454" s="13" t="s">
        <v>19</v>
      </c>
      <c r="C1454" s="4">
        <v>73</v>
      </c>
      <c r="D1454" s="5" t="s">
        <v>20</v>
      </c>
    </row>
    <row r="1455" spans="1:4" x14ac:dyDescent="0.25">
      <c r="A1455" s="28">
        <v>44016</v>
      </c>
      <c r="B1455" s="13" t="s">
        <v>19</v>
      </c>
      <c r="C1455" s="4">
        <v>61</v>
      </c>
      <c r="D1455" s="5" t="s">
        <v>20</v>
      </c>
    </row>
    <row r="1456" spans="1:4" x14ac:dyDescent="0.25">
      <c r="A1456" s="28">
        <v>44016</v>
      </c>
      <c r="B1456" s="13" t="s">
        <v>19</v>
      </c>
      <c r="C1456" s="4">
        <v>82</v>
      </c>
      <c r="D1456" s="5" t="s">
        <v>20</v>
      </c>
    </row>
    <row r="1457" spans="1:4" x14ac:dyDescent="0.25">
      <c r="A1457" s="28">
        <v>44016</v>
      </c>
      <c r="B1457" s="13" t="s">
        <v>19</v>
      </c>
      <c r="C1457" s="4">
        <v>72</v>
      </c>
      <c r="D1457" s="5" t="s">
        <v>26</v>
      </c>
    </row>
    <row r="1458" spans="1:4" x14ac:dyDescent="0.25">
      <c r="A1458" s="28">
        <v>44016</v>
      </c>
      <c r="B1458" s="13" t="s">
        <v>19</v>
      </c>
      <c r="C1458" s="4">
        <v>76</v>
      </c>
      <c r="D1458" s="5" t="s">
        <v>29</v>
      </c>
    </row>
    <row r="1459" spans="1:4" x14ac:dyDescent="0.25">
      <c r="A1459" s="28">
        <v>44016</v>
      </c>
      <c r="B1459" s="13" t="s">
        <v>23</v>
      </c>
      <c r="C1459" s="4">
        <v>60</v>
      </c>
      <c r="D1459" s="5" t="s">
        <v>22</v>
      </c>
    </row>
    <row r="1460" spans="1:4" x14ac:dyDescent="0.25">
      <c r="A1460" s="28">
        <v>44016</v>
      </c>
      <c r="B1460" s="13" t="s">
        <v>23</v>
      </c>
      <c r="C1460" s="4">
        <v>90</v>
      </c>
      <c r="D1460" s="5" t="s">
        <v>22</v>
      </c>
    </row>
    <row r="1461" spans="1:4" x14ac:dyDescent="0.25">
      <c r="A1461" s="28">
        <v>44016</v>
      </c>
      <c r="B1461" s="13" t="s">
        <v>23</v>
      </c>
      <c r="C1461" s="4">
        <v>92</v>
      </c>
      <c r="D1461" s="5" t="s">
        <v>22</v>
      </c>
    </row>
    <row r="1462" spans="1:4" x14ac:dyDescent="0.25">
      <c r="A1462" s="28">
        <v>44016</v>
      </c>
      <c r="B1462" s="13" t="s">
        <v>23</v>
      </c>
      <c r="C1462" s="4">
        <v>54</v>
      </c>
      <c r="D1462" s="5" t="s">
        <v>22</v>
      </c>
    </row>
    <row r="1463" spans="1:4" x14ac:dyDescent="0.25">
      <c r="A1463" s="28">
        <v>44016</v>
      </c>
      <c r="B1463" s="13" t="s">
        <v>23</v>
      </c>
      <c r="C1463" s="4">
        <v>88</v>
      </c>
      <c r="D1463" s="5" t="s">
        <v>22</v>
      </c>
    </row>
    <row r="1464" spans="1:4" x14ac:dyDescent="0.25">
      <c r="A1464" s="28">
        <v>44016</v>
      </c>
      <c r="B1464" s="13" t="s">
        <v>23</v>
      </c>
      <c r="C1464" s="4">
        <v>80</v>
      </c>
      <c r="D1464" s="5" t="s">
        <v>22</v>
      </c>
    </row>
    <row r="1465" spans="1:4" x14ac:dyDescent="0.25">
      <c r="A1465" s="28">
        <v>44016</v>
      </c>
      <c r="B1465" s="13" t="s">
        <v>23</v>
      </c>
      <c r="C1465" s="4">
        <v>83</v>
      </c>
      <c r="D1465" s="5" t="s">
        <v>22</v>
      </c>
    </row>
    <row r="1466" spans="1:4" x14ac:dyDescent="0.25">
      <c r="A1466" s="28">
        <v>44016</v>
      </c>
      <c r="B1466" s="13" t="s">
        <v>23</v>
      </c>
      <c r="C1466" s="4">
        <v>84</v>
      </c>
      <c r="D1466" s="5" t="s">
        <v>22</v>
      </c>
    </row>
    <row r="1467" spans="1:4" x14ac:dyDescent="0.25">
      <c r="A1467" s="28">
        <v>44016</v>
      </c>
      <c r="B1467" s="13" t="s">
        <v>23</v>
      </c>
      <c r="C1467" s="4">
        <v>74</v>
      </c>
      <c r="D1467" s="5" t="s">
        <v>22</v>
      </c>
    </row>
    <row r="1468" spans="1:4" x14ac:dyDescent="0.25">
      <c r="A1468" s="28">
        <v>44016</v>
      </c>
      <c r="B1468" s="13" t="s">
        <v>23</v>
      </c>
      <c r="C1468" s="4">
        <v>75</v>
      </c>
      <c r="D1468" s="5" t="s">
        <v>22</v>
      </c>
    </row>
    <row r="1469" spans="1:4" x14ac:dyDescent="0.25">
      <c r="A1469" s="28">
        <v>44016</v>
      </c>
      <c r="B1469" s="13" t="s">
        <v>23</v>
      </c>
      <c r="C1469" s="4">
        <v>85</v>
      </c>
      <c r="D1469" s="5" t="s">
        <v>22</v>
      </c>
    </row>
    <row r="1470" spans="1:4" x14ac:dyDescent="0.25">
      <c r="A1470" s="28">
        <v>44016</v>
      </c>
      <c r="B1470" s="13" t="s">
        <v>23</v>
      </c>
      <c r="C1470" s="4">
        <v>76</v>
      </c>
      <c r="D1470" s="5" t="s">
        <v>22</v>
      </c>
    </row>
    <row r="1471" spans="1:4" x14ac:dyDescent="0.25">
      <c r="A1471" s="28">
        <v>44016</v>
      </c>
      <c r="B1471" s="13" t="s">
        <v>23</v>
      </c>
      <c r="C1471" s="4">
        <v>85</v>
      </c>
      <c r="D1471" s="5" t="s">
        <v>22</v>
      </c>
    </row>
    <row r="1472" spans="1:4" x14ac:dyDescent="0.25">
      <c r="A1472" s="28">
        <v>44016</v>
      </c>
      <c r="B1472" s="13" t="s">
        <v>23</v>
      </c>
      <c r="C1472" s="4">
        <v>56</v>
      </c>
      <c r="D1472" s="5" t="s">
        <v>22</v>
      </c>
    </row>
    <row r="1473" spans="1:4" x14ac:dyDescent="0.25">
      <c r="A1473" s="28">
        <v>44016</v>
      </c>
      <c r="B1473" s="13" t="s">
        <v>23</v>
      </c>
      <c r="C1473" s="4">
        <v>88</v>
      </c>
      <c r="D1473" s="5" t="s">
        <v>22</v>
      </c>
    </row>
    <row r="1474" spans="1:4" x14ac:dyDescent="0.25">
      <c r="A1474" s="28">
        <v>44016</v>
      </c>
      <c r="B1474" s="13" t="s">
        <v>23</v>
      </c>
      <c r="C1474" s="4">
        <v>75</v>
      </c>
      <c r="D1474" s="5" t="s">
        <v>22</v>
      </c>
    </row>
    <row r="1475" spans="1:4" x14ac:dyDescent="0.25">
      <c r="A1475" s="28">
        <v>44016</v>
      </c>
      <c r="B1475" s="13" t="s">
        <v>23</v>
      </c>
      <c r="C1475" s="4">
        <v>33</v>
      </c>
      <c r="D1475" s="5" t="s">
        <v>21</v>
      </c>
    </row>
    <row r="1476" spans="1:4" x14ac:dyDescent="0.25">
      <c r="A1476" s="28">
        <v>44016</v>
      </c>
      <c r="B1476" s="13" t="s">
        <v>23</v>
      </c>
      <c r="C1476" s="4">
        <v>85</v>
      </c>
      <c r="D1476" s="5" t="s">
        <v>20</v>
      </c>
    </row>
    <row r="1477" spans="1:4" x14ac:dyDescent="0.25">
      <c r="A1477" s="28">
        <v>44016</v>
      </c>
      <c r="B1477" s="13" t="s">
        <v>23</v>
      </c>
      <c r="C1477" s="4">
        <v>94</v>
      </c>
      <c r="D1477" s="5" t="s">
        <v>20</v>
      </c>
    </row>
    <row r="1478" spans="1:4" x14ac:dyDescent="0.25">
      <c r="A1478" s="28">
        <v>44016</v>
      </c>
      <c r="B1478" s="13" t="s">
        <v>23</v>
      </c>
      <c r="C1478" s="4">
        <v>74</v>
      </c>
      <c r="D1478" s="5" t="s">
        <v>20</v>
      </c>
    </row>
    <row r="1479" spans="1:4" x14ac:dyDescent="0.25">
      <c r="A1479" s="28">
        <v>44016</v>
      </c>
      <c r="B1479" s="13" t="s">
        <v>23</v>
      </c>
      <c r="C1479" s="4">
        <v>83</v>
      </c>
      <c r="D1479" s="5" t="s">
        <v>20</v>
      </c>
    </row>
    <row r="1480" spans="1:4" x14ac:dyDescent="0.25">
      <c r="A1480" s="28">
        <v>44016</v>
      </c>
      <c r="B1480" s="13" t="s">
        <v>23</v>
      </c>
      <c r="C1480" s="4">
        <v>71</v>
      </c>
      <c r="D1480" s="5" t="s">
        <v>20</v>
      </c>
    </row>
    <row r="1481" spans="1:4" x14ac:dyDescent="0.25">
      <c r="A1481" s="28">
        <v>44016</v>
      </c>
      <c r="B1481" s="13" t="s">
        <v>23</v>
      </c>
      <c r="C1481" s="4">
        <v>97</v>
      </c>
      <c r="D1481" s="5" t="s">
        <v>20</v>
      </c>
    </row>
    <row r="1482" spans="1:4" x14ac:dyDescent="0.25">
      <c r="A1482" s="28">
        <v>44016</v>
      </c>
      <c r="B1482" s="13" t="s">
        <v>23</v>
      </c>
      <c r="C1482" s="4">
        <v>90</v>
      </c>
      <c r="D1482" s="5" t="s">
        <v>20</v>
      </c>
    </row>
    <row r="1483" spans="1:4" x14ac:dyDescent="0.25">
      <c r="A1483" s="28">
        <v>44017</v>
      </c>
      <c r="B1483" s="13" t="s">
        <v>19</v>
      </c>
      <c r="C1483" s="4">
        <v>69</v>
      </c>
      <c r="D1483" s="5" t="s">
        <v>22</v>
      </c>
    </row>
    <row r="1484" spans="1:4" x14ac:dyDescent="0.25">
      <c r="A1484" s="28">
        <v>44017</v>
      </c>
      <c r="B1484" s="13" t="s">
        <v>19</v>
      </c>
      <c r="C1484" s="4">
        <v>77</v>
      </c>
      <c r="D1484" s="5" t="s">
        <v>22</v>
      </c>
    </row>
    <row r="1485" spans="1:4" x14ac:dyDescent="0.25">
      <c r="A1485" s="28">
        <v>44017</v>
      </c>
      <c r="B1485" s="13" t="s">
        <v>19</v>
      </c>
      <c r="C1485" s="4">
        <v>81</v>
      </c>
      <c r="D1485" s="5" t="s">
        <v>22</v>
      </c>
    </row>
    <row r="1486" spans="1:4" x14ac:dyDescent="0.25">
      <c r="A1486" s="28">
        <v>44017</v>
      </c>
      <c r="B1486" s="13" t="s">
        <v>19</v>
      </c>
      <c r="C1486" s="4"/>
      <c r="D1486" s="5" t="s">
        <v>22</v>
      </c>
    </row>
    <row r="1487" spans="1:4" x14ac:dyDescent="0.25">
      <c r="A1487" s="28">
        <v>44017</v>
      </c>
      <c r="B1487" s="13" t="s">
        <v>19</v>
      </c>
      <c r="C1487" s="4">
        <v>82</v>
      </c>
      <c r="D1487" s="5" t="s">
        <v>22</v>
      </c>
    </row>
    <row r="1488" spans="1:4" x14ac:dyDescent="0.25">
      <c r="A1488" s="28">
        <v>44017</v>
      </c>
      <c r="B1488" s="13" t="s">
        <v>19</v>
      </c>
      <c r="C1488" s="4">
        <v>78</v>
      </c>
      <c r="D1488" s="5" t="s">
        <v>22</v>
      </c>
    </row>
    <row r="1489" spans="1:4" x14ac:dyDescent="0.25">
      <c r="A1489" s="28">
        <v>44017</v>
      </c>
      <c r="B1489" s="13" t="s">
        <v>19</v>
      </c>
      <c r="C1489" s="4">
        <v>79</v>
      </c>
      <c r="D1489" s="5" t="s">
        <v>22</v>
      </c>
    </row>
    <row r="1490" spans="1:4" x14ac:dyDescent="0.25">
      <c r="A1490" s="28">
        <v>44017</v>
      </c>
      <c r="B1490" s="13" t="s">
        <v>19</v>
      </c>
      <c r="C1490" s="4">
        <v>65</v>
      </c>
      <c r="D1490" s="5" t="s">
        <v>22</v>
      </c>
    </row>
    <row r="1491" spans="1:4" x14ac:dyDescent="0.25">
      <c r="A1491" s="28">
        <v>44017</v>
      </c>
      <c r="B1491" s="13" t="s">
        <v>19</v>
      </c>
      <c r="C1491" s="4">
        <v>87</v>
      </c>
      <c r="D1491" s="5" t="s">
        <v>20</v>
      </c>
    </row>
    <row r="1492" spans="1:4" x14ac:dyDescent="0.25">
      <c r="A1492" s="28">
        <v>44017</v>
      </c>
      <c r="B1492" s="13" t="s">
        <v>19</v>
      </c>
      <c r="C1492" s="4">
        <v>60</v>
      </c>
      <c r="D1492" s="5" t="s">
        <v>20</v>
      </c>
    </row>
    <row r="1493" spans="1:4" x14ac:dyDescent="0.25">
      <c r="A1493" s="28">
        <v>44017</v>
      </c>
      <c r="B1493" s="13" t="s">
        <v>19</v>
      </c>
      <c r="C1493" s="4">
        <v>84</v>
      </c>
      <c r="D1493" s="5" t="s">
        <v>20</v>
      </c>
    </row>
    <row r="1494" spans="1:4" x14ac:dyDescent="0.25">
      <c r="A1494" s="28">
        <v>44017</v>
      </c>
      <c r="B1494" s="13" t="s">
        <v>19</v>
      </c>
      <c r="C1494" s="4">
        <v>61</v>
      </c>
      <c r="D1494" s="5" t="s">
        <v>20</v>
      </c>
    </row>
    <row r="1495" spans="1:4" x14ac:dyDescent="0.25">
      <c r="A1495" s="28">
        <v>44017</v>
      </c>
      <c r="B1495" s="13" t="s">
        <v>19</v>
      </c>
      <c r="C1495" s="4">
        <v>71</v>
      </c>
      <c r="D1495" s="5" t="s">
        <v>20</v>
      </c>
    </row>
    <row r="1496" spans="1:4" x14ac:dyDescent="0.25">
      <c r="A1496" s="28">
        <v>44017</v>
      </c>
      <c r="B1496" s="13" t="s">
        <v>19</v>
      </c>
      <c r="C1496" s="4">
        <v>82</v>
      </c>
      <c r="D1496" s="5" t="s">
        <v>20</v>
      </c>
    </row>
    <row r="1497" spans="1:4" x14ac:dyDescent="0.25">
      <c r="A1497" s="28">
        <v>44017</v>
      </c>
      <c r="B1497" s="13" t="s">
        <v>19</v>
      </c>
      <c r="C1497" s="4">
        <v>70</v>
      </c>
      <c r="D1497" s="5" t="s">
        <v>26</v>
      </c>
    </row>
    <row r="1498" spans="1:4" x14ac:dyDescent="0.25">
      <c r="A1498" s="28">
        <v>44017</v>
      </c>
      <c r="B1498" s="13" t="s">
        <v>19</v>
      </c>
      <c r="C1498" s="4">
        <v>73</v>
      </c>
      <c r="D1498" s="5" t="s">
        <v>26</v>
      </c>
    </row>
    <row r="1499" spans="1:4" x14ac:dyDescent="0.25">
      <c r="A1499" s="28">
        <v>44017</v>
      </c>
      <c r="B1499" s="13" t="s">
        <v>23</v>
      </c>
      <c r="C1499" s="4">
        <v>80</v>
      </c>
      <c r="D1499" s="5" t="s">
        <v>22</v>
      </c>
    </row>
    <row r="1500" spans="1:4" x14ac:dyDescent="0.25">
      <c r="A1500" s="28">
        <v>44017</v>
      </c>
      <c r="B1500" s="13" t="s">
        <v>23</v>
      </c>
      <c r="C1500" s="4">
        <v>88</v>
      </c>
      <c r="D1500" s="5" t="s">
        <v>22</v>
      </c>
    </row>
    <row r="1501" spans="1:4" x14ac:dyDescent="0.25">
      <c r="A1501" s="28">
        <v>44017</v>
      </c>
      <c r="B1501" s="13" t="s">
        <v>23</v>
      </c>
      <c r="C1501" s="4">
        <v>70</v>
      </c>
      <c r="D1501" s="5" t="s">
        <v>22</v>
      </c>
    </row>
    <row r="1502" spans="1:4" x14ac:dyDescent="0.25">
      <c r="A1502" s="28">
        <v>44017</v>
      </c>
      <c r="B1502" s="13" t="s">
        <v>23</v>
      </c>
      <c r="C1502" s="4">
        <v>78</v>
      </c>
      <c r="D1502" s="5" t="s">
        <v>22</v>
      </c>
    </row>
    <row r="1503" spans="1:4" x14ac:dyDescent="0.25">
      <c r="A1503" s="28">
        <v>44017</v>
      </c>
      <c r="B1503" s="13" t="s">
        <v>23</v>
      </c>
      <c r="C1503" s="4">
        <v>89</v>
      </c>
      <c r="D1503" s="5" t="s">
        <v>20</v>
      </c>
    </row>
    <row r="1504" spans="1:4" x14ac:dyDescent="0.25">
      <c r="A1504" s="28">
        <v>44017</v>
      </c>
      <c r="B1504" s="13" t="s">
        <v>23</v>
      </c>
      <c r="C1504" s="4">
        <v>91</v>
      </c>
      <c r="D1504" s="5" t="s">
        <v>20</v>
      </c>
    </row>
    <row r="1505" spans="1:4" x14ac:dyDescent="0.25">
      <c r="A1505" s="28">
        <v>44017</v>
      </c>
      <c r="B1505" s="13" t="s">
        <v>23</v>
      </c>
      <c r="C1505" s="4">
        <v>69</v>
      </c>
      <c r="D1505" s="5" t="s">
        <v>20</v>
      </c>
    </row>
    <row r="1506" spans="1:4" x14ac:dyDescent="0.25">
      <c r="A1506" s="28">
        <v>44017</v>
      </c>
      <c r="B1506" s="13" t="s">
        <v>23</v>
      </c>
      <c r="C1506" s="4">
        <v>82</v>
      </c>
      <c r="D1506" s="5" t="s">
        <v>20</v>
      </c>
    </row>
    <row r="1507" spans="1:4" x14ac:dyDescent="0.25">
      <c r="A1507" s="28">
        <v>44017</v>
      </c>
      <c r="B1507" s="13" t="s">
        <v>23</v>
      </c>
      <c r="C1507" s="4">
        <v>67</v>
      </c>
      <c r="D1507" s="5" t="s">
        <v>26</v>
      </c>
    </row>
    <row r="1508" spans="1:4" x14ac:dyDescent="0.25">
      <c r="A1508" s="28">
        <v>44017</v>
      </c>
      <c r="B1508" s="13" t="s">
        <v>23</v>
      </c>
      <c r="C1508" s="4">
        <v>82</v>
      </c>
      <c r="D1508" s="5" t="s">
        <v>25</v>
      </c>
    </row>
    <row r="1509" spans="1:4" x14ac:dyDescent="0.25">
      <c r="A1509" s="28">
        <v>44018</v>
      </c>
      <c r="B1509" s="13" t="s">
        <v>19</v>
      </c>
      <c r="C1509" s="4">
        <v>71</v>
      </c>
      <c r="D1509" s="5" t="s">
        <v>22</v>
      </c>
    </row>
    <row r="1510" spans="1:4" x14ac:dyDescent="0.25">
      <c r="A1510" s="28">
        <v>44018</v>
      </c>
      <c r="B1510" s="13" t="s">
        <v>19</v>
      </c>
      <c r="C1510" s="4">
        <v>80</v>
      </c>
      <c r="D1510" s="5" t="s">
        <v>22</v>
      </c>
    </row>
    <row r="1511" spans="1:4" x14ac:dyDescent="0.25">
      <c r="A1511" s="28">
        <v>44018</v>
      </c>
      <c r="B1511" s="13" t="s">
        <v>19</v>
      </c>
      <c r="C1511" s="4">
        <v>84</v>
      </c>
      <c r="D1511" s="5" t="s">
        <v>22</v>
      </c>
    </row>
    <row r="1512" spans="1:4" x14ac:dyDescent="0.25">
      <c r="A1512" s="28">
        <v>44018</v>
      </c>
      <c r="B1512" s="13" t="s">
        <v>19</v>
      </c>
      <c r="C1512" s="4">
        <v>58</v>
      </c>
      <c r="D1512" s="5" t="s">
        <v>22</v>
      </c>
    </row>
    <row r="1513" spans="1:4" x14ac:dyDescent="0.25">
      <c r="A1513" s="28">
        <v>44018</v>
      </c>
      <c r="B1513" s="13" t="s">
        <v>19</v>
      </c>
      <c r="C1513" s="4">
        <v>70</v>
      </c>
      <c r="D1513" s="5" t="s">
        <v>22</v>
      </c>
    </row>
    <row r="1514" spans="1:4" x14ac:dyDescent="0.25">
      <c r="A1514" s="28">
        <v>44018</v>
      </c>
      <c r="B1514" s="13" t="s">
        <v>19</v>
      </c>
      <c r="C1514" s="4">
        <v>90</v>
      </c>
      <c r="D1514" s="13" t="s">
        <v>22</v>
      </c>
    </row>
    <row r="1515" spans="1:4" x14ac:dyDescent="0.25">
      <c r="A1515" s="28">
        <v>44018</v>
      </c>
      <c r="B1515" s="13" t="s">
        <v>19</v>
      </c>
      <c r="C1515" s="4">
        <v>67</v>
      </c>
      <c r="D1515" s="13" t="s">
        <v>22</v>
      </c>
    </row>
    <row r="1516" spans="1:4" x14ac:dyDescent="0.25">
      <c r="A1516" s="28">
        <v>44018</v>
      </c>
      <c r="B1516" s="13" t="s">
        <v>19</v>
      </c>
      <c r="C1516" s="4">
        <v>60</v>
      </c>
      <c r="D1516" s="13" t="s">
        <v>22</v>
      </c>
    </row>
    <row r="1517" spans="1:4" x14ac:dyDescent="0.25">
      <c r="A1517" s="28">
        <v>44018</v>
      </c>
      <c r="B1517" s="13" t="s">
        <v>19</v>
      </c>
      <c r="C1517" s="4">
        <v>83</v>
      </c>
      <c r="D1517" s="13" t="s">
        <v>22</v>
      </c>
    </row>
    <row r="1518" spans="1:4" x14ac:dyDescent="0.25">
      <c r="A1518" s="28">
        <v>44018</v>
      </c>
      <c r="B1518" s="13" t="s">
        <v>19</v>
      </c>
      <c r="C1518" s="4">
        <v>69</v>
      </c>
      <c r="D1518" s="13" t="s">
        <v>22</v>
      </c>
    </row>
    <row r="1519" spans="1:4" x14ac:dyDescent="0.25">
      <c r="A1519" s="28">
        <v>44018</v>
      </c>
      <c r="B1519" s="13" t="s">
        <v>19</v>
      </c>
      <c r="C1519" s="4">
        <v>60</v>
      </c>
      <c r="D1519" s="13" t="s">
        <v>22</v>
      </c>
    </row>
    <row r="1520" spans="1:4" x14ac:dyDescent="0.25">
      <c r="A1520" s="28">
        <v>44018</v>
      </c>
      <c r="B1520" s="13" t="s">
        <v>19</v>
      </c>
      <c r="C1520" s="4">
        <v>83</v>
      </c>
      <c r="D1520" s="13" t="s">
        <v>22</v>
      </c>
    </row>
    <row r="1521" spans="1:4" x14ac:dyDescent="0.25">
      <c r="A1521" s="28">
        <v>44018</v>
      </c>
      <c r="B1521" s="13" t="s">
        <v>19</v>
      </c>
      <c r="C1521" s="4">
        <v>48</v>
      </c>
      <c r="D1521" s="13" t="s">
        <v>22</v>
      </c>
    </row>
    <row r="1522" spans="1:4" x14ac:dyDescent="0.25">
      <c r="A1522" s="28">
        <v>44018</v>
      </c>
      <c r="B1522" s="13" t="s">
        <v>19</v>
      </c>
      <c r="C1522" s="4">
        <v>63</v>
      </c>
      <c r="D1522" s="13" t="s">
        <v>22</v>
      </c>
    </row>
    <row r="1523" spans="1:4" x14ac:dyDescent="0.25">
      <c r="A1523" s="28">
        <v>44018</v>
      </c>
      <c r="B1523" s="13" t="s">
        <v>19</v>
      </c>
      <c r="C1523" s="4">
        <v>68</v>
      </c>
      <c r="D1523" s="13" t="s">
        <v>22</v>
      </c>
    </row>
    <row r="1524" spans="1:4" x14ac:dyDescent="0.25">
      <c r="A1524" s="28">
        <v>44018</v>
      </c>
      <c r="B1524" s="13" t="s">
        <v>19</v>
      </c>
      <c r="C1524" s="4">
        <v>76</v>
      </c>
      <c r="D1524" s="13" t="s">
        <v>22</v>
      </c>
    </row>
    <row r="1525" spans="1:4" x14ac:dyDescent="0.25">
      <c r="A1525" s="28">
        <v>44018</v>
      </c>
      <c r="B1525" s="13" t="s">
        <v>19</v>
      </c>
      <c r="C1525" s="4">
        <v>78</v>
      </c>
      <c r="D1525" s="13" t="s">
        <v>22</v>
      </c>
    </row>
    <row r="1526" spans="1:4" x14ac:dyDescent="0.25">
      <c r="A1526" s="28">
        <v>44018</v>
      </c>
      <c r="B1526" s="13" t="s">
        <v>19</v>
      </c>
      <c r="C1526" s="4">
        <v>82</v>
      </c>
      <c r="D1526" s="13" t="s">
        <v>22</v>
      </c>
    </row>
    <row r="1527" spans="1:4" x14ac:dyDescent="0.25">
      <c r="A1527" s="28">
        <v>44018</v>
      </c>
      <c r="B1527" s="13" t="s">
        <v>19</v>
      </c>
      <c r="C1527" s="4">
        <v>80</v>
      </c>
      <c r="D1527" s="13" t="s">
        <v>22</v>
      </c>
    </row>
    <row r="1528" spans="1:4" x14ac:dyDescent="0.25">
      <c r="A1528" s="28">
        <v>44018</v>
      </c>
      <c r="B1528" s="13" t="s">
        <v>19</v>
      </c>
      <c r="C1528" s="4">
        <v>81</v>
      </c>
      <c r="D1528" s="13" t="s">
        <v>22</v>
      </c>
    </row>
    <row r="1529" spans="1:4" x14ac:dyDescent="0.25">
      <c r="A1529" s="28">
        <v>44018</v>
      </c>
      <c r="B1529" s="13" t="s">
        <v>19</v>
      </c>
      <c r="C1529" s="4">
        <v>85</v>
      </c>
      <c r="D1529" s="13" t="s">
        <v>22</v>
      </c>
    </row>
    <row r="1530" spans="1:4" x14ac:dyDescent="0.25">
      <c r="A1530" s="28">
        <v>44018</v>
      </c>
      <c r="B1530" s="13" t="s">
        <v>19</v>
      </c>
      <c r="C1530" s="4">
        <v>66</v>
      </c>
      <c r="D1530" s="13" t="s">
        <v>22</v>
      </c>
    </row>
    <row r="1531" spans="1:4" x14ac:dyDescent="0.25">
      <c r="A1531" s="28">
        <v>44018</v>
      </c>
      <c r="B1531" s="13" t="s">
        <v>19</v>
      </c>
      <c r="C1531" s="4">
        <v>73</v>
      </c>
      <c r="D1531" s="13" t="s">
        <v>22</v>
      </c>
    </row>
    <row r="1532" spans="1:4" x14ac:dyDescent="0.25">
      <c r="A1532" s="28">
        <v>44018</v>
      </c>
      <c r="B1532" s="13" t="s">
        <v>19</v>
      </c>
      <c r="C1532" s="4">
        <v>81</v>
      </c>
      <c r="D1532" s="13" t="s">
        <v>22</v>
      </c>
    </row>
    <row r="1533" spans="1:4" x14ac:dyDescent="0.25">
      <c r="A1533" s="28">
        <v>44018</v>
      </c>
      <c r="B1533" s="13" t="s">
        <v>19</v>
      </c>
      <c r="C1533" s="4">
        <v>79</v>
      </c>
      <c r="D1533" s="13" t="s">
        <v>22</v>
      </c>
    </row>
    <row r="1534" spans="1:4" x14ac:dyDescent="0.25">
      <c r="A1534" s="28">
        <v>44018</v>
      </c>
      <c r="B1534" s="13" t="s">
        <v>19</v>
      </c>
      <c r="C1534" s="4">
        <v>60</v>
      </c>
      <c r="D1534" s="13" t="s">
        <v>22</v>
      </c>
    </row>
    <row r="1535" spans="1:4" x14ac:dyDescent="0.25">
      <c r="A1535" s="28">
        <v>44018</v>
      </c>
      <c r="B1535" s="13" t="s">
        <v>19</v>
      </c>
      <c r="C1535" s="4">
        <v>81</v>
      </c>
      <c r="D1535" s="13" t="s">
        <v>22</v>
      </c>
    </row>
    <row r="1536" spans="1:4" x14ac:dyDescent="0.25">
      <c r="A1536" s="28">
        <v>44018</v>
      </c>
      <c r="B1536" s="13" t="s">
        <v>19</v>
      </c>
      <c r="C1536" s="4">
        <v>74</v>
      </c>
      <c r="D1536" s="13" t="s">
        <v>21</v>
      </c>
    </row>
    <row r="1537" spans="1:4" x14ac:dyDescent="0.25">
      <c r="A1537" s="28">
        <v>44018</v>
      </c>
      <c r="B1537" s="13" t="s">
        <v>19</v>
      </c>
      <c r="C1537" s="4">
        <v>66</v>
      </c>
      <c r="D1537" s="5" t="s">
        <v>20</v>
      </c>
    </row>
    <row r="1538" spans="1:4" x14ac:dyDescent="0.25">
      <c r="A1538" s="28">
        <v>44018</v>
      </c>
      <c r="B1538" s="13" t="s">
        <v>19</v>
      </c>
      <c r="C1538" s="4">
        <v>86</v>
      </c>
      <c r="D1538" s="5" t="s">
        <v>20</v>
      </c>
    </row>
    <row r="1539" spans="1:4" x14ac:dyDescent="0.25">
      <c r="A1539" s="28">
        <v>44018</v>
      </c>
      <c r="B1539" s="13" t="s">
        <v>19</v>
      </c>
      <c r="C1539" s="4">
        <v>72</v>
      </c>
      <c r="D1539" s="5" t="s">
        <v>20</v>
      </c>
    </row>
    <row r="1540" spans="1:4" x14ac:dyDescent="0.25">
      <c r="A1540" s="28">
        <v>44018</v>
      </c>
      <c r="B1540" s="13" t="s">
        <v>19</v>
      </c>
      <c r="C1540" s="4">
        <v>65</v>
      </c>
      <c r="D1540" s="13" t="s">
        <v>20</v>
      </c>
    </row>
    <row r="1541" spans="1:4" x14ac:dyDescent="0.25">
      <c r="A1541" s="28">
        <v>44018</v>
      </c>
      <c r="B1541" s="13" t="s">
        <v>19</v>
      </c>
      <c r="C1541" s="4">
        <v>73</v>
      </c>
      <c r="D1541" s="13" t="s">
        <v>20</v>
      </c>
    </row>
    <row r="1542" spans="1:4" x14ac:dyDescent="0.25">
      <c r="A1542" s="28">
        <v>44018</v>
      </c>
      <c r="B1542" s="13" t="s">
        <v>19</v>
      </c>
      <c r="C1542" s="4">
        <v>50</v>
      </c>
      <c r="D1542" s="13" t="s">
        <v>20</v>
      </c>
    </row>
    <row r="1543" spans="1:4" x14ac:dyDescent="0.25">
      <c r="A1543" s="28">
        <v>44018</v>
      </c>
      <c r="B1543" s="13" t="s">
        <v>19</v>
      </c>
      <c r="C1543" s="4">
        <v>96</v>
      </c>
      <c r="D1543" s="13" t="s">
        <v>20</v>
      </c>
    </row>
    <row r="1544" spans="1:4" x14ac:dyDescent="0.25">
      <c r="A1544" s="28">
        <v>44018</v>
      </c>
      <c r="B1544" s="13" t="s">
        <v>19</v>
      </c>
      <c r="C1544" s="4">
        <v>76</v>
      </c>
      <c r="D1544" s="5" t="s">
        <v>25</v>
      </c>
    </row>
    <row r="1545" spans="1:4" x14ac:dyDescent="0.25">
      <c r="A1545" s="28">
        <v>44018</v>
      </c>
      <c r="B1545" s="13" t="s">
        <v>19</v>
      </c>
      <c r="C1545" s="4">
        <v>69</v>
      </c>
      <c r="D1545" s="13" t="s">
        <v>41</v>
      </c>
    </row>
    <row r="1546" spans="1:4" x14ac:dyDescent="0.25">
      <c r="A1546" s="28">
        <v>44018</v>
      </c>
      <c r="B1546" s="13" t="s">
        <v>23</v>
      </c>
      <c r="C1546" s="4">
        <v>63</v>
      </c>
      <c r="D1546" s="5" t="s">
        <v>22</v>
      </c>
    </row>
    <row r="1547" spans="1:4" x14ac:dyDescent="0.25">
      <c r="A1547" s="28">
        <v>44018</v>
      </c>
      <c r="B1547" s="13" t="s">
        <v>23</v>
      </c>
      <c r="C1547" s="4">
        <v>91</v>
      </c>
      <c r="D1547" s="5" t="s">
        <v>22</v>
      </c>
    </row>
    <row r="1548" spans="1:4" x14ac:dyDescent="0.25">
      <c r="A1548" s="28">
        <v>44018</v>
      </c>
      <c r="B1548" s="13" t="s">
        <v>23</v>
      </c>
      <c r="C1548" s="4">
        <v>89</v>
      </c>
      <c r="D1548" s="5" t="s">
        <v>22</v>
      </c>
    </row>
    <row r="1549" spans="1:4" x14ac:dyDescent="0.25">
      <c r="A1549" s="28">
        <v>44018</v>
      </c>
      <c r="B1549" s="13" t="s">
        <v>23</v>
      </c>
      <c r="C1549" s="4">
        <v>91</v>
      </c>
      <c r="D1549" s="13" t="s">
        <v>22</v>
      </c>
    </row>
    <row r="1550" spans="1:4" x14ac:dyDescent="0.25">
      <c r="A1550" s="28">
        <v>44018</v>
      </c>
      <c r="B1550" s="13" t="s">
        <v>23</v>
      </c>
      <c r="C1550" s="4">
        <v>55</v>
      </c>
      <c r="D1550" s="5" t="s">
        <v>22</v>
      </c>
    </row>
    <row r="1551" spans="1:4" x14ac:dyDescent="0.25">
      <c r="A1551" s="28">
        <v>44018</v>
      </c>
      <c r="B1551" s="13" t="s">
        <v>23</v>
      </c>
      <c r="C1551" s="4">
        <v>82</v>
      </c>
      <c r="D1551" s="5" t="s">
        <v>22</v>
      </c>
    </row>
    <row r="1552" spans="1:4" x14ac:dyDescent="0.25">
      <c r="A1552" s="28">
        <v>44018</v>
      </c>
      <c r="B1552" s="13" t="s">
        <v>23</v>
      </c>
      <c r="C1552" s="4">
        <v>83</v>
      </c>
      <c r="D1552" s="5" t="s">
        <v>22</v>
      </c>
    </row>
    <row r="1553" spans="1:4" x14ac:dyDescent="0.25">
      <c r="A1553" s="28">
        <v>44018</v>
      </c>
      <c r="B1553" s="13" t="s">
        <v>23</v>
      </c>
      <c r="C1553" s="4">
        <v>54</v>
      </c>
      <c r="D1553" s="5" t="s">
        <v>22</v>
      </c>
    </row>
    <row r="1554" spans="1:4" x14ac:dyDescent="0.25">
      <c r="A1554" s="28">
        <v>44018</v>
      </c>
      <c r="B1554" s="13" t="s">
        <v>23</v>
      </c>
      <c r="C1554" s="4">
        <v>82</v>
      </c>
      <c r="D1554" s="5" t="s">
        <v>22</v>
      </c>
    </row>
    <row r="1555" spans="1:4" x14ac:dyDescent="0.25">
      <c r="A1555" s="28">
        <v>44018</v>
      </c>
      <c r="B1555" s="13" t="s">
        <v>23</v>
      </c>
      <c r="C1555" s="4">
        <v>92</v>
      </c>
      <c r="D1555" s="5" t="s">
        <v>22</v>
      </c>
    </row>
    <row r="1556" spans="1:4" x14ac:dyDescent="0.25">
      <c r="A1556" s="28">
        <v>44018</v>
      </c>
      <c r="B1556" s="13" t="s">
        <v>23</v>
      </c>
      <c r="C1556" s="4">
        <v>80</v>
      </c>
      <c r="D1556" s="5" t="s">
        <v>22</v>
      </c>
    </row>
    <row r="1557" spans="1:4" x14ac:dyDescent="0.25">
      <c r="A1557" s="28">
        <v>44018</v>
      </c>
      <c r="B1557" s="13" t="s">
        <v>23</v>
      </c>
      <c r="C1557" s="4">
        <v>40</v>
      </c>
      <c r="D1557" s="5" t="s">
        <v>22</v>
      </c>
    </row>
    <row r="1558" spans="1:4" x14ac:dyDescent="0.25">
      <c r="A1558" s="28">
        <v>44018</v>
      </c>
      <c r="B1558" s="13" t="s">
        <v>23</v>
      </c>
      <c r="C1558" s="4">
        <v>70</v>
      </c>
      <c r="D1558" s="5" t="s">
        <v>22</v>
      </c>
    </row>
    <row r="1559" spans="1:4" x14ac:dyDescent="0.25">
      <c r="A1559" s="28">
        <v>44018</v>
      </c>
      <c r="B1559" s="13" t="s">
        <v>23</v>
      </c>
      <c r="C1559" s="4">
        <v>90</v>
      </c>
      <c r="D1559" s="5" t="s">
        <v>22</v>
      </c>
    </row>
    <row r="1560" spans="1:4" x14ac:dyDescent="0.25">
      <c r="A1560" s="28">
        <v>44018</v>
      </c>
      <c r="B1560" s="13" t="s">
        <v>23</v>
      </c>
      <c r="C1560" s="4">
        <v>89</v>
      </c>
      <c r="D1560" s="5" t="s">
        <v>22</v>
      </c>
    </row>
    <row r="1561" spans="1:4" x14ac:dyDescent="0.25">
      <c r="A1561" s="28">
        <v>44018</v>
      </c>
      <c r="B1561" s="13" t="s">
        <v>23</v>
      </c>
      <c r="C1561" s="4">
        <v>73</v>
      </c>
      <c r="D1561" s="5" t="s">
        <v>22</v>
      </c>
    </row>
    <row r="1562" spans="1:4" x14ac:dyDescent="0.25">
      <c r="A1562" s="28">
        <v>44018</v>
      </c>
      <c r="B1562" s="13" t="s">
        <v>23</v>
      </c>
      <c r="C1562" s="4">
        <v>86</v>
      </c>
      <c r="D1562" s="5" t="s">
        <v>22</v>
      </c>
    </row>
    <row r="1563" spans="1:4" x14ac:dyDescent="0.25">
      <c r="A1563" s="28">
        <v>44018</v>
      </c>
      <c r="B1563" s="13" t="s">
        <v>23</v>
      </c>
      <c r="C1563" s="4">
        <v>88</v>
      </c>
      <c r="D1563" s="5" t="s">
        <v>22</v>
      </c>
    </row>
    <row r="1564" spans="1:4" x14ac:dyDescent="0.25">
      <c r="A1564" s="28">
        <v>44018</v>
      </c>
      <c r="B1564" s="13" t="s">
        <v>23</v>
      </c>
      <c r="C1564" s="4">
        <v>76</v>
      </c>
      <c r="D1564" s="5" t="s">
        <v>22</v>
      </c>
    </row>
    <row r="1565" spans="1:4" x14ac:dyDescent="0.25">
      <c r="A1565" s="28">
        <v>44018</v>
      </c>
      <c r="B1565" s="13" t="s">
        <v>23</v>
      </c>
      <c r="C1565" s="4">
        <v>95</v>
      </c>
      <c r="D1565" s="5" t="s">
        <v>22</v>
      </c>
    </row>
    <row r="1566" spans="1:4" x14ac:dyDescent="0.25">
      <c r="A1566" s="28">
        <v>44018</v>
      </c>
      <c r="B1566" s="13" t="s">
        <v>23</v>
      </c>
      <c r="C1566" s="4">
        <v>91</v>
      </c>
      <c r="D1566" s="5" t="s">
        <v>22</v>
      </c>
    </row>
    <row r="1567" spans="1:4" x14ac:dyDescent="0.25">
      <c r="A1567" s="28">
        <v>44018</v>
      </c>
      <c r="B1567" s="13" t="s">
        <v>23</v>
      </c>
      <c r="C1567" s="4">
        <v>17</v>
      </c>
      <c r="D1567" s="5" t="s">
        <v>22</v>
      </c>
    </row>
    <row r="1568" spans="1:4" x14ac:dyDescent="0.25">
      <c r="A1568" s="28">
        <v>44018</v>
      </c>
      <c r="B1568" s="13" t="s">
        <v>23</v>
      </c>
      <c r="C1568" s="4">
        <v>66</v>
      </c>
      <c r="D1568" s="5" t="s">
        <v>22</v>
      </c>
    </row>
    <row r="1569" spans="1:4" x14ac:dyDescent="0.25">
      <c r="A1569" s="28">
        <v>44018</v>
      </c>
      <c r="B1569" s="13" t="s">
        <v>23</v>
      </c>
      <c r="C1569" s="4">
        <v>73</v>
      </c>
      <c r="D1569" s="5" t="s">
        <v>22</v>
      </c>
    </row>
    <row r="1570" spans="1:4" x14ac:dyDescent="0.25">
      <c r="A1570" s="28">
        <v>44018</v>
      </c>
      <c r="B1570" s="13" t="s">
        <v>23</v>
      </c>
      <c r="C1570" s="4">
        <v>56</v>
      </c>
      <c r="D1570" s="5" t="s">
        <v>22</v>
      </c>
    </row>
    <row r="1571" spans="1:4" x14ac:dyDescent="0.25">
      <c r="A1571" s="28">
        <v>44018</v>
      </c>
      <c r="B1571" s="13" t="s">
        <v>23</v>
      </c>
      <c r="C1571" s="4">
        <v>35</v>
      </c>
      <c r="D1571" s="5" t="s">
        <v>22</v>
      </c>
    </row>
    <row r="1572" spans="1:4" x14ac:dyDescent="0.25">
      <c r="A1572" s="28">
        <v>44018</v>
      </c>
      <c r="B1572" s="13" t="s">
        <v>23</v>
      </c>
      <c r="C1572" s="4">
        <v>89</v>
      </c>
      <c r="D1572" s="5" t="s">
        <v>22</v>
      </c>
    </row>
    <row r="1573" spans="1:4" x14ac:dyDescent="0.25">
      <c r="A1573" s="28">
        <v>44018</v>
      </c>
      <c r="B1573" s="13" t="s">
        <v>23</v>
      </c>
      <c r="C1573" s="4">
        <v>76</v>
      </c>
      <c r="D1573" s="5" t="s">
        <v>21</v>
      </c>
    </row>
    <row r="1574" spans="1:4" x14ac:dyDescent="0.25">
      <c r="A1574" s="28">
        <v>44018</v>
      </c>
      <c r="B1574" s="13" t="s">
        <v>23</v>
      </c>
      <c r="C1574" s="4">
        <v>94</v>
      </c>
      <c r="D1574" s="5" t="s">
        <v>20</v>
      </c>
    </row>
    <row r="1575" spans="1:4" x14ac:dyDescent="0.25">
      <c r="A1575" s="28">
        <v>44018</v>
      </c>
      <c r="B1575" s="13" t="s">
        <v>23</v>
      </c>
      <c r="C1575" s="4">
        <v>79</v>
      </c>
      <c r="D1575" s="5" t="s">
        <v>20</v>
      </c>
    </row>
    <row r="1576" spans="1:4" x14ac:dyDescent="0.25">
      <c r="A1576" s="28">
        <v>44018</v>
      </c>
      <c r="B1576" s="13" t="s">
        <v>23</v>
      </c>
      <c r="C1576" s="4">
        <v>66</v>
      </c>
      <c r="D1576" s="5" t="s">
        <v>20</v>
      </c>
    </row>
    <row r="1577" spans="1:4" x14ac:dyDescent="0.25">
      <c r="A1577" s="28">
        <v>44018</v>
      </c>
      <c r="B1577" s="13" t="s">
        <v>23</v>
      </c>
      <c r="C1577" s="4">
        <v>74</v>
      </c>
      <c r="D1577" s="5" t="s">
        <v>20</v>
      </c>
    </row>
    <row r="1578" spans="1:4" x14ac:dyDescent="0.25">
      <c r="A1578" s="28">
        <v>44018</v>
      </c>
      <c r="B1578" s="13" t="s">
        <v>23</v>
      </c>
      <c r="C1578" s="4">
        <v>52</v>
      </c>
      <c r="D1578" s="5" t="s">
        <v>20</v>
      </c>
    </row>
    <row r="1579" spans="1:4" x14ac:dyDescent="0.25">
      <c r="A1579" s="28">
        <v>44018</v>
      </c>
      <c r="B1579" s="13" t="s">
        <v>23</v>
      </c>
      <c r="C1579" s="4">
        <v>90</v>
      </c>
      <c r="D1579" s="5" t="s">
        <v>20</v>
      </c>
    </row>
    <row r="1580" spans="1:4" x14ac:dyDescent="0.25">
      <c r="A1580" s="28">
        <v>44018</v>
      </c>
      <c r="B1580" s="13" t="s">
        <v>23</v>
      </c>
      <c r="C1580" s="4">
        <v>78</v>
      </c>
      <c r="D1580" s="5" t="s">
        <v>20</v>
      </c>
    </row>
    <row r="1581" spans="1:4" x14ac:dyDescent="0.25">
      <c r="A1581" s="28">
        <v>44018</v>
      </c>
      <c r="B1581" s="13" t="s">
        <v>23</v>
      </c>
      <c r="C1581" s="4">
        <v>80</v>
      </c>
      <c r="D1581" s="5" t="s">
        <v>26</v>
      </c>
    </row>
    <row r="1582" spans="1:4" x14ac:dyDescent="0.25">
      <c r="A1582" s="28">
        <v>44018</v>
      </c>
      <c r="B1582" s="13" t="s">
        <v>23</v>
      </c>
      <c r="C1582" s="4">
        <v>35</v>
      </c>
      <c r="D1582" s="5" t="s">
        <v>25</v>
      </c>
    </row>
    <row r="1583" spans="1:4" x14ac:dyDescent="0.25">
      <c r="A1583" s="28">
        <v>44018</v>
      </c>
      <c r="B1583" s="13" t="s">
        <v>23</v>
      </c>
      <c r="C1583" s="4">
        <v>78</v>
      </c>
      <c r="D1583" s="5" t="s">
        <v>25</v>
      </c>
    </row>
    <row r="1584" spans="1:4" x14ac:dyDescent="0.25">
      <c r="A1584" s="28">
        <v>44019</v>
      </c>
      <c r="B1584" s="13" t="s">
        <v>19</v>
      </c>
      <c r="C1584" s="4">
        <v>81</v>
      </c>
      <c r="D1584" s="5" t="s">
        <v>22</v>
      </c>
    </row>
    <row r="1585" spans="1:4" x14ac:dyDescent="0.25">
      <c r="A1585" s="28">
        <v>44019</v>
      </c>
      <c r="B1585" s="13" t="s">
        <v>19</v>
      </c>
      <c r="C1585" s="4">
        <v>80</v>
      </c>
      <c r="D1585" s="5" t="s">
        <v>22</v>
      </c>
    </row>
    <row r="1586" spans="1:4" x14ac:dyDescent="0.25">
      <c r="A1586" s="28">
        <v>44019</v>
      </c>
      <c r="B1586" s="13" t="s">
        <v>19</v>
      </c>
      <c r="C1586" s="4">
        <v>74</v>
      </c>
      <c r="D1586" s="5" t="s">
        <v>22</v>
      </c>
    </row>
    <row r="1587" spans="1:4" x14ac:dyDescent="0.25">
      <c r="A1587" s="28">
        <v>44019</v>
      </c>
      <c r="B1587" s="13" t="s">
        <v>19</v>
      </c>
      <c r="C1587" s="4">
        <v>49</v>
      </c>
      <c r="D1587" s="5" t="s">
        <v>22</v>
      </c>
    </row>
    <row r="1588" spans="1:4" x14ac:dyDescent="0.25">
      <c r="A1588" s="28">
        <v>44019</v>
      </c>
      <c r="B1588" s="13" t="s">
        <v>19</v>
      </c>
      <c r="C1588" s="4">
        <v>50</v>
      </c>
      <c r="D1588" s="5" t="s">
        <v>22</v>
      </c>
    </row>
    <row r="1589" spans="1:4" x14ac:dyDescent="0.25">
      <c r="A1589" s="28">
        <v>44019</v>
      </c>
      <c r="B1589" s="13" t="s">
        <v>19</v>
      </c>
      <c r="C1589" s="4">
        <v>73</v>
      </c>
      <c r="D1589" s="5" t="s">
        <v>22</v>
      </c>
    </row>
    <row r="1590" spans="1:4" x14ac:dyDescent="0.25">
      <c r="A1590" s="28">
        <v>44019</v>
      </c>
      <c r="B1590" s="13" t="s">
        <v>19</v>
      </c>
      <c r="C1590" s="4">
        <v>55</v>
      </c>
      <c r="D1590" s="5" t="s">
        <v>22</v>
      </c>
    </row>
    <row r="1591" spans="1:4" x14ac:dyDescent="0.25">
      <c r="A1591" s="28">
        <v>44019</v>
      </c>
      <c r="B1591" s="13" t="s">
        <v>19</v>
      </c>
      <c r="C1591" s="4">
        <v>90</v>
      </c>
      <c r="D1591" s="5" t="s">
        <v>22</v>
      </c>
    </row>
    <row r="1592" spans="1:4" x14ac:dyDescent="0.25">
      <c r="A1592" s="28">
        <v>44019</v>
      </c>
      <c r="B1592" s="13" t="s">
        <v>19</v>
      </c>
      <c r="C1592" s="4">
        <v>80</v>
      </c>
      <c r="D1592" s="5" t="s">
        <v>22</v>
      </c>
    </row>
    <row r="1593" spans="1:4" x14ac:dyDescent="0.25">
      <c r="A1593" s="28">
        <v>44019</v>
      </c>
      <c r="B1593" s="13" t="s">
        <v>19</v>
      </c>
      <c r="C1593" s="4">
        <v>69</v>
      </c>
      <c r="D1593" s="5" t="s">
        <v>22</v>
      </c>
    </row>
    <row r="1594" spans="1:4" x14ac:dyDescent="0.25">
      <c r="A1594" s="28">
        <v>44019</v>
      </c>
      <c r="B1594" s="13" t="s">
        <v>19</v>
      </c>
      <c r="C1594" s="4">
        <v>67</v>
      </c>
      <c r="D1594" s="5" t="s">
        <v>22</v>
      </c>
    </row>
    <row r="1595" spans="1:4" x14ac:dyDescent="0.25">
      <c r="A1595" s="28">
        <v>44019</v>
      </c>
      <c r="B1595" s="13" t="s">
        <v>19</v>
      </c>
      <c r="C1595" s="4">
        <v>65</v>
      </c>
      <c r="D1595" s="5" t="s">
        <v>22</v>
      </c>
    </row>
    <row r="1596" spans="1:4" x14ac:dyDescent="0.25">
      <c r="A1596" s="28">
        <v>44019</v>
      </c>
      <c r="B1596" s="13" t="s">
        <v>19</v>
      </c>
      <c r="C1596" s="4">
        <v>80</v>
      </c>
      <c r="D1596" s="5" t="s">
        <v>22</v>
      </c>
    </row>
    <row r="1597" spans="1:4" x14ac:dyDescent="0.25">
      <c r="A1597" s="28">
        <v>44019</v>
      </c>
      <c r="B1597" s="13" t="s">
        <v>19</v>
      </c>
      <c r="C1597" s="4">
        <v>68</v>
      </c>
      <c r="D1597" s="5" t="s">
        <v>22</v>
      </c>
    </row>
    <row r="1598" spans="1:4" x14ac:dyDescent="0.25">
      <c r="A1598" s="28">
        <v>44019</v>
      </c>
      <c r="B1598" s="13" t="s">
        <v>19</v>
      </c>
      <c r="C1598" s="4">
        <v>73</v>
      </c>
      <c r="D1598" s="5" t="s">
        <v>22</v>
      </c>
    </row>
    <row r="1599" spans="1:4" x14ac:dyDescent="0.25">
      <c r="A1599" s="28">
        <v>44019</v>
      </c>
      <c r="B1599" s="13" t="s">
        <v>19</v>
      </c>
      <c r="C1599" s="4">
        <v>53</v>
      </c>
      <c r="D1599" s="5" t="s">
        <v>22</v>
      </c>
    </row>
    <row r="1600" spans="1:4" x14ac:dyDescent="0.25">
      <c r="A1600" s="28">
        <v>44019</v>
      </c>
      <c r="B1600" s="13" t="s">
        <v>19</v>
      </c>
      <c r="C1600" s="4">
        <v>69</v>
      </c>
      <c r="D1600" s="5" t="s">
        <v>22</v>
      </c>
    </row>
    <row r="1601" spans="1:4" x14ac:dyDescent="0.25">
      <c r="A1601" s="28">
        <v>44019</v>
      </c>
      <c r="B1601" s="13" t="s">
        <v>19</v>
      </c>
      <c r="C1601" s="4">
        <v>89</v>
      </c>
      <c r="D1601" s="5" t="s">
        <v>22</v>
      </c>
    </row>
    <row r="1602" spans="1:4" x14ac:dyDescent="0.25">
      <c r="A1602" s="28">
        <v>44019</v>
      </c>
      <c r="B1602" s="13" t="s">
        <v>19</v>
      </c>
      <c r="C1602" s="4">
        <v>87</v>
      </c>
      <c r="D1602" s="5" t="s">
        <v>22</v>
      </c>
    </row>
    <row r="1603" spans="1:4" x14ac:dyDescent="0.25">
      <c r="A1603" s="28">
        <v>44019</v>
      </c>
      <c r="B1603" s="13" t="s">
        <v>19</v>
      </c>
      <c r="C1603" s="4">
        <v>75</v>
      </c>
      <c r="D1603" s="5" t="s">
        <v>22</v>
      </c>
    </row>
    <row r="1604" spans="1:4" x14ac:dyDescent="0.25">
      <c r="A1604" s="28">
        <v>44019</v>
      </c>
      <c r="B1604" s="13" t="s">
        <v>19</v>
      </c>
      <c r="C1604" s="4">
        <v>87</v>
      </c>
      <c r="D1604" s="5" t="s">
        <v>22</v>
      </c>
    </row>
    <row r="1605" spans="1:4" x14ac:dyDescent="0.25">
      <c r="A1605" s="28">
        <v>44019</v>
      </c>
      <c r="B1605" s="13" t="s">
        <v>19</v>
      </c>
      <c r="C1605" s="4">
        <v>64</v>
      </c>
      <c r="D1605" s="5" t="s">
        <v>20</v>
      </c>
    </row>
    <row r="1606" spans="1:4" x14ac:dyDescent="0.25">
      <c r="A1606" s="28">
        <v>44019</v>
      </c>
      <c r="B1606" s="13" t="s">
        <v>19</v>
      </c>
      <c r="C1606" s="4">
        <v>86</v>
      </c>
      <c r="D1606" s="5" t="s">
        <v>20</v>
      </c>
    </row>
    <row r="1607" spans="1:4" x14ac:dyDescent="0.25">
      <c r="A1607" s="28">
        <v>44019</v>
      </c>
      <c r="B1607" s="13" t="s">
        <v>19</v>
      </c>
      <c r="C1607" s="4">
        <v>40</v>
      </c>
      <c r="D1607" s="5" t="s">
        <v>20</v>
      </c>
    </row>
    <row r="1608" spans="1:4" x14ac:dyDescent="0.25">
      <c r="A1608" s="28">
        <v>44019</v>
      </c>
      <c r="B1608" s="13" t="s">
        <v>19</v>
      </c>
      <c r="C1608" s="4">
        <v>75</v>
      </c>
      <c r="D1608" s="5" t="s">
        <v>20</v>
      </c>
    </row>
    <row r="1609" spans="1:4" x14ac:dyDescent="0.25">
      <c r="A1609" s="28">
        <v>44019</v>
      </c>
      <c r="B1609" s="13" t="s">
        <v>19</v>
      </c>
      <c r="C1609" s="4">
        <v>90</v>
      </c>
      <c r="D1609" s="5" t="s">
        <v>20</v>
      </c>
    </row>
    <row r="1610" spans="1:4" x14ac:dyDescent="0.25">
      <c r="A1610" s="28">
        <v>44019</v>
      </c>
      <c r="B1610" s="13" t="s">
        <v>19</v>
      </c>
      <c r="C1610" s="4">
        <v>52</v>
      </c>
      <c r="D1610" s="5" t="s">
        <v>20</v>
      </c>
    </row>
    <row r="1611" spans="1:4" x14ac:dyDescent="0.25">
      <c r="A1611" s="28">
        <v>44019</v>
      </c>
      <c r="B1611" s="13" t="s">
        <v>19</v>
      </c>
      <c r="C1611" s="4">
        <v>100</v>
      </c>
      <c r="D1611" s="5" t="s">
        <v>20</v>
      </c>
    </row>
    <row r="1612" spans="1:4" x14ac:dyDescent="0.25">
      <c r="A1612" s="28">
        <v>44019</v>
      </c>
      <c r="B1612" s="13" t="s">
        <v>19</v>
      </c>
      <c r="C1612" s="4">
        <v>61</v>
      </c>
      <c r="D1612" s="5" t="s">
        <v>20</v>
      </c>
    </row>
    <row r="1613" spans="1:4" x14ac:dyDescent="0.25">
      <c r="A1613" s="28">
        <v>44019</v>
      </c>
      <c r="B1613" s="13" t="s">
        <v>19</v>
      </c>
      <c r="C1613" s="4">
        <v>35</v>
      </c>
      <c r="D1613" s="5" t="s">
        <v>20</v>
      </c>
    </row>
    <row r="1614" spans="1:4" x14ac:dyDescent="0.25">
      <c r="A1614" s="28">
        <v>44019</v>
      </c>
      <c r="B1614" s="13" t="s">
        <v>19</v>
      </c>
      <c r="C1614" s="4">
        <v>91</v>
      </c>
      <c r="D1614" s="5" t="s">
        <v>20</v>
      </c>
    </row>
    <row r="1615" spans="1:4" x14ac:dyDescent="0.25">
      <c r="A1615" s="28">
        <v>44019</v>
      </c>
      <c r="B1615" s="13" t="s">
        <v>19</v>
      </c>
      <c r="C1615" s="4">
        <v>48</v>
      </c>
      <c r="D1615" s="5" t="s">
        <v>20</v>
      </c>
    </row>
    <row r="1616" spans="1:4" x14ac:dyDescent="0.25">
      <c r="A1616" s="28">
        <v>44019</v>
      </c>
      <c r="B1616" s="13" t="s">
        <v>19</v>
      </c>
      <c r="C1616" s="4">
        <v>53</v>
      </c>
      <c r="D1616" s="5" t="s">
        <v>20</v>
      </c>
    </row>
    <row r="1617" spans="1:4" x14ac:dyDescent="0.25">
      <c r="A1617" s="28">
        <v>44019</v>
      </c>
      <c r="B1617" s="13" t="s">
        <v>19</v>
      </c>
      <c r="C1617" s="4">
        <v>64</v>
      </c>
      <c r="D1617" s="5" t="s">
        <v>20</v>
      </c>
    </row>
    <row r="1618" spans="1:4" x14ac:dyDescent="0.25">
      <c r="A1618" s="28">
        <v>44019</v>
      </c>
      <c r="B1618" s="13" t="s">
        <v>19</v>
      </c>
      <c r="C1618" s="4">
        <v>61</v>
      </c>
      <c r="D1618" s="5" t="s">
        <v>20</v>
      </c>
    </row>
    <row r="1619" spans="1:4" x14ac:dyDescent="0.25">
      <c r="A1619" s="28">
        <v>44019</v>
      </c>
      <c r="B1619" s="13" t="s">
        <v>19</v>
      </c>
      <c r="C1619" s="4">
        <v>86</v>
      </c>
      <c r="D1619" s="5" t="s">
        <v>20</v>
      </c>
    </row>
    <row r="1620" spans="1:4" x14ac:dyDescent="0.25">
      <c r="A1620" s="28">
        <v>44019</v>
      </c>
      <c r="B1620" s="13" t="s">
        <v>19</v>
      </c>
      <c r="C1620" s="4">
        <v>48</v>
      </c>
      <c r="D1620" s="5" t="s">
        <v>41</v>
      </c>
    </row>
    <row r="1621" spans="1:4" x14ac:dyDescent="0.25">
      <c r="A1621" s="28">
        <v>44019</v>
      </c>
      <c r="B1621" s="13" t="s">
        <v>23</v>
      </c>
      <c r="C1621" s="4">
        <v>83</v>
      </c>
      <c r="D1621" s="5" t="s">
        <v>22</v>
      </c>
    </row>
    <row r="1622" spans="1:4" x14ac:dyDescent="0.25">
      <c r="A1622" s="28">
        <v>44019</v>
      </c>
      <c r="B1622" s="13" t="s">
        <v>23</v>
      </c>
      <c r="C1622" s="4">
        <v>85</v>
      </c>
      <c r="D1622" s="5" t="s">
        <v>22</v>
      </c>
    </row>
    <row r="1623" spans="1:4" x14ac:dyDescent="0.25">
      <c r="A1623" s="28">
        <v>44019</v>
      </c>
      <c r="B1623" s="13" t="s">
        <v>23</v>
      </c>
      <c r="C1623" s="4">
        <v>29</v>
      </c>
      <c r="D1623" s="5" t="s">
        <v>22</v>
      </c>
    </row>
    <row r="1624" spans="1:4" x14ac:dyDescent="0.25">
      <c r="A1624" s="28">
        <v>44019</v>
      </c>
      <c r="B1624" s="13" t="s">
        <v>23</v>
      </c>
      <c r="C1624" s="4">
        <v>77</v>
      </c>
      <c r="D1624" s="5" t="s">
        <v>22</v>
      </c>
    </row>
    <row r="1625" spans="1:4" x14ac:dyDescent="0.25">
      <c r="A1625" s="28">
        <v>44019</v>
      </c>
      <c r="B1625" s="13" t="s">
        <v>23</v>
      </c>
      <c r="C1625" s="4">
        <v>71</v>
      </c>
      <c r="D1625" s="5" t="s">
        <v>22</v>
      </c>
    </row>
    <row r="1626" spans="1:4" x14ac:dyDescent="0.25">
      <c r="A1626" s="28">
        <v>44019</v>
      </c>
      <c r="B1626" s="13" t="s">
        <v>23</v>
      </c>
      <c r="C1626" s="4">
        <v>22</v>
      </c>
      <c r="D1626" s="5" t="s">
        <v>22</v>
      </c>
    </row>
    <row r="1627" spans="1:4" x14ac:dyDescent="0.25">
      <c r="A1627" s="28">
        <v>44019</v>
      </c>
      <c r="B1627" s="13" t="s">
        <v>23</v>
      </c>
      <c r="C1627" s="4">
        <v>92</v>
      </c>
      <c r="D1627" s="5" t="s">
        <v>22</v>
      </c>
    </row>
    <row r="1628" spans="1:4" x14ac:dyDescent="0.25">
      <c r="A1628" s="28">
        <v>44019</v>
      </c>
      <c r="B1628" s="13" t="s">
        <v>23</v>
      </c>
      <c r="C1628" s="4">
        <v>89</v>
      </c>
      <c r="D1628" s="5" t="s">
        <v>22</v>
      </c>
    </row>
    <row r="1629" spans="1:4" x14ac:dyDescent="0.25">
      <c r="A1629" s="28">
        <v>44019</v>
      </c>
      <c r="B1629" s="13" t="s">
        <v>23</v>
      </c>
      <c r="C1629" s="4">
        <v>96</v>
      </c>
      <c r="D1629" s="5" t="s">
        <v>22</v>
      </c>
    </row>
    <row r="1630" spans="1:4" x14ac:dyDescent="0.25">
      <c r="A1630" s="28">
        <v>44019</v>
      </c>
      <c r="B1630" s="13" t="s">
        <v>23</v>
      </c>
      <c r="C1630" s="4">
        <v>56</v>
      </c>
      <c r="D1630" s="5" t="s">
        <v>22</v>
      </c>
    </row>
    <row r="1631" spans="1:4" x14ac:dyDescent="0.25">
      <c r="A1631" s="28">
        <v>44019</v>
      </c>
      <c r="B1631" s="13" t="s">
        <v>23</v>
      </c>
      <c r="C1631" s="4">
        <v>86</v>
      </c>
      <c r="D1631" s="5" t="s">
        <v>22</v>
      </c>
    </row>
    <row r="1632" spans="1:4" x14ac:dyDescent="0.25">
      <c r="A1632" s="28">
        <v>44019</v>
      </c>
      <c r="B1632" s="13" t="s">
        <v>23</v>
      </c>
      <c r="C1632" s="4">
        <v>36</v>
      </c>
      <c r="D1632" s="5" t="s">
        <v>22</v>
      </c>
    </row>
    <row r="1633" spans="1:4" x14ac:dyDescent="0.25">
      <c r="A1633" s="28">
        <v>44019</v>
      </c>
      <c r="B1633" s="13" t="s">
        <v>23</v>
      </c>
      <c r="C1633" s="4">
        <v>60</v>
      </c>
      <c r="D1633" s="5" t="s">
        <v>22</v>
      </c>
    </row>
    <row r="1634" spans="1:4" x14ac:dyDescent="0.25">
      <c r="A1634" s="28">
        <v>44019</v>
      </c>
      <c r="B1634" s="13" t="s">
        <v>23</v>
      </c>
      <c r="C1634" s="4">
        <v>65</v>
      </c>
      <c r="D1634" s="5" t="s">
        <v>22</v>
      </c>
    </row>
    <row r="1635" spans="1:4" x14ac:dyDescent="0.25">
      <c r="A1635" s="28">
        <v>44019</v>
      </c>
      <c r="B1635" s="13" t="s">
        <v>23</v>
      </c>
      <c r="C1635" s="4">
        <v>91</v>
      </c>
      <c r="D1635" s="5" t="s">
        <v>22</v>
      </c>
    </row>
    <row r="1636" spans="1:4" x14ac:dyDescent="0.25">
      <c r="A1636" s="28">
        <v>44019</v>
      </c>
      <c r="B1636" s="13" t="s">
        <v>23</v>
      </c>
      <c r="C1636" s="4">
        <v>85</v>
      </c>
      <c r="D1636" s="5" t="s">
        <v>22</v>
      </c>
    </row>
    <row r="1637" spans="1:4" x14ac:dyDescent="0.25">
      <c r="A1637" s="28">
        <v>44019</v>
      </c>
      <c r="B1637" s="13" t="s">
        <v>23</v>
      </c>
      <c r="C1637" s="4">
        <v>67</v>
      </c>
      <c r="D1637" s="5" t="s">
        <v>22</v>
      </c>
    </row>
    <row r="1638" spans="1:4" x14ac:dyDescent="0.25">
      <c r="A1638" s="28">
        <v>44019</v>
      </c>
      <c r="B1638" s="13" t="s">
        <v>23</v>
      </c>
      <c r="C1638" s="4">
        <v>91</v>
      </c>
      <c r="D1638" s="5" t="s">
        <v>22</v>
      </c>
    </row>
    <row r="1639" spans="1:4" x14ac:dyDescent="0.25">
      <c r="A1639" s="28">
        <v>44019</v>
      </c>
      <c r="B1639" s="13" t="s">
        <v>23</v>
      </c>
      <c r="C1639" s="4">
        <v>97</v>
      </c>
      <c r="D1639" s="5" t="s">
        <v>20</v>
      </c>
    </row>
    <row r="1640" spans="1:4" x14ac:dyDescent="0.25">
      <c r="A1640" s="28">
        <v>44019</v>
      </c>
      <c r="B1640" s="13" t="s">
        <v>23</v>
      </c>
      <c r="C1640" s="4">
        <v>90</v>
      </c>
      <c r="D1640" s="5" t="s">
        <v>20</v>
      </c>
    </row>
    <row r="1641" spans="1:4" x14ac:dyDescent="0.25">
      <c r="A1641" s="28">
        <v>44019</v>
      </c>
      <c r="B1641" s="13" t="s">
        <v>23</v>
      </c>
      <c r="C1641" s="4">
        <v>77</v>
      </c>
      <c r="D1641" s="5" t="s">
        <v>20</v>
      </c>
    </row>
    <row r="1642" spans="1:4" x14ac:dyDescent="0.25">
      <c r="A1642" s="28">
        <v>44019</v>
      </c>
      <c r="B1642" s="13" t="s">
        <v>23</v>
      </c>
      <c r="C1642" s="4">
        <v>97</v>
      </c>
      <c r="D1642" s="5" t="s">
        <v>20</v>
      </c>
    </row>
    <row r="1643" spans="1:4" x14ac:dyDescent="0.25">
      <c r="A1643" s="28">
        <v>44019</v>
      </c>
      <c r="B1643" s="13" t="s">
        <v>23</v>
      </c>
      <c r="C1643" s="4">
        <v>89</v>
      </c>
      <c r="D1643" s="5" t="s">
        <v>20</v>
      </c>
    </row>
    <row r="1644" spans="1:4" x14ac:dyDescent="0.25">
      <c r="A1644" s="28">
        <v>44019</v>
      </c>
      <c r="B1644" s="13" t="s">
        <v>23</v>
      </c>
      <c r="C1644" s="4">
        <v>68</v>
      </c>
      <c r="D1644" s="5" t="s">
        <v>20</v>
      </c>
    </row>
    <row r="1645" spans="1:4" x14ac:dyDescent="0.25">
      <c r="A1645" s="28">
        <v>44019</v>
      </c>
      <c r="B1645" s="13" t="s">
        <v>23</v>
      </c>
      <c r="C1645" s="4">
        <v>75</v>
      </c>
      <c r="D1645" s="5" t="s">
        <v>25</v>
      </c>
    </row>
    <row r="1646" spans="1:4" x14ac:dyDescent="0.25">
      <c r="A1646" s="28">
        <v>44020</v>
      </c>
      <c r="B1646" s="13" t="s">
        <v>19</v>
      </c>
      <c r="C1646" s="4">
        <v>68</v>
      </c>
      <c r="D1646" s="5" t="s">
        <v>22</v>
      </c>
    </row>
    <row r="1647" spans="1:4" x14ac:dyDescent="0.25">
      <c r="A1647" s="28">
        <v>44020</v>
      </c>
      <c r="B1647" s="13" t="s">
        <v>19</v>
      </c>
      <c r="C1647" s="4">
        <v>73</v>
      </c>
      <c r="D1647" s="5" t="s">
        <v>22</v>
      </c>
    </row>
    <row r="1648" spans="1:4" x14ac:dyDescent="0.25">
      <c r="A1648" s="28">
        <v>44020</v>
      </c>
      <c r="B1648" s="13" t="s">
        <v>19</v>
      </c>
      <c r="C1648" s="4">
        <v>64</v>
      </c>
      <c r="D1648" s="5" t="s">
        <v>22</v>
      </c>
    </row>
    <row r="1649" spans="1:4" x14ac:dyDescent="0.25">
      <c r="A1649" s="28">
        <v>44020</v>
      </c>
      <c r="B1649" s="13" t="s">
        <v>19</v>
      </c>
      <c r="C1649" s="4">
        <v>78</v>
      </c>
      <c r="D1649" s="5" t="s">
        <v>22</v>
      </c>
    </row>
    <row r="1650" spans="1:4" x14ac:dyDescent="0.25">
      <c r="A1650" s="28">
        <v>44020</v>
      </c>
      <c r="B1650" s="13" t="s">
        <v>19</v>
      </c>
      <c r="C1650" s="4">
        <v>63</v>
      </c>
      <c r="D1650" s="5" t="s">
        <v>22</v>
      </c>
    </row>
    <row r="1651" spans="1:4" x14ac:dyDescent="0.25">
      <c r="A1651" s="28">
        <v>44020</v>
      </c>
      <c r="B1651" s="13" t="s">
        <v>19</v>
      </c>
      <c r="C1651" s="4">
        <v>81</v>
      </c>
      <c r="D1651" s="5" t="s">
        <v>22</v>
      </c>
    </row>
    <row r="1652" spans="1:4" x14ac:dyDescent="0.25">
      <c r="A1652" s="28">
        <v>44020</v>
      </c>
      <c r="B1652" s="13" t="s">
        <v>19</v>
      </c>
      <c r="C1652" s="4">
        <v>68</v>
      </c>
      <c r="D1652" s="5" t="s">
        <v>22</v>
      </c>
    </row>
    <row r="1653" spans="1:4" x14ac:dyDescent="0.25">
      <c r="A1653" s="28">
        <v>44020</v>
      </c>
      <c r="B1653" s="13" t="s">
        <v>19</v>
      </c>
      <c r="C1653" s="4">
        <v>53</v>
      </c>
      <c r="D1653" s="5" t="s">
        <v>22</v>
      </c>
    </row>
    <row r="1654" spans="1:4" x14ac:dyDescent="0.25">
      <c r="A1654" s="28">
        <v>44020</v>
      </c>
      <c r="B1654" s="13" t="s">
        <v>19</v>
      </c>
      <c r="C1654" s="4">
        <v>70</v>
      </c>
      <c r="D1654" s="5" t="s">
        <v>22</v>
      </c>
    </row>
    <row r="1655" spans="1:4" x14ac:dyDescent="0.25">
      <c r="A1655" s="28">
        <v>44020</v>
      </c>
      <c r="B1655" s="13" t="s">
        <v>19</v>
      </c>
      <c r="C1655" s="4">
        <v>66</v>
      </c>
      <c r="D1655" s="5" t="s">
        <v>22</v>
      </c>
    </row>
    <row r="1656" spans="1:4" x14ac:dyDescent="0.25">
      <c r="A1656" s="28">
        <v>44020</v>
      </c>
      <c r="B1656" s="13" t="s">
        <v>19</v>
      </c>
      <c r="C1656" s="4">
        <v>80</v>
      </c>
      <c r="D1656" s="5" t="s">
        <v>22</v>
      </c>
    </row>
    <row r="1657" spans="1:4" x14ac:dyDescent="0.25">
      <c r="A1657" s="28">
        <v>44020</v>
      </c>
      <c r="B1657" s="13" t="s">
        <v>19</v>
      </c>
      <c r="C1657" s="4">
        <v>25</v>
      </c>
      <c r="D1657" s="5" t="s">
        <v>22</v>
      </c>
    </row>
    <row r="1658" spans="1:4" x14ac:dyDescent="0.25">
      <c r="A1658" s="28">
        <v>44020</v>
      </c>
      <c r="B1658" s="13" t="s">
        <v>19</v>
      </c>
      <c r="C1658" s="4">
        <v>63</v>
      </c>
      <c r="D1658" s="5" t="s">
        <v>22</v>
      </c>
    </row>
    <row r="1659" spans="1:4" x14ac:dyDescent="0.25">
      <c r="A1659" s="28">
        <v>44020</v>
      </c>
      <c r="B1659" s="13" t="s">
        <v>19</v>
      </c>
      <c r="C1659" s="4">
        <v>70</v>
      </c>
      <c r="D1659" s="5" t="s">
        <v>22</v>
      </c>
    </row>
    <row r="1660" spans="1:4" x14ac:dyDescent="0.25">
      <c r="A1660" s="28">
        <v>44020</v>
      </c>
      <c r="B1660" s="13" t="s">
        <v>19</v>
      </c>
      <c r="C1660" s="4">
        <v>39</v>
      </c>
      <c r="D1660" s="5" t="s">
        <v>22</v>
      </c>
    </row>
    <row r="1661" spans="1:4" x14ac:dyDescent="0.25">
      <c r="A1661" s="28">
        <v>44020</v>
      </c>
      <c r="B1661" s="13" t="s">
        <v>19</v>
      </c>
      <c r="C1661" s="4">
        <v>77</v>
      </c>
      <c r="D1661" s="5" t="s">
        <v>22</v>
      </c>
    </row>
    <row r="1662" spans="1:4" x14ac:dyDescent="0.25">
      <c r="A1662" s="28">
        <v>44020</v>
      </c>
      <c r="B1662" s="13" t="s">
        <v>19</v>
      </c>
      <c r="C1662" s="4">
        <v>94</v>
      </c>
      <c r="D1662" s="5" t="s">
        <v>22</v>
      </c>
    </row>
    <row r="1663" spans="1:4" x14ac:dyDescent="0.25">
      <c r="A1663" s="28">
        <v>44020</v>
      </c>
      <c r="B1663" s="13" t="s">
        <v>19</v>
      </c>
      <c r="C1663" s="4">
        <v>73</v>
      </c>
      <c r="D1663" s="5" t="s">
        <v>22</v>
      </c>
    </row>
    <row r="1664" spans="1:4" x14ac:dyDescent="0.25">
      <c r="A1664" s="28">
        <v>44020</v>
      </c>
      <c r="B1664" s="13" t="s">
        <v>19</v>
      </c>
      <c r="C1664" s="4">
        <v>89</v>
      </c>
      <c r="D1664" s="5" t="s">
        <v>20</v>
      </c>
    </row>
    <row r="1665" spans="1:4" x14ac:dyDescent="0.25">
      <c r="A1665" s="28">
        <v>44020</v>
      </c>
      <c r="B1665" s="13" t="s">
        <v>19</v>
      </c>
      <c r="C1665" s="4">
        <v>66</v>
      </c>
      <c r="D1665" s="5" t="s">
        <v>20</v>
      </c>
    </row>
    <row r="1666" spans="1:4" x14ac:dyDescent="0.25">
      <c r="A1666" s="28">
        <v>44020</v>
      </c>
      <c r="B1666" s="13" t="s">
        <v>19</v>
      </c>
      <c r="C1666" s="4">
        <v>76</v>
      </c>
      <c r="D1666" s="5" t="s">
        <v>20</v>
      </c>
    </row>
    <row r="1667" spans="1:4" x14ac:dyDescent="0.25">
      <c r="A1667" s="28">
        <v>44020</v>
      </c>
      <c r="B1667" s="13" t="s">
        <v>19</v>
      </c>
      <c r="C1667" s="4">
        <v>58</v>
      </c>
      <c r="D1667" s="5" t="s">
        <v>20</v>
      </c>
    </row>
    <row r="1668" spans="1:4" x14ac:dyDescent="0.25">
      <c r="A1668" s="28">
        <v>44020</v>
      </c>
      <c r="B1668" s="13" t="s">
        <v>19</v>
      </c>
      <c r="C1668" s="4">
        <v>97</v>
      </c>
      <c r="D1668" s="5" t="s">
        <v>20</v>
      </c>
    </row>
    <row r="1669" spans="1:4" x14ac:dyDescent="0.25">
      <c r="A1669" s="28">
        <v>44020</v>
      </c>
      <c r="B1669" s="13" t="s">
        <v>19</v>
      </c>
      <c r="C1669" s="4">
        <v>59</v>
      </c>
      <c r="D1669" s="5" t="s">
        <v>20</v>
      </c>
    </row>
    <row r="1670" spans="1:4" x14ac:dyDescent="0.25">
      <c r="A1670" s="28">
        <v>44020</v>
      </c>
      <c r="B1670" s="13" t="s">
        <v>19</v>
      </c>
      <c r="C1670" s="4">
        <v>87</v>
      </c>
      <c r="D1670" s="5" t="s">
        <v>20</v>
      </c>
    </row>
    <row r="1671" spans="1:4" x14ac:dyDescent="0.25">
      <c r="A1671" s="28">
        <v>44020</v>
      </c>
      <c r="B1671" s="13" t="s">
        <v>19</v>
      </c>
      <c r="C1671" s="4">
        <v>75</v>
      </c>
      <c r="D1671" s="5" t="s">
        <v>20</v>
      </c>
    </row>
    <row r="1672" spans="1:4" x14ac:dyDescent="0.25">
      <c r="A1672" s="28">
        <v>44020</v>
      </c>
      <c r="B1672" s="13" t="s">
        <v>19</v>
      </c>
      <c r="C1672" s="4">
        <v>87</v>
      </c>
      <c r="D1672" s="5" t="s">
        <v>20</v>
      </c>
    </row>
    <row r="1673" spans="1:4" x14ac:dyDescent="0.25">
      <c r="A1673" s="28">
        <v>44020</v>
      </c>
      <c r="B1673" s="13" t="s">
        <v>19</v>
      </c>
      <c r="C1673" s="4">
        <v>75</v>
      </c>
      <c r="D1673" s="5" t="s">
        <v>20</v>
      </c>
    </row>
    <row r="1674" spans="1:4" x14ac:dyDescent="0.25">
      <c r="A1674" s="28">
        <v>44020</v>
      </c>
      <c r="B1674" s="13" t="s">
        <v>23</v>
      </c>
      <c r="C1674" s="4">
        <v>51</v>
      </c>
      <c r="D1674" s="5" t="s">
        <v>22</v>
      </c>
    </row>
    <row r="1675" spans="1:4" x14ac:dyDescent="0.25">
      <c r="A1675" s="28">
        <v>44020</v>
      </c>
      <c r="B1675" s="13" t="s">
        <v>23</v>
      </c>
      <c r="C1675" s="4">
        <v>63</v>
      </c>
      <c r="D1675" s="5" t="s">
        <v>22</v>
      </c>
    </row>
    <row r="1676" spans="1:4" x14ac:dyDescent="0.25">
      <c r="A1676" s="28">
        <v>44020</v>
      </c>
      <c r="B1676" s="13" t="s">
        <v>23</v>
      </c>
      <c r="C1676" s="4">
        <v>66</v>
      </c>
      <c r="D1676" s="5" t="s">
        <v>22</v>
      </c>
    </row>
    <row r="1677" spans="1:4" x14ac:dyDescent="0.25">
      <c r="A1677" s="28">
        <v>44020</v>
      </c>
      <c r="B1677" s="13" t="s">
        <v>23</v>
      </c>
      <c r="C1677" s="4">
        <v>69</v>
      </c>
      <c r="D1677" s="5" t="s">
        <v>22</v>
      </c>
    </row>
    <row r="1678" spans="1:4" x14ac:dyDescent="0.25">
      <c r="A1678" s="28">
        <v>44020</v>
      </c>
      <c r="B1678" s="13" t="s">
        <v>23</v>
      </c>
      <c r="C1678" s="4">
        <v>59</v>
      </c>
      <c r="D1678" s="5" t="s">
        <v>22</v>
      </c>
    </row>
    <row r="1679" spans="1:4" x14ac:dyDescent="0.25">
      <c r="A1679" s="28">
        <v>44020</v>
      </c>
      <c r="B1679" s="13" t="s">
        <v>23</v>
      </c>
      <c r="C1679" s="4">
        <v>81</v>
      </c>
      <c r="D1679" s="5" t="s">
        <v>22</v>
      </c>
    </row>
    <row r="1680" spans="1:4" x14ac:dyDescent="0.25">
      <c r="A1680" s="28">
        <v>44020</v>
      </c>
      <c r="B1680" s="13" t="s">
        <v>23</v>
      </c>
      <c r="C1680" s="4">
        <v>61</v>
      </c>
      <c r="D1680" s="5" t="s">
        <v>22</v>
      </c>
    </row>
    <row r="1681" spans="1:4" x14ac:dyDescent="0.25">
      <c r="A1681" s="28">
        <v>44020</v>
      </c>
      <c r="B1681" s="13" t="s">
        <v>23</v>
      </c>
      <c r="C1681" s="4">
        <v>70</v>
      </c>
      <c r="D1681" s="5" t="s">
        <v>22</v>
      </c>
    </row>
    <row r="1682" spans="1:4" x14ac:dyDescent="0.25">
      <c r="A1682" s="28">
        <v>44020</v>
      </c>
      <c r="B1682" s="13" t="s">
        <v>23</v>
      </c>
      <c r="C1682" s="4">
        <v>74</v>
      </c>
      <c r="D1682" s="5" t="s">
        <v>22</v>
      </c>
    </row>
    <row r="1683" spans="1:4" x14ac:dyDescent="0.25">
      <c r="A1683" s="28">
        <v>44020</v>
      </c>
      <c r="B1683" s="13" t="s">
        <v>23</v>
      </c>
      <c r="C1683" s="4">
        <v>75</v>
      </c>
      <c r="D1683" s="5" t="s">
        <v>22</v>
      </c>
    </row>
    <row r="1684" spans="1:4" x14ac:dyDescent="0.25">
      <c r="A1684" s="28">
        <v>44020</v>
      </c>
      <c r="B1684" s="13" t="s">
        <v>23</v>
      </c>
      <c r="C1684" s="4">
        <v>94</v>
      </c>
      <c r="D1684" s="5" t="s">
        <v>22</v>
      </c>
    </row>
    <row r="1685" spans="1:4" x14ac:dyDescent="0.25">
      <c r="A1685" s="28">
        <v>44020</v>
      </c>
      <c r="B1685" s="13" t="s">
        <v>23</v>
      </c>
      <c r="C1685" s="4">
        <v>86</v>
      </c>
      <c r="D1685" s="5" t="s">
        <v>22</v>
      </c>
    </row>
    <row r="1686" spans="1:4" x14ac:dyDescent="0.25">
      <c r="A1686" s="28">
        <v>44020</v>
      </c>
      <c r="B1686" s="13" t="s">
        <v>23</v>
      </c>
      <c r="C1686" s="4">
        <v>78</v>
      </c>
      <c r="D1686" s="5" t="s">
        <v>22</v>
      </c>
    </row>
    <row r="1687" spans="1:4" x14ac:dyDescent="0.25">
      <c r="A1687" s="28">
        <v>44020</v>
      </c>
      <c r="B1687" s="13" t="s">
        <v>23</v>
      </c>
      <c r="C1687" s="4">
        <v>79</v>
      </c>
      <c r="D1687" s="5" t="s">
        <v>22</v>
      </c>
    </row>
    <row r="1688" spans="1:4" x14ac:dyDescent="0.25">
      <c r="A1688" s="28">
        <v>44020</v>
      </c>
      <c r="B1688" s="13" t="s">
        <v>23</v>
      </c>
      <c r="C1688" s="4">
        <v>93</v>
      </c>
      <c r="D1688" s="5" t="s">
        <v>22</v>
      </c>
    </row>
    <row r="1689" spans="1:4" x14ac:dyDescent="0.25">
      <c r="A1689" s="28">
        <v>44020</v>
      </c>
      <c r="B1689" s="13" t="s">
        <v>23</v>
      </c>
      <c r="C1689" s="4">
        <v>72</v>
      </c>
      <c r="D1689" s="5" t="s">
        <v>22</v>
      </c>
    </row>
    <row r="1690" spans="1:4" x14ac:dyDescent="0.25">
      <c r="A1690" s="28">
        <v>44020</v>
      </c>
      <c r="B1690" s="13" t="s">
        <v>23</v>
      </c>
      <c r="C1690" s="4">
        <v>59</v>
      </c>
      <c r="D1690" s="5" t="s">
        <v>22</v>
      </c>
    </row>
    <row r="1691" spans="1:4" x14ac:dyDescent="0.25">
      <c r="A1691" s="28">
        <v>44020</v>
      </c>
      <c r="B1691" s="13" t="s">
        <v>23</v>
      </c>
      <c r="C1691" s="4">
        <v>90</v>
      </c>
      <c r="D1691" s="5" t="s">
        <v>20</v>
      </c>
    </row>
    <row r="1692" spans="1:4" x14ac:dyDescent="0.25">
      <c r="A1692" s="28">
        <v>44020</v>
      </c>
      <c r="B1692" s="13" t="s">
        <v>23</v>
      </c>
      <c r="C1692" s="4">
        <v>87</v>
      </c>
      <c r="D1692" s="5" t="s">
        <v>20</v>
      </c>
    </row>
    <row r="1693" spans="1:4" x14ac:dyDescent="0.25">
      <c r="A1693" s="28">
        <v>44020</v>
      </c>
      <c r="B1693" s="13" t="s">
        <v>23</v>
      </c>
      <c r="C1693" s="4">
        <v>82</v>
      </c>
      <c r="D1693" s="5" t="s">
        <v>20</v>
      </c>
    </row>
    <row r="1694" spans="1:4" x14ac:dyDescent="0.25">
      <c r="A1694" s="28">
        <v>44020</v>
      </c>
      <c r="B1694" s="13" t="s">
        <v>23</v>
      </c>
      <c r="C1694" s="4">
        <v>94</v>
      </c>
      <c r="D1694" s="5" t="s">
        <v>20</v>
      </c>
    </row>
    <row r="1695" spans="1:4" x14ac:dyDescent="0.25">
      <c r="A1695" s="28">
        <v>44020</v>
      </c>
      <c r="B1695" s="13" t="s">
        <v>23</v>
      </c>
      <c r="C1695" s="4">
        <v>76</v>
      </c>
      <c r="D1695" s="5" t="s">
        <v>20</v>
      </c>
    </row>
    <row r="1696" spans="1:4" x14ac:dyDescent="0.25">
      <c r="A1696" s="28">
        <v>44020</v>
      </c>
      <c r="B1696" s="13" t="s">
        <v>23</v>
      </c>
      <c r="C1696" s="4">
        <v>73</v>
      </c>
      <c r="D1696" s="5" t="s">
        <v>20</v>
      </c>
    </row>
    <row r="1697" spans="1:4" x14ac:dyDescent="0.25">
      <c r="A1697" s="28">
        <v>44021</v>
      </c>
      <c r="B1697" s="13" t="s">
        <v>19</v>
      </c>
      <c r="C1697" s="4">
        <v>74</v>
      </c>
      <c r="D1697" s="5" t="s">
        <v>22</v>
      </c>
    </row>
    <row r="1698" spans="1:4" x14ac:dyDescent="0.25">
      <c r="A1698" s="28">
        <v>44021</v>
      </c>
      <c r="B1698" s="13" t="s">
        <v>19</v>
      </c>
      <c r="C1698" s="4">
        <v>81</v>
      </c>
      <c r="D1698" s="5" t="s">
        <v>22</v>
      </c>
    </row>
    <row r="1699" spans="1:4" x14ac:dyDescent="0.25">
      <c r="A1699" s="28">
        <v>44021</v>
      </c>
      <c r="B1699" s="13" t="s">
        <v>19</v>
      </c>
      <c r="C1699" s="4">
        <v>82</v>
      </c>
      <c r="D1699" s="5" t="s">
        <v>22</v>
      </c>
    </row>
    <row r="1700" spans="1:4" x14ac:dyDescent="0.25">
      <c r="A1700" s="28">
        <v>44021</v>
      </c>
      <c r="B1700" s="13" t="s">
        <v>19</v>
      </c>
      <c r="C1700" s="4">
        <v>81</v>
      </c>
      <c r="D1700" s="5" t="s">
        <v>22</v>
      </c>
    </row>
    <row r="1701" spans="1:4" x14ac:dyDescent="0.25">
      <c r="A1701" s="28">
        <v>44021</v>
      </c>
      <c r="B1701" s="13" t="s">
        <v>19</v>
      </c>
      <c r="C1701" s="4">
        <v>58</v>
      </c>
      <c r="D1701" s="5" t="s">
        <v>22</v>
      </c>
    </row>
    <row r="1702" spans="1:4" x14ac:dyDescent="0.25">
      <c r="A1702" s="28">
        <v>44021</v>
      </c>
      <c r="B1702" s="13" t="s">
        <v>19</v>
      </c>
      <c r="C1702" s="4">
        <v>82</v>
      </c>
      <c r="D1702" s="5" t="s">
        <v>22</v>
      </c>
    </row>
    <row r="1703" spans="1:4" x14ac:dyDescent="0.25">
      <c r="A1703" s="28">
        <v>44021</v>
      </c>
      <c r="B1703" s="13" t="s">
        <v>19</v>
      </c>
      <c r="C1703" s="4">
        <v>58</v>
      </c>
      <c r="D1703" s="5" t="s">
        <v>22</v>
      </c>
    </row>
    <row r="1704" spans="1:4" x14ac:dyDescent="0.25">
      <c r="A1704" s="28">
        <v>44021</v>
      </c>
      <c r="B1704" s="13" t="s">
        <v>19</v>
      </c>
      <c r="C1704" s="4">
        <v>63</v>
      </c>
      <c r="D1704" s="5" t="s">
        <v>22</v>
      </c>
    </row>
    <row r="1705" spans="1:4" x14ac:dyDescent="0.25">
      <c r="A1705" s="28">
        <v>44021</v>
      </c>
      <c r="B1705" s="13" t="s">
        <v>19</v>
      </c>
      <c r="C1705" s="4">
        <v>78</v>
      </c>
      <c r="D1705" s="5" t="s">
        <v>22</v>
      </c>
    </row>
    <row r="1706" spans="1:4" x14ac:dyDescent="0.25">
      <c r="A1706" s="28">
        <v>44021</v>
      </c>
      <c r="B1706" s="13" t="s">
        <v>19</v>
      </c>
      <c r="C1706" s="4">
        <v>70</v>
      </c>
      <c r="D1706" s="5" t="s">
        <v>21</v>
      </c>
    </row>
    <row r="1707" spans="1:4" x14ac:dyDescent="0.25">
      <c r="A1707" s="28">
        <v>44021</v>
      </c>
      <c r="B1707" s="13" t="s">
        <v>19</v>
      </c>
      <c r="C1707" s="4">
        <v>47</v>
      </c>
      <c r="D1707" s="5" t="s">
        <v>21</v>
      </c>
    </row>
    <row r="1708" spans="1:4" x14ac:dyDescent="0.25">
      <c r="A1708" s="28">
        <v>44021</v>
      </c>
      <c r="B1708" s="13" t="s">
        <v>19</v>
      </c>
      <c r="C1708" s="4">
        <v>85</v>
      </c>
      <c r="D1708" s="5" t="s">
        <v>21</v>
      </c>
    </row>
    <row r="1709" spans="1:4" x14ac:dyDescent="0.25">
      <c r="A1709" s="28">
        <v>44021</v>
      </c>
      <c r="B1709" s="13" t="s">
        <v>19</v>
      </c>
      <c r="C1709" s="4">
        <v>78</v>
      </c>
      <c r="D1709" s="5" t="s">
        <v>20</v>
      </c>
    </row>
    <row r="1710" spans="1:4" x14ac:dyDescent="0.25">
      <c r="A1710" s="28">
        <v>44021</v>
      </c>
      <c r="B1710" s="13" t="s">
        <v>19</v>
      </c>
      <c r="C1710" s="4">
        <v>72</v>
      </c>
      <c r="D1710" s="5" t="s">
        <v>20</v>
      </c>
    </row>
    <row r="1711" spans="1:4" x14ac:dyDescent="0.25">
      <c r="A1711" s="28">
        <v>44021</v>
      </c>
      <c r="B1711" s="13" t="s">
        <v>19</v>
      </c>
      <c r="C1711" s="4">
        <v>52</v>
      </c>
      <c r="D1711" s="5" t="s">
        <v>20</v>
      </c>
    </row>
    <row r="1712" spans="1:4" x14ac:dyDescent="0.25">
      <c r="A1712" s="28">
        <v>44021</v>
      </c>
      <c r="B1712" s="13" t="s">
        <v>19</v>
      </c>
      <c r="C1712" s="4">
        <v>82</v>
      </c>
      <c r="D1712" s="5" t="s">
        <v>41</v>
      </c>
    </row>
    <row r="1713" spans="1:4" x14ac:dyDescent="0.25">
      <c r="A1713" s="28">
        <v>44021</v>
      </c>
      <c r="B1713" s="13" t="s">
        <v>23</v>
      </c>
      <c r="C1713" s="4">
        <v>73</v>
      </c>
      <c r="D1713" s="5" t="s">
        <v>22</v>
      </c>
    </row>
    <row r="1714" spans="1:4" x14ac:dyDescent="0.25">
      <c r="A1714" s="28">
        <v>44021</v>
      </c>
      <c r="B1714" s="13" t="s">
        <v>23</v>
      </c>
      <c r="C1714" s="4">
        <v>88</v>
      </c>
      <c r="D1714" s="5" t="s">
        <v>22</v>
      </c>
    </row>
    <row r="1715" spans="1:4" x14ac:dyDescent="0.25">
      <c r="A1715" s="28">
        <v>44021</v>
      </c>
      <c r="B1715" s="13" t="s">
        <v>23</v>
      </c>
      <c r="C1715" s="4">
        <v>75</v>
      </c>
      <c r="D1715" s="5" t="s">
        <v>21</v>
      </c>
    </row>
    <row r="1716" spans="1:4" x14ac:dyDescent="0.25">
      <c r="A1716" s="28">
        <v>44021</v>
      </c>
      <c r="B1716" s="13" t="s">
        <v>23</v>
      </c>
      <c r="C1716" s="4">
        <v>80</v>
      </c>
      <c r="D1716" s="5" t="s">
        <v>20</v>
      </c>
    </row>
    <row r="1717" spans="1:4" x14ac:dyDescent="0.25">
      <c r="A1717" s="28">
        <v>44021</v>
      </c>
      <c r="B1717" s="13" t="s">
        <v>23</v>
      </c>
      <c r="C1717" s="4">
        <v>73</v>
      </c>
      <c r="D1717" s="5" t="s">
        <v>20</v>
      </c>
    </row>
    <row r="1718" spans="1:4" x14ac:dyDescent="0.25">
      <c r="A1718" s="28">
        <v>44021</v>
      </c>
      <c r="B1718" s="13" t="s">
        <v>23</v>
      </c>
      <c r="C1718" s="4">
        <v>75</v>
      </c>
      <c r="D1718" s="5" t="s">
        <v>20</v>
      </c>
    </row>
    <row r="1719" spans="1:4" x14ac:dyDescent="0.25">
      <c r="A1719" s="28">
        <v>44021</v>
      </c>
      <c r="B1719" s="13" t="s">
        <v>23</v>
      </c>
      <c r="C1719" s="4">
        <v>74</v>
      </c>
      <c r="D1719" s="5" t="s">
        <v>20</v>
      </c>
    </row>
    <row r="1720" spans="1:4" x14ac:dyDescent="0.25">
      <c r="A1720" s="28">
        <v>44021</v>
      </c>
      <c r="B1720" s="13" t="s">
        <v>23</v>
      </c>
      <c r="C1720" s="4">
        <v>73</v>
      </c>
      <c r="D1720" s="5" t="s">
        <v>20</v>
      </c>
    </row>
    <row r="1721" spans="1:4" x14ac:dyDescent="0.25">
      <c r="A1721" s="28">
        <v>44021</v>
      </c>
      <c r="B1721" s="13" t="s">
        <v>23</v>
      </c>
      <c r="C1721" s="4">
        <v>88</v>
      </c>
      <c r="D1721" s="5" t="s">
        <v>20</v>
      </c>
    </row>
    <row r="1722" spans="1:4" x14ac:dyDescent="0.25">
      <c r="A1722" s="28">
        <v>44021</v>
      </c>
      <c r="B1722" s="13"/>
      <c r="C1722" s="4">
        <v>91</v>
      </c>
      <c r="D1722" s="5" t="s">
        <v>20</v>
      </c>
    </row>
    <row r="1723" spans="1:4" x14ac:dyDescent="0.25">
      <c r="A1723" s="28">
        <v>44022</v>
      </c>
      <c r="B1723" s="13" t="s">
        <v>19</v>
      </c>
      <c r="C1723" s="4">
        <v>72</v>
      </c>
      <c r="D1723" s="5" t="s">
        <v>22</v>
      </c>
    </row>
    <row r="1724" spans="1:4" x14ac:dyDescent="0.25">
      <c r="A1724" s="28">
        <v>44022</v>
      </c>
      <c r="B1724" s="13" t="s">
        <v>19</v>
      </c>
      <c r="C1724" s="4">
        <v>75</v>
      </c>
      <c r="D1724" s="5" t="s">
        <v>22</v>
      </c>
    </row>
    <row r="1725" spans="1:4" x14ac:dyDescent="0.25">
      <c r="A1725" s="28">
        <v>44022</v>
      </c>
      <c r="B1725" s="13" t="s">
        <v>19</v>
      </c>
      <c r="C1725" s="4">
        <v>72</v>
      </c>
      <c r="D1725" s="5" t="s">
        <v>22</v>
      </c>
    </row>
    <row r="1726" spans="1:4" x14ac:dyDescent="0.25">
      <c r="A1726" s="28">
        <v>44022</v>
      </c>
      <c r="B1726" s="13" t="s">
        <v>19</v>
      </c>
      <c r="C1726" s="4">
        <v>67</v>
      </c>
      <c r="D1726" s="5" t="s">
        <v>22</v>
      </c>
    </row>
    <row r="1727" spans="1:4" x14ac:dyDescent="0.25">
      <c r="A1727" s="28">
        <v>44022</v>
      </c>
      <c r="B1727" s="13" t="s">
        <v>19</v>
      </c>
      <c r="C1727" s="4">
        <v>84</v>
      </c>
      <c r="D1727" s="5" t="s">
        <v>22</v>
      </c>
    </row>
    <row r="1728" spans="1:4" x14ac:dyDescent="0.25">
      <c r="A1728" s="28">
        <v>44022</v>
      </c>
      <c r="B1728" s="13" t="s">
        <v>19</v>
      </c>
      <c r="C1728" s="4">
        <v>96</v>
      </c>
      <c r="D1728" s="5" t="s">
        <v>22</v>
      </c>
    </row>
    <row r="1729" spans="1:4" x14ac:dyDescent="0.25">
      <c r="A1729" s="28">
        <v>44022</v>
      </c>
      <c r="B1729" s="13" t="s">
        <v>19</v>
      </c>
      <c r="C1729" s="4">
        <v>82</v>
      </c>
      <c r="D1729" s="5" t="s">
        <v>22</v>
      </c>
    </row>
    <row r="1730" spans="1:4" x14ac:dyDescent="0.25">
      <c r="A1730" s="28">
        <v>44022</v>
      </c>
      <c r="B1730" s="13" t="s">
        <v>19</v>
      </c>
      <c r="C1730" s="4">
        <v>64</v>
      </c>
      <c r="D1730" s="5" t="s">
        <v>22</v>
      </c>
    </row>
    <row r="1731" spans="1:4" x14ac:dyDescent="0.25">
      <c r="A1731" s="28">
        <v>44022</v>
      </c>
      <c r="B1731" s="13" t="s">
        <v>19</v>
      </c>
      <c r="C1731" s="4">
        <v>55</v>
      </c>
      <c r="D1731" s="5" t="s">
        <v>22</v>
      </c>
    </row>
    <row r="1732" spans="1:4" x14ac:dyDescent="0.25">
      <c r="A1732" s="28">
        <v>44022</v>
      </c>
      <c r="B1732" s="13" t="s">
        <v>19</v>
      </c>
      <c r="C1732" s="4">
        <v>88</v>
      </c>
      <c r="D1732" s="5" t="s">
        <v>22</v>
      </c>
    </row>
    <row r="1733" spans="1:4" x14ac:dyDescent="0.25">
      <c r="A1733" s="28">
        <v>44022</v>
      </c>
      <c r="B1733" s="13" t="s">
        <v>19</v>
      </c>
      <c r="C1733" s="4">
        <v>41</v>
      </c>
      <c r="D1733" s="5" t="s">
        <v>22</v>
      </c>
    </row>
    <row r="1734" spans="1:4" x14ac:dyDescent="0.25">
      <c r="A1734" s="28">
        <v>44022</v>
      </c>
      <c r="B1734" s="13" t="s">
        <v>19</v>
      </c>
      <c r="C1734" s="4">
        <v>69</v>
      </c>
      <c r="D1734" s="5" t="s">
        <v>22</v>
      </c>
    </row>
    <row r="1735" spans="1:4" x14ac:dyDescent="0.25">
      <c r="A1735" s="28">
        <v>44022</v>
      </c>
      <c r="B1735" s="5" t="s">
        <v>19</v>
      </c>
      <c r="C1735" s="4">
        <v>89</v>
      </c>
      <c r="D1735" s="5" t="s">
        <v>22</v>
      </c>
    </row>
    <row r="1736" spans="1:4" x14ac:dyDescent="0.25">
      <c r="A1736" s="28">
        <v>44022</v>
      </c>
      <c r="B1736" s="5" t="s">
        <v>19</v>
      </c>
      <c r="C1736" s="4">
        <v>49</v>
      </c>
      <c r="D1736" s="5" t="s">
        <v>22</v>
      </c>
    </row>
    <row r="1737" spans="1:4" x14ac:dyDescent="0.25">
      <c r="A1737" s="28">
        <v>44022</v>
      </c>
      <c r="B1737" s="5" t="s">
        <v>19</v>
      </c>
      <c r="C1737" s="4">
        <v>37</v>
      </c>
      <c r="D1737" s="5" t="s">
        <v>22</v>
      </c>
    </row>
    <row r="1738" spans="1:4" x14ac:dyDescent="0.25">
      <c r="A1738" s="28">
        <v>44022</v>
      </c>
      <c r="B1738" s="5" t="s">
        <v>19</v>
      </c>
      <c r="C1738" s="4">
        <v>92</v>
      </c>
      <c r="D1738" s="5" t="s">
        <v>22</v>
      </c>
    </row>
    <row r="1739" spans="1:4" x14ac:dyDescent="0.25">
      <c r="A1739" s="28">
        <v>44022</v>
      </c>
      <c r="B1739" s="5" t="s">
        <v>19</v>
      </c>
      <c r="C1739" s="4">
        <v>47</v>
      </c>
      <c r="D1739" s="5" t="s">
        <v>22</v>
      </c>
    </row>
    <row r="1740" spans="1:4" x14ac:dyDescent="0.25">
      <c r="A1740" s="28">
        <v>44022</v>
      </c>
      <c r="B1740" s="5" t="s">
        <v>19</v>
      </c>
      <c r="C1740" s="4">
        <v>81</v>
      </c>
      <c r="D1740" s="5" t="s">
        <v>22</v>
      </c>
    </row>
    <row r="1741" spans="1:4" x14ac:dyDescent="0.25">
      <c r="A1741" s="28">
        <v>44022</v>
      </c>
      <c r="B1741" s="5" t="s">
        <v>19</v>
      </c>
      <c r="C1741" s="4">
        <v>70</v>
      </c>
      <c r="D1741" s="5" t="s">
        <v>22</v>
      </c>
    </row>
    <row r="1742" spans="1:4" x14ac:dyDescent="0.25">
      <c r="A1742" s="28">
        <v>44022</v>
      </c>
      <c r="B1742" s="13" t="s">
        <v>19</v>
      </c>
      <c r="C1742" s="4">
        <v>92</v>
      </c>
      <c r="D1742" s="5" t="s">
        <v>20</v>
      </c>
    </row>
    <row r="1743" spans="1:4" x14ac:dyDescent="0.25">
      <c r="A1743" s="28">
        <v>44022</v>
      </c>
      <c r="B1743" s="13" t="s">
        <v>19</v>
      </c>
      <c r="C1743" s="4">
        <v>79</v>
      </c>
      <c r="D1743" s="5" t="s">
        <v>20</v>
      </c>
    </row>
    <row r="1744" spans="1:4" x14ac:dyDescent="0.25">
      <c r="A1744" s="28">
        <v>44022</v>
      </c>
      <c r="B1744" s="13" t="s">
        <v>19</v>
      </c>
      <c r="C1744" s="4">
        <v>48</v>
      </c>
      <c r="D1744" s="5" t="s">
        <v>20</v>
      </c>
    </row>
    <row r="1745" spans="1:4" x14ac:dyDescent="0.25">
      <c r="A1745" s="28">
        <v>44022</v>
      </c>
      <c r="B1745" s="13" t="s">
        <v>19</v>
      </c>
      <c r="C1745" s="4">
        <v>69</v>
      </c>
      <c r="D1745" s="5" t="s">
        <v>20</v>
      </c>
    </row>
    <row r="1746" spans="1:4" x14ac:dyDescent="0.25">
      <c r="A1746" s="28">
        <v>44022</v>
      </c>
      <c r="B1746" s="13" t="s">
        <v>19</v>
      </c>
      <c r="C1746" s="4">
        <v>81</v>
      </c>
      <c r="D1746" s="5" t="s">
        <v>20</v>
      </c>
    </row>
    <row r="1747" spans="1:4" x14ac:dyDescent="0.25">
      <c r="A1747" s="28">
        <v>44022</v>
      </c>
      <c r="B1747" s="13" t="s">
        <v>19</v>
      </c>
      <c r="C1747" s="4">
        <v>87</v>
      </c>
      <c r="D1747" s="5" t="s">
        <v>20</v>
      </c>
    </row>
    <row r="1748" spans="1:4" x14ac:dyDescent="0.25">
      <c r="A1748" s="28">
        <v>44022</v>
      </c>
      <c r="B1748" s="13" t="s">
        <v>19</v>
      </c>
      <c r="C1748" s="4">
        <v>68</v>
      </c>
      <c r="D1748" s="5" t="s">
        <v>20</v>
      </c>
    </row>
    <row r="1749" spans="1:4" x14ac:dyDescent="0.25">
      <c r="A1749" s="28">
        <v>44022</v>
      </c>
      <c r="B1749" s="13" t="s">
        <v>19</v>
      </c>
      <c r="C1749" s="4">
        <v>70</v>
      </c>
      <c r="D1749" s="5" t="s">
        <v>20</v>
      </c>
    </row>
    <row r="1750" spans="1:4" x14ac:dyDescent="0.25">
      <c r="A1750" s="28">
        <v>44022</v>
      </c>
      <c r="B1750" s="5" t="s">
        <v>19</v>
      </c>
      <c r="C1750" s="4">
        <v>46</v>
      </c>
      <c r="D1750" s="5" t="s">
        <v>20</v>
      </c>
    </row>
    <row r="1751" spans="1:4" x14ac:dyDescent="0.25">
      <c r="A1751" s="28">
        <v>44022</v>
      </c>
      <c r="B1751" s="5" t="s">
        <v>19</v>
      </c>
      <c r="C1751" s="4">
        <v>68</v>
      </c>
      <c r="D1751" s="5" t="s">
        <v>20</v>
      </c>
    </row>
    <row r="1752" spans="1:4" x14ac:dyDescent="0.25">
      <c r="A1752" s="28">
        <v>44022</v>
      </c>
      <c r="B1752" s="5" t="s">
        <v>19</v>
      </c>
      <c r="C1752" s="4">
        <v>69</v>
      </c>
      <c r="D1752" s="5" t="s">
        <v>20</v>
      </c>
    </row>
    <row r="1753" spans="1:4" x14ac:dyDescent="0.25">
      <c r="A1753" s="28">
        <v>44022</v>
      </c>
      <c r="B1753" s="5" t="s">
        <v>19</v>
      </c>
      <c r="C1753" s="4">
        <v>75</v>
      </c>
      <c r="D1753" s="5" t="s">
        <v>20</v>
      </c>
    </row>
    <row r="1754" spans="1:4" x14ac:dyDescent="0.25">
      <c r="A1754" s="28">
        <v>44022</v>
      </c>
      <c r="B1754" s="13" t="s">
        <v>19</v>
      </c>
      <c r="C1754" s="4">
        <v>58</v>
      </c>
      <c r="D1754" s="5" t="s">
        <v>28</v>
      </c>
    </row>
    <row r="1755" spans="1:4" x14ac:dyDescent="0.25">
      <c r="A1755" s="28">
        <v>44022</v>
      </c>
      <c r="B1755" s="5" t="s">
        <v>19</v>
      </c>
      <c r="C1755" s="4">
        <v>78</v>
      </c>
      <c r="D1755" s="5" t="s">
        <v>28</v>
      </c>
    </row>
    <row r="1756" spans="1:4" x14ac:dyDescent="0.25">
      <c r="A1756" s="28">
        <v>44022</v>
      </c>
      <c r="B1756" s="13" t="s">
        <v>23</v>
      </c>
      <c r="C1756" s="4">
        <v>88</v>
      </c>
      <c r="D1756" s="5" t="s">
        <v>22</v>
      </c>
    </row>
    <row r="1757" spans="1:4" x14ac:dyDescent="0.25">
      <c r="A1757" s="28">
        <v>44022</v>
      </c>
      <c r="B1757" s="13" t="s">
        <v>23</v>
      </c>
      <c r="C1757" s="4">
        <v>85</v>
      </c>
      <c r="D1757" s="5" t="s">
        <v>22</v>
      </c>
    </row>
    <row r="1758" spans="1:4" x14ac:dyDescent="0.25">
      <c r="A1758" s="28">
        <v>44022</v>
      </c>
      <c r="B1758" s="13" t="s">
        <v>23</v>
      </c>
      <c r="C1758" s="4">
        <v>64</v>
      </c>
      <c r="D1758" s="5" t="s">
        <v>22</v>
      </c>
    </row>
    <row r="1759" spans="1:4" x14ac:dyDescent="0.25">
      <c r="A1759" s="28">
        <v>44022</v>
      </c>
      <c r="B1759" s="13" t="s">
        <v>23</v>
      </c>
      <c r="C1759" s="4">
        <v>67</v>
      </c>
      <c r="D1759" s="5" t="s">
        <v>22</v>
      </c>
    </row>
    <row r="1760" spans="1:4" x14ac:dyDescent="0.25">
      <c r="A1760" s="28">
        <v>44022</v>
      </c>
      <c r="B1760" s="13" t="s">
        <v>23</v>
      </c>
      <c r="C1760" s="4">
        <v>79</v>
      </c>
      <c r="D1760" s="5" t="s">
        <v>22</v>
      </c>
    </row>
    <row r="1761" spans="1:4" x14ac:dyDescent="0.25">
      <c r="A1761" s="28">
        <v>44022</v>
      </c>
      <c r="B1761" s="13" t="s">
        <v>23</v>
      </c>
      <c r="C1761" s="4">
        <v>67</v>
      </c>
      <c r="D1761" s="5" t="s">
        <v>22</v>
      </c>
    </row>
    <row r="1762" spans="1:4" x14ac:dyDescent="0.25">
      <c r="A1762" s="28">
        <v>44022</v>
      </c>
      <c r="B1762" s="13" t="s">
        <v>23</v>
      </c>
      <c r="C1762" s="4">
        <v>94</v>
      </c>
      <c r="D1762" s="5" t="s">
        <v>22</v>
      </c>
    </row>
    <row r="1763" spans="1:4" x14ac:dyDescent="0.25">
      <c r="A1763" s="28">
        <v>44022</v>
      </c>
      <c r="B1763" s="5" t="s">
        <v>23</v>
      </c>
      <c r="C1763" s="4">
        <v>80</v>
      </c>
      <c r="D1763" s="5" t="s">
        <v>22</v>
      </c>
    </row>
    <row r="1764" spans="1:4" x14ac:dyDescent="0.25">
      <c r="A1764" s="28">
        <v>44022</v>
      </c>
      <c r="B1764" s="5" t="s">
        <v>23</v>
      </c>
      <c r="C1764" s="4">
        <v>67</v>
      </c>
      <c r="D1764" s="5" t="s">
        <v>22</v>
      </c>
    </row>
    <row r="1765" spans="1:4" x14ac:dyDescent="0.25">
      <c r="A1765" s="28">
        <v>44022</v>
      </c>
      <c r="B1765" s="5" t="s">
        <v>23</v>
      </c>
      <c r="C1765" s="4">
        <v>71</v>
      </c>
      <c r="D1765" s="5" t="s">
        <v>22</v>
      </c>
    </row>
    <row r="1766" spans="1:4" x14ac:dyDescent="0.25">
      <c r="A1766" s="28">
        <v>44022</v>
      </c>
      <c r="B1766" s="5" t="s">
        <v>23</v>
      </c>
      <c r="C1766" s="4">
        <v>87</v>
      </c>
      <c r="D1766" s="5" t="s">
        <v>22</v>
      </c>
    </row>
    <row r="1767" spans="1:4" x14ac:dyDescent="0.25">
      <c r="A1767" s="28">
        <v>44022</v>
      </c>
      <c r="B1767" s="5" t="s">
        <v>23</v>
      </c>
      <c r="C1767" s="4">
        <v>75</v>
      </c>
      <c r="D1767" s="5" t="s">
        <v>21</v>
      </c>
    </row>
    <row r="1768" spans="1:4" x14ac:dyDescent="0.25">
      <c r="A1768" s="28">
        <v>44022</v>
      </c>
      <c r="B1768" s="5" t="s">
        <v>23</v>
      </c>
      <c r="C1768" s="4">
        <v>70</v>
      </c>
      <c r="D1768" s="5" t="s">
        <v>20</v>
      </c>
    </row>
    <row r="1769" spans="1:4" x14ac:dyDescent="0.25">
      <c r="A1769" s="28">
        <v>44022</v>
      </c>
      <c r="B1769" s="5" t="s">
        <v>23</v>
      </c>
      <c r="C1769" s="4">
        <v>93</v>
      </c>
      <c r="D1769" s="5" t="s">
        <v>20</v>
      </c>
    </row>
    <row r="1770" spans="1:4" x14ac:dyDescent="0.25">
      <c r="A1770" s="28">
        <v>44022</v>
      </c>
      <c r="B1770" s="5" t="s">
        <v>23</v>
      </c>
      <c r="C1770" s="4">
        <v>92</v>
      </c>
      <c r="D1770" s="5" t="s">
        <v>20</v>
      </c>
    </row>
    <row r="1771" spans="1:4" x14ac:dyDescent="0.25">
      <c r="A1771" s="28">
        <v>44022</v>
      </c>
      <c r="B1771" s="5" t="s">
        <v>23</v>
      </c>
      <c r="C1771" s="4">
        <v>92</v>
      </c>
      <c r="D1771" s="5" t="s">
        <v>20</v>
      </c>
    </row>
    <row r="1772" spans="1:4" x14ac:dyDescent="0.25">
      <c r="A1772" s="28">
        <v>44022</v>
      </c>
      <c r="B1772" s="5" t="s">
        <v>23</v>
      </c>
      <c r="C1772" s="4">
        <v>78</v>
      </c>
      <c r="D1772" s="5" t="s">
        <v>20</v>
      </c>
    </row>
    <row r="1773" spans="1:4" x14ac:dyDescent="0.25">
      <c r="A1773" s="28">
        <v>44022</v>
      </c>
      <c r="B1773" s="5" t="s">
        <v>23</v>
      </c>
      <c r="C1773" s="4">
        <v>93</v>
      </c>
      <c r="D1773" s="5" t="s">
        <v>20</v>
      </c>
    </row>
    <row r="1774" spans="1:4" x14ac:dyDescent="0.25">
      <c r="A1774" s="28">
        <v>44022</v>
      </c>
      <c r="B1774" s="5" t="s">
        <v>23</v>
      </c>
      <c r="C1774" s="4">
        <v>74</v>
      </c>
      <c r="D1774" s="5" t="s">
        <v>20</v>
      </c>
    </row>
    <row r="1775" spans="1:4" x14ac:dyDescent="0.25">
      <c r="A1775" s="28">
        <v>44022</v>
      </c>
      <c r="B1775" s="5" t="s">
        <v>23</v>
      </c>
      <c r="C1775" s="4">
        <v>90</v>
      </c>
      <c r="D1775" s="5" t="s">
        <v>26</v>
      </c>
    </row>
    <row r="1776" spans="1:4" x14ac:dyDescent="0.25">
      <c r="A1776" s="28">
        <v>44022</v>
      </c>
      <c r="B1776" s="5"/>
      <c r="C1776" s="4">
        <v>84</v>
      </c>
      <c r="D1776" s="5" t="s">
        <v>20</v>
      </c>
    </row>
    <row r="1777" spans="1:4" x14ac:dyDescent="0.25">
      <c r="A1777" s="28">
        <v>44023</v>
      </c>
      <c r="B1777" s="5" t="s">
        <v>19</v>
      </c>
      <c r="C1777" s="4">
        <v>72</v>
      </c>
      <c r="D1777" s="5" t="s">
        <v>22</v>
      </c>
    </row>
    <row r="1778" spans="1:4" x14ac:dyDescent="0.25">
      <c r="A1778" s="28">
        <v>44023</v>
      </c>
      <c r="B1778" s="5" t="s">
        <v>19</v>
      </c>
      <c r="C1778" s="4">
        <v>87</v>
      </c>
      <c r="D1778" s="5" t="s">
        <v>22</v>
      </c>
    </row>
    <row r="1779" spans="1:4" x14ac:dyDescent="0.25">
      <c r="A1779" s="28">
        <v>44023</v>
      </c>
      <c r="B1779" s="5" t="s">
        <v>19</v>
      </c>
      <c r="C1779" s="4">
        <v>78</v>
      </c>
      <c r="D1779" s="5" t="s">
        <v>22</v>
      </c>
    </row>
    <row r="1780" spans="1:4" x14ac:dyDescent="0.25">
      <c r="A1780" s="28">
        <v>44023</v>
      </c>
      <c r="B1780" s="5" t="s">
        <v>19</v>
      </c>
      <c r="C1780" s="4">
        <v>77</v>
      </c>
      <c r="D1780" s="5" t="s">
        <v>22</v>
      </c>
    </row>
    <row r="1781" spans="1:4" x14ac:dyDescent="0.25">
      <c r="A1781" s="28">
        <v>44023</v>
      </c>
      <c r="B1781" s="5" t="s">
        <v>19</v>
      </c>
      <c r="C1781" s="4">
        <v>45</v>
      </c>
      <c r="D1781" s="5" t="s">
        <v>22</v>
      </c>
    </row>
    <row r="1782" spans="1:4" x14ac:dyDescent="0.25">
      <c r="A1782" s="28">
        <v>44023</v>
      </c>
      <c r="B1782" s="5" t="s">
        <v>19</v>
      </c>
      <c r="C1782" s="4">
        <v>79</v>
      </c>
      <c r="D1782" s="5" t="s">
        <v>22</v>
      </c>
    </row>
    <row r="1783" spans="1:4" x14ac:dyDescent="0.25">
      <c r="A1783" s="28">
        <v>44023</v>
      </c>
      <c r="B1783" s="5" t="s">
        <v>19</v>
      </c>
      <c r="C1783" s="4">
        <v>91</v>
      </c>
      <c r="D1783" s="5" t="s">
        <v>22</v>
      </c>
    </row>
    <row r="1784" spans="1:4" x14ac:dyDescent="0.25">
      <c r="A1784" s="28">
        <v>44023</v>
      </c>
      <c r="B1784" s="5" t="s">
        <v>19</v>
      </c>
      <c r="C1784" s="4">
        <v>73</v>
      </c>
      <c r="D1784" s="5" t="s">
        <v>22</v>
      </c>
    </row>
    <row r="1785" spans="1:4" x14ac:dyDescent="0.25">
      <c r="A1785" s="28">
        <v>44023</v>
      </c>
      <c r="B1785" s="5" t="s">
        <v>19</v>
      </c>
      <c r="C1785" s="4">
        <v>102</v>
      </c>
      <c r="D1785" s="5" t="s">
        <v>22</v>
      </c>
    </row>
    <row r="1786" spans="1:4" x14ac:dyDescent="0.25">
      <c r="A1786" s="28">
        <v>44023</v>
      </c>
      <c r="B1786" s="5" t="s">
        <v>19</v>
      </c>
      <c r="C1786" s="4">
        <v>82</v>
      </c>
      <c r="D1786" s="5" t="s">
        <v>22</v>
      </c>
    </row>
    <row r="1787" spans="1:4" x14ac:dyDescent="0.25">
      <c r="A1787" s="28">
        <v>44023</v>
      </c>
      <c r="B1787" s="5" t="s">
        <v>19</v>
      </c>
      <c r="C1787" s="4">
        <v>78</v>
      </c>
      <c r="D1787" s="5" t="s">
        <v>22</v>
      </c>
    </row>
    <row r="1788" spans="1:4" x14ac:dyDescent="0.25">
      <c r="A1788" s="28">
        <v>44023</v>
      </c>
      <c r="B1788" s="5" t="s">
        <v>19</v>
      </c>
      <c r="C1788" s="4">
        <v>83</v>
      </c>
      <c r="D1788" s="5" t="s">
        <v>21</v>
      </c>
    </row>
    <row r="1789" spans="1:4" x14ac:dyDescent="0.25">
      <c r="A1789" s="28">
        <v>44023</v>
      </c>
      <c r="B1789" s="5" t="s">
        <v>19</v>
      </c>
      <c r="C1789" s="4">
        <v>69</v>
      </c>
      <c r="D1789" s="5" t="s">
        <v>20</v>
      </c>
    </row>
    <row r="1790" spans="1:4" x14ac:dyDescent="0.25">
      <c r="A1790" s="28">
        <v>44023</v>
      </c>
      <c r="B1790" s="5" t="s">
        <v>19</v>
      </c>
      <c r="C1790" s="4">
        <v>64</v>
      </c>
      <c r="D1790" s="5" t="s">
        <v>20</v>
      </c>
    </row>
    <row r="1791" spans="1:4" x14ac:dyDescent="0.25">
      <c r="A1791" s="28">
        <v>44023</v>
      </c>
      <c r="B1791" s="5" t="s">
        <v>19</v>
      </c>
      <c r="C1791" s="4">
        <v>65</v>
      </c>
      <c r="D1791" s="5" t="s">
        <v>20</v>
      </c>
    </row>
    <row r="1792" spans="1:4" x14ac:dyDescent="0.25">
      <c r="A1792" s="28">
        <v>44023</v>
      </c>
      <c r="B1792" s="5" t="s">
        <v>19</v>
      </c>
      <c r="C1792" s="4">
        <v>89</v>
      </c>
      <c r="D1792" s="5" t="s">
        <v>20</v>
      </c>
    </row>
    <row r="1793" spans="1:4" x14ac:dyDescent="0.25">
      <c r="A1793" s="28">
        <v>44023</v>
      </c>
      <c r="B1793" s="5" t="s">
        <v>19</v>
      </c>
      <c r="C1793" s="4">
        <v>75</v>
      </c>
      <c r="D1793" s="5" t="s">
        <v>20</v>
      </c>
    </row>
    <row r="1794" spans="1:4" x14ac:dyDescent="0.25">
      <c r="A1794" s="28">
        <v>44023</v>
      </c>
      <c r="B1794" s="5" t="s">
        <v>19</v>
      </c>
      <c r="C1794" s="4">
        <v>54</v>
      </c>
      <c r="D1794" s="5" t="s">
        <v>20</v>
      </c>
    </row>
    <row r="1795" spans="1:4" x14ac:dyDescent="0.25">
      <c r="A1795" s="28">
        <v>44023</v>
      </c>
      <c r="B1795" s="5" t="s">
        <v>19</v>
      </c>
      <c r="C1795" s="4">
        <v>80</v>
      </c>
      <c r="D1795" s="5" t="s">
        <v>20</v>
      </c>
    </row>
    <row r="1796" spans="1:4" x14ac:dyDescent="0.25">
      <c r="A1796" s="28">
        <v>44023</v>
      </c>
      <c r="B1796" s="5" t="s">
        <v>19</v>
      </c>
      <c r="C1796" s="4">
        <v>71</v>
      </c>
      <c r="D1796" s="5" t="s">
        <v>20</v>
      </c>
    </row>
    <row r="1797" spans="1:4" x14ac:dyDescent="0.25">
      <c r="A1797" s="28">
        <v>44023</v>
      </c>
      <c r="B1797" s="5" t="s">
        <v>23</v>
      </c>
      <c r="C1797" s="4">
        <v>65</v>
      </c>
      <c r="D1797" s="5" t="s">
        <v>22</v>
      </c>
    </row>
    <row r="1798" spans="1:4" x14ac:dyDescent="0.25">
      <c r="A1798" s="28">
        <v>44023</v>
      </c>
      <c r="B1798" s="5" t="s">
        <v>23</v>
      </c>
      <c r="C1798" s="4">
        <v>66</v>
      </c>
      <c r="D1798" s="5" t="s">
        <v>22</v>
      </c>
    </row>
    <row r="1799" spans="1:4" x14ac:dyDescent="0.25">
      <c r="A1799" s="28">
        <v>44023</v>
      </c>
      <c r="B1799" s="5" t="s">
        <v>23</v>
      </c>
      <c r="C1799" s="4">
        <v>98</v>
      </c>
      <c r="D1799" s="5" t="s">
        <v>22</v>
      </c>
    </row>
    <row r="1800" spans="1:4" x14ac:dyDescent="0.25">
      <c r="A1800" s="28">
        <v>44023</v>
      </c>
      <c r="B1800" s="5" t="s">
        <v>23</v>
      </c>
      <c r="C1800" s="4">
        <v>76</v>
      </c>
      <c r="D1800" s="5" t="s">
        <v>22</v>
      </c>
    </row>
    <row r="1801" spans="1:4" x14ac:dyDescent="0.25">
      <c r="A1801" s="28">
        <v>44023</v>
      </c>
      <c r="B1801" s="5" t="s">
        <v>23</v>
      </c>
      <c r="C1801" s="4">
        <v>67</v>
      </c>
      <c r="D1801" s="5" t="s">
        <v>22</v>
      </c>
    </row>
    <row r="1802" spans="1:4" x14ac:dyDescent="0.25">
      <c r="A1802" s="28">
        <v>44023</v>
      </c>
      <c r="B1802" s="5" t="s">
        <v>23</v>
      </c>
      <c r="C1802" s="4">
        <v>79</v>
      </c>
      <c r="D1802" s="5" t="s">
        <v>22</v>
      </c>
    </row>
    <row r="1803" spans="1:4" x14ac:dyDescent="0.25">
      <c r="A1803" s="28">
        <v>44023</v>
      </c>
      <c r="B1803" s="5" t="s">
        <v>23</v>
      </c>
      <c r="C1803" s="4">
        <v>95</v>
      </c>
      <c r="D1803" s="5" t="s">
        <v>22</v>
      </c>
    </row>
    <row r="1804" spans="1:4" x14ac:dyDescent="0.25">
      <c r="A1804" s="28">
        <v>44023</v>
      </c>
      <c r="B1804" s="5" t="s">
        <v>23</v>
      </c>
      <c r="C1804" s="4">
        <v>70</v>
      </c>
      <c r="D1804" s="5" t="s">
        <v>22</v>
      </c>
    </row>
    <row r="1805" spans="1:4" x14ac:dyDescent="0.25">
      <c r="A1805" s="28">
        <v>44023</v>
      </c>
      <c r="B1805" s="5" t="s">
        <v>23</v>
      </c>
      <c r="C1805" s="4">
        <v>97</v>
      </c>
      <c r="D1805" s="5" t="s">
        <v>22</v>
      </c>
    </row>
    <row r="1806" spans="1:4" x14ac:dyDescent="0.25">
      <c r="A1806" s="28">
        <v>44023</v>
      </c>
      <c r="B1806" s="5" t="s">
        <v>23</v>
      </c>
      <c r="C1806" s="4">
        <v>84</v>
      </c>
      <c r="D1806" s="5" t="s">
        <v>22</v>
      </c>
    </row>
    <row r="1807" spans="1:4" x14ac:dyDescent="0.25">
      <c r="A1807" s="28">
        <v>44023</v>
      </c>
      <c r="B1807" s="5" t="s">
        <v>23</v>
      </c>
      <c r="C1807" s="4">
        <v>86</v>
      </c>
      <c r="D1807" s="5" t="s">
        <v>36</v>
      </c>
    </row>
    <row r="1808" spans="1:4" x14ac:dyDescent="0.25">
      <c r="A1808" s="28">
        <v>44023</v>
      </c>
      <c r="B1808" s="5" t="s">
        <v>23</v>
      </c>
      <c r="C1808" s="4">
        <v>91</v>
      </c>
      <c r="D1808" s="5" t="s">
        <v>20</v>
      </c>
    </row>
    <row r="1809" spans="1:4" x14ac:dyDescent="0.25">
      <c r="A1809" s="28">
        <v>44023</v>
      </c>
      <c r="B1809" s="5" t="s">
        <v>23</v>
      </c>
      <c r="C1809" s="4">
        <v>79</v>
      </c>
      <c r="D1809" s="5" t="s">
        <v>20</v>
      </c>
    </row>
    <row r="1810" spans="1:4" x14ac:dyDescent="0.25">
      <c r="A1810" s="28">
        <v>44023</v>
      </c>
      <c r="B1810" s="5" t="s">
        <v>23</v>
      </c>
      <c r="C1810" s="4">
        <v>80</v>
      </c>
      <c r="D1810" s="5" t="s">
        <v>20</v>
      </c>
    </row>
    <row r="1811" spans="1:4" x14ac:dyDescent="0.25">
      <c r="A1811" s="28">
        <v>44023</v>
      </c>
      <c r="B1811" s="5" t="s">
        <v>23</v>
      </c>
      <c r="C1811" s="4">
        <v>56</v>
      </c>
      <c r="D1811" s="5" t="s">
        <v>20</v>
      </c>
    </row>
    <row r="1812" spans="1:4" x14ac:dyDescent="0.25">
      <c r="A1812" s="28">
        <v>44023</v>
      </c>
      <c r="B1812" s="5" t="s">
        <v>23</v>
      </c>
      <c r="C1812" s="4">
        <v>98</v>
      </c>
      <c r="D1812" s="5" t="s">
        <v>20</v>
      </c>
    </row>
    <row r="1813" spans="1:4" x14ac:dyDescent="0.25">
      <c r="A1813" s="28">
        <v>44024</v>
      </c>
      <c r="B1813" s="5" t="s">
        <v>19</v>
      </c>
      <c r="C1813" s="4">
        <v>61</v>
      </c>
      <c r="D1813" s="5" t="s">
        <v>22</v>
      </c>
    </row>
    <row r="1814" spans="1:4" x14ac:dyDescent="0.25">
      <c r="A1814" s="28">
        <v>44024</v>
      </c>
      <c r="B1814" s="5" t="s">
        <v>19</v>
      </c>
      <c r="C1814" s="4">
        <v>78</v>
      </c>
      <c r="D1814" s="5" t="s">
        <v>22</v>
      </c>
    </row>
    <row r="1815" spans="1:4" x14ac:dyDescent="0.25">
      <c r="A1815" s="28">
        <v>44024</v>
      </c>
      <c r="B1815" s="5" t="s">
        <v>19</v>
      </c>
      <c r="C1815" s="4">
        <v>91</v>
      </c>
      <c r="D1815" s="5" t="s">
        <v>22</v>
      </c>
    </row>
    <row r="1816" spans="1:4" x14ac:dyDescent="0.25">
      <c r="A1816" s="28">
        <v>44024</v>
      </c>
      <c r="B1816" s="5" t="s">
        <v>19</v>
      </c>
      <c r="C1816" s="4">
        <v>69</v>
      </c>
      <c r="D1816" s="5" t="s">
        <v>22</v>
      </c>
    </row>
    <row r="1817" spans="1:4" x14ac:dyDescent="0.25">
      <c r="A1817" s="28">
        <v>44024</v>
      </c>
      <c r="B1817" s="5" t="s">
        <v>19</v>
      </c>
      <c r="C1817" s="4">
        <v>56</v>
      </c>
      <c r="D1817" s="5" t="s">
        <v>22</v>
      </c>
    </row>
    <row r="1818" spans="1:4" x14ac:dyDescent="0.25">
      <c r="A1818" s="28">
        <v>44024</v>
      </c>
      <c r="B1818" s="5" t="s">
        <v>19</v>
      </c>
      <c r="C1818" s="4">
        <v>55</v>
      </c>
      <c r="D1818" s="5" t="s">
        <v>22</v>
      </c>
    </row>
    <row r="1819" spans="1:4" x14ac:dyDescent="0.25">
      <c r="A1819" s="28">
        <v>44024</v>
      </c>
      <c r="B1819" s="5" t="s">
        <v>19</v>
      </c>
      <c r="C1819" s="4">
        <v>42</v>
      </c>
      <c r="D1819" s="5" t="s">
        <v>22</v>
      </c>
    </row>
    <row r="1820" spans="1:4" x14ac:dyDescent="0.25">
      <c r="A1820" s="28">
        <v>44024</v>
      </c>
      <c r="B1820" s="5" t="s">
        <v>19</v>
      </c>
      <c r="C1820" s="4">
        <v>53</v>
      </c>
      <c r="D1820" s="5" t="s">
        <v>22</v>
      </c>
    </row>
    <row r="1821" spans="1:4" x14ac:dyDescent="0.25">
      <c r="A1821" s="28">
        <v>44024</v>
      </c>
      <c r="B1821" s="5" t="s">
        <v>19</v>
      </c>
      <c r="C1821" s="4">
        <v>68</v>
      </c>
      <c r="D1821" s="5" t="s">
        <v>22</v>
      </c>
    </row>
    <row r="1822" spans="1:4" x14ac:dyDescent="0.25">
      <c r="A1822" s="28">
        <v>44024</v>
      </c>
      <c r="B1822" s="5" t="s">
        <v>19</v>
      </c>
      <c r="C1822" s="4">
        <v>78</v>
      </c>
      <c r="D1822" s="5" t="s">
        <v>22</v>
      </c>
    </row>
    <row r="1823" spans="1:4" x14ac:dyDescent="0.25">
      <c r="A1823" s="28">
        <v>44024</v>
      </c>
      <c r="B1823" s="5" t="s">
        <v>19</v>
      </c>
      <c r="C1823" s="4">
        <v>72</v>
      </c>
      <c r="D1823" s="5" t="s">
        <v>22</v>
      </c>
    </row>
    <row r="1824" spans="1:4" x14ac:dyDescent="0.25">
      <c r="A1824" s="28">
        <v>44024</v>
      </c>
      <c r="B1824" s="5" t="s">
        <v>19</v>
      </c>
      <c r="C1824" s="4">
        <v>4</v>
      </c>
      <c r="D1824" s="5" t="s">
        <v>22</v>
      </c>
    </row>
    <row r="1825" spans="1:4" x14ac:dyDescent="0.25">
      <c r="A1825" s="28">
        <v>44024</v>
      </c>
      <c r="B1825" s="5" t="s">
        <v>19</v>
      </c>
      <c r="C1825" s="4">
        <v>57</v>
      </c>
      <c r="D1825" s="5" t="s">
        <v>22</v>
      </c>
    </row>
    <row r="1826" spans="1:4" x14ac:dyDescent="0.25">
      <c r="A1826" s="28">
        <v>44024</v>
      </c>
      <c r="B1826" s="5" t="s">
        <v>19</v>
      </c>
      <c r="C1826" s="4">
        <v>41</v>
      </c>
      <c r="D1826" s="5" t="s">
        <v>22</v>
      </c>
    </row>
    <row r="1827" spans="1:4" x14ac:dyDescent="0.25">
      <c r="A1827" s="28">
        <v>44024</v>
      </c>
      <c r="B1827" s="5" t="s">
        <v>19</v>
      </c>
      <c r="C1827" s="4">
        <v>84</v>
      </c>
      <c r="D1827" s="5" t="s">
        <v>20</v>
      </c>
    </row>
    <row r="1828" spans="1:4" x14ac:dyDescent="0.25">
      <c r="A1828" s="28">
        <v>44024</v>
      </c>
      <c r="B1828" s="5" t="s">
        <v>19</v>
      </c>
      <c r="C1828" s="4">
        <v>97</v>
      </c>
      <c r="D1828" s="5" t="s">
        <v>20</v>
      </c>
    </row>
    <row r="1829" spans="1:4" x14ac:dyDescent="0.25">
      <c r="A1829" s="28">
        <v>44024</v>
      </c>
      <c r="B1829" s="5" t="s">
        <v>19</v>
      </c>
      <c r="C1829" s="4">
        <v>74</v>
      </c>
      <c r="D1829" s="5" t="s">
        <v>20</v>
      </c>
    </row>
    <row r="1830" spans="1:4" x14ac:dyDescent="0.25">
      <c r="A1830" s="28">
        <v>44024</v>
      </c>
      <c r="B1830" s="5" t="s">
        <v>19</v>
      </c>
      <c r="C1830" s="4">
        <v>48</v>
      </c>
      <c r="D1830" s="5" t="s">
        <v>20</v>
      </c>
    </row>
    <row r="1831" spans="1:4" x14ac:dyDescent="0.25">
      <c r="A1831" s="28">
        <v>44024</v>
      </c>
      <c r="B1831" s="5" t="s">
        <v>19</v>
      </c>
      <c r="C1831" s="4">
        <v>88</v>
      </c>
      <c r="D1831" s="5" t="s">
        <v>20</v>
      </c>
    </row>
    <row r="1832" spans="1:4" x14ac:dyDescent="0.25">
      <c r="A1832" s="28">
        <v>44024</v>
      </c>
      <c r="B1832" s="5" t="s">
        <v>19</v>
      </c>
      <c r="C1832" s="4">
        <v>77</v>
      </c>
      <c r="D1832" s="5" t="s">
        <v>20</v>
      </c>
    </row>
    <row r="1833" spans="1:4" x14ac:dyDescent="0.25">
      <c r="A1833" s="28">
        <v>44024</v>
      </c>
      <c r="B1833" s="5" t="s">
        <v>19</v>
      </c>
      <c r="C1833" s="4">
        <v>85</v>
      </c>
      <c r="D1833" s="5" t="s">
        <v>20</v>
      </c>
    </row>
    <row r="1834" spans="1:4" x14ac:dyDescent="0.25">
      <c r="A1834" s="28">
        <v>44024</v>
      </c>
      <c r="B1834" s="5" t="s">
        <v>19</v>
      </c>
      <c r="C1834" s="4">
        <v>69</v>
      </c>
      <c r="D1834" s="5" t="s">
        <v>20</v>
      </c>
    </row>
    <row r="1835" spans="1:4" x14ac:dyDescent="0.25">
      <c r="A1835" s="28">
        <v>44024</v>
      </c>
      <c r="B1835" s="5" t="s">
        <v>19</v>
      </c>
      <c r="C1835" s="4">
        <v>78</v>
      </c>
      <c r="D1835" s="5" t="s">
        <v>25</v>
      </c>
    </row>
    <row r="1836" spans="1:4" x14ac:dyDescent="0.25">
      <c r="A1836" s="28">
        <v>44024</v>
      </c>
      <c r="B1836" s="5" t="s">
        <v>23</v>
      </c>
      <c r="C1836" s="4">
        <v>88</v>
      </c>
      <c r="D1836" s="5" t="s">
        <v>22</v>
      </c>
    </row>
    <row r="1837" spans="1:4" x14ac:dyDescent="0.25">
      <c r="A1837" s="28">
        <v>44024</v>
      </c>
      <c r="B1837" s="5" t="s">
        <v>23</v>
      </c>
      <c r="C1837" s="4">
        <v>72</v>
      </c>
      <c r="D1837" s="5" t="s">
        <v>22</v>
      </c>
    </row>
    <row r="1838" spans="1:4" x14ac:dyDescent="0.25">
      <c r="A1838" s="28">
        <v>44024</v>
      </c>
      <c r="B1838" s="5" t="s">
        <v>23</v>
      </c>
      <c r="C1838" s="4">
        <v>86</v>
      </c>
      <c r="D1838" s="5" t="s">
        <v>22</v>
      </c>
    </row>
    <row r="1839" spans="1:4" x14ac:dyDescent="0.25">
      <c r="A1839" s="28">
        <v>44024</v>
      </c>
      <c r="B1839" s="5" t="s">
        <v>23</v>
      </c>
      <c r="C1839" s="4">
        <v>72</v>
      </c>
      <c r="D1839" s="5" t="s">
        <v>22</v>
      </c>
    </row>
    <row r="1840" spans="1:4" x14ac:dyDescent="0.25">
      <c r="A1840" s="28">
        <v>44024</v>
      </c>
      <c r="B1840" s="5" t="s">
        <v>23</v>
      </c>
      <c r="C1840" s="4">
        <v>58</v>
      </c>
      <c r="D1840" s="5" t="s">
        <v>22</v>
      </c>
    </row>
    <row r="1841" spans="1:4" x14ac:dyDescent="0.25">
      <c r="A1841" s="28">
        <v>44024</v>
      </c>
      <c r="B1841" s="5" t="s">
        <v>23</v>
      </c>
      <c r="C1841" s="4">
        <v>37</v>
      </c>
      <c r="D1841" s="5" t="s">
        <v>22</v>
      </c>
    </row>
    <row r="1842" spans="1:4" x14ac:dyDescent="0.25">
      <c r="A1842" s="28">
        <v>44024</v>
      </c>
      <c r="B1842" s="5" t="s">
        <v>23</v>
      </c>
      <c r="C1842" s="4">
        <v>83</v>
      </c>
      <c r="D1842" s="5" t="s">
        <v>22</v>
      </c>
    </row>
    <row r="1843" spans="1:4" x14ac:dyDescent="0.25">
      <c r="A1843" s="28">
        <v>44024</v>
      </c>
      <c r="B1843" s="5" t="s">
        <v>23</v>
      </c>
      <c r="C1843" s="4">
        <v>77</v>
      </c>
      <c r="D1843" s="5" t="s">
        <v>22</v>
      </c>
    </row>
    <row r="1844" spans="1:4" x14ac:dyDescent="0.25">
      <c r="A1844" s="28">
        <v>44024</v>
      </c>
      <c r="B1844" s="5" t="s">
        <v>23</v>
      </c>
      <c r="C1844" s="4">
        <v>56</v>
      </c>
      <c r="D1844" s="5" t="s">
        <v>22</v>
      </c>
    </row>
    <row r="1845" spans="1:4" x14ac:dyDescent="0.25">
      <c r="A1845" s="28">
        <v>44024</v>
      </c>
      <c r="B1845" s="5" t="s">
        <v>23</v>
      </c>
      <c r="C1845" s="4">
        <v>69</v>
      </c>
      <c r="D1845" s="5" t="s">
        <v>20</v>
      </c>
    </row>
    <row r="1846" spans="1:4" x14ac:dyDescent="0.25">
      <c r="A1846" s="28">
        <v>44024</v>
      </c>
      <c r="B1846" s="5"/>
      <c r="C1846" s="4">
        <v>81</v>
      </c>
      <c r="D1846" s="5" t="s">
        <v>20</v>
      </c>
    </row>
    <row r="1847" spans="1:4" x14ac:dyDescent="0.25">
      <c r="A1847" s="28">
        <v>44025</v>
      </c>
      <c r="B1847" s="5" t="s">
        <v>19</v>
      </c>
      <c r="C1847" s="4">
        <v>87</v>
      </c>
      <c r="D1847" s="5" t="s">
        <v>22</v>
      </c>
    </row>
    <row r="1848" spans="1:4" x14ac:dyDescent="0.25">
      <c r="A1848" s="28">
        <v>44025</v>
      </c>
      <c r="B1848" s="5" t="s">
        <v>19</v>
      </c>
      <c r="C1848" s="4">
        <v>77</v>
      </c>
      <c r="D1848" s="5" t="s">
        <v>22</v>
      </c>
    </row>
    <row r="1849" spans="1:4" x14ac:dyDescent="0.25">
      <c r="A1849" s="28">
        <v>44025</v>
      </c>
      <c r="B1849" s="5" t="s">
        <v>19</v>
      </c>
      <c r="C1849" s="4">
        <v>100</v>
      </c>
      <c r="D1849" s="5" t="s">
        <v>22</v>
      </c>
    </row>
    <row r="1850" spans="1:4" x14ac:dyDescent="0.25">
      <c r="A1850" s="28">
        <v>44025</v>
      </c>
      <c r="B1850" s="5" t="s">
        <v>19</v>
      </c>
      <c r="C1850" s="4">
        <v>46</v>
      </c>
      <c r="D1850" s="5" t="s">
        <v>22</v>
      </c>
    </row>
    <row r="1851" spans="1:4" x14ac:dyDescent="0.25">
      <c r="A1851" s="28">
        <v>44025</v>
      </c>
      <c r="B1851" s="5" t="s">
        <v>19</v>
      </c>
      <c r="C1851" s="4">
        <v>86</v>
      </c>
      <c r="D1851" s="5" t="s">
        <v>22</v>
      </c>
    </row>
    <row r="1852" spans="1:4" x14ac:dyDescent="0.25">
      <c r="A1852" s="28">
        <v>44025</v>
      </c>
      <c r="B1852" s="5" t="s">
        <v>19</v>
      </c>
      <c r="C1852" s="4">
        <v>51</v>
      </c>
      <c r="D1852" s="5" t="s">
        <v>22</v>
      </c>
    </row>
    <row r="1853" spans="1:4" x14ac:dyDescent="0.25">
      <c r="A1853" s="28">
        <v>44025</v>
      </c>
      <c r="B1853" s="5" t="s">
        <v>19</v>
      </c>
      <c r="C1853" s="4">
        <v>91</v>
      </c>
      <c r="D1853" s="5" t="s">
        <v>22</v>
      </c>
    </row>
    <row r="1854" spans="1:4" x14ac:dyDescent="0.25">
      <c r="A1854" s="28">
        <v>44025</v>
      </c>
      <c r="B1854" s="5" t="s">
        <v>19</v>
      </c>
      <c r="C1854" s="4">
        <v>40</v>
      </c>
      <c r="D1854" s="5" t="s">
        <v>22</v>
      </c>
    </row>
    <row r="1855" spans="1:4" x14ac:dyDescent="0.25">
      <c r="A1855" s="28">
        <v>44025</v>
      </c>
      <c r="B1855" s="5" t="s">
        <v>19</v>
      </c>
      <c r="C1855" s="4">
        <v>94</v>
      </c>
      <c r="D1855" s="5" t="s">
        <v>22</v>
      </c>
    </row>
    <row r="1856" spans="1:4" x14ac:dyDescent="0.25">
      <c r="A1856" s="28">
        <v>44025</v>
      </c>
      <c r="B1856" s="5" t="s">
        <v>19</v>
      </c>
      <c r="C1856" s="4">
        <v>85</v>
      </c>
      <c r="D1856" s="5" t="s">
        <v>22</v>
      </c>
    </row>
    <row r="1857" spans="1:4" x14ac:dyDescent="0.25">
      <c r="A1857" s="28">
        <v>44025</v>
      </c>
      <c r="B1857" s="5" t="s">
        <v>19</v>
      </c>
      <c r="C1857" s="4">
        <v>65</v>
      </c>
      <c r="D1857" s="5" t="s">
        <v>22</v>
      </c>
    </row>
    <row r="1858" spans="1:4" x14ac:dyDescent="0.25">
      <c r="A1858" s="28">
        <v>44025</v>
      </c>
      <c r="B1858" s="5" t="s">
        <v>19</v>
      </c>
      <c r="C1858" s="4">
        <v>72</v>
      </c>
      <c r="D1858" s="5" t="s">
        <v>22</v>
      </c>
    </row>
    <row r="1859" spans="1:4" x14ac:dyDescent="0.25">
      <c r="A1859" s="28">
        <v>44025</v>
      </c>
      <c r="B1859" s="5" t="s">
        <v>19</v>
      </c>
      <c r="C1859" s="4">
        <v>79</v>
      </c>
      <c r="D1859" s="5" t="s">
        <v>22</v>
      </c>
    </row>
    <row r="1860" spans="1:4" x14ac:dyDescent="0.25">
      <c r="A1860" s="28">
        <v>44025</v>
      </c>
      <c r="B1860" s="5" t="s">
        <v>19</v>
      </c>
      <c r="C1860" s="4">
        <v>84</v>
      </c>
      <c r="D1860" s="5" t="s">
        <v>22</v>
      </c>
    </row>
    <row r="1861" spans="1:4" x14ac:dyDescent="0.25">
      <c r="A1861" s="28">
        <v>44025</v>
      </c>
      <c r="B1861" s="5" t="s">
        <v>19</v>
      </c>
      <c r="C1861" s="4">
        <v>58</v>
      </c>
      <c r="D1861" s="5" t="s">
        <v>22</v>
      </c>
    </row>
    <row r="1862" spans="1:4" x14ac:dyDescent="0.25">
      <c r="A1862" s="28">
        <v>44025</v>
      </c>
      <c r="B1862" s="5" t="s">
        <v>19</v>
      </c>
      <c r="C1862" s="4">
        <v>95</v>
      </c>
      <c r="D1862" s="5" t="s">
        <v>22</v>
      </c>
    </row>
    <row r="1863" spans="1:4" x14ac:dyDescent="0.25">
      <c r="A1863" s="28">
        <v>44025</v>
      </c>
      <c r="B1863" s="5" t="s">
        <v>19</v>
      </c>
      <c r="C1863" s="4">
        <v>69</v>
      </c>
      <c r="D1863" s="5" t="s">
        <v>22</v>
      </c>
    </row>
    <row r="1864" spans="1:4" x14ac:dyDescent="0.25">
      <c r="A1864" s="28">
        <v>44025</v>
      </c>
      <c r="B1864" s="5" t="s">
        <v>19</v>
      </c>
      <c r="C1864" s="4">
        <v>62</v>
      </c>
      <c r="D1864" s="5" t="s">
        <v>22</v>
      </c>
    </row>
    <row r="1865" spans="1:4" x14ac:dyDescent="0.25">
      <c r="A1865" s="28">
        <v>44025</v>
      </c>
      <c r="B1865" s="5" t="s">
        <v>19</v>
      </c>
      <c r="C1865" s="4">
        <v>67</v>
      </c>
      <c r="D1865" s="5" t="s">
        <v>20</v>
      </c>
    </row>
    <row r="1866" spans="1:4" x14ac:dyDescent="0.25">
      <c r="A1866" s="28">
        <v>44025</v>
      </c>
      <c r="B1866" s="5" t="s">
        <v>19</v>
      </c>
      <c r="C1866" s="4">
        <v>89</v>
      </c>
      <c r="D1866" s="5" t="s">
        <v>20</v>
      </c>
    </row>
    <row r="1867" spans="1:4" x14ac:dyDescent="0.25">
      <c r="A1867" s="28">
        <v>44025</v>
      </c>
      <c r="B1867" s="5" t="s">
        <v>19</v>
      </c>
      <c r="C1867" s="4">
        <v>76</v>
      </c>
      <c r="D1867" s="5" t="s">
        <v>20</v>
      </c>
    </row>
    <row r="1868" spans="1:4" x14ac:dyDescent="0.25">
      <c r="A1868" s="28">
        <v>44025</v>
      </c>
      <c r="B1868" s="5" t="s">
        <v>19</v>
      </c>
      <c r="C1868" s="4">
        <v>86</v>
      </c>
      <c r="D1868" s="5" t="s">
        <v>20</v>
      </c>
    </row>
    <row r="1869" spans="1:4" x14ac:dyDescent="0.25">
      <c r="A1869" s="28">
        <v>44025</v>
      </c>
      <c r="B1869" s="5" t="s">
        <v>19</v>
      </c>
      <c r="C1869" s="4">
        <v>26</v>
      </c>
      <c r="D1869" s="5" t="s">
        <v>20</v>
      </c>
    </row>
    <row r="1870" spans="1:4" x14ac:dyDescent="0.25">
      <c r="A1870" s="28">
        <v>44025</v>
      </c>
      <c r="B1870" s="5" t="s">
        <v>19</v>
      </c>
      <c r="C1870" s="4">
        <v>35</v>
      </c>
      <c r="D1870" s="5" t="s">
        <v>20</v>
      </c>
    </row>
    <row r="1871" spans="1:4" x14ac:dyDescent="0.25">
      <c r="A1871" s="28">
        <v>44025</v>
      </c>
      <c r="B1871" s="5" t="s">
        <v>19</v>
      </c>
      <c r="C1871" s="4">
        <v>86</v>
      </c>
      <c r="D1871" s="5" t="s">
        <v>20</v>
      </c>
    </row>
    <row r="1872" spans="1:4" x14ac:dyDescent="0.25">
      <c r="A1872" s="28">
        <v>44025</v>
      </c>
      <c r="B1872" s="5" t="s">
        <v>19</v>
      </c>
      <c r="C1872" s="4">
        <v>84</v>
      </c>
      <c r="D1872" s="5" t="s">
        <v>20</v>
      </c>
    </row>
    <row r="1873" spans="1:4" x14ac:dyDescent="0.25">
      <c r="A1873" s="28">
        <v>44025</v>
      </c>
      <c r="B1873" s="5" t="s">
        <v>19</v>
      </c>
      <c r="C1873" s="4">
        <v>86</v>
      </c>
      <c r="D1873" s="5" t="s">
        <v>20</v>
      </c>
    </row>
    <row r="1874" spans="1:4" x14ac:dyDescent="0.25">
      <c r="A1874" s="28">
        <v>44025</v>
      </c>
      <c r="B1874" s="5" t="s">
        <v>19</v>
      </c>
      <c r="C1874" s="4">
        <v>55</v>
      </c>
      <c r="D1874" s="5" t="s">
        <v>20</v>
      </c>
    </row>
    <row r="1875" spans="1:4" x14ac:dyDescent="0.25">
      <c r="A1875" s="28">
        <v>44025</v>
      </c>
      <c r="B1875" s="5" t="s">
        <v>19</v>
      </c>
      <c r="C1875" s="4">
        <v>74</v>
      </c>
      <c r="D1875" s="5" t="s">
        <v>20</v>
      </c>
    </row>
    <row r="1876" spans="1:4" x14ac:dyDescent="0.25">
      <c r="A1876" s="28">
        <v>44025</v>
      </c>
      <c r="B1876" s="5" t="s">
        <v>19</v>
      </c>
      <c r="C1876" s="4">
        <v>81</v>
      </c>
      <c r="D1876" s="5" t="s">
        <v>20</v>
      </c>
    </row>
    <row r="1877" spans="1:4" x14ac:dyDescent="0.25">
      <c r="A1877" s="28">
        <v>44025</v>
      </c>
      <c r="B1877" s="5" t="s">
        <v>19</v>
      </c>
      <c r="C1877" s="4">
        <v>55</v>
      </c>
      <c r="D1877" s="5" t="s">
        <v>20</v>
      </c>
    </row>
    <row r="1878" spans="1:4" x14ac:dyDescent="0.25">
      <c r="A1878" s="28">
        <v>44025</v>
      </c>
      <c r="B1878" s="5" t="s">
        <v>19</v>
      </c>
      <c r="C1878" s="4">
        <v>96</v>
      </c>
      <c r="D1878" s="5" t="s">
        <v>20</v>
      </c>
    </row>
    <row r="1879" spans="1:4" x14ac:dyDescent="0.25">
      <c r="A1879" s="28">
        <v>44025</v>
      </c>
      <c r="B1879" s="5" t="s">
        <v>19</v>
      </c>
      <c r="C1879" s="4">
        <v>65</v>
      </c>
      <c r="D1879" s="5" t="s">
        <v>20</v>
      </c>
    </row>
    <row r="1880" spans="1:4" x14ac:dyDescent="0.25">
      <c r="A1880" s="28">
        <v>44025</v>
      </c>
      <c r="B1880" s="5" t="s">
        <v>19</v>
      </c>
      <c r="C1880" s="4">
        <v>62</v>
      </c>
      <c r="D1880" s="5" t="s">
        <v>20</v>
      </c>
    </row>
    <row r="1881" spans="1:4" x14ac:dyDescent="0.25">
      <c r="A1881" s="28">
        <v>44025</v>
      </c>
      <c r="B1881" s="5" t="s">
        <v>19</v>
      </c>
      <c r="C1881" s="4">
        <v>86</v>
      </c>
      <c r="D1881" s="5" t="s">
        <v>20</v>
      </c>
    </row>
    <row r="1882" spans="1:4" x14ac:dyDescent="0.25">
      <c r="A1882" s="28">
        <v>44025</v>
      </c>
      <c r="B1882" s="5" t="s">
        <v>23</v>
      </c>
      <c r="C1882" s="4">
        <v>80</v>
      </c>
      <c r="D1882" s="5" t="s">
        <v>22</v>
      </c>
    </row>
    <row r="1883" spans="1:4" x14ac:dyDescent="0.25">
      <c r="A1883" s="28">
        <v>44025</v>
      </c>
      <c r="B1883" s="5" t="s">
        <v>23</v>
      </c>
      <c r="C1883" s="4">
        <v>74</v>
      </c>
      <c r="D1883" s="5" t="s">
        <v>22</v>
      </c>
    </row>
    <row r="1884" spans="1:4" x14ac:dyDescent="0.25">
      <c r="A1884" s="28">
        <v>44025</v>
      </c>
      <c r="B1884" s="5" t="s">
        <v>23</v>
      </c>
      <c r="C1884" s="4">
        <v>72</v>
      </c>
      <c r="D1884" s="5" t="s">
        <v>22</v>
      </c>
    </row>
    <row r="1885" spans="1:4" x14ac:dyDescent="0.25">
      <c r="A1885" s="28">
        <v>44025</v>
      </c>
      <c r="B1885" s="5" t="s">
        <v>23</v>
      </c>
      <c r="C1885" s="4">
        <v>30</v>
      </c>
      <c r="D1885" s="5" t="s">
        <v>22</v>
      </c>
    </row>
    <row r="1886" spans="1:4" x14ac:dyDescent="0.25">
      <c r="A1886" s="28">
        <v>44025</v>
      </c>
      <c r="B1886" s="5" t="s">
        <v>23</v>
      </c>
      <c r="C1886" s="4">
        <v>65</v>
      </c>
      <c r="D1886" s="5" t="s">
        <v>22</v>
      </c>
    </row>
    <row r="1887" spans="1:4" x14ac:dyDescent="0.25">
      <c r="A1887" s="28">
        <v>44025</v>
      </c>
      <c r="B1887" s="5" t="s">
        <v>23</v>
      </c>
      <c r="C1887" s="4">
        <v>82</v>
      </c>
      <c r="D1887" s="5" t="s">
        <v>22</v>
      </c>
    </row>
    <row r="1888" spans="1:4" x14ac:dyDescent="0.25">
      <c r="A1888" s="28">
        <v>44025</v>
      </c>
      <c r="B1888" s="5" t="s">
        <v>23</v>
      </c>
      <c r="C1888" s="4">
        <v>76</v>
      </c>
      <c r="D1888" s="5" t="s">
        <v>22</v>
      </c>
    </row>
    <row r="1889" spans="1:4" x14ac:dyDescent="0.25">
      <c r="A1889" s="28">
        <v>44025</v>
      </c>
      <c r="B1889" s="5" t="s">
        <v>23</v>
      </c>
      <c r="C1889" s="4">
        <v>86</v>
      </c>
      <c r="D1889" s="5" t="s">
        <v>22</v>
      </c>
    </row>
    <row r="1890" spans="1:4" x14ac:dyDescent="0.25">
      <c r="A1890" s="28">
        <v>44025</v>
      </c>
      <c r="B1890" s="5" t="s">
        <v>23</v>
      </c>
      <c r="C1890" s="4">
        <v>70</v>
      </c>
      <c r="D1890" s="5" t="s">
        <v>22</v>
      </c>
    </row>
    <row r="1891" spans="1:4" x14ac:dyDescent="0.25">
      <c r="A1891" s="28">
        <v>44025</v>
      </c>
      <c r="B1891" s="5" t="s">
        <v>23</v>
      </c>
      <c r="C1891" s="4">
        <v>86</v>
      </c>
      <c r="D1891" s="5" t="s">
        <v>20</v>
      </c>
    </row>
    <row r="1892" spans="1:4" x14ac:dyDescent="0.25">
      <c r="A1892" s="28">
        <v>44025</v>
      </c>
      <c r="B1892" s="5" t="s">
        <v>23</v>
      </c>
      <c r="C1892" s="4">
        <v>81</v>
      </c>
      <c r="D1892" s="5" t="s">
        <v>20</v>
      </c>
    </row>
    <row r="1893" spans="1:4" x14ac:dyDescent="0.25">
      <c r="A1893" s="28">
        <v>44025</v>
      </c>
      <c r="B1893" s="5" t="s">
        <v>23</v>
      </c>
      <c r="C1893" s="4">
        <v>75</v>
      </c>
      <c r="D1893" s="5" t="s">
        <v>20</v>
      </c>
    </row>
    <row r="1894" spans="1:4" x14ac:dyDescent="0.25">
      <c r="A1894" s="28">
        <v>44025</v>
      </c>
      <c r="B1894" s="5" t="s">
        <v>23</v>
      </c>
      <c r="C1894" s="4">
        <v>91</v>
      </c>
      <c r="D1894" s="5" t="s">
        <v>20</v>
      </c>
    </row>
    <row r="1895" spans="1:4" x14ac:dyDescent="0.25">
      <c r="A1895" s="28">
        <v>44025</v>
      </c>
      <c r="B1895" s="5" t="s">
        <v>23</v>
      </c>
      <c r="C1895" s="4">
        <v>97</v>
      </c>
      <c r="D1895" s="5" t="s">
        <v>20</v>
      </c>
    </row>
    <row r="1896" spans="1:4" x14ac:dyDescent="0.25">
      <c r="A1896" s="28">
        <v>44025</v>
      </c>
      <c r="B1896" s="5" t="s">
        <v>23</v>
      </c>
      <c r="C1896" s="4">
        <v>66</v>
      </c>
      <c r="D1896" s="5" t="s">
        <v>20</v>
      </c>
    </row>
    <row r="1897" spans="1:4" x14ac:dyDescent="0.25">
      <c r="A1897" s="28">
        <v>44025</v>
      </c>
      <c r="B1897" s="5" t="s">
        <v>23</v>
      </c>
      <c r="C1897" s="4">
        <v>84</v>
      </c>
      <c r="D1897" s="5" t="s">
        <v>20</v>
      </c>
    </row>
    <row r="1898" spans="1:4" x14ac:dyDescent="0.25">
      <c r="A1898" s="28">
        <v>44025</v>
      </c>
      <c r="B1898" s="5" t="s">
        <v>23</v>
      </c>
      <c r="C1898" s="4">
        <v>75</v>
      </c>
      <c r="D1898" s="5" t="s">
        <v>20</v>
      </c>
    </row>
    <row r="1899" spans="1:4" x14ac:dyDescent="0.25">
      <c r="A1899" s="28">
        <v>44025</v>
      </c>
      <c r="B1899" s="5" t="s">
        <v>23</v>
      </c>
      <c r="C1899" s="4">
        <v>68</v>
      </c>
      <c r="D1899" s="5" t="s">
        <v>20</v>
      </c>
    </row>
    <row r="1900" spans="1:4" x14ac:dyDescent="0.25">
      <c r="A1900" s="28">
        <v>44025</v>
      </c>
      <c r="B1900" s="5" t="s">
        <v>23</v>
      </c>
      <c r="C1900" s="4">
        <v>76</v>
      </c>
      <c r="D1900" s="5" t="s">
        <v>20</v>
      </c>
    </row>
    <row r="1901" spans="1:4" x14ac:dyDescent="0.25">
      <c r="A1901" s="28">
        <v>44025</v>
      </c>
      <c r="B1901" s="5" t="s">
        <v>23</v>
      </c>
      <c r="C1901" s="4">
        <v>77</v>
      </c>
      <c r="D1901" s="5" t="s">
        <v>20</v>
      </c>
    </row>
    <row r="1902" spans="1:4" x14ac:dyDescent="0.25">
      <c r="A1902" s="28">
        <v>44025</v>
      </c>
      <c r="B1902" s="5" t="s">
        <v>23</v>
      </c>
      <c r="C1902" s="4">
        <v>43</v>
      </c>
      <c r="D1902" s="5" t="s">
        <v>20</v>
      </c>
    </row>
    <row r="1903" spans="1:4" x14ac:dyDescent="0.25">
      <c r="A1903" s="28">
        <v>44025</v>
      </c>
      <c r="B1903" s="5" t="s">
        <v>23</v>
      </c>
      <c r="C1903" s="4">
        <v>80</v>
      </c>
      <c r="D1903" s="5" t="s">
        <v>20</v>
      </c>
    </row>
    <row r="1904" spans="1:4" x14ac:dyDescent="0.25">
      <c r="A1904" s="28">
        <v>44025</v>
      </c>
      <c r="B1904" s="5" t="s">
        <v>23</v>
      </c>
      <c r="C1904" s="4">
        <v>87</v>
      </c>
      <c r="D1904" s="5" t="s">
        <v>20</v>
      </c>
    </row>
    <row r="1905" spans="1:4" x14ac:dyDescent="0.25">
      <c r="A1905" s="28">
        <v>44026</v>
      </c>
      <c r="B1905" s="5" t="s">
        <v>19</v>
      </c>
      <c r="C1905" s="4">
        <v>75</v>
      </c>
      <c r="D1905" s="5" t="s">
        <v>22</v>
      </c>
    </row>
    <row r="1906" spans="1:4" x14ac:dyDescent="0.25">
      <c r="A1906" s="28">
        <v>44026</v>
      </c>
      <c r="B1906" s="5" t="s">
        <v>19</v>
      </c>
      <c r="C1906" s="4">
        <v>84</v>
      </c>
      <c r="D1906" s="5" t="s">
        <v>22</v>
      </c>
    </row>
    <row r="1907" spans="1:4" x14ac:dyDescent="0.25">
      <c r="A1907" s="28">
        <v>44026</v>
      </c>
      <c r="B1907" s="5" t="s">
        <v>19</v>
      </c>
      <c r="C1907" s="4">
        <v>63</v>
      </c>
      <c r="D1907" s="5" t="s">
        <v>22</v>
      </c>
    </row>
    <row r="1908" spans="1:4" x14ac:dyDescent="0.25">
      <c r="A1908" s="28">
        <v>44026</v>
      </c>
      <c r="B1908" s="5" t="s">
        <v>19</v>
      </c>
      <c r="C1908" s="4">
        <v>85</v>
      </c>
      <c r="D1908" s="5" t="s">
        <v>22</v>
      </c>
    </row>
    <row r="1909" spans="1:4" x14ac:dyDescent="0.25">
      <c r="A1909" s="28">
        <v>44026</v>
      </c>
      <c r="B1909" s="5" t="s">
        <v>19</v>
      </c>
      <c r="C1909" s="4">
        <v>50</v>
      </c>
      <c r="D1909" s="5" t="s">
        <v>22</v>
      </c>
    </row>
    <row r="1910" spans="1:4" x14ac:dyDescent="0.25">
      <c r="A1910" s="28">
        <v>44026</v>
      </c>
      <c r="B1910" s="5" t="s">
        <v>19</v>
      </c>
      <c r="C1910" s="4">
        <v>90</v>
      </c>
      <c r="D1910" s="5" t="s">
        <v>22</v>
      </c>
    </row>
    <row r="1911" spans="1:4" x14ac:dyDescent="0.25">
      <c r="A1911" s="28">
        <v>44026</v>
      </c>
      <c r="B1911" s="5" t="s">
        <v>19</v>
      </c>
      <c r="C1911" s="4">
        <v>72</v>
      </c>
      <c r="D1911" s="5" t="s">
        <v>22</v>
      </c>
    </row>
    <row r="1912" spans="1:4" x14ac:dyDescent="0.25">
      <c r="A1912" s="28">
        <v>44026</v>
      </c>
      <c r="B1912" s="5" t="s">
        <v>19</v>
      </c>
      <c r="C1912" s="4">
        <v>75</v>
      </c>
      <c r="D1912" s="5" t="s">
        <v>22</v>
      </c>
    </row>
    <row r="1913" spans="1:4" x14ac:dyDescent="0.25">
      <c r="A1913" s="28">
        <v>44026</v>
      </c>
      <c r="B1913" s="5" t="s">
        <v>19</v>
      </c>
      <c r="C1913" s="4">
        <v>69</v>
      </c>
      <c r="D1913" s="5" t="s">
        <v>22</v>
      </c>
    </row>
    <row r="1914" spans="1:4" x14ac:dyDescent="0.25">
      <c r="A1914" s="28">
        <v>44026</v>
      </c>
      <c r="B1914" s="5" t="s">
        <v>19</v>
      </c>
      <c r="C1914" s="4">
        <v>70</v>
      </c>
      <c r="D1914" s="5" t="s">
        <v>22</v>
      </c>
    </row>
    <row r="1915" spans="1:4" x14ac:dyDescent="0.25">
      <c r="A1915" s="28">
        <v>44026</v>
      </c>
      <c r="B1915" s="5" t="s">
        <v>19</v>
      </c>
      <c r="C1915" s="4">
        <v>56</v>
      </c>
      <c r="D1915" s="5" t="s">
        <v>22</v>
      </c>
    </row>
    <row r="1916" spans="1:4" x14ac:dyDescent="0.25">
      <c r="A1916" s="28">
        <v>44026</v>
      </c>
      <c r="B1916" s="5" t="s">
        <v>19</v>
      </c>
      <c r="C1916" s="4">
        <v>87</v>
      </c>
      <c r="D1916" s="5" t="s">
        <v>22</v>
      </c>
    </row>
    <row r="1917" spans="1:4" x14ac:dyDescent="0.25">
      <c r="A1917" s="28">
        <v>44026</v>
      </c>
      <c r="B1917" s="5" t="s">
        <v>19</v>
      </c>
      <c r="C1917" s="4">
        <v>54</v>
      </c>
      <c r="D1917" s="5" t="s">
        <v>22</v>
      </c>
    </row>
    <row r="1918" spans="1:4" x14ac:dyDescent="0.25">
      <c r="A1918" s="28">
        <v>44026</v>
      </c>
      <c r="B1918" s="5" t="s">
        <v>19</v>
      </c>
      <c r="C1918" s="4">
        <v>70</v>
      </c>
      <c r="D1918" s="5" t="s">
        <v>22</v>
      </c>
    </row>
    <row r="1919" spans="1:4" x14ac:dyDescent="0.25">
      <c r="A1919" s="28">
        <v>44026</v>
      </c>
      <c r="B1919" s="5" t="s">
        <v>19</v>
      </c>
      <c r="C1919" s="4">
        <v>65</v>
      </c>
      <c r="D1919" s="5" t="s">
        <v>22</v>
      </c>
    </row>
    <row r="1920" spans="1:4" x14ac:dyDescent="0.25">
      <c r="A1920" s="28">
        <v>44026</v>
      </c>
      <c r="B1920" s="5" t="s">
        <v>19</v>
      </c>
      <c r="C1920" s="4">
        <v>71</v>
      </c>
      <c r="D1920" s="5" t="s">
        <v>22</v>
      </c>
    </row>
    <row r="1921" spans="1:4" x14ac:dyDescent="0.25">
      <c r="A1921" s="28">
        <v>44026</v>
      </c>
      <c r="B1921" s="5" t="s">
        <v>19</v>
      </c>
      <c r="C1921" s="4">
        <v>88</v>
      </c>
      <c r="D1921" s="5" t="s">
        <v>22</v>
      </c>
    </row>
    <row r="1922" spans="1:4" x14ac:dyDescent="0.25">
      <c r="A1922" s="28">
        <v>44026</v>
      </c>
      <c r="B1922" s="5" t="s">
        <v>19</v>
      </c>
      <c r="C1922" s="4">
        <v>93</v>
      </c>
      <c r="D1922" s="5" t="s">
        <v>22</v>
      </c>
    </row>
    <row r="1923" spans="1:4" x14ac:dyDescent="0.25">
      <c r="A1923" s="28">
        <v>44026</v>
      </c>
      <c r="B1923" s="5" t="s">
        <v>19</v>
      </c>
      <c r="C1923" s="4">
        <v>59</v>
      </c>
      <c r="D1923" s="5" t="s">
        <v>22</v>
      </c>
    </row>
    <row r="1924" spans="1:4" x14ac:dyDescent="0.25">
      <c r="A1924" s="28">
        <v>44026</v>
      </c>
      <c r="B1924" s="5" t="s">
        <v>19</v>
      </c>
      <c r="C1924" s="4">
        <v>67</v>
      </c>
      <c r="D1924" s="5" t="s">
        <v>22</v>
      </c>
    </row>
    <row r="1925" spans="1:4" x14ac:dyDescent="0.25">
      <c r="A1925" s="28">
        <v>44026</v>
      </c>
      <c r="B1925" s="5" t="s">
        <v>19</v>
      </c>
      <c r="C1925" s="4">
        <v>40</v>
      </c>
      <c r="D1925" s="5" t="s">
        <v>22</v>
      </c>
    </row>
    <row r="1926" spans="1:4" x14ac:dyDescent="0.25">
      <c r="A1926" s="28">
        <v>44026</v>
      </c>
      <c r="B1926" s="5" t="s">
        <v>19</v>
      </c>
      <c r="C1926" s="4">
        <v>79</v>
      </c>
      <c r="D1926" s="5" t="s">
        <v>22</v>
      </c>
    </row>
    <row r="1927" spans="1:4" x14ac:dyDescent="0.25">
      <c r="A1927" s="28">
        <v>44026</v>
      </c>
      <c r="B1927" s="5" t="s">
        <v>19</v>
      </c>
      <c r="C1927" s="4">
        <v>69</v>
      </c>
      <c r="D1927" s="5" t="s">
        <v>21</v>
      </c>
    </row>
    <row r="1928" spans="1:4" x14ac:dyDescent="0.25">
      <c r="A1928" s="28">
        <v>44026</v>
      </c>
      <c r="B1928" s="5" t="s">
        <v>19</v>
      </c>
      <c r="C1928" s="4">
        <v>43</v>
      </c>
      <c r="D1928" s="5" t="s">
        <v>20</v>
      </c>
    </row>
    <row r="1929" spans="1:4" x14ac:dyDescent="0.25">
      <c r="A1929" s="28">
        <v>44026</v>
      </c>
      <c r="B1929" s="5" t="s">
        <v>19</v>
      </c>
      <c r="C1929" s="4">
        <v>58</v>
      </c>
      <c r="D1929" s="5" t="s">
        <v>20</v>
      </c>
    </row>
    <row r="1930" spans="1:4" x14ac:dyDescent="0.25">
      <c r="A1930" s="28">
        <v>44026</v>
      </c>
      <c r="B1930" s="5" t="s">
        <v>19</v>
      </c>
      <c r="C1930" s="4">
        <v>72</v>
      </c>
      <c r="D1930" s="5" t="s">
        <v>20</v>
      </c>
    </row>
    <row r="1931" spans="1:4" x14ac:dyDescent="0.25">
      <c r="A1931" s="28">
        <v>44026</v>
      </c>
      <c r="B1931" s="5" t="s">
        <v>19</v>
      </c>
      <c r="C1931" s="4">
        <v>73</v>
      </c>
      <c r="D1931" s="5" t="s">
        <v>20</v>
      </c>
    </row>
    <row r="1932" spans="1:4" x14ac:dyDescent="0.25">
      <c r="A1932" s="28">
        <v>44026</v>
      </c>
      <c r="B1932" s="5" t="s">
        <v>19</v>
      </c>
      <c r="C1932" s="4">
        <v>60</v>
      </c>
      <c r="D1932" s="5" t="s">
        <v>20</v>
      </c>
    </row>
    <row r="1933" spans="1:4" x14ac:dyDescent="0.25">
      <c r="A1933" s="28">
        <v>44026</v>
      </c>
      <c r="B1933" s="5" t="s">
        <v>19</v>
      </c>
      <c r="C1933" s="4">
        <v>83</v>
      </c>
      <c r="D1933" s="5" t="s">
        <v>20</v>
      </c>
    </row>
    <row r="1934" spans="1:4" x14ac:dyDescent="0.25">
      <c r="A1934" s="28">
        <v>44026</v>
      </c>
      <c r="B1934" s="5" t="s">
        <v>19</v>
      </c>
      <c r="C1934" s="4">
        <v>72</v>
      </c>
      <c r="D1934" s="5" t="s">
        <v>20</v>
      </c>
    </row>
    <row r="1935" spans="1:4" x14ac:dyDescent="0.25">
      <c r="A1935" s="28">
        <v>44026</v>
      </c>
      <c r="B1935" s="5" t="s">
        <v>19</v>
      </c>
      <c r="C1935" s="4">
        <v>78</v>
      </c>
      <c r="D1935" s="5" t="s">
        <v>20</v>
      </c>
    </row>
    <row r="1936" spans="1:4" x14ac:dyDescent="0.25">
      <c r="A1936" s="28">
        <v>44026</v>
      </c>
      <c r="B1936" s="5" t="s">
        <v>19</v>
      </c>
      <c r="C1936" s="4">
        <v>83</v>
      </c>
      <c r="D1936" s="5" t="s">
        <v>20</v>
      </c>
    </row>
    <row r="1937" spans="1:4" x14ac:dyDescent="0.25">
      <c r="A1937" s="28">
        <v>44026</v>
      </c>
      <c r="B1937" s="5" t="s">
        <v>19</v>
      </c>
      <c r="C1937" s="4">
        <v>88</v>
      </c>
      <c r="D1937" s="5" t="s">
        <v>20</v>
      </c>
    </row>
    <row r="1938" spans="1:4" x14ac:dyDescent="0.25">
      <c r="A1938" s="28">
        <v>44026</v>
      </c>
      <c r="B1938" s="5" t="s">
        <v>19</v>
      </c>
      <c r="C1938" s="4">
        <v>102</v>
      </c>
      <c r="D1938" s="5" t="s">
        <v>20</v>
      </c>
    </row>
    <row r="1939" spans="1:4" x14ac:dyDescent="0.25">
      <c r="A1939" s="28">
        <v>44026</v>
      </c>
      <c r="B1939" s="5" t="s">
        <v>19</v>
      </c>
      <c r="C1939" s="4">
        <v>57</v>
      </c>
      <c r="D1939" s="5" t="s">
        <v>20</v>
      </c>
    </row>
    <row r="1940" spans="1:4" x14ac:dyDescent="0.25">
      <c r="A1940" s="28">
        <v>44026</v>
      </c>
      <c r="B1940" s="5" t="s">
        <v>19</v>
      </c>
      <c r="C1940" s="4">
        <v>102</v>
      </c>
      <c r="D1940" s="5" t="s">
        <v>20</v>
      </c>
    </row>
    <row r="1941" spans="1:4" x14ac:dyDescent="0.25">
      <c r="A1941" s="28">
        <v>44026</v>
      </c>
      <c r="B1941" s="5" t="s">
        <v>19</v>
      </c>
      <c r="C1941" s="4">
        <v>77</v>
      </c>
      <c r="D1941" s="5" t="s">
        <v>20</v>
      </c>
    </row>
    <row r="1942" spans="1:4" x14ac:dyDescent="0.25">
      <c r="A1942" s="28">
        <v>44026</v>
      </c>
      <c r="B1942" s="5" t="s">
        <v>19</v>
      </c>
      <c r="C1942" s="4">
        <v>85</v>
      </c>
      <c r="D1942" s="5" t="s">
        <v>20</v>
      </c>
    </row>
    <row r="1943" spans="1:4" x14ac:dyDescent="0.25">
      <c r="A1943" s="28">
        <v>44026</v>
      </c>
      <c r="B1943" s="5" t="s">
        <v>19</v>
      </c>
      <c r="C1943" s="4">
        <v>83</v>
      </c>
      <c r="D1943" s="5" t="s">
        <v>20</v>
      </c>
    </row>
    <row r="1944" spans="1:4" x14ac:dyDescent="0.25">
      <c r="A1944" s="28">
        <v>44026</v>
      </c>
      <c r="B1944" s="5" t="s">
        <v>19</v>
      </c>
      <c r="C1944" s="4">
        <v>68</v>
      </c>
      <c r="D1944" s="5" t="s">
        <v>20</v>
      </c>
    </row>
    <row r="1945" spans="1:4" x14ac:dyDescent="0.25">
      <c r="A1945" s="28">
        <v>44026</v>
      </c>
      <c r="B1945" s="5" t="s">
        <v>19</v>
      </c>
      <c r="C1945" s="4">
        <v>77</v>
      </c>
      <c r="D1945" s="5" t="s">
        <v>20</v>
      </c>
    </row>
    <row r="1946" spans="1:4" x14ac:dyDescent="0.25">
      <c r="A1946" s="28">
        <v>44026</v>
      </c>
      <c r="B1946" s="5" t="s">
        <v>23</v>
      </c>
      <c r="C1946" s="4">
        <v>84</v>
      </c>
      <c r="D1946" s="5" t="s">
        <v>22</v>
      </c>
    </row>
    <row r="1947" spans="1:4" x14ac:dyDescent="0.25">
      <c r="A1947" s="28">
        <v>44026</v>
      </c>
      <c r="B1947" s="5" t="s">
        <v>23</v>
      </c>
      <c r="C1947" s="4">
        <v>82</v>
      </c>
      <c r="D1947" s="5" t="s">
        <v>22</v>
      </c>
    </row>
    <row r="1948" spans="1:4" x14ac:dyDescent="0.25">
      <c r="A1948" s="28">
        <v>44026</v>
      </c>
      <c r="B1948" s="5" t="s">
        <v>23</v>
      </c>
      <c r="C1948" s="4">
        <v>84</v>
      </c>
      <c r="D1948" s="5" t="s">
        <v>22</v>
      </c>
    </row>
    <row r="1949" spans="1:4" x14ac:dyDescent="0.25">
      <c r="A1949" s="28">
        <v>44026</v>
      </c>
      <c r="B1949" s="5" t="s">
        <v>23</v>
      </c>
      <c r="C1949" s="4">
        <v>85</v>
      </c>
      <c r="D1949" s="5" t="s">
        <v>22</v>
      </c>
    </row>
    <row r="1950" spans="1:4" x14ac:dyDescent="0.25">
      <c r="A1950" s="28">
        <v>44026</v>
      </c>
      <c r="B1950" s="5" t="s">
        <v>23</v>
      </c>
      <c r="C1950" s="4">
        <v>71</v>
      </c>
      <c r="D1950" s="5" t="s">
        <v>22</v>
      </c>
    </row>
    <row r="1951" spans="1:4" x14ac:dyDescent="0.25">
      <c r="A1951" s="28">
        <v>44026</v>
      </c>
      <c r="B1951" s="5" t="s">
        <v>23</v>
      </c>
      <c r="C1951" s="4">
        <v>78</v>
      </c>
      <c r="D1951" s="5" t="s">
        <v>22</v>
      </c>
    </row>
    <row r="1952" spans="1:4" x14ac:dyDescent="0.25">
      <c r="A1952" s="28">
        <v>44026</v>
      </c>
      <c r="B1952" s="5" t="s">
        <v>23</v>
      </c>
      <c r="C1952" s="4">
        <v>91</v>
      </c>
      <c r="D1952" s="5" t="s">
        <v>22</v>
      </c>
    </row>
    <row r="1953" spans="1:4" x14ac:dyDescent="0.25">
      <c r="A1953" s="28">
        <v>44026</v>
      </c>
      <c r="B1953" s="5" t="s">
        <v>23</v>
      </c>
      <c r="C1953" s="4">
        <v>96</v>
      </c>
      <c r="D1953" s="5" t="s">
        <v>22</v>
      </c>
    </row>
    <row r="1954" spans="1:4" x14ac:dyDescent="0.25">
      <c r="A1954" s="28">
        <v>44026</v>
      </c>
      <c r="B1954" s="5" t="s">
        <v>23</v>
      </c>
      <c r="C1954" s="4">
        <v>60</v>
      </c>
      <c r="D1954" s="5" t="s">
        <v>22</v>
      </c>
    </row>
    <row r="1955" spans="1:4" x14ac:dyDescent="0.25">
      <c r="A1955" s="28">
        <v>44026</v>
      </c>
      <c r="B1955" s="5" t="s">
        <v>23</v>
      </c>
      <c r="C1955" s="4">
        <v>48</v>
      </c>
      <c r="D1955" s="5" t="s">
        <v>22</v>
      </c>
    </row>
    <row r="1956" spans="1:4" x14ac:dyDescent="0.25">
      <c r="A1956" s="28">
        <v>44026</v>
      </c>
      <c r="B1956" s="5" t="s">
        <v>23</v>
      </c>
      <c r="C1956" s="4">
        <v>61</v>
      </c>
      <c r="D1956" s="5" t="s">
        <v>22</v>
      </c>
    </row>
    <row r="1957" spans="1:4" x14ac:dyDescent="0.25">
      <c r="A1957" s="28">
        <v>44026</v>
      </c>
      <c r="B1957" s="5" t="s">
        <v>23</v>
      </c>
      <c r="C1957" s="4">
        <v>86</v>
      </c>
      <c r="D1957" s="5" t="s">
        <v>22</v>
      </c>
    </row>
    <row r="1958" spans="1:4" x14ac:dyDescent="0.25">
      <c r="A1958" s="28">
        <v>44026</v>
      </c>
      <c r="B1958" s="5" t="s">
        <v>23</v>
      </c>
      <c r="C1958" s="4">
        <v>97</v>
      </c>
      <c r="D1958" s="5" t="s">
        <v>22</v>
      </c>
    </row>
    <row r="1959" spans="1:4" x14ac:dyDescent="0.25">
      <c r="A1959" s="28">
        <v>44026</v>
      </c>
      <c r="B1959" s="5" t="s">
        <v>23</v>
      </c>
      <c r="C1959" s="4">
        <v>90</v>
      </c>
      <c r="D1959" s="5" t="s">
        <v>20</v>
      </c>
    </row>
    <row r="1960" spans="1:4" x14ac:dyDescent="0.25">
      <c r="A1960" s="28">
        <v>44026</v>
      </c>
      <c r="B1960" s="5" t="s">
        <v>23</v>
      </c>
      <c r="C1960" s="4">
        <v>66</v>
      </c>
      <c r="D1960" s="5" t="s">
        <v>20</v>
      </c>
    </row>
    <row r="1961" spans="1:4" x14ac:dyDescent="0.25">
      <c r="A1961" s="28">
        <v>44026</v>
      </c>
      <c r="B1961" s="5" t="s">
        <v>23</v>
      </c>
      <c r="C1961" s="4">
        <v>91</v>
      </c>
      <c r="D1961" s="5" t="s">
        <v>20</v>
      </c>
    </row>
    <row r="1962" spans="1:4" x14ac:dyDescent="0.25">
      <c r="A1962" s="28">
        <v>44026</v>
      </c>
      <c r="B1962" s="5" t="s">
        <v>23</v>
      </c>
      <c r="C1962" s="4">
        <v>86</v>
      </c>
      <c r="D1962" s="5" t="s">
        <v>20</v>
      </c>
    </row>
    <row r="1963" spans="1:4" x14ac:dyDescent="0.25">
      <c r="A1963" s="28">
        <v>44026</v>
      </c>
      <c r="B1963" s="5" t="s">
        <v>23</v>
      </c>
      <c r="C1963" s="4">
        <v>80</v>
      </c>
      <c r="D1963" s="5" t="s">
        <v>20</v>
      </c>
    </row>
    <row r="1964" spans="1:4" x14ac:dyDescent="0.25">
      <c r="A1964" s="28">
        <v>44026</v>
      </c>
      <c r="B1964" s="5" t="s">
        <v>23</v>
      </c>
      <c r="C1964" s="4">
        <v>84</v>
      </c>
      <c r="D1964" s="5" t="s">
        <v>20</v>
      </c>
    </row>
    <row r="1965" spans="1:4" x14ac:dyDescent="0.25">
      <c r="A1965" s="28">
        <v>44026</v>
      </c>
      <c r="B1965" s="5" t="s">
        <v>23</v>
      </c>
      <c r="C1965" s="4">
        <v>66</v>
      </c>
      <c r="D1965" s="5" t="s">
        <v>20</v>
      </c>
    </row>
    <row r="1966" spans="1:4" x14ac:dyDescent="0.25">
      <c r="A1966" s="28">
        <v>44026</v>
      </c>
      <c r="B1966" s="5" t="s">
        <v>23</v>
      </c>
      <c r="C1966" s="4">
        <v>88</v>
      </c>
      <c r="D1966" s="5" t="s">
        <v>20</v>
      </c>
    </row>
    <row r="1967" spans="1:4" x14ac:dyDescent="0.25">
      <c r="A1967" s="28">
        <v>44026</v>
      </c>
      <c r="B1967" s="5" t="s">
        <v>23</v>
      </c>
      <c r="C1967" s="4">
        <v>84</v>
      </c>
      <c r="D1967" s="5" t="s">
        <v>20</v>
      </c>
    </row>
    <row r="1968" spans="1:4" x14ac:dyDescent="0.25">
      <c r="A1968" s="28">
        <v>44026</v>
      </c>
      <c r="B1968" s="5" t="s">
        <v>23</v>
      </c>
      <c r="C1968" s="4">
        <v>87</v>
      </c>
      <c r="D1968" s="5" t="s">
        <v>20</v>
      </c>
    </row>
    <row r="1969" spans="1:4" x14ac:dyDescent="0.25">
      <c r="A1969" s="28">
        <v>44026</v>
      </c>
      <c r="B1969" s="5" t="s">
        <v>23</v>
      </c>
      <c r="C1969" s="4">
        <v>80</v>
      </c>
      <c r="D1969" s="5" t="s">
        <v>25</v>
      </c>
    </row>
    <row r="1970" spans="1:4" x14ac:dyDescent="0.25">
      <c r="A1970" s="28">
        <v>44027</v>
      </c>
      <c r="B1970" s="5" t="s">
        <v>19</v>
      </c>
      <c r="C1970" s="4">
        <v>70</v>
      </c>
      <c r="D1970" s="5" t="s">
        <v>22</v>
      </c>
    </row>
    <row r="1971" spans="1:4" x14ac:dyDescent="0.25">
      <c r="A1971" s="28">
        <v>44027</v>
      </c>
      <c r="B1971" s="5" t="s">
        <v>19</v>
      </c>
      <c r="C1971" s="4">
        <v>66</v>
      </c>
      <c r="D1971" s="5" t="s">
        <v>22</v>
      </c>
    </row>
    <row r="1972" spans="1:4" x14ac:dyDescent="0.25">
      <c r="A1972" s="28">
        <v>44027</v>
      </c>
      <c r="B1972" s="5" t="s">
        <v>19</v>
      </c>
      <c r="C1972" s="4">
        <v>76</v>
      </c>
      <c r="D1972" s="5" t="s">
        <v>22</v>
      </c>
    </row>
    <row r="1973" spans="1:4" x14ac:dyDescent="0.25">
      <c r="A1973" s="28">
        <v>44027</v>
      </c>
      <c r="B1973" s="5" t="s">
        <v>19</v>
      </c>
      <c r="C1973" s="4">
        <v>87</v>
      </c>
      <c r="D1973" s="5" t="s">
        <v>22</v>
      </c>
    </row>
    <row r="1974" spans="1:4" x14ac:dyDescent="0.25">
      <c r="A1974" s="28">
        <v>44027</v>
      </c>
      <c r="B1974" s="5" t="s">
        <v>19</v>
      </c>
      <c r="C1974" s="4">
        <v>83</v>
      </c>
      <c r="D1974" s="5" t="s">
        <v>22</v>
      </c>
    </row>
    <row r="1975" spans="1:4" x14ac:dyDescent="0.25">
      <c r="A1975" s="28">
        <v>44027</v>
      </c>
      <c r="B1975" s="5" t="s">
        <v>19</v>
      </c>
      <c r="C1975" s="4">
        <v>67</v>
      </c>
      <c r="D1975" s="5" t="s">
        <v>22</v>
      </c>
    </row>
    <row r="1976" spans="1:4" x14ac:dyDescent="0.25">
      <c r="A1976" s="28">
        <v>44027</v>
      </c>
      <c r="B1976" s="5" t="s">
        <v>19</v>
      </c>
      <c r="C1976" s="4">
        <v>57</v>
      </c>
      <c r="D1976" s="5" t="s">
        <v>22</v>
      </c>
    </row>
    <row r="1977" spans="1:4" x14ac:dyDescent="0.25">
      <c r="A1977" s="28">
        <v>44027</v>
      </c>
      <c r="B1977" s="5" t="s">
        <v>19</v>
      </c>
      <c r="C1977" s="4">
        <v>60</v>
      </c>
      <c r="D1977" s="5" t="s">
        <v>22</v>
      </c>
    </row>
    <row r="1978" spans="1:4" x14ac:dyDescent="0.25">
      <c r="A1978" s="28">
        <v>44027</v>
      </c>
      <c r="B1978" s="5" t="s">
        <v>19</v>
      </c>
      <c r="C1978" s="4">
        <v>62</v>
      </c>
      <c r="D1978" s="5" t="s">
        <v>22</v>
      </c>
    </row>
    <row r="1979" spans="1:4" x14ac:dyDescent="0.25">
      <c r="A1979" s="28">
        <v>44027</v>
      </c>
      <c r="B1979" s="5" t="s">
        <v>19</v>
      </c>
      <c r="C1979" s="4">
        <v>87</v>
      </c>
      <c r="D1979" s="5" t="s">
        <v>22</v>
      </c>
    </row>
    <row r="1980" spans="1:4" x14ac:dyDescent="0.25">
      <c r="A1980" s="28">
        <v>44027</v>
      </c>
      <c r="B1980" s="5" t="s">
        <v>19</v>
      </c>
      <c r="C1980" s="4">
        <v>66</v>
      </c>
      <c r="D1980" s="5" t="s">
        <v>22</v>
      </c>
    </row>
    <row r="1981" spans="1:4" x14ac:dyDescent="0.25">
      <c r="A1981" s="28">
        <v>44027</v>
      </c>
      <c r="B1981" s="5" t="s">
        <v>19</v>
      </c>
      <c r="C1981" s="4">
        <v>74</v>
      </c>
      <c r="D1981" s="5" t="s">
        <v>22</v>
      </c>
    </row>
    <row r="1982" spans="1:4" x14ac:dyDescent="0.25">
      <c r="A1982" s="28">
        <v>44027</v>
      </c>
      <c r="B1982" s="5" t="s">
        <v>19</v>
      </c>
      <c r="C1982" s="4">
        <v>79</v>
      </c>
      <c r="D1982" s="5" t="s">
        <v>22</v>
      </c>
    </row>
    <row r="1983" spans="1:4" x14ac:dyDescent="0.25">
      <c r="A1983" s="28">
        <v>44027</v>
      </c>
      <c r="B1983" s="5" t="s">
        <v>19</v>
      </c>
      <c r="C1983" s="4">
        <v>71</v>
      </c>
      <c r="D1983" s="5" t="s">
        <v>22</v>
      </c>
    </row>
    <row r="1984" spans="1:4" x14ac:dyDescent="0.25">
      <c r="A1984" s="28">
        <v>44027</v>
      </c>
      <c r="B1984" s="5" t="s">
        <v>19</v>
      </c>
      <c r="C1984" s="4">
        <v>86</v>
      </c>
      <c r="D1984" s="5" t="s">
        <v>22</v>
      </c>
    </row>
    <row r="1985" spans="1:4" x14ac:dyDescent="0.25">
      <c r="A1985" s="28">
        <v>44027</v>
      </c>
      <c r="B1985" s="5" t="s">
        <v>19</v>
      </c>
      <c r="C1985" s="4">
        <v>20</v>
      </c>
      <c r="D1985" s="5" t="s">
        <v>22</v>
      </c>
    </row>
    <row r="1986" spans="1:4" x14ac:dyDescent="0.25">
      <c r="A1986" s="28">
        <v>44027</v>
      </c>
      <c r="B1986" s="5" t="s">
        <v>19</v>
      </c>
      <c r="C1986" s="4">
        <v>68</v>
      </c>
      <c r="D1986" s="5" t="s">
        <v>22</v>
      </c>
    </row>
    <row r="1987" spans="1:4" x14ac:dyDescent="0.25">
      <c r="A1987" s="28">
        <v>44027</v>
      </c>
      <c r="B1987" s="5" t="s">
        <v>19</v>
      </c>
      <c r="C1987" s="4">
        <v>81</v>
      </c>
      <c r="D1987" s="5" t="s">
        <v>22</v>
      </c>
    </row>
    <row r="1988" spans="1:4" x14ac:dyDescent="0.25">
      <c r="A1988" s="28">
        <v>44027</v>
      </c>
      <c r="B1988" s="5" t="s">
        <v>19</v>
      </c>
      <c r="C1988" s="4">
        <v>37</v>
      </c>
      <c r="D1988" s="5" t="s">
        <v>22</v>
      </c>
    </row>
    <row r="1989" spans="1:4" x14ac:dyDescent="0.25">
      <c r="A1989" s="28">
        <v>44027</v>
      </c>
      <c r="B1989" s="5" t="s">
        <v>19</v>
      </c>
      <c r="C1989" s="4">
        <v>65</v>
      </c>
      <c r="D1989" s="5" t="s">
        <v>22</v>
      </c>
    </row>
    <row r="1990" spans="1:4" x14ac:dyDescent="0.25">
      <c r="A1990" s="28">
        <v>44027</v>
      </c>
      <c r="B1990" s="5" t="s">
        <v>19</v>
      </c>
      <c r="C1990" s="4">
        <v>82</v>
      </c>
      <c r="D1990" s="5" t="s">
        <v>22</v>
      </c>
    </row>
    <row r="1991" spans="1:4" x14ac:dyDescent="0.25">
      <c r="A1991" s="28">
        <v>44027</v>
      </c>
      <c r="B1991" s="5" t="s">
        <v>19</v>
      </c>
      <c r="C1991" s="4">
        <v>70</v>
      </c>
      <c r="D1991" s="5" t="s">
        <v>22</v>
      </c>
    </row>
    <row r="1992" spans="1:4" x14ac:dyDescent="0.25">
      <c r="A1992" s="28">
        <v>44027</v>
      </c>
      <c r="B1992" s="5" t="s">
        <v>19</v>
      </c>
      <c r="C1992" s="4">
        <v>62</v>
      </c>
      <c r="D1992" s="5" t="s">
        <v>22</v>
      </c>
    </row>
    <row r="1993" spans="1:4" x14ac:dyDescent="0.25">
      <c r="A1993" s="28">
        <v>44027</v>
      </c>
      <c r="B1993" s="5" t="s">
        <v>19</v>
      </c>
      <c r="C1993" s="4">
        <v>71</v>
      </c>
      <c r="D1993" s="5" t="s">
        <v>22</v>
      </c>
    </row>
    <row r="1994" spans="1:4" x14ac:dyDescent="0.25">
      <c r="A1994" s="28">
        <v>44027</v>
      </c>
      <c r="B1994" s="5" t="s">
        <v>19</v>
      </c>
      <c r="C1994" s="4">
        <v>76</v>
      </c>
      <c r="D1994" s="5" t="s">
        <v>22</v>
      </c>
    </row>
    <row r="1995" spans="1:4" x14ac:dyDescent="0.25">
      <c r="A1995" s="28">
        <v>44027</v>
      </c>
      <c r="B1995" s="5" t="s">
        <v>19</v>
      </c>
      <c r="C1995" s="4">
        <v>65</v>
      </c>
      <c r="D1995" s="5" t="s">
        <v>22</v>
      </c>
    </row>
    <row r="1996" spans="1:4" x14ac:dyDescent="0.25">
      <c r="A1996" s="28">
        <v>44027</v>
      </c>
      <c r="B1996" s="5" t="s">
        <v>19</v>
      </c>
      <c r="C1996" s="4">
        <v>69</v>
      </c>
      <c r="D1996" s="5" t="s">
        <v>20</v>
      </c>
    </row>
    <row r="1997" spans="1:4" x14ac:dyDescent="0.25">
      <c r="A1997" s="28">
        <v>44027</v>
      </c>
      <c r="B1997" s="5" t="s">
        <v>19</v>
      </c>
      <c r="C1997" s="4">
        <v>65</v>
      </c>
      <c r="D1997" s="5" t="s">
        <v>20</v>
      </c>
    </row>
    <row r="1998" spans="1:4" x14ac:dyDescent="0.25">
      <c r="A1998" s="28">
        <v>44027</v>
      </c>
      <c r="B1998" s="5" t="s">
        <v>19</v>
      </c>
      <c r="C1998" s="4">
        <v>71</v>
      </c>
      <c r="D1998" s="5" t="s">
        <v>20</v>
      </c>
    </row>
    <row r="1999" spans="1:4" x14ac:dyDescent="0.25">
      <c r="A1999" s="28">
        <v>44027</v>
      </c>
      <c r="B1999" s="5" t="s">
        <v>19</v>
      </c>
      <c r="C1999" s="4">
        <v>81</v>
      </c>
      <c r="D1999" s="5" t="s">
        <v>20</v>
      </c>
    </row>
    <row r="2000" spans="1:4" x14ac:dyDescent="0.25">
      <c r="A2000" s="28">
        <v>44027</v>
      </c>
      <c r="B2000" s="5" t="s">
        <v>19</v>
      </c>
      <c r="C2000" s="4">
        <v>83</v>
      </c>
      <c r="D2000" s="5" t="s">
        <v>20</v>
      </c>
    </row>
    <row r="2001" spans="1:4" x14ac:dyDescent="0.25">
      <c r="A2001" s="28">
        <v>44027</v>
      </c>
      <c r="B2001" s="5" t="s">
        <v>19</v>
      </c>
      <c r="C2001" s="4">
        <v>75</v>
      </c>
      <c r="D2001" s="5" t="s">
        <v>20</v>
      </c>
    </row>
    <row r="2002" spans="1:4" x14ac:dyDescent="0.25">
      <c r="A2002" s="28">
        <v>44027</v>
      </c>
      <c r="B2002" s="5" t="s">
        <v>19</v>
      </c>
      <c r="C2002" s="4">
        <v>82</v>
      </c>
      <c r="D2002" s="5" t="s">
        <v>20</v>
      </c>
    </row>
    <row r="2003" spans="1:4" x14ac:dyDescent="0.25">
      <c r="A2003" s="28">
        <v>44027</v>
      </c>
      <c r="B2003" s="5" t="s">
        <v>19</v>
      </c>
      <c r="C2003" s="4">
        <v>53</v>
      </c>
      <c r="D2003" s="5" t="s">
        <v>20</v>
      </c>
    </row>
    <row r="2004" spans="1:4" x14ac:dyDescent="0.25">
      <c r="A2004" s="28">
        <v>44027</v>
      </c>
      <c r="B2004" s="5" t="s">
        <v>19</v>
      </c>
      <c r="C2004" s="4">
        <v>44</v>
      </c>
      <c r="D2004" s="5" t="s">
        <v>20</v>
      </c>
    </row>
    <row r="2005" spans="1:4" x14ac:dyDescent="0.25">
      <c r="A2005" s="28">
        <v>44027</v>
      </c>
      <c r="B2005" s="5" t="s">
        <v>19</v>
      </c>
      <c r="C2005" s="4">
        <v>69</v>
      </c>
      <c r="D2005" s="5" t="s">
        <v>20</v>
      </c>
    </row>
    <row r="2006" spans="1:4" x14ac:dyDescent="0.25">
      <c r="A2006" s="28">
        <v>44027</v>
      </c>
      <c r="B2006" s="5" t="s">
        <v>19</v>
      </c>
      <c r="C2006" s="4">
        <v>70</v>
      </c>
      <c r="D2006" s="5" t="s">
        <v>20</v>
      </c>
    </row>
    <row r="2007" spans="1:4" x14ac:dyDescent="0.25">
      <c r="A2007" s="28">
        <v>44027</v>
      </c>
      <c r="B2007" s="5" t="s">
        <v>19</v>
      </c>
      <c r="C2007" s="4">
        <v>79</v>
      </c>
      <c r="D2007" s="5" t="s">
        <v>20</v>
      </c>
    </row>
    <row r="2008" spans="1:4" x14ac:dyDescent="0.25">
      <c r="A2008" s="28">
        <v>44027</v>
      </c>
      <c r="B2008" s="5" t="s">
        <v>19</v>
      </c>
      <c r="C2008" s="4">
        <v>62</v>
      </c>
      <c r="D2008" s="5" t="s">
        <v>20</v>
      </c>
    </row>
    <row r="2009" spans="1:4" x14ac:dyDescent="0.25">
      <c r="A2009" s="28">
        <v>44027</v>
      </c>
      <c r="B2009" s="5" t="s">
        <v>19</v>
      </c>
      <c r="C2009" s="4">
        <v>78</v>
      </c>
      <c r="D2009" s="5" t="s">
        <v>20</v>
      </c>
    </row>
    <row r="2010" spans="1:4" x14ac:dyDescent="0.25">
      <c r="A2010" s="28">
        <v>44027</v>
      </c>
      <c r="B2010" s="5" t="s">
        <v>19</v>
      </c>
      <c r="C2010" s="4">
        <v>78</v>
      </c>
      <c r="D2010" s="5" t="s">
        <v>20</v>
      </c>
    </row>
    <row r="2011" spans="1:4" x14ac:dyDescent="0.25">
      <c r="A2011" s="28">
        <v>44027</v>
      </c>
      <c r="B2011" s="5" t="s">
        <v>19</v>
      </c>
      <c r="C2011" s="4">
        <v>81</v>
      </c>
      <c r="D2011" s="5" t="s">
        <v>20</v>
      </c>
    </row>
    <row r="2012" spans="1:4" x14ac:dyDescent="0.25">
      <c r="A2012" s="28">
        <v>44027</v>
      </c>
      <c r="B2012" s="5" t="s">
        <v>19</v>
      </c>
      <c r="C2012" s="4">
        <v>65</v>
      </c>
      <c r="D2012" s="5" t="s">
        <v>20</v>
      </c>
    </row>
    <row r="2013" spans="1:4" x14ac:dyDescent="0.25">
      <c r="A2013" s="28">
        <v>44027</v>
      </c>
      <c r="B2013" s="5" t="s">
        <v>19</v>
      </c>
      <c r="C2013" s="4">
        <v>84</v>
      </c>
      <c r="D2013" s="5" t="s">
        <v>20</v>
      </c>
    </row>
    <row r="2014" spans="1:4" x14ac:dyDescent="0.25">
      <c r="A2014" s="28">
        <v>44027</v>
      </c>
      <c r="B2014" s="5" t="s">
        <v>19</v>
      </c>
      <c r="C2014" s="4">
        <v>81</v>
      </c>
      <c r="D2014" s="5" t="s">
        <v>20</v>
      </c>
    </row>
    <row r="2015" spans="1:4" x14ac:dyDescent="0.25">
      <c r="A2015" s="28">
        <v>44027</v>
      </c>
      <c r="B2015" s="5" t="s">
        <v>19</v>
      </c>
      <c r="C2015" s="4">
        <v>50</v>
      </c>
      <c r="D2015" s="5" t="s">
        <v>20</v>
      </c>
    </row>
    <row r="2016" spans="1:4" x14ac:dyDescent="0.25">
      <c r="A2016" s="28">
        <v>44027</v>
      </c>
      <c r="B2016" s="5" t="s">
        <v>19</v>
      </c>
      <c r="C2016" s="4">
        <v>85</v>
      </c>
      <c r="D2016" s="5" t="s">
        <v>38</v>
      </c>
    </row>
    <row r="2017" spans="1:4" x14ac:dyDescent="0.25">
      <c r="A2017" s="28">
        <v>44027</v>
      </c>
      <c r="B2017" s="5" t="s">
        <v>19</v>
      </c>
      <c r="C2017" s="4">
        <v>70</v>
      </c>
      <c r="D2017" s="5" t="s">
        <v>38</v>
      </c>
    </row>
    <row r="2018" spans="1:4" x14ac:dyDescent="0.25">
      <c r="A2018" s="28">
        <v>44027</v>
      </c>
      <c r="B2018" s="5" t="s">
        <v>19</v>
      </c>
      <c r="C2018" s="4">
        <v>78</v>
      </c>
      <c r="D2018" s="5" t="s">
        <v>38</v>
      </c>
    </row>
    <row r="2019" spans="1:4" x14ac:dyDescent="0.25">
      <c r="A2019" s="28">
        <v>44027</v>
      </c>
      <c r="B2019" s="5" t="s">
        <v>19</v>
      </c>
      <c r="C2019" s="4">
        <v>70</v>
      </c>
      <c r="D2019" s="5" t="s">
        <v>25</v>
      </c>
    </row>
    <row r="2020" spans="1:4" x14ac:dyDescent="0.25">
      <c r="A2020" s="28">
        <v>44027</v>
      </c>
      <c r="B2020" s="5" t="s">
        <v>19</v>
      </c>
      <c r="C2020" s="4">
        <v>81</v>
      </c>
      <c r="D2020" s="5" t="s">
        <v>25</v>
      </c>
    </row>
    <row r="2021" spans="1:4" x14ac:dyDescent="0.25">
      <c r="A2021" s="28">
        <v>44027</v>
      </c>
      <c r="B2021" s="5" t="s">
        <v>19</v>
      </c>
      <c r="C2021" s="4">
        <v>23</v>
      </c>
      <c r="D2021" s="5" t="s">
        <v>25</v>
      </c>
    </row>
    <row r="2022" spans="1:4" x14ac:dyDescent="0.25">
      <c r="A2022" s="28">
        <v>44027</v>
      </c>
      <c r="B2022" s="5" t="s">
        <v>19</v>
      </c>
      <c r="C2022" s="4">
        <v>69</v>
      </c>
      <c r="D2022" s="5" t="s">
        <v>25</v>
      </c>
    </row>
    <row r="2023" spans="1:4" x14ac:dyDescent="0.25">
      <c r="A2023" s="28">
        <v>44027</v>
      </c>
      <c r="B2023" s="5" t="s">
        <v>19</v>
      </c>
      <c r="C2023" s="4">
        <v>90</v>
      </c>
      <c r="D2023" s="5" t="s">
        <v>134</v>
      </c>
    </row>
    <row r="2024" spans="1:4" x14ac:dyDescent="0.25">
      <c r="A2024" s="28">
        <v>44027</v>
      </c>
      <c r="B2024" s="5" t="s">
        <v>23</v>
      </c>
      <c r="C2024" s="4">
        <v>77</v>
      </c>
      <c r="D2024" s="5" t="s">
        <v>22</v>
      </c>
    </row>
    <row r="2025" spans="1:4" x14ac:dyDescent="0.25">
      <c r="A2025" s="28">
        <v>44027</v>
      </c>
      <c r="B2025" s="5" t="s">
        <v>23</v>
      </c>
      <c r="C2025" s="4">
        <v>81</v>
      </c>
      <c r="D2025" s="5" t="s">
        <v>22</v>
      </c>
    </row>
    <row r="2026" spans="1:4" x14ac:dyDescent="0.25">
      <c r="A2026" s="28">
        <v>44027</v>
      </c>
      <c r="B2026" s="5" t="s">
        <v>23</v>
      </c>
      <c r="C2026" s="4">
        <v>56</v>
      </c>
      <c r="D2026" s="5" t="s">
        <v>22</v>
      </c>
    </row>
    <row r="2027" spans="1:4" x14ac:dyDescent="0.25">
      <c r="A2027" s="28">
        <v>44027</v>
      </c>
      <c r="B2027" s="5" t="s">
        <v>23</v>
      </c>
      <c r="C2027" s="4">
        <v>76</v>
      </c>
      <c r="D2027" s="5" t="s">
        <v>22</v>
      </c>
    </row>
    <row r="2028" spans="1:4" x14ac:dyDescent="0.25">
      <c r="A2028" s="28">
        <v>44027</v>
      </c>
      <c r="B2028" s="5" t="s">
        <v>23</v>
      </c>
      <c r="C2028" s="4">
        <v>74</v>
      </c>
      <c r="D2028" s="5" t="s">
        <v>22</v>
      </c>
    </row>
    <row r="2029" spans="1:4" x14ac:dyDescent="0.25">
      <c r="A2029" s="28">
        <v>44027</v>
      </c>
      <c r="B2029" s="5" t="s">
        <v>23</v>
      </c>
      <c r="C2029" s="4">
        <v>70</v>
      </c>
      <c r="D2029" s="5" t="s">
        <v>22</v>
      </c>
    </row>
    <row r="2030" spans="1:4" x14ac:dyDescent="0.25">
      <c r="A2030" s="28">
        <v>44027</v>
      </c>
      <c r="B2030" s="5" t="s">
        <v>23</v>
      </c>
      <c r="C2030" s="4">
        <v>85</v>
      </c>
      <c r="D2030" s="5" t="s">
        <v>22</v>
      </c>
    </row>
    <row r="2031" spans="1:4" x14ac:dyDescent="0.25">
      <c r="A2031" s="28">
        <v>44027</v>
      </c>
      <c r="B2031" s="5" t="s">
        <v>23</v>
      </c>
      <c r="C2031" s="4">
        <v>81</v>
      </c>
      <c r="D2031" s="5" t="s">
        <v>22</v>
      </c>
    </row>
    <row r="2032" spans="1:4" x14ac:dyDescent="0.25">
      <c r="A2032" s="28">
        <v>44027</v>
      </c>
      <c r="B2032" s="5" t="s">
        <v>23</v>
      </c>
      <c r="C2032" s="4">
        <v>73</v>
      </c>
      <c r="D2032" s="5" t="s">
        <v>22</v>
      </c>
    </row>
    <row r="2033" spans="1:4" x14ac:dyDescent="0.25">
      <c r="A2033" s="28">
        <v>44027</v>
      </c>
      <c r="B2033" s="5" t="s">
        <v>23</v>
      </c>
      <c r="C2033" s="4">
        <v>95</v>
      </c>
      <c r="D2033" s="5" t="s">
        <v>22</v>
      </c>
    </row>
    <row r="2034" spans="1:4" x14ac:dyDescent="0.25">
      <c r="A2034" s="28">
        <v>44027</v>
      </c>
      <c r="B2034" s="5" t="s">
        <v>23</v>
      </c>
      <c r="C2034" s="4">
        <v>80</v>
      </c>
      <c r="D2034" s="5" t="s">
        <v>22</v>
      </c>
    </row>
    <row r="2035" spans="1:4" x14ac:dyDescent="0.25">
      <c r="A2035" s="28">
        <v>44027</v>
      </c>
      <c r="B2035" s="5" t="s">
        <v>23</v>
      </c>
      <c r="C2035" s="4">
        <v>81</v>
      </c>
      <c r="D2035" s="5" t="s">
        <v>22</v>
      </c>
    </row>
    <row r="2036" spans="1:4" x14ac:dyDescent="0.25">
      <c r="A2036" s="28">
        <v>44027</v>
      </c>
      <c r="B2036" s="5" t="s">
        <v>23</v>
      </c>
      <c r="C2036" s="4">
        <v>93</v>
      </c>
      <c r="D2036" s="5" t="s">
        <v>22</v>
      </c>
    </row>
    <row r="2037" spans="1:4" x14ac:dyDescent="0.25">
      <c r="A2037" s="28">
        <v>44027</v>
      </c>
      <c r="B2037" s="5" t="s">
        <v>23</v>
      </c>
      <c r="C2037" s="4">
        <v>94</v>
      </c>
      <c r="D2037" s="5" t="s">
        <v>22</v>
      </c>
    </row>
    <row r="2038" spans="1:4" x14ac:dyDescent="0.25">
      <c r="A2038" s="28">
        <v>44027</v>
      </c>
      <c r="B2038" s="5" t="s">
        <v>23</v>
      </c>
      <c r="C2038" s="4">
        <v>47</v>
      </c>
      <c r="D2038" s="5" t="s">
        <v>22</v>
      </c>
    </row>
    <row r="2039" spans="1:4" x14ac:dyDescent="0.25">
      <c r="A2039" s="28">
        <v>44027</v>
      </c>
      <c r="B2039" s="5" t="s">
        <v>23</v>
      </c>
      <c r="C2039" s="4">
        <v>82</v>
      </c>
      <c r="D2039" s="5" t="s">
        <v>20</v>
      </c>
    </row>
    <row r="2040" spans="1:4" x14ac:dyDescent="0.25">
      <c r="A2040" s="28">
        <v>44027</v>
      </c>
      <c r="B2040" s="5" t="s">
        <v>23</v>
      </c>
      <c r="C2040" s="4">
        <v>98</v>
      </c>
      <c r="D2040" s="5" t="s">
        <v>20</v>
      </c>
    </row>
    <row r="2041" spans="1:4" x14ac:dyDescent="0.25">
      <c r="A2041" s="28">
        <v>44027</v>
      </c>
      <c r="B2041" s="5" t="s">
        <v>23</v>
      </c>
      <c r="C2041" s="4">
        <v>92</v>
      </c>
      <c r="D2041" s="5" t="s">
        <v>20</v>
      </c>
    </row>
    <row r="2042" spans="1:4" x14ac:dyDescent="0.25">
      <c r="A2042" s="28">
        <v>44027</v>
      </c>
      <c r="B2042" s="5" t="s">
        <v>23</v>
      </c>
      <c r="C2042" s="4">
        <v>24</v>
      </c>
      <c r="D2042" s="5" t="s">
        <v>20</v>
      </c>
    </row>
    <row r="2043" spans="1:4" x14ac:dyDescent="0.25">
      <c r="A2043" s="28">
        <v>44027</v>
      </c>
      <c r="B2043" s="5" t="s">
        <v>23</v>
      </c>
      <c r="C2043" s="4">
        <v>83</v>
      </c>
      <c r="D2043" s="5" t="s">
        <v>20</v>
      </c>
    </row>
    <row r="2044" spans="1:4" x14ac:dyDescent="0.25">
      <c r="A2044" s="28">
        <v>44027</v>
      </c>
      <c r="B2044" s="5" t="s">
        <v>23</v>
      </c>
      <c r="C2044" s="4">
        <v>68</v>
      </c>
      <c r="D2044" s="5" t="s">
        <v>20</v>
      </c>
    </row>
    <row r="2045" spans="1:4" x14ac:dyDescent="0.25">
      <c r="A2045" s="28">
        <v>44027</v>
      </c>
      <c r="B2045" s="5" t="s">
        <v>23</v>
      </c>
      <c r="C2045" s="4">
        <v>71</v>
      </c>
      <c r="D2045" s="5" t="s">
        <v>20</v>
      </c>
    </row>
    <row r="2046" spans="1:4" x14ac:dyDescent="0.25">
      <c r="A2046" s="28">
        <v>44027</v>
      </c>
      <c r="B2046" s="5" t="s">
        <v>23</v>
      </c>
      <c r="C2046" s="4">
        <v>57</v>
      </c>
      <c r="D2046" s="5" t="s">
        <v>20</v>
      </c>
    </row>
    <row r="2047" spans="1:4" x14ac:dyDescent="0.25">
      <c r="A2047" s="28">
        <v>44027</v>
      </c>
      <c r="B2047" s="5" t="s">
        <v>23</v>
      </c>
      <c r="C2047" s="4">
        <v>83</v>
      </c>
      <c r="D2047" s="5" t="s">
        <v>38</v>
      </c>
    </row>
    <row r="2048" spans="1:4" x14ac:dyDescent="0.25">
      <c r="A2048" s="28">
        <v>44027</v>
      </c>
      <c r="B2048" s="5" t="s">
        <v>23</v>
      </c>
      <c r="C2048" s="4">
        <v>63</v>
      </c>
      <c r="D2048" s="5" t="s">
        <v>26</v>
      </c>
    </row>
    <row r="2049" spans="1:4" x14ac:dyDescent="0.25">
      <c r="A2049" s="28">
        <v>44027</v>
      </c>
      <c r="B2049" s="5" t="s">
        <v>23</v>
      </c>
      <c r="C2049" s="4">
        <v>77</v>
      </c>
      <c r="D2049" s="5" t="s">
        <v>25</v>
      </c>
    </row>
    <row r="2050" spans="1:4" x14ac:dyDescent="0.25">
      <c r="A2050" s="28">
        <v>44027</v>
      </c>
      <c r="B2050" s="5" t="s">
        <v>23</v>
      </c>
      <c r="C2050" s="4">
        <v>93</v>
      </c>
      <c r="D2050" s="5" t="s">
        <v>134</v>
      </c>
    </row>
    <row r="2051" spans="1:4" x14ac:dyDescent="0.25">
      <c r="A2051" s="28">
        <v>44027</v>
      </c>
      <c r="B2051" s="5"/>
      <c r="C2051" s="4">
        <v>92</v>
      </c>
      <c r="D2051" s="5" t="s">
        <v>22</v>
      </c>
    </row>
    <row r="2052" spans="1:4" x14ac:dyDescent="0.25">
      <c r="A2052" s="28">
        <v>44028</v>
      </c>
      <c r="B2052" s="13" t="s">
        <v>19</v>
      </c>
      <c r="C2052" s="4">
        <v>63</v>
      </c>
      <c r="D2052" s="5" t="s">
        <v>22</v>
      </c>
    </row>
    <row r="2053" spans="1:4" x14ac:dyDescent="0.25">
      <c r="A2053" s="28">
        <v>44028</v>
      </c>
      <c r="B2053" s="13" t="s">
        <v>19</v>
      </c>
      <c r="C2053" s="4">
        <v>72</v>
      </c>
      <c r="D2053" s="5" t="s">
        <v>22</v>
      </c>
    </row>
    <row r="2054" spans="1:4" x14ac:dyDescent="0.25">
      <c r="A2054" s="28">
        <v>44028</v>
      </c>
      <c r="B2054" s="13" t="s">
        <v>19</v>
      </c>
      <c r="C2054" s="4">
        <v>84</v>
      </c>
      <c r="D2054" s="5" t="s">
        <v>22</v>
      </c>
    </row>
    <row r="2055" spans="1:4" x14ac:dyDescent="0.25">
      <c r="A2055" s="28">
        <v>44028</v>
      </c>
      <c r="B2055" s="13" t="s">
        <v>19</v>
      </c>
      <c r="C2055" s="4">
        <v>26</v>
      </c>
      <c r="D2055" s="5" t="s">
        <v>22</v>
      </c>
    </row>
    <row r="2056" spans="1:4" x14ac:dyDescent="0.25">
      <c r="A2056" s="28">
        <v>44028</v>
      </c>
      <c r="B2056" s="13" t="s">
        <v>19</v>
      </c>
      <c r="C2056" s="4">
        <v>62</v>
      </c>
      <c r="D2056" s="5" t="s">
        <v>22</v>
      </c>
    </row>
    <row r="2057" spans="1:4" x14ac:dyDescent="0.25">
      <c r="A2057" s="28">
        <v>44028</v>
      </c>
      <c r="B2057" s="13" t="s">
        <v>19</v>
      </c>
      <c r="C2057" s="4">
        <v>75</v>
      </c>
      <c r="D2057" s="5" t="s">
        <v>22</v>
      </c>
    </row>
    <row r="2058" spans="1:4" x14ac:dyDescent="0.25">
      <c r="A2058" s="28">
        <v>44028</v>
      </c>
      <c r="B2058" s="13" t="s">
        <v>19</v>
      </c>
      <c r="C2058" s="4">
        <v>55</v>
      </c>
      <c r="D2058" s="5" t="s">
        <v>22</v>
      </c>
    </row>
    <row r="2059" spans="1:4" x14ac:dyDescent="0.25">
      <c r="A2059" s="28">
        <v>44028</v>
      </c>
      <c r="B2059" s="13" t="s">
        <v>19</v>
      </c>
      <c r="C2059" s="4">
        <v>69</v>
      </c>
      <c r="D2059" s="5" t="s">
        <v>22</v>
      </c>
    </row>
    <row r="2060" spans="1:4" x14ac:dyDescent="0.25">
      <c r="A2060" s="28">
        <v>44028</v>
      </c>
      <c r="B2060" s="13" t="s">
        <v>19</v>
      </c>
      <c r="C2060" s="4">
        <v>72</v>
      </c>
      <c r="D2060" s="5" t="s">
        <v>22</v>
      </c>
    </row>
    <row r="2061" spans="1:4" x14ac:dyDescent="0.25">
      <c r="A2061" s="28">
        <v>44028</v>
      </c>
      <c r="B2061" s="13" t="s">
        <v>19</v>
      </c>
      <c r="C2061" s="4">
        <v>90</v>
      </c>
      <c r="D2061" s="5" t="s">
        <v>22</v>
      </c>
    </row>
    <row r="2062" spans="1:4" x14ac:dyDescent="0.25">
      <c r="A2062" s="28">
        <v>44028</v>
      </c>
      <c r="B2062" s="13" t="s">
        <v>19</v>
      </c>
      <c r="C2062" s="4">
        <v>72</v>
      </c>
      <c r="D2062" s="5" t="s">
        <v>22</v>
      </c>
    </row>
    <row r="2063" spans="1:4" x14ac:dyDescent="0.25">
      <c r="A2063" s="28">
        <v>44028</v>
      </c>
      <c r="B2063" s="13" t="s">
        <v>19</v>
      </c>
      <c r="C2063" s="4">
        <v>84</v>
      </c>
      <c r="D2063" s="5" t="s">
        <v>22</v>
      </c>
    </row>
    <row r="2064" spans="1:4" x14ac:dyDescent="0.25">
      <c r="A2064" s="28">
        <v>44028</v>
      </c>
      <c r="B2064" s="13" t="s">
        <v>19</v>
      </c>
      <c r="C2064" s="4">
        <v>76</v>
      </c>
      <c r="D2064" s="5" t="s">
        <v>22</v>
      </c>
    </row>
    <row r="2065" spans="1:4" x14ac:dyDescent="0.25">
      <c r="A2065" s="28">
        <v>44028</v>
      </c>
      <c r="B2065" s="13" t="s">
        <v>19</v>
      </c>
      <c r="C2065" s="4">
        <v>72</v>
      </c>
      <c r="D2065" s="5" t="s">
        <v>22</v>
      </c>
    </row>
    <row r="2066" spans="1:4" x14ac:dyDescent="0.25">
      <c r="A2066" s="28">
        <v>44028</v>
      </c>
      <c r="B2066" s="13" t="s">
        <v>19</v>
      </c>
      <c r="C2066" s="4">
        <v>67</v>
      </c>
      <c r="D2066" s="5" t="s">
        <v>22</v>
      </c>
    </row>
    <row r="2067" spans="1:4" x14ac:dyDescent="0.25">
      <c r="A2067" s="28">
        <v>44028</v>
      </c>
      <c r="B2067" s="13" t="s">
        <v>19</v>
      </c>
      <c r="C2067" s="4">
        <v>91</v>
      </c>
      <c r="D2067" s="5" t="s">
        <v>22</v>
      </c>
    </row>
    <row r="2068" spans="1:4" x14ac:dyDescent="0.25">
      <c r="A2068" s="28">
        <v>44028</v>
      </c>
      <c r="B2068" s="13" t="s">
        <v>19</v>
      </c>
      <c r="C2068" s="4">
        <v>71</v>
      </c>
      <c r="D2068" s="5" t="s">
        <v>22</v>
      </c>
    </row>
    <row r="2069" spans="1:4" x14ac:dyDescent="0.25">
      <c r="A2069" s="28">
        <v>44028</v>
      </c>
      <c r="B2069" s="13" t="s">
        <v>19</v>
      </c>
      <c r="C2069" s="4">
        <v>72</v>
      </c>
      <c r="D2069" s="5" t="s">
        <v>22</v>
      </c>
    </row>
    <row r="2070" spans="1:4" x14ac:dyDescent="0.25">
      <c r="A2070" s="28">
        <v>44028</v>
      </c>
      <c r="B2070" s="13" t="s">
        <v>19</v>
      </c>
      <c r="C2070" s="4">
        <v>71</v>
      </c>
      <c r="D2070" s="5" t="s">
        <v>22</v>
      </c>
    </row>
    <row r="2071" spans="1:4" x14ac:dyDescent="0.25">
      <c r="A2071" s="28">
        <v>44028</v>
      </c>
      <c r="B2071" s="13" t="s">
        <v>19</v>
      </c>
      <c r="C2071" s="4">
        <v>70</v>
      </c>
      <c r="D2071" s="5" t="s">
        <v>22</v>
      </c>
    </row>
    <row r="2072" spans="1:4" x14ac:dyDescent="0.25">
      <c r="A2072" s="28">
        <v>44028</v>
      </c>
      <c r="B2072" s="13" t="s">
        <v>19</v>
      </c>
      <c r="C2072" s="4">
        <v>89</v>
      </c>
      <c r="D2072" s="5" t="s">
        <v>22</v>
      </c>
    </row>
    <row r="2073" spans="1:4" x14ac:dyDescent="0.25">
      <c r="A2073" s="28">
        <v>44028</v>
      </c>
      <c r="B2073" s="13" t="s">
        <v>19</v>
      </c>
      <c r="C2073" s="4">
        <v>75</v>
      </c>
      <c r="D2073" s="5" t="s">
        <v>22</v>
      </c>
    </row>
    <row r="2074" spans="1:4" x14ac:dyDescent="0.25">
      <c r="A2074" s="28">
        <v>44028</v>
      </c>
      <c r="B2074" s="13" t="s">
        <v>19</v>
      </c>
      <c r="C2074" s="4">
        <v>60</v>
      </c>
      <c r="D2074" s="5" t="s">
        <v>21</v>
      </c>
    </row>
    <row r="2075" spans="1:4" x14ac:dyDescent="0.25">
      <c r="A2075" s="28">
        <v>44028</v>
      </c>
      <c r="B2075" s="13" t="s">
        <v>19</v>
      </c>
      <c r="C2075" s="4">
        <v>88</v>
      </c>
      <c r="D2075" s="5" t="s">
        <v>20</v>
      </c>
    </row>
    <row r="2076" spans="1:4" x14ac:dyDescent="0.25">
      <c r="A2076" s="28">
        <v>44028</v>
      </c>
      <c r="B2076" s="13" t="s">
        <v>19</v>
      </c>
      <c r="C2076" s="4">
        <v>71</v>
      </c>
      <c r="D2076" s="5" t="s">
        <v>20</v>
      </c>
    </row>
    <row r="2077" spans="1:4" x14ac:dyDescent="0.25">
      <c r="A2077" s="28">
        <v>44028</v>
      </c>
      <c r="B2077" s="13" t="s">
        <v>19</v>
      </c>
      <c r="C2077" s="4">
        <v>38</v>
      </c>
      <c r="D2077" s="5" t="s">
        <v>20</v>
      </c>
    </row>
    <row r="2078" spans="1:4" x14ac:dyDescent="0.25">
      <c r="A2078" s="28">
        <v>44028</v>
      </c>
      <c r="B2078" s="13" t="s">
        <v>19</v>
      </c>
      <c r="C2078" s="4">
        <v>89</v>
      </c>
      <c r="D2078" s="5" t="s">
        <v>20</v>
      </c>
    </row>
    <row r="2079" spans="1:4" x14ac:dyDescent="0.25">
      <c r="A2079" s="28">
        <v>44028</v>
      </c>
      <c r="B2079" s="13" t="s">
        <v>19</v>
      </c>
      <c r="C2079" s="4">
        <v>49</v>
      </c>
      <c r="D2079" s="5" t="s">
        <v>20</v>
      </c>
    </row>
    <row r="2080" spans="1:4" x14ac:dyDescent="0.25">
      <c r="A2080" s="28">
        <v>44028</v>
      </c>
      <c r="B2080" s="13" t="s">
        <v>19</v>
      </c>
      <c r="C2080" s="4">
        <v>80</v>
      </c>
      <c r="D2080" s="5" t="s">
        <v>20</v>
      </c>
    </row>
    <row r="2081" spans="1:4" x14ac:dyDescent="0.25">
      <c r="A2081" s="28">
        <v>44028</v>
      </c>
      <c r="B2081" s="13" t="s">
        <v>19</v>
      </c>
      <c r="C2081" s="4">
        <v>65</v>
      </c>
      <c r="D2081" s="5" t="s">
        <v>20</v>
      </c>
    </row>
    <row r="2082" spans="1:4" x14ac:dyDescent="0.25">
      <c r="A2082" s="28">
        <v>44028</v>
      </c>
      <c r="B2082" s="13" t="s">
        <v>19</v>
      </c>
      <c r="C2082" s="4">
        <v>87</v>
      </c>
      <c r="D2082" s="5" t="s">
        <v>20</v>
      </c>
    </row>
    <row r="2083" spans="1:4" x14ac:dyDescent="0.25">
      <c r="A2083" s="28">
        <v>44028</v>
      </c>
      <c r="B2083" s="13" t="s">
        <v>19</v>
      </c>
      <c r="C2083" s="4">
        <v>54</v>
      </c>
      <c r="D2083" s="5" t="s">
        <v>20</v>
      </c>
    </row>
    <row r="2084" spans="1:4" x14ac:dyDescent="0.25">
      <c r="A2084" s="28">
        <v>44028</v>
      </c>
      <c r="B2084" s="13" t="s">
        <v>19</v>
      </c>
      <c r="C2084" s="4">
        <v>71</v>
      </c>
      <c r="D2084" s="5" t="s">
        <v>20</v>
      </c>
    </row>
    <row r="2085" spans="1:4" x14ac:dyDescent="0.25">
      <c r="A2085" s="28">
        <v>44028</v>
      </c>
      <c r="B2085" s="13" t="s">
        <v>19</v>
      </c>
      <c r="C2085" s="4">
        <v>79</v>
      </c>
      <c r="D2085" s="5" t="s">
        <v>28</v>
      </c>
    </row>
    <row r="2086" spans="1:4" x14ac:dyDescent="0.25">
      <c r="A2086" s="28">
        <v>44028</v>
      </c>
      <c r="B2086" s="13" t="s">
        <v>23</v>
      </c>
      <c r="C2086" s="4">
        <v>73</v>
      </c>
      <c r="D2086" s="5" t="s">
        <v>22</v>
      </c>
    </row>
    <row r="2087" spans="1:4" x14ac:dyDescent="0.25">
      <c r="A2087" s="28">
        <v>44028</v>
      </c>
      <c r="B2087" s="13" t="s">
        <v>23</v>
      </c>
      <c r="C2087" s="4">
        <v>92</v>
      </c>
      <c r="D2087" s="5" t="s">
        <v>22</v>
      </c>
    </row>
    <row r="2088" spans="1:4" x14ac:dyDescent="0.25">
      <c r="A2088" s="28">
        <v>44028</v>
      </c>
      <c r="B2088" s="13" t="s">
        <v>23</v>
      </c>
      <c r="C2088" s="4">
        <v>94</v>
      </c>
      <c r="D2088" s="5" t="s">
        <v>22</v>
      </c>
    </row>
    <row r="2089" spans="1:4" x14ac:dyDescent="0.25">
      <c r="A2089" s="28">
        <v>44028</v>
      </c>
      <c r="B2089" s="13" t="s">
        <v>23</v>
      </c>
      <c r="C2089" s="4">
        <v>59</v>
      </c>
      <c r="D2089" s="5" t="s">
        <v>22</v>
      </c>
    </row>
    <row r="2090" spans="1:4" x14ac:dyDescent="0.25">
      <c r="A2090" s="28">
        <v>44028</v>
      </c>
      <c r="B2090" s="13" t="s">
        <v>23</v>
      </c>
      <c r="C2090" s="4">
        <v>92</v>
      </c>
      <c r="D2090" s="5" t="s">
        <v>22</v>
      </c>
    </row>
    <row r="2091" spans="1:4" x14ac:dyDescent="0.25">
      <c r="A2091" s="28">
        <v>44028</v>
      </c>
      <c r="B2091" s="13" t="s">
        <v>23</v>
      </c>
      <c r="C2091" s="4">
        <v>71</v>
      </c>
      <c r="D2091" s="5" t="s">
        <v>22</v>
      </c>
    </row>
    <row r="2092" spans="1:4" x14ac:dyDescent="0.25">
      <c r="A2092" s="28">
        <v>44028</v>
      </c>
      <c r="B2092" s="13" t="s">
        <v>23</v>
      </c>
      <c r="C2092" s="4">
        <v>19</v>
      </c>
      <c r="D2092" s="5" t="s">
        <v>22</v>
      </c>
    </row>
    <row r="2093" spans="1:4" x14ac:dyDescent="0.25">
      <c r="A2093" s="28">
        <v>44028</v>
      </c>
      <c r="B2093" s="13" t="s">
        <v>23</v>
      </c>
      <c r="C2093" s="4">
        <v>70</v>
      </c>
      <c r="D2093" s="5" t="s">
        <v>22</v>
      </c>
    </row>
    <row r="2094" spans="1:4" x14ac:dyDescent="0.25">
      <c r="A2094" s="28">
        <v>44028</v>
      </c>
      <c r="B2094" s="13" t="s">
        <v>23</v>
      </c>
      <c r="C2094" s="4">
        <v>74</v>
      </c>
      <c r="D2094" s="5" t="s">
        <v>22</v>
      </c>
    </row>
    <row r="2095" spans="1:4" x14ac:dyDescent="0.25">
      <c r="A2095" s="28">
        <v>44028</v>
      </c>
      <c r="B2095" s="13" t="s">
        <v>23</v>
      </c>
      <c r="C2095" s="4">
        <v>79</v>
      </c>
      <c r="D2095" s="5" t="s">
        <v>22</v>
      </c>
    </row>
    <row r="2096" spans="1:4" x14ac:dyDescent="0.25">
      <c r="A2096" s="28">
        <v>44028</v>
      </c>
      <c r="B2096" s="13" t="s">
        <v>23</v>
      </c>
      <c r="C2096" s="4">
        <v>64</v>
      </c>
      <c r="D2096" s="5" t="s">
        <v>22</v>
      </c>
    </row>
    <row r="2097" spans="1:4" x14ac:dyDescent="0.25">
      <c r="A2097" s="28">
        <v>44028</v>
      </c>
      <c r="B2097" s="13" t="s">
        <v>23</v>
      </c>
      <c r="C2097" s="4">
        <v>84</v>
      </c>
      <c r="D2097" s="5" t="s">
        <v>22</v>
      </c>
    </row>
    <row r="2098" spans="1:4" x14ac:dyDescent="0.25">
      <c r="A2098" s="28">
        <v>44028</v>
      </c>
      <c r="B2098" s="13" t="s">
        <v>23</v>
      </c>
      <c r="C2098" s="4">
        <v>90</v>
      </c>
      <c r="D2098" s="5" t="s">
        <v>22</v>
      </c>
    </row>
    <row r="2099" spans="1:4" x14ac:dyDescent="0.25">
      <c r="A2099" s="28">
        <v>44028</v>
      </c>
      <c r="B2099" s="13" t="s">
        <v>23</v>
      </c>
      <c r="C2099" s="4">
        <v>54</v>
      </c>
      <c r="D2099" s="5" t="s">
        <v>22</v>
      </c>
    </row>
    <row r="2100" spans="1:4" x14ac:dyDescent="0.25">
      <c r="A2100" s="28">
        <v>44028</v>
      </c>
      <c r="B2100" s="13" t="s">
        <v>23</v>
      </c>
      <c r="C2100" s="4">
        <v>68</v>
      </c>
      <c r="D2100" s="5" t="s">
        <v>22</v>
      </c>
    </row>
    <row r="2101" spans="1:4" x14ac:dyDescent="0.25">
      <c r="A2101" s="28">
        <v>44028</v>
      </c>
      <c r="B2101" s="13" t="s">
        <v>23</v>
      </c>
      <c r="C2101" s="4">
        <v>81</v>
      </c>
      <c r="D2101" s="5" t="s">
        <v>22</v>
      </c>
    </row>
    <row r="2102" spans="1:4" x14ac:dyDescent="0.25">
      <c r="A2102" s="28">
        <v>44028</v>
      </c>
      <c r="B2102" s="13" t="s">
        <v>23</v>
      </c>
      <c r="C2102" s="4">
        <v>76</v>
      </c>
      <c r="D2102" s="5" t="s">
        <v>22</v>
      </c>
    </row>
    <row r="2103" spans="1:4" x14ac:dyDescent="0.25">
      <c r="A2103" s="28">
        <v>44028</v>
      </c>
      <c r="B2103" s="13" t="s">
        <v>23</v>
      </c>
      <c r="C2103" s="4">
        <v>93</v>
      </c>
      <c r="D2103" s="5" t="s">
        <v>22</v>
      </c>
    </row>
    <row r="2104" spans="1:4" x14ac:dyDescent="0.25">
      <c r="A2104" s="28">
        <v>44028</v>
      </c>
      <c r="B2104" s="13" t="s">
        <v>23</v>
      </c>
      <c r="C2104" s="4">
        <v>94</v>
      </c>
      <c r="D2104" s="5" t="s">
        <v>22</v>
      </c>
    </row>
    <row r="2105" spans="1:4" x14ac:dyDescent="0.25">
      <c r="A2105" s="28">
        <v>44028</v>
      </c>
      <c r="B2105" s="13" t="s">
        <v>23</v>
      </c>
      <c r="C2105" s="4">
        <v>66</v>
      </c>
      <c r="D2105" s="5" t="s">
        <v>22</v>
      </c>
    </row>
    <row r="2106" spans="1:4" x14ac:dyDescent="0.25">
      <c r="A2106" s="28">
        <v>44028</v>
      </c>
      <c r="B2106" s="13" t="s">
        <v>23</v>
      </c>
      <c r="C2106" s="4">
        <v>81</v>
      </c>
      <c r="D2106" s="5" t="s">
        <v>21</v>
      </c>
    </row>
    <row r="2107" spans="1:4" x14ac:dyDescent="0.25">
      <c r="A2107" s="28">
        <v>44028</v>
      </c>
      <c r="B2107" s="13" t="s">
        <v>23</v>
      </c>
      <c r="C2107" s="4">
        <v>80</v>
      </c>
      <c r="D2107" s="5" t="s">
        <v>20</v>
      </c>
    </row>
    <row r="2108" spans="1:4" x14ac:dyDescent="0.25">
      <c r="A2108" s="28">
        <v>44028</v>
      </c>
      <c r="B2108" s="13" t="s">
        <v>23</v>
      </c>
      <c r="C2108" s="4">
        <v>94</v>
      </c>
      <c r="D2108" s="5" t="s">
        <v>20</v>
      </c>
    </row>
    <row r="2109" spans="1:4" x14ac:dyDescent="0.25">
      <c r="A2109" s="28">
        <v>44028</v>
      </c>
      <c r="B2109" s="13" t="s">
        <v>23</v>
      </c>
      <c r="C2109" s="4">
        <v>93</v>
      </c>
      <c r="D2109" s="5" t="s">
        <v>20</v>
      </c>
    </row>
    <row r="2110" spans="1:4" x14ac:dyDescent="0.25">
      <c r="A2110" s="28">
        <v>44028</v>
      </c>
      <c r="B2110" s="13" t="s">
        <v>23</v>
      </c>
      <c r="C2110" s="4">
        <v>75</v>
      </c>
      <c r="D2110" s="5" t="s">
        <v>20</v>
      </c>
    </row>
    <row r="2111" spans="1:4" x14ac:dyDescent="0.25">
      <c r="A2111" s="28">
        <v>44028</v>
      </c>
      <c r="B2111" s="13" t="s">
        <v>23</v>
      </c>
      <c r="C2111" s="4">
        <v>87</v>
      </c>
      <c r="D2111" s="5" t="s">
        <v>20</v>
      </c>
    </row>
    <row r="2112" spans="1:4" x14ac:dyDescent="0.25">
      <c r="A2112" s="28">
        <v>44028</v>
      </c>
      <c r="B2112" s="13" t="s">
        <v>23</v>
      </c>
      <c r="C2112" s="4">
        <v>92</v>
      </c>
      <c r="D2112" s="5" t="s">
        <v>28</v>
      </c>
    </row>
    <row r="2113" spans="1:4" x14ac:dyDescent="0.25">
      <c r="A2113" s="28">
        <v>44028</v>
      </c>
      <c r="B2113" s="13" t="s">
        <v>23</v>
      </c>
      <c r="C2113" s="4">
        <v>84</v>
      </c>
      <c r="D2113" s="5" t="s">
        <v>24</v>
      </c>
    </row>
    <row r="2114" spans="1:4" x14ac:dyDescent="0.25">
      <c r="A2114" s="28">
        <v>44029</v>
      </c>
      <c r="B2114" s="13" t="s">
        <v>19</v>
      </c>
      <c r="C2114" s="4">
        <v>89</v>
      </c>
      <c r="D2114" s="5" t="s">
        <v>22</v>
      </c>
    </row>
    <row r="2115" spans="1:4" x14ac:dyDescent="0.25">
      <c r="A2115" s="28">
        <v>44029</v>
      </c>
      <c r="B2115" s="13" t="s">
        <v>19</v>
      </c>
      <c r="C2115" s="4">
        <v>79</v>
      </c>
      <c r="D2115" s="5" t="s">
        <v>22</v>
      </c>
    </row>
    <row r="2116" spans="1:4" x14ac:dyDescent="0.25">
      <c r="A2116" s="28">
        <v>44029</v>
      </c>
      <c r="B2116" s="13" t="s">
        <v>19</v>
      </c>
      <c r="C2116" s="4">
        <v>61</v>
      </c>
      <c r="D2116" s="5" t="s">
        <v>22</v>
      </c>
    </row>
    <row r="2117" spans="1:4" x14ac:dyDescent="0.25">
      <c r="A2117" s="28">
        <v>44029</v>
      </c>
      <c r="B2117" s="13" t="s">
        <v>19</v>
      </c>
      <c r="C2117" s="4">
        <v>85</v>
      </c>
      <c r="D2117" s="5" t="s">
        <v>22</v>
      </c>
    </row>
    <row r="2118" spans="1:4" x14ac:dyDescent="0.25">
      <c r="A2118" s="28">
        <v>44029</v>
      </c>
      <c r="B2118" s="13" t="s">
        <v>19</v>
      </c>
      <c r="C2118" s="4">
        <v>49</v>
      </c>
      <c r="D2118" s="5" t="s">
        <v>22</v>
      </c>
    </row>
    <row r="2119" spans="1:4" x14ac:dyDescent="0.25">
      <c r="A2119" s="28">
        <v>44029</v>
      </c>
      <c r="B2119" s="13" t="s">
        <v>19</v>
      </c>
      <c r="C2119" s="4">
        <v>32</v>
      </c>
      <c r="D2119" s="5" t="s">
        <v>22</v>
      </c>
    </row>
    <row r="2120" spans="1:4" x14ac:dyDescent="0.25">
      <c r="A2120" s="28">
        <v>44029</v>
      </c>
      <c r="B2120" s="13" t="s">
        <v>19</v>
      </c>
      <c r="C2120" s="4">
        <v>80</v>
      </c>
      <c r="D2120" s="5" t="s">
        <v>22</v>
      </c>
    </row>
    <row r="2121" spans="1:4" x14ac:dyDescent="0.25">
      <c r="A2121" s="28">
        <v>44029</v>
      </c>
      <c r="B2121" s="13" t="s">
        <v>19</v>
      </c>
      <c r="C2121" s="4">
        <v>86</v>
      </c>
      <c r="D2121" s="5" t="s">
        <v>22</v>
      </c>
    </row>
    <row r="2122" spans="1:4" x14ac:dyDescent="0.25">
      <c r="A2122" s="28">
        <v>44029</v>
      </c>
      <c r="B2122" s="13" t="s">
        <v>19</v>
      </c>
      <c r="C2122" s="4">
        <v>79</v>
      </c>
      <c r="D2122" s="5" t="s">
        <v>22</v>
      </c>
    </row>
    <row r="2123" spans="1:4" x14ac:dyDescent="0.25">
      <c r="A2123" s="28">
        <v>44029</v>
      </c>
      <c r="B2123" s="13" t="s">
        <v>19</v>
      </c>
      <c r="C2123" s="4">
        <v>61</v>
      </c>
      <c r="D2123" s="5" t="s">
        <v>22</v>
      </c>
    </row>
    <row r="2124" spans="1:4" x14ac:dyDescent="0.25">
      <c r="A2124" s="28">
        <v>44029</v>
      </c>
      <c r="B2124" s="13" t="s">
        <v>19</v>
      </c>
      <c r="C2124" s="4">
        <v>56</v>
      </c>
      <c r="D2124" s="5" t="s">
        <v>22</v>
      </c>
    </row>
    <row r="2125" spans="1:4" x14ac:dyDescent="0.25">
      <c r="A2125" s="28">
        <v>44029</v>
      </c>
      <c r="B2125" s="13" t="s">
        <v>19</v>
      </c>
      <c r="C2125" s="4">
        <v>43</v>
      </c>
      <c r="D2125" s="5" t="s">
        <v>22</v>
      </c>
    </row>
    <row r="2126" spans="1:4" x14ac:dyDescent="0.25">
      <c r="A2126" s="28">
        <v>44029</v>
      </c>
      <c r="B2126" s="13" t="s">
        <v>19</v>
      </c>
      <c r="C2126" s="4">
        <v>51</v>
      </c>
      <c r="D2126" s="5" t="s">
        <v>22</v>
      </c>
    </row>
    <row r="2127" spans="1:4" x14ac:dyDescent="0.25">
      <c r="A2127" s="28">
        <v>44029</v>
      </c>
      <c r="B2127" s="13" t="s">
        <v>19</v>
      </c>
      <c r="C2127" s="4">
        <v>68</v>
      </c>
      <c r="D2127" s="5" t="s">
        <v>22</v>
      </c>
    </row>
    <row r="2128" spans="1:4" x14ac:dyDescent="0.25">
      <c r="A2128" s="28">
        <v>44029</v>
      </c>
      <c r="B2128" s="13" t="s">
        <v>19</v>
      </c>
      <c r="C2128" s="4">
        <v>83</v>
      </c>
      <c r="D2128" s="5" t="s">
        <v>22</v>
      </c>
    </row>
    <row r="2129" spans="1:4" x14ac:dyDescent="0.25">
      <c r="A2129" s="28">
        <v>44029</v>
      </c>
      <c r="B2129" s="13" t="s">
        <v>19</v>
      </c>
      <c r="C2129" s="4">
        <v>61</v>
      </c>
      <c r="D2129" s="5" t="s">
        <v>22</v>
      </c>
    </row>
    <row r="2130" spans="1:4" x14ac:dyDescent="0.25">
      <c r="A2130" s="28">
        <v>44029</v>
      </c>
      <c r="B2130" s="13" t="s">
        <v>19</v>
      </c>
      <c r="C2130" s="4">
        <v>79</v>
      </c>
      <c r="D2130" s="5" t="s">
        <v>22</v>
      </c>
    </row>
    <row r="2131" spans="1:4" x14ac:dyDescent="0.25">
      <c r="A2131" s="28">
        <v>44029</v>
      </c>
      <c r="B2131" s="13" t="s">
        <v>19</v>
      </c>
      <c r="C2131" s="4">
        <v>66</v>
      </c>
      <c r="D2131" s="5" t="s">
        <v>22</v>
      </c>
    </row>
    <row r="2132" spans="1:4" x14ac:dyDescent="0.25">
      <c r="A2132" s="28">
        <v>44029</v>
      </c>
      <c r="B2132" s="13" t="s">
        <v>19</v>
      </c>
      <c r="C2132" s="4">
        <v>67</v>
      </c>
      <c r="D2132" s="5" t="s">
        <v>22</v>
      </c>
    </row>
    <row r="2133" spans="1:4" x14ac:dyDescent="0.25">
      <c r="A2133" s="28">
        <v>44029</v>
      </c>
      <c r="B2133" s="13" t="s">
        <v>19</v>
      </c>
      <c r="C2133" s="4">
        <v>68</v>
      </c>
      <c r="D2133" s="5" t="s">
        <v>22</v>
      </c>
    </row>
    <row r="2134" spans="1:4" x14ac:dyDescent="0.25">
      <c r="A2134" s="28">
        <v>44029</v>
      </c>
      <c r="B2134" s="13" t="s">
        <v>19</v>
      </c>
      <c r="C2134" s="4">
        <v>78</v>
      </c>
      <c r="D2134" s="5" t="s">
        <v>22</v>
      </c>
    </row>
    <row r="2135" spans="1:4" x14ac:dyDescent="0.25">
      <c r="A2135" s="28">
        <v>44029</v>
      </c>
      <c r="B2135" s="13" t="s">
        <v>19</v>
      </c>
      <c r="C2135" s="4">
        <v>89</v>
      </c>
      <c r="D2135" s="5" t="s">
        <v>20</v>
      </c>
    </row>
    <row r="2136" spans="1:4" x14ac:dyDescent="0.25">
      <c r="A2136" s="28">
        <v>44029</v>
      </c>
      <c r="B2136" s="13" t="s">
        <v>19</v>
      </c>
      <c r="C2136" s="4">
        <v>65</v>
      </c>
      <c r="D2136" s="5" t="s">
        <v>20</v>
      </c>
    </row>
    <row r="2137" spans="1:4" x14ac:dyDescent="0.25">
      <c r="A2137" s="28">
        <v>44029</v>
      </c>
      <c r="B2137" s="13" t="s">
        <v>19</v>
      </c>
      <c r="C2137" s="4">
        <v>80</v>
      </c>
      <c r="D2137" s="5" t="s">
        <v>20</v>
      </c>
    </row>
    <row r="2138" spans="1:4" x14ac:dyDescent="0.25">
      <c r="A2138" s="28">
        <v>44029</v>
      </c>
      <c r="B2138" s="13" t="s">
        <v>19</v>
      </c>
      <c r="C2138" s="4">
        <v>59</v>
      </c>
      <c r="D2138" s="5" t="s">
        <v>20</v>
      </c>
    </row>
    <row r="2139" spans="1:4" x14ac:dyDescent="0.25">
      <c r="A2139" s="28">
        <v>44029</v>
      </c>
      <c r="B2139" s="13" t="s">
        <v>19</v>
      </c>
      <c r="C2139" s="4">
        <v>43</v>
      </c>
      <c r="D2139" s="5" t="s">
        <v>20</v>
      </c>
    </row>
    <row r="2140" spans="1:4" x14ac:dyDescent="0.25">
      <c r="A2140" s="28">
        <v>44029</v>
      </c>
      <c r="B2140" s="13" t="s">
        <v>19</v>
      </c>
      <c r="C2140" s="4">
        <v>76</v>
      </c>
      <c r="D2140" s="5" t="s">
        <v>20</v>
      </c>
    </row>
    <row r="2141" spans="1:4" x14ac:dyDescent="0.25">
      <c r="A2141" s="28">
        <v>44029</v>
      </c>
      <c r="B2141" s="13" t="s">
        <v>19</v>
      </c>
      <c r="C2141" s="4">
        <v>83</v>
      </c>
      <c r="D2141" s="5" t="s">
        <v>20</v>
      </c>
    </row>
    <row r="2142" spans="1:4" x14ac:dyDescent="0.25">
      <c r="A2142" s="28">
        <v>44029</v>
      </c>
      <c r="B2142" s="13" t="s">
        <v>19</v>
      </c>
      <c r="C2142" s="4">
        <v>90</v>
      </c>
      <c r="D2142" s="5" t="s">
        <v>20</v>
      </c>
    </row>
    <row r="2143" spans="1:4" x14ac:dyDescent="0.25">
      <c r="A2143" s="28">
        <v>44029</v>
      </c>
      <c r="B2143" s="13" t="s">
        <v>19</v>
      </c>
      <c r="C2143" s="4">
        <v>83</v>
      </c>
      <c r="D2143" s="5" t="s">
        <v>20</v>
      </c>
    </row>
    <row r="2144" spans="1:4" x14ac:dyDescent="0.25">
      <c r="A2144" s="28">
        <v>44029</v>
      </c>
      <c r="B2144" s="13" t="s">
        <v>19</v>
      </c>
      <c r="C2144" s="4">
        <v>66</v>
      </c>
      <c r="D2144" s="5" t="s">
        <v>20</v>
      </c>
    </row>
    <row r="2145" spans="1:4" x14ac:dyDescent="0.25">
      <c r="A2145" s="28">
        <v>44029</v>
      </c>
      <c r="B2145" s="13" t="s">
        <v>19</v>
      </c>
      <c r="C2145" s="4">
        <v>72</v>
      </c>
      <c r="D2145" s="5" t="s">
        <v>20</v>
      </c>
    </row>
    <row r="2146" spans="1:4" x14ac:dyDescent="0.25">
      <c r="A2146" s="28">
        <v>44029</v>
      </c>
      <c r="B2146" s="13" t="s">
        <v>19</v>
      </c>
      <c r="C2146" s="4">
        <v>74</v>
      </c>
      <c r="D2146" s="5" t="s">
        <v>20</v>
      </c>
    </row>
    <row r="2147" spans="1:4" x14ac:dyDescent="0.25">
      <c r="A2147" s="28">
        <v>44029</v>
      </c>
      <c r="B2147" s="13" t="s">
        <v>19</v>
      </c>
      <c r="C2147" s="4">
        <v>86</v>
      </c>
      <c r="D2147" s="5" t="s">
        <v>20</v>
      </c>
    </row>
    <row r="2148" spans="1:4" x14ac:dyDescent="0.25">
      <c r="A2148" s="28">
        <v>44029</v>
      </c>
      <c r="B2148" s="13" t="s">
        <v>19</v>
      </c>
      <c r="C2148" s="4">
        <v>68</v>
      </c>
      <c r="D2148" s="5" t="s">
        <v>27</v>
      </c>
    </row>
    <row r="2149" spans="1:4" x14ac:dyDescent="0.25">
      <c r="A2149" s="28">
        <v>44029</v>
      </c>
      <c r="B2149" s="13" t="s">
        <v>19</v>
      </c>
      <c r="C2149" s="4">
        <v>68</v>
      </c>
      <c r="D2149" s="5" t="s">
        <v>28</v>
      </c>
    </row>
    <row r="2150" spans="1:4" x14ac:dyDescent="0.25">
      <c r="A2150" s="28">
        <v>44029</v>
      </c>
      <c r="B2150" s="13" t="s">
        <v>19</v>
      </c>
      <c r="C2150" s="4">
        <v>83</v>
      </c>
      <c r="D2150" s="5" t="s">
        <v>28</v>
      </c>
    </row>
    <row r="2151" spans="1:4" x14ac:dyDescent="0.25">
      <c r="A2151" s="28">
        <v>44029</v>
      </c>
      <c r="B2151" s="13" t="s">
        <v>19</v>
      </c>
      <c r="C2151" s="4">
        <v>70</v>
      </c>
      <c r="D2151" s="5" t="s">
        <v>24</v>
      </c>
    </row>
    <row r="2152" spans="1:4" x14ac:dyDescent="0.25">
      <c r="A2152" s="28">
        <v>44029</v>
      </c>
      <c r="B2152" s="13" t="s">
        <v>19</v>
      </c>
      <c r="C2152" s="4">
        <v>85</v>
      </c>
      <c r="D2152" s="5" t="s">
        <v>24</v>
      </c>
    </row>
    <row r="2153" spans="1:4" x14ac:dyDescent="0.25">
      <c r="A2153" s="28">
        <v>44029</v>
      </c>
      <c r="B2153" s="13" t="s">
        <v>19</v>
      </c>
      <c r="C2153" s="4">
        <v>67</v>
      </c>
      <c r="D2153" s="5" t="s">
        <v>24</v>
      </c>
    </row>
    <row r="2154" spans="1:4" x14ac:dyDescent="0.25">
      <c r="A2154" s="28">
        <v>44029</v>
      </c>
      <c r="B2154" s="13" t="s">
        <v>19</v>
      </c>
      <c r="C2154" s="4">
        <v>81</v>
      </c>
      <c r="D2154" s="5" t="s">
        <v>25</v>
      </c>
    </row>
    <row r="2155" spans="1:4" x14ac:dyDescent="0.25">
      <c r="A2155" s="28">
        <v>44029</v>
      </c>
      <c r="B2155" s="13" t="s">
        <v>23</v>
      </c>
      <c r="C2155" s="4">
        <v>67</v>
      </c>
      <c r="D2155" s="5" t="s">
        <v>22</v>
      </c>
    </row>
    <row r="2156" spans="1:4" x14ac:dyDescent="0.25">
      <c r="A2156" s="28">
        <v>44029</v>
      </c>
      <c r="B2156" s="13" t="s">
        <v>23</v>
      </c>
      <c r="C2156" s="4">
        <v>87</v>
      </c>
      <c r="D2156" s="5" t="s">
        <v>22</v>
      </c>
    </row>
    <row r="2157" spans="1:4" x14ac:dyDescent="0.25">
      <c r="A2157" s="28">
        <v>44029</v>
      </c>
      <c r="B2157" s="13" t="s">
        <v>23</v>
      </c>
      <c r="C2157" s="4">
        <v>75</v>
      </c>
      <c r="D2157" s="5" t="s">
        <v>22</v>
      </c>
    </row>
    <row r="2158" spans="1:4" x14ac:dyDescent="0.25">
      <c r="A2158" s="28">
        <v>44029</v>
      </c>
      <c r="B2158" s="13" t="s">
        <v>23</v>
      </c>
      <c r="C2158" s="4">
        <v>39</v>
      </c>
      <c r="D2158" s="5" t="s">
        <v>22</v>
      </c>
    </row>
    <row r="2159" spans="1:4" x14ac:dyDescent="0.25">
      <c r="A2159" s="28">
        <v>44029</v>
      </c>
      <c r="B2159" s="13" t="s">
        <v>23</v>
      </c>
      <c r="C2159" s="4">
        <v>85</v>
      </c>
      <c r="D2159" s="5" t="s">
        <v>22</v>
      </c>
    </row>
    <row r="2160" spans="1:4" x14ac:dyDescent="0.25">
      <c r="A2160" s="28">
        <v>44029</v>
      </c>
      <c r="B2160" s="13" t="s">
        <v>23</v>
      </c>
      <c r="C2160" s="4">
        <v>84</v>
      </c>
      <c r="D2160" s="5" t="s">
        <v>22</v>
      </c>
    </row>
    <row r="2161" spans="1:4" x14ac:dyDescent="0.25">
      <c r="A2161" s="28">
        <v>44029</v>
      </c>
      <c r="B2161" s="13" t="s">
        <v>23</v>
      </c>
      <c r="C2161" s="4">
        <v>69</v>
      </c>
      <c r="D2161" s="5" t="s">
        <v>22</v>
      </c>
    </row>
    <row r="2162" spans="1:4" x14ac:dyDescent="0.25">
      <c r="A2162" s="28">
        <v>44029</v>
      </c>
      <c r="B2162" s="13" t="s">
        <v>23</v>
      </c>
      <c r="C2162" s="4">
        <v>81</v>
      </c>
      <c r="D2162" s="5" t="s">
        <v>20</v>
      </c>
    </row>
    <row r="2163" spans="1:4" x14ac:dyDescent="0.25">
      <c r="A2163" s="28">
        <v>44029</v>
      </c>
      <c r="B2163" s="13" t="s">
        <v>23</v>
      </c>
      <c r="C2163" s="4">
        <v>75</v>
      </c>
      <c r="D2163" s="5" t="s">
        <v>20</v>
      </c>
    </row>
    <row r="2164" spans="1:4" x14ac:dyDescent="0.25">
      <c r="A2164" s="28">
        <v>44029</v>
      </c>
      <c r="B2164" s="13" t="s">
        <v>23</v>
      </c>
      <c r="C2164" s="4">
        <v>81</v>
      </c>
      <c r="D2164" s="5" t="s">
        <v>20</v>
      </c>
    </row>
    <row r="2165" spans="1:4" x14ac:dyDescent="0.25">
      <c r="A2165" s="28">
        <v>44029</v>
      </c>
      <c r="B2165" s="13" t="s">
        <v>23</v>
      </c>
      <c r="C2165" s="4">
        <v>83</v>
      </c>
      <c r="D2165" s="5" t="s">
        <v>20</v>
      </c>
    </row>
    <row r="2166" spans="1:4" x14ac:dyDescent="0.25">
      <c r="A2166" s="28">
        <v>44029</v>
      </c>
      <c r="B2166" s="13" t="s">
        <v>23</v>
      </c>
      <c r="C2166" s="4">
        <v>92</v>
      </c>
      <c r="D2166" s="5" t="s">
        <v>20</v>
      </c>
    </row>
    <row r="2167" spans="1:4" x14ac:dyDescent="0.25">
      <c r="A2167" s="28">
        <v>44029</v>
      </c>
      <c r="B2167" s="13" t="s">
        <v>23</v>
      </c>
      <c r="C2167" s="4">
        <v>75</v>
      </c>
      <c r="D2167" s="5" t="s">
        <v>20</v>
      </c>
    </row>
    <row r="2168" spans="1:4" x14ac:dyDescent="0.25">
      <c r="A2168" s="28">
        <v>44029</v>
      </c>
      <c r="B2168" s="13" t="s">
        <v>23</v>
      </c>
      <c r="C2168" s="4">
        <v>71</v>
      </c>
      <c r="D2168" s="5" t="s">
        <v>20</v>
      </c>
    </row>
    <row r="2169" spans="1:4" x14ac:dyDescent="0.25">
      <c r="A2169" s="28">
        <v>44029</v>
      </c>
      <c r="B2169" s="13" t="s">
        <v>23</v>
      </c>
      <c r="C2169" s="4">
        <v>42</v>
      </c>
      <c r="D2169" s="5" t="s">
        <v>20</v>
      </c>
    </row>
    <row r="2170" spans="1:4" x14ac:dyDescent="0.25">
      <c r="A2170" s="28">
        <v>44029</v>
      </c>
      <c r="B2170" s="13" t="s">
        <v>23</v>
      </c>
      <c r="C2170" s="4">
        <v>82</v>
      </c>
      <c r="D2170" s="5" t="s">
        <v>20</v>
      </c>
    </row>
    <row r="2171" spans="1:4" x14ac:dyDescent="0.25">
      <c r="A2171" s="28">
        <v>44029</v>
      </c>
      <c r="B2171" s="13" t="s">
        <v>23</v>
      </c>
      <c r="C2171" s="4">
        <v>80</v>
      </c>
      <c r="D2171" s="5" t="s">
        <v>20</v>
      </c>
    </row>
    <row r="2172" spans="1:4" x14ac:dyDescent="0.25">
      <c r="A2172" s="28">
        <v>44029</v>
      </c>
      <c r="B2172" s="13" t="s">
        <v>23</v>
      </c>
      <c r="C2172" s="4">
        <v>71</v>
      </c>
      <c r="D2172" s="5" t="s">
        <v>20</v>
      </c>
    </row>
    <row r="2173" spans="1:4" x14ac:dyDescent="0.25">
      <c r="A2173" s="28">
        <v>44029</v>
      </c>
      <c r="B2173" s="13" t="s">
        <v>23</v>
      </c>
      <c r="C2173" s="4">
        <v>87</v>
      </c>
      <c r="D2173" s="5" t="s">
        <v>20</v>
      </c>
    </row>
    <row r="2174" spans="1:4" x14ac:dyDescent="0.25">
      <c r="A2174" s="28">
        <v>44029</v>
      </c>
      <c r="B2174" s="13" t="s">
        <v>23</v>
      </c>
      <c r="C2174" s="4">
        <v>84</v>
      </c>
      <c r="D2174" s="5" t="s">
        <v>20</v>
      </c>
    </row>
    <row r="2175" spans="1:4" x14ac:dyDescent="0.25">
      <c r="A2175" s="28">
        <v>44029</v>
      </c>
      <c r="B2175" s="13" t="s">
        <v>23</v>
      </c>
      <c r="C2175" s="4">
        <v>45</v>
      </c>
      <c r="D2175" s="5" t="s">
        <v>20</v>
      </c>
    </row>
    <row r="2176" spans="1:4" x14ac:dyDescent="0.25">
      <c r="A2176" s="28">
        <v>44029</v>
      </c>
      <c r="B2176" s="13" t="s">
        <v>23</v>
      </c>
      <c r="C2176" s="4">
        <v>66</v>
      </c>
      <c r="D2176" s="5" t="s">
        <v>20</v>
      </c>
    </row>
    <row r="2177" spans="1:4" x14ac:dyDescent="0.25">
      <c r="A2177" s="28">
        <v>44029</v>
      </c>
      <c r="B2177" s="13" t="s">
        <v>23</v>
      </c>
      <c r="C2177" s="4">
        <v>90</v>
      </c>
      <c r="D2177" s="5" t="s">
        <v>38</v>
      </c>
    </row>
    <row r="2178" spans="1:4" x14ac:dyDescent="0.25">
      <c r="A2178" s="28">
        <v>44029</v>
      </c>
      <c r="B2178" s="13" t="s">
        <v>23</v>
      </c>
      <c r="C2178" s="4">
        <v>89</v>
      </c>
      <c r="D2178" s="5" t="s">
        <v>26</v>
      </c>
    </row>
    <row r="2179" spans="1:4" x14ac:dyDescent="0.25">
      <c r="A2179" s="28">
        <v>44029</v>
      </c>
      <c r="B2179" s="13" t="s">
        <v>23</v>
      </c>
      <c r="C2179" s="4">
        <v>75</v>
      </c>
      <c r="D2179" s="5" t="s">
        <v>26</v>
      </c>
    </row>
    <row r="2180" spans="1:4" x14ac:dyDescent="0.25">
      <c r="A2180" s="28">
        <v>44030</v>
      </c>
      <c r="B2180" s="13" t="s">
        <v>19</v>
      </c>
      <c r="C2180" s="4">
        <v>58</v>
      </c>
      <c r="D2180" s="5" t="s">
        <v>22</v>
      </c>
    </row>
    <row r="2181" spans="1:4" x14ac:dyDescent="0.25">
      <c r="A2181" s="28">
        <v>44030</v>
      </c>
      <c r="B2181" s="13" t="s">
        <v>19</v>
      </c>
      <c r="C2181" s="4">
        <v>57</v>
      </c>
      <c r="D2181" s="5" t="s">
        <v>22</v>
      </c>
    </row>
    <row r="2182" spans="1:4" x14ac:dyDescent="0.25">
      <c r="A2182" s="28">
        <v>44030</v>
      </c>
      <c r="B2182" s="13" t="s">
        <v>19</v>
      </c>
      <c r="C2182" s="4">
        <v>45</v>
      </c>
      <c r="D2182" s="5" t="s">
        <v>22</v>
      </c>
    </row>
    <row r="2183" spans="1:4" x14ac:dyDescent="0.25">
      <c r="A2183" s="28">
        <v>44030</v>
      </c>
      <c r="B2183" s="13" t="s">
        <v>19</v>
      </c>
      <c r="C2183" s="4">
        <v>63</v>
      </c>
      <c r="D2183" s="5" t="s">
        <v>22</v>
      </c>
    </row>
    <row r="2184" spans="1:4" x14ac:dyDescent="0.25">
      <c r="A2184" s="28">
        <v>44030</v>
      </c>
      <c r="B2184" s="13" t="s">
        <v>19</v>
      </c>
      <c r="C2184" s="4">
        <v>92</v>
      </c>
      <c r="D2184" s="5" t="s">
        <v>22</v>
      </c>
    </row>
    <row r="2185" spans="1:4" x14ac:dyDescent="0.25">
      <c r="A2185" s="28">
        <v>44030</v>
      </c>
      <c r="B2185" s="13" t="s">
        <v>19</v>
      </c>
      <c r="C2185" s="4">
        <v>81</v>
      </c>
      <c r="D2185" s="5" t="s">
        <v>22</v>
      </c>
    </row>
    <row r="2186" spans="1:4" x14ac:dyDescent="0.25">
      <c r="A2186" s="28">
        <v>44030</v>
      </c>
      <c r="B2186" s="13" t="s">
        <v>19</v>
      </c>
      <c r="C2186" s="4">
        <v>59</v>
      </c>
      <c r="D2186" s="5" t="s">
        <v>22</v>
      </c>
    </row>
    <row r="2187" spans="1:4" x14ac:dyDescent="0.25">
      <c r="A2187" s="28">
        <v>44030</v>
      </c>
      <c r="B2187" s="13" t="s">
        <v>19</v>
      </c>
      <c r="C2187" s="4">
        <v>0</v>
      </c>
      <c r="D2187" s="5" t="s">
        <v>22</v>
      </c>
    </row>
    <row r="2188" spans="1:4" x14ac:dyDescent="0.25">
      <c r="A2188" s="28">
        <v>44030</v>
      </c>
      <c r="B2188" s="13" t="s">
        <v>19</v>
      </c>
      <c r="C2188" s="4">
        <v>65</v>
      </c>
      <c r="D2188" s="5" t="s">
        <v>22</v>
      </c>
    </row>
    <row r="2189" spans="1:4" x14ac:dyDescent="0.25">
      <c r="A2189" s="28">
        <v>44030</v>
      </c>
      <c r="B2189" s="13" t="s">
        <v>19</v>
      </c>
      <c r="C2189" s="4">
        <v>68</v>
      </c>
      <c r="D2189" s="5" t="s">
        <v>22</v>
      </c>
    </row>
    <row r="2190" spans="1:4" x14ac:dyDescent="0.25">
      <c r="A2190" s="28">
        <v>44030</v>
      </c>
      <c r="B2190" s="13" t="s">
        <v>19</v>
      </c>
      <c r="C2190" s="4">
        <v>94</v>
      </c>
      <c r="D2190" s="5" t="s">
        <v>22</v>
      </c>
    </row>
    <row r="2191" spans="1:4" x14ac:dyDescent="0.25">
      <c r="A2191" s="28">
        <v>44030</v>
      </c>
      <c r="B2191" s="13" t="s">
        <v>19</v>
      </c>
      <c r="C2191" s="4">
        <v>63</v>
      </c>
      <c r="D2191" s="5" t="s">
        <v>20</v>
      </c>
    </row>
    <row r="2192" spans="1:4" x14ac:dyDescent="0.25">
      <c r="A2192" s="28">
        <v>44030</v>
      </c>
      <c r="B2192" s="13" t="s">
        <v>19</v>
      </c>
      <c r="C2192" s="4">
        <v>77</v>
      </c>
      <c r="D2192" s="5" t="s">
        <v>20</v>
      </c>
    </row>
    <row r="2193" spans="1:4" x14ac:dyDescent="0.25">
      <c r="A2193" s="28">
        <v>44030</v>
      </c>
      <c r="B2193" s="13" t="s">
        <v>19</v>
      </c>
      <c r="C2193" s="4">
        <v>75</v>
      </c>
      <c r="D2193" s="5" t="s">
        <v>20</v>
      </c>
    </row>
    <row r="2194" spans="1:4" x14ac:dyDescent="0.25">
      <c r="A2194" s="28">
        <v>44030</v>
      </c>
      <c r="B2194" s="13" t="s">
        <v>19</v>
      </c>
      <c r="C2194" s="4">
        <v>79</v>
      </c>
      <c r="D2194" s="5" t="s">
        <v>25</v>
      </c>
    </row>
    <row r="2195" spans="1:4" x14ac:dyDescent="0.25">
      <c r="A2195" s="28">
        <v>44030</v>
      </c>
      <c r="B2195" s="13" t="s">
        <v>19</v>
      </c>
      <c r="C2195" s="4">
        <v>67</v>
      </c>
      <c r="D2195" s="5" t="s">
        <v>21</v>
      </c>
    </row>
    <row r="2196" spans="1:4" x14ac:dyDescent="0.25">
      <c r="A2196" s="28">
        <v>44030</v>
      </c>
      <c r="B2196" s="13" t="s">
        <v>23</v>
      </c>
      <c r="C2196" s="4">
        <v>37</v>
      </c>
      <c r="D2196" s="5" t="s">
        <v>22</v>
      </c>
    </row>
    <row r="2197" spans="1:4" x14ac:dyDescent="0.25">
      <c r="A2197" s="28">
        <v>44030</v>
      </c>
      <c r="B2197" s="13" t="s">
        <v>23</v>
      </c>
      <c r="C2197" s="4">
        <v>70</v>
      </c>
      <c r="D2197" s="5" t="s">
        <v>22</v>
      </c>
    </row>
    <row r="2198" spans="1:4" x14ac:dyDescent="0.25">
      <c r="A2198" s="28">
        <v>44030</v>
      </c>
      <c r="B2198" s="13" t="s">
        <v>23</v>
      </c>
      <c r="C2198" s="4">
        <v>81</v>
      </c>
      <c r="D2198" s="5" t="s">
        <v>20</v>
      </c>
    </row>
    <row r="2199" spans="1:4" x14ac:dyDescent="0.25">
      <c r="A2199" s="28">
        <v>44030</v>
      </c>
      <c r="B2199" s="13" t="s">
        <v>23</v>
      </c>
      <c r="C2199" s="4">
        <v>71</v>
      </c>
      <c r="D2199" s="5" t="s">
        <v>20</v>
      </c>
    </row>
    <row r="2200" spans="1:4" x14ac:dyDescent="0.25">
      <c r="A2200" s="28">
        <v>44030</v>
      </c>
      <c r="B2200" s="13" t="s">
        <v>23</v>
      </c>
      <c r="C2200" s="4">
        <v>70</v>
      </c>
      <c r="D2200" s="5" t="s">
        <v>20</v>
      </c>
    </row>
    <row r="2201" spans="1:4" x14ac:dyDescent="0.25">
      <c r="A2201" s="28">
        <v>44030</v>
      </c>
      <c r="B2201" s="13" t="s">
        <v>23</v>
      </c>
      <c r="C2201" s="4">
        <v>89</v>
      </c>
      <c r="D2201" s="5" t="s">
        <v>20</v>
      </c>
    </row>
    <row r="2202" spans="1:4" x14ac:dyDescent="0.25">
      <c r="A2202" s="28">
        <v>44030</v>
      </c>
      <c r="B2202" s="13" t="s">
        <v>23</v>
      </c>
      <c r="C2202" s="4">
        <v>92</v>
      </c>
      <c r="D2202" s="5" t="s">
        <v>20</v>
      </c>
    </row>
    <row r="2203" spans="1:4" x14ac:dyDescent="0.25">
      <c r="A2203" s="28">
        <v>44030</v>
      </c>
      <c r="B2203" s="13" t="s">
        <v>23</v>
      </c>
      <c r="C2203" s="4">
        <v>89</v>
      </c>
      <c r="D2203" s="5" t="s">
        <v>20</v>
      </c>
    </row>
    <row r="2204" spans="1:4" x14ac:dyDescent="0.25">
      <c r="A2204" s="28">
        <v>44030</v>
      </c>
      <c r="B2204" s="13" t="s">
        <v>23</v>
      </c>
      <c r="C2204" s="4">
        <v>68</v>
      </c>
      <c r="D2204" s="5" t="s">
        <v>20</v>
      </c>
    </row>
    <row r="2205" spans="1:4" x14ac:dyDescent="0.25">
      <c r="A2205" s="28">
        <v>44030</v>
      </c>
      <c r="B2205" s="13" t="s">
        <v>23</v>
      </c>
      <c r="C2205" s="4">
        <v>50</v>
      </c>
      <c r="D2205" s="5" t="s">
        <v>21</v>
      </c>
    </row>
    <row r="2206" spans="1:4" x14ac:dyDescent="0.25">
      <c r="A2206" s="28">
        <v>44030</v>
      </c>
      <c r="B2206" s="13" t="s">
        <v>19</v>
      </c>
      <c r="C2206" s="4">
        <v>47</v>
      </c>
      <c r="D2206" s="5" t="s">
        <v>22</v>
      </c>
    </row>
    <row r="2207" spans="1:4" x14ac:dyDescent="0.25">
      <c r="A2207" s="28">
        <v>44030</v>
      </c>
      <c r="B2207" s="13" t="s">
        <v>19</v>
      </c>
      <c r="C2207" s="4">
        <v>65</v>
      </c>
      <c r="D2207" s="5" t="s">
        <v>22</v>
      </c>
    </row>
    <row r="2208" spans="1:4" x14ac:dyDescent="0.25">
      <c r="A2208" s="28">
        <v>44030</v>
      </c>
      <c r="B2208" s="13" t="s">
        <v>19</v>
      </c>
      <c r="C2208" s="4">
        <v>80</v>
      </c>
      <c r="D2208" s="5" t="s">
        <v>22</v>
      </c>
    </row>
    <row r="2209" spans="1:4" x14ac:dyDescent="0.25">
      <c r="A2209" s="28">
        <v>44030</v>
      </c>
      <c r="B2209" s="13" t="s">
        <v>19</v>
      </c>
      <c r="C2209" s="4">
        <v>56</v>
      </c>
      <c r="D2209" s="5" t="s">
        <v>22</v>
      </c>
    </row>
    <row r="2210" spans="1:4" x14ac:dyDescent="0.25">
      <c r="A2210" s="28">
        <v>44030</v>
      </c>
      <c r="B2210" s="13" t="s">
        <v>19</v>
      </c>
      <c r="C2210" s="4">
        <v>74</v>
      </c>
      <c r="D2210" s="5" t="s">
        <v>20</v>
      </c>
    </row>
    <row r="2211" spans="1:4" x14ac:dyDescent="0.25">
      <c r="A2211" s="28">
        <v>44030</v>
      </c>
      <c r="B2211" s="13" t="s">
        <v>19</v>
      </c>
      <c r="C2211" s="4">
        <v>76</v>
      </c>
      <c r="D2211" s="5" t="s">
        <v>20</v>
      </c>
    </row>
    <row r="2212" spans="1:4" x14ac:dyDescent="0.25">
      <c r="A2212" s="28">
        <v>44030</v>
      </c>
      <c r="B2212" s="13" t="s">
        <v>19</v>
      </c>
      <c r="C2212" s="4">
        <v>71</v>
      </c>
      <c r="D2212" s="5" t="s">
        <v>20</v>
      </c>
    </row>
    <row r="2213" spans="1:4" x14ac:dyDescent="0.25">
      <c r="A2213" s="28">
        <v>44030</v>
      </c>
      <c r="B2213" s="13" t="s">
        <v>19</v>
      </c>
      <c r="C2213" s="4">
        <v>79</v>
      </c>
      <c r="D2213" s="5" t="s">
        <v>20</v>
      </c>
    </row>
    <row r="2214" spans="1:4" x14ac:dyDescent="0.25">
      <c r="A2214" s="28">
        <v>44030</v>
      </c>
      <c r="B2214" s="13" t="s">
        <v>19</v>
      </c>
      <c r="C2214" s="4">
        <v>75</v>
      </c>
      <c r="D2214" s="5" t="s">
        <v>21</v>
      </c>
    </row>
    <row r="2215" spans="1:4" x14ac:dyDescent="0.25">
      <c r="A2215" s="28">
        <v>44030</v>
      </c>
      <c r="B2215" s="13" t="s">
        <v>23</v>
      </c>
      <c r="C2215" s="4">
        <v>88</v>
      </c>
      <c r="D2215" s="5" t="s">
        <v>22</v>
      </c>
    </row>
    <row r="2216" spans="1:4" x14ac:dyDescent="0.25">
      <c r="A2216" s="28">
        <v>44030</v>
      </c>
      <c r="B2216" s="13" t="s">
        <v>23</v>
      </c>
      <c r="C2216" s="4">
        <v>87</v>
      </c>
      <c r="D2216" s="5" t="s">
        <v>22</v>
      </c>
    </row>
    <row r="2217" spans="1:4" x14ac:dyDescent="0.25">
      <c r="A2217" s="28">
        <v>44030</v>
      </c>
      <c r="B2217" s="13" t="s">
        <v>23</v>
      </c>
      <c r="C2217" s="4">
        <v>88</v>
      </c>
      <c r="D2217" s="5" t="s">
        <v>22</v>
      </c>
    </row>
    <row r="2218" spans="1:4" x14ac:dyDescent="0.25">
      <c r="A2218" s="28">
        <v>44030</v>
      </c>
      <c r="B2218" s="13" t="s">
        <v>23</v>
      </c>
      <c r="C2218" s="4">
        <v>68</v>
      </c>
      <c r="D2218" s="5" t="s">
        <v>22</v>
      </c>
    </row>
    <row r="2219" spans="1:4" x14ac:dyDescent="0.25">
      <c r="A2219" s="28">
        <v>44030</v>
      </c>
      <c r="B2219" s="13" t="s">
        <v>23</v>
      </c>
      <c r="C2219" s="4">
        <v>87</v>
      </c>
      <c r="D2219" s="5" t="s">
        <v>20</v>
      </c>
    </row>
    <row r="2220" spans="1:4" x14ac:dyDescent="0.25">
      <c r="A2220" s="28">
        <v>44030</v>
      </c>
      <c r="B2220" s="13" t="s">
        <v>23</v>
      </c>
      <c r="C2220" s="4">
        <v>80</v>
      </c>
      <c r="D2220" s="5" t="s">
        <v>20</v>
      </c>
    </row>
    <row r="2221" spans="1:4" x14ac:dyDescent="0.25">
      <c r="A2221" s="28">
        <v>44030</v>
      </c>
      <c r="B2221" s="13" t="s">
        <v>23</v>
      </c>
      <c r="C2221" s="4">
        <v>51</v>
      </c>
      <c r="D2221" s="5" t="s">
        <v>25</v>
      </c>
    </row>
    <row r="2222" spans="1:4" x14ac:dyDescent="0.25">
      <c r="A2222" s="28">
        <v>44031</v>
      </c>
      <c r="B2222" s="13" t="s">
        <v>19</v>
      </c>
      <c r="C2222" s="4">
        <v>54</v>
      </c>
      <c r="D2222" s="5" t="s">
        <v>22</v>
      </c>
    </row>
    <row r="2223" spans="1:4" x14ac:dyDescent="0.25">
      <c r="A2223" s="28">
        <v>44031</v>
      </c>
      <c r="B2223" s="13" t="s">
        <v>19</v>
      </c>
      <c r="C2223" s="4">
        <v>78</v>
      </c>
      <c r="D2223" s="5" t="s">
        <v>22</v>
      </c>
    </row>
    <row r="2224" spans="1:4" x14ac:dyDescent="0.25">
      <c r="A2224" s="28">
        <v>44031</v>
      </c>
      <c r="B2224" s="13" t="s">
        <v>19</v>
      </c>
      <c r="C2224" s="4">
        <v>85</v>
      </c>
      <c r="D2224" s="5" t="s">
        <v>22</v>
      </c>
    </row>
    <row r="2225" spans="1:4" x14ac:dyDescent="0.25">
      <c r="A2225" s="28">
        <v>44031</v>
      </c>
      <c r="B2225" s="13" t="s">
        <v>19</v>
      </c>
      <c r="C2225" s="4">
        <v>91</v>
      </c>
      <c r="D2225" s="5" t="s">
        <v>22</v>
      </c>
    </row>
    <row r="2226" spans="1:4" x14ac:dyDescent="0.25">
      <c r="A2226" s="28">
        <v>44031</v>
      </c>
      <c r="B2226" s="13" t="s">
        <v>19</v>
      </c>
      <c r="C2226" s="4">
        <v>64</v>
      </c>
      <c r="D2226" s="5" t="s">
        <v>20</v>
      </c>
    </row>
    <row r="2227" spans="1:4" x14ac:dyDescent="0.25">
      <c r="A2227" s="28">
        <v>44031</v>
      </c>
      <c r="B2227" s="13" t="s">
        <v>19</v>
      </c>
      <c r="C2227" s="4">
        <v>73</v>
      </c>
      <c r="D2227" s="5" t="s">
        <v>20</v>
      </c>
    </row>
    <row r="2228" spans="1:4" x14ac:dyDescent="0.25">
      <c r="A2228" s="28">
        <v>44031</v>
      </c>
      <c r="B2228" s="13" t="s">
        <v>19</v>
      </c>
      <c r="C2228" s="4">
        <v>74</v>
      </c>
      <c r="D2228" s="5" t="s">
        <v>20</v>
      </c>
    </row>
    <row r="2229" spans="1:4" x14ac:dyDescent="0.25">
      <c r="A2229" s="28">
        <v>44031</v>
      </c>
      <c r="B2229" s="13" t="s">
        <v>19</v>
      </c>
      <c r="C2229" s="4">
        <v>77</v>
      </c>
      <c r="D2229" s="5" t="s">
        <v>20</v>
      </c>
    </row>
    <row r="2230" spans="1:4" x14ac:dyDescent="0.25">
      <c r="A2230" s="28">
        <v>44031</v>
      </c>
      <c r="B2230" s="13" t="s">
        <v>19</v>
      </c>
      <c r="C2230" s="4">
        <v>82</v>
      </c>
      <c r="D2230" s="5" t="s">
        <v>20</v>
      </c>
    </row>
    <row r="2231" spans="1:4" x14ac:dyDescent="0.25">
      <c r="A2231" s="28">
        <v>44031</v>
      </c>
      <c r="B2231" s="13" t="s">
        <v>19</v>
      </c>
      <c r="C2231" s="4">
        <v>83</v>
      </c>
      <c r="D2231" s="5" t="s">
        <v>20</v>
      </c>
    </row>
    <row r="2232" spans="1:4" x14ac:dyDescent="0.25">
      <c r="A2232" s="28">
        <v>44031</v>
      </c>
      <c r="B2232" s="13" t="s">
        <v>19</v>
      </c>
      <c r="C2232" s="4">
        <v>86</v>
      </c>
      <c r="D2232" s="5" t="s">
        <v>20</v>
      </c>
    </row>
    <row r="2233" spans="1:4" x14ac:dyDescent="0.25">
      <c r="A2233" s="28">
        <v>44031</v>
      </c>
      <c r="B2233" s="13" t="s">
        <v>19</v>
      </c>
      <c r="C2233" s="4">
        <v>83</v>
      </c>
      <c r="D2233" s="5" t="s">
        <v>20</v>
      </c>
    </row>
    <row r="2234" spans="1:4" x14ac:dyDescent="0.25">
      <c r="A2234" s="28">
        <v>44031</v>
      </c>
      <c r="B2234" s="13" t="s">
        <v>19</v>
      </c>
      <c r="C2234" s="4">
        <v>89</v>
      </c>
      <c r="D2234" s="5" t="s">
        <v>20</v>
      </c>
    </row>
    <row r="2235" spans="1:4" x14ac:dyDescent="0.25">
      <c r="A2235" s="28">
        <v>44031</v>
      </c>
      <c r="B2235" s="13" t="s">
        <v>19</v>
      </c>
      <c r="C2235" s="4">
        <v>91</v>
      </c>
      <c r="D2235" s="5" t="s">
        <v>20</v>
      </c>
    </row>
    <row r="2236" spans="1:4" x14ac:dyDescent="0.25">
      <c r="A2236" s="28">
        <v>44031</v>
      </c>
      <c r="B2236" s="13" t="s">
        <v>19</v>
      </c>
      <c r="C2236" s="4">
        <v>91</v>
      </c>
      <c r="D2236" s="5" t="s">
        <v>27</v>
      </c>
    </row>
    <row r="2237" spans="1:4" x14ac:dyDescent="0.25">
      <c r="A2237" s="28">
        <v>44031</v>
      </c>
      <c r="B2237" s="13" t="s">
        <v>19</v>
      </c>
      <c r="C2237" s="4">
        <v>74</v>
      </c>
      <c r="D2237" s="5" t="s">
        <v>134</v>
      </c>
    </row>
    <row r="2238" spans="1:4" x14ac:dyDescent="0.25">
      <c r="A2238" s="28">
        <v>44031</v>
      </c>
      <c r="B2238" s="13" t="s">
        <v>23</v>
      </c>
      <c r="C2238" s="4">
        <v>62</v>
      </c>
      <c r="D2238" s="5" t="s">
        <v>22</v>
      </c>
    </row>
    <row r="2239" spans="1:4" x14ac:dyDescent="0.25">
      <c r="A2239" s="28">
        <v>44031</v>
      </c>
      <c r="B2239" s="13" t="s">
        <v>23</v>
      </c>
      <c r="C2239" s="4">
        <v>66</v>
      </c>
      <c r="D2239" s="5" t="s">
        <v>22</v>
      </c>
    </row>
    <row r="2240" spans="1:4" x14ac:dyDescent="0.25">
      <c r="A2240" s="28">
        <v>44031</v>
      </c>
      <c r="B2240" s="13" t="s">
        <v>23</v>
      </c>
      <c r="C2240" s="4">
        <v>68</v>
      </c>
      <c r="D2240" s="5" t="s">
        <v>22</v>
      </c>
    </row>
    <row r="2241" spans="1:4" x14ac:dyDescent="0.25">
      <c r="A2241" s="28">
        <v>44031</v>
      </c>
      <c r="B2241" s="13" t="s">
        <v>23</v>
      </c>
      <c r="C2241" s="4">
        <v>77</v>
      </c>
      <c r="D2241" s="5" t="s">
        <v>22</v>
      </c>
    </row>
    <row r="2242" spans="1:4" x14ac:dyDescent="0.25">
      <c r="A2242" s="28">
        <v>44031</v>
      </c>
      <c r="B2242" s="13" t="s">
        <v>23</v>
      </c>
      <c r="C2242" s="4">
        <v>84</v>
      </c>
      <c r="D2242" s="5" t="s">
        <v>22</v>
      </c>
    </row>
    <row r="2243" spans="1:4" x14ac:dyDescent="0.25">
      <c r="A2243" s="28">
        <v>44031</v>
      </c>
      <c r="B2243" s="13" t="s">
        <v>23</v>
      </c>
      <c r="C2243" s="4">
        <v>98</v>
      </c>
      <c r="D2243" s="5" t="s">
        <v>22</v>
      </c>
    </row>
    <row r="2244" spans="1:4" x14ac:dyDescent="0.25">
      <c r="A2244" s="28">
        <v>44031</v>
      </c>
      <c r="B2244" s="13" t="s">
        <v>23</v>
      </c>
      <c r="C2244" s="4">
        <v>74</v>
      </c>
      <c r="D2244" s="5" t="s">
        <v>20</v>
      </c>
    </row>
    <row r="2245" spans="1:4" x14ac:dyDescent="0.25">
      <c r="A2245" s="28">
        <v>44031</v>
      </c>
      <c r="B2245" s="13" t="s">
        <v>23</v>
      </c>
      <c r="C2245" s="4">
        <v>91</v>
      </c>
      <c r="D2245" s="5" t="s">
        <v>20</v>
      </c>
    </row>
    <row r="2246" spans="1:4" x14ac:dyDescent="0.25">
      <c r="A2246" s="28">
        <v>44031</v>
      </c>
      <c r="B2246" s="13" t="s">
        <v>23</v>
      </c>
      <c r="C2246" s="4">
        <v>85</v>
      </c>
      <c r="D2246" s="5" t="s">
        <v>20</v>
      </c>
    </row>
    <row r="2247" spans="1:4" x14ac:dyDescent="0.25">
      <c r="A2247" s="28">
        <v>44031</v>
      </c>
      <c r="B2247" s="13" t="s">
        <v>23</v>
      </c>
      <c r="C2247" s="4">
        <v>73</v>
      </c>
      <c r="D2247" s="5" t="s">
        <v>24</v>
      </c>
    </row>
    <row r="2248" spans="1:4" x14ac:dyDescent="0.25">
      <c r="A2248" s="28">
        <v>44031</v>
      </c>
      <c r="B2248" s="13" t="s">
        <v>19</v>
      </c>
      <c r="C2248" s="4">
        <v>87</v>
      </c>
      <c r="D2248" s="5" t="s">
        <v>22</v>
      </c>
    </row>
    <row r="2249" spans="1:4" x14ac:dyDescent="0.25">
      <c r="A2249" s="28">
        <v>44031</v>
      </c>
      <c r="B2249" s="13" t="s">
        <v>19</v>
      </c>
      <c r="C2249" s="4">
        <v>78</v>
      </c>
      <c r="D2249" s="5" t="s">
        <v>22</v>
      </c>
    </row>
    <row r="2250" spans="1:4" x14ac:dyDescent="0.25">
      <c r="A2250" s="28">
        <v>44031</v>
      </c>
      <c r="B2250" s="13" t="s">
        <v>19</v>
      </c>
      <c r="C2250" s="4">
        <v>81</v>
      </c>
      <c r="D2250" s="5" t="s">
        <v>22</v>
      </c>
    </row>
    <row r="2251" spans="1:4" x14ac:dyDescent="0.25">
      <c r="A2251" s="28">
        <v>44031</v>
      </c>
      <c r="B2251" s="13" t="s">
        <v>19</v>
      </c>
      <c r="C2251" s="4">
        <v>93</v>
      </c>
      <c r="D2251" s="5" t="s">
        <v>22</v>
      </c>
    </row>
    <row r="2252" spans="1:4" x14ac:dyDescent="0.25">
      <c r="A2252" s="28">
        <v>44031</v>
      </c>
      <c r="B2252" s="13" t="s">
        <v>19</v>
      </c>
      <c r="C2252" s="4">
        <v>76</v>
      </c>
      <c r="D2252" s="5" t="s">
        <v>22</v>
      </c>
    </row>
    <row r="2253" spans="1:4" x14ac:dyDescent="0.25">
      <c r="A2253" s="28">
        <v>44031</v>
      </c>
      <c r="B2253" s="13" t="s">
        <v>19</v>
      </c>
      <c r="C2253" s="4">
        <v>83</v>
      </c>
      <c r="D2253" s="5" t="s">
        <v>20</v>
      </c>
    </row>
    <row r="2254" spans="1:4" x14ac:dyDescent="0.25">
      <c r="A2254" s="28">
        <v>44031</v>
      </c>
      <c r="B2254" s="13" t="s">
        <v>19</v>
      </c>
      <c r="C2254" s="4">
        <v>83</v>
      </c>
      <c r="D2254" s="5" t="s">
        <v>21</v>
      </c>
    </row>
    <row r="2255" spans="1:4" x14ac:dyDescent="0.25">
      <c r="A2255" s="28">
        <v>44031</v>
      </c>
      <c r="B2255" s="13" t="s">
        <v>19</v>
      </c>
      <c r="C2255" s="4">
        <v>70</v>
      </c>
      <c r="D2255" s="5" t="s">
        <v>37</v>
      </c>
    </row>
    <row r="2256" spans="1:4" x14ac:dyDescent="0.25">
      <c r="A2256" s="28">
        <v>44031</v>
      </c>
      <c r="B2256" s="13" t="s">
        <v>23</v>
      </c>
      <c r="C2256" s="4">
        <v>87</v>
      </c>
      <c r="D2256" s="5" t="s">
        <v>22</v>
      </c>
    </row>
    <row r="2257" spans="1:4" x14ac:dyDescent="0.25">
      <c r="A2257" s="28">
        <v>44031</v>
      </c>
      <c r="B2257" s="13" t="s">
        <v>23</v>
      </c>
      <c r="C2257" s="4">
        <v>89</v>
      </c>
      <c r="D2257" s="5" t="s">
        <v>22</v>
      </c>
    </row>
    <row r="2258" spans="1:4" x14ac:dyDescent="0.25">
      <c r="A2258" s="28">
        <v>44031</v>
      </c>
      <c r="B2258" s="13" t="s">
        <v>23</v>
      </c>
      <c r="C2258" s="4">
        <v>85</v>
      </c>
      <c r="D2258" s="5" t="s">
        <v>22</v>
      </c>
    </row>
    <row r="2259" spans="1:4" x14ac:dyDescent="0.25">
      <c r="A2259" s="28">
        <v>44031</v>
      </c>
      <c r="B2259" s="13" t="s">
        <v>23</v>
      </c>
      <c r="C2259" s="4">
        <v>70</v>
      </c>
      <c r="D2259" s="5" t="s">
        <v>22</v>
      </c>
    </row>
    <row r="2260" spans="1:4" x14ac:dyDescent="0.25">
      <c r="A2260" s="28">
        <v>44031</v>
      </c>
      <c r="B2260" s="13" t="s">
        <v>23</v>
      </c>
      <c r="C2260" s="4">
        <v>75</v>
      </c>
      <c r="D2260" s="5" t="s">
        <v>22</v>
      </c>
    </row>
    <row r="2261" spans="1:4" x14ac:dyDescent="0.25">
      <c r="A2261" s="28">
        <v>44031</v>
      </c>
      <c r="B2261" s="13" t="s">
        <v>23</v>
      </c>
      <c r="C2261" s="4">
        <v>76</v>
      </c>
      <c r="D2261" s="5" t="s">
        <v>22</v>
      </c>
    </row>
    <row r="2262" spans="1:4" x14ac:dyDescent="0.25">
      <c r="A2262" s="28">
        <v>44032</v>
      </c>
      <c r="B2262" s="13" t="s">
        <v>19</v>
      </c>
      <c r="C2262" s="4">
        <v>61</v>
      </c>
      <c r="D2262" s="5" t="s">
        <v>22</v>
      </c>
    </row>
    <row r="2263" spans="1:4" x14ac:dyDescent="0.25">
      <c r="A2263" s="28">
        <v>44032</v>
      </c>
      <c r="B2263" s="13" t="s">
        <v>19</v>
      </c>
      <c r="C2263" s="4">
        <v>74</v>
      </c>
      <c r="D2263" s="5" t="s">
        <v>22</v>
      </c>
    </row>
    <row r="2264" spans="1:4" x14ac:dyDescent="0.25">
      <c r="A2264" s="28">
        <v>44032</v>
      </c>
      <c r="B2264" s="13" t="s">
        <v>19</v>
      </c>
      <c r="C2264" s="4">
        <v>86</v>
      </c>
      <c r="D2264" s="5" t="s">
        <v>22</v>
      </c>
    </row>
    <row r="2265" spans="1:4" x14ac:dyDescent="0.25">
      <c r="A2265" s="28">
        <v>44032</v>
      </c>
      <c r="B2265" s="13" t="s">
        <v>19</v>
      </c>
      <c r="C2265" s="4">
        <v>80</v>
      </c>
      <c r="D2265" s="5" t="s">
        <v>22</v>
      </c>
    </row>
    <row r="2266" spans="1:4" x14ac:dyDescent="0.25">
      <c r="A2266" s="28">
        <v>44032</v>
      </c>
      <c r="B2266" s="13" t="s">
        <v>19</v>
      </c>
      <c r="C2266" s="4">
        <v>51</v>
      </c>
      <c r="D2266" s="5" t="s">
        <v>22</v>
      </c>
    </row>
    <row r="2267" spans="1:4" x14ac:dyDescent="0.25">
      <c r="A2267" s="28">
        <v>44032</v>
      </c>
      <c r="B2267" s="13" t="s">
        <v>19</v>
      </c>
      <c r="C2267" s="4">
        <v>70</v>
      </c>
      <c r="D2267" s="5" t="s">
        <v>22</v>
      </c>
    </row>
    <row r="2268" spans="1:4" x14ac:dyDescent="0.25">
      <c r="A2268" s="28">
        <v>44032</v>
      </c>
      <c r="B2268" s="13" t="s">
        <v>19</v>
      </c>
      <c r="C2268" s="4">
        <v>86</v>
      </c>
      <c r="D2268" s="5" t="s">
        <v>20</v>
      </c>
    </row>
    <row r="2269" spans="1:4" x14ac:dyDescent="0.25">
      <c r="A2269" s="28">
        <v>44032</v>
      </c>
      <c r="B2269" s="13" t="s">
        <v>19</v>
      </c>
      <c r="C2269" s="4">
        <v>78</v>
      </c>
      <c r="D2269" s="5" t="s">
        <v>20</v>
      </c>
    </row>
    <row r="2270" spans="1:4" x14ac:dyDescent="0.25">
      <c r="A2270" s="28">
        <v>44032</v>
      </c>
      <c r="B2270" s="13" t="s">
        <v>19</v>
      </c>
      <c r="C2270" s="4">
        <v>78</v>
      </c>
      <c r="D2270" s="5" t="s">
        <v>20</v>
      </c>
    </row>
    <row r="2271" spans="1:4" x14ac:dyDescent="0.25">
      <c r="A2271" s="28">
        <v>44032</v>
      </c>
      <c r="B2271" s="13" t="s">
        <v>19</v>
      </c>
      <c r="C2271" s="4">
        <v>89</v>
      </c>
      <c r="D2271" s="5" t="s">
        <v>20</v>
      </c>
    </row>
    <row r="2272" spans="1:4" x14ac:dyDescent="0.25">
      <c r="A2272" s="28">
        <v>44032</v>
      </c>
      <c r="B2272" s="13" t="s">
        <v>19</v>
      </c>
      <c r="C2272" s="4">
        <v>61</v>
      </c>
      <c r="D2272" s="5" t="s">
        <v>20</v>
      </c>
    </row>
    <row r="2273" spans="1:4" x14ac:dyDescent="0.25">
      <c r="A2273" s="28">
        <v>44032</v>
      </c>
      <c r="B2273" s="13" t="s">
        <v>19</v>
      </c>
      <c r="C2273" s="4">
        <v>51</v>
      </c>
      <c r="D2273" s="5" t="s">
        <v>20</v>
      </c>
    </row>
    <row r="2274" spans="1:4" x14ac:dyDescent="0.25">
      <c r="A2274" s="28">
        <v>44032</v>
      </c>
      <c r="B2274" s="13" t="s">
        <v>19</v>
      </c>
      <c r="C2274" s="4">
        <v>83</v>
      </c>
      <c r="D2274" s="5" t="s">
        <v>20</v>
      </c>
    </row>
    <row r="2275" spans="1:4" x14ac:dyDescent="0.25">
      <c r="A2275" s="28">
        <v>44032</v>
      </c>
      <c r="B2275" s="13" t="s">
        <v>19</v>
      </c>
      <c r="C2275" s="4">
        <v>85</v>
      </c>
      <c r="D2275" s="5" t="s">
        <v>20</v>
      </c>
    </row>
    <row r="2276" spans="1:4" x14ac:dyDescent="0.25">
      <c r="A2276" s="28">
        <v>44032</v>
      </c>
      <c r="B2276" s="13" t="s">
        <v>19</v>
      </c>
      <c r="C2276" s="4">
        <v>62</v>
      </c>
      <c r="D2276" s="5" t="s">
        <v>20</v>
      </c>
    </row>
    <row r="2277" spans="1:4" x14ac:dyDescent="0.25">
      <c r="A2277" s="28">
        <v>44032</v>
      </c>
      <c r="B2277" s="13" t="s">
        <v>19</v>
      </c>
      <c r="C2277" s="4">
        <v>82</v>
      </c>
      <c r="D2277" s="5" t="s">
        <v>21</v>
      </c>
    </row>
    <row r="2278" spans="1:4" x14ac:dyDescent="0.25">
      <c r="A2278" s="28">
        <v>44032</v>
      </c>
      <c r="B2278" s="13" t="s">
        <v>19</v>
      </c>
      <c r="C2278" s="4">
        <v>87</v>
      </c>
      <c r="D2278" s="5" t="s">
        <v>25</v>
      </c>
    </row>
    <row r="2279" spans="1:4" x14ac:dyDescent="0.25">
      <c r="A2279" s="28">
        <v>44032</v>
      </c>
      <c r="B2279" s="13" t="s">
        <v>23</v>
      </c>
      <c r="C2279" s="4">
        <v>74</v>
      </c>
      <c r="D2279" s="5" t="s">
        <v>22</v>
      </c>
    </row>
    <row r="2280" spans="1:4" x14ac:dyDescent="0.25">
      <c r="A2280" s="28">
        <v>44032</v>
      </c>
      <c r="B2280" s="13" t="s">
        <v>23</v>
      </c>
      <c r="C2280" s="4">
        <v>61</v>
      </c>
      <c r="D2280" s="5" t="s">
        <v>22</v>
      </c>
    </row>
    <row r="2281" spans="1:4" x14ac:dyDescent="0.25">
      <c r="A2281" s="28">
        <v>44032</v>
      </c>
      <c r="B2281" s="13" t="s">
        <v>23</v>
      </c>
      <c r="C2281" s="4">
        <v>64</v>
      </c>
      <c r="D2281" s="5" t="s">
        <v>22</v>
      </c>
    </row>
    <row r="2282" spans="1:4" x14ac:dyDescent="0.25">
      <c r="A2282" s="28">
        <v>44032</v>
      </c>
      <c r="B2282" s="13" t="s">
        <v>23</v>
      </c>
      <c r="C2282" s="4">
        <v>67</v>
      </c>
      <c r="D2282" s="5" t="s">
        <v>22</v>
      </c>
    </row>
    <row r="2283" spans="1:4" x14ac:dyDescent="0.25">
      <c r="A2283" s="28">
        <v>44032</v>
      </c>
      <c r="B2283" s="21" t="s">
        <v>19</v>
      </c>
      <c r="D2283" t="s">
        <v>22</v>
      </c>
    </row>
    <row r="2284" spans="1:4" x14ac:dyDescent="0.25">
      <c r="A2284" s="28">
        <v>44032</v>
      </c>
      <c r="B2284" s="21" t="s">
        <v>19</v>
      </c>
      <c r="D2284" t="s">
        <v>22</v>
      </c>
    </row>
    <row r="2285" spans="1:4" x14ac:dyDescent="0.25">
      <c r="A2285" s="28">
        <v>44032</v>
      </c>
      <c r="B2285" s="21" t="s">
        <v>19</v>
      </c>
      <c r="D2285" t="s">
        <v>22</v>
      </c>
    </row>
    <row r="2286" spans="1:4" x14ac:dyDescent="0.25">
      <c r="A2286" s="28">
        <v>44032</v>
      </c>
      <c r="B2286" s="21" t="s">
        <v>19</v>
      </c>
      <c r="D2286" t="s">
        <v>22</v>
      </c>
    </row>
    <row r="2287" spans="1:4" x14ac:dyDescent="0.25">
      <c r="A2287" s="28">
        <v>44032</v>
      </c>
      <c r="B2287" s="21" t="s">
        <v>19</v>
      </c>
      <c r="D2287" t="s">
        <v>22</v>
      </c>
    </row>
    <row r="2288" spans="1:4" x14ac:dyDescent="0.25">
      <c r="A2288" s="28">
        <v>44032</v>
      </c>
      <c r="B2288" s="21" t="s">
        <v>19</v>
      </c>
      <c r="D2288" t="s">
        <v>22</v>
      </c>
    </row>
    <row r="2289" spans="1:4" x14ac:dyDescent="0.25">
      <c r="A2289" s="28">
        <v>44032</v>
      </c>
      <c r="B2289" s="21" t="s">
        <v>19</v>
      </c>
      <c r="D2289" t="s">
        <v>22</v>
      </c>
    </row>
    <row r="2290" spans="1:4" x14ac:dyDescent="0.25">
      <c r="A2290" s="28">
        <v>44032</v>
      </c>
      <c r="B2290" s="21" t="s">
        <v>19</v>
      </c>
      <c r="D2290" t="s">
        <v>22</v>
      </c>
    </row>
    <row r="2291" spans="1:4" x14ac:dyDescent="0.25">
      <c r="A2291" s="28">
        <v>44032</v>
      </c>
      <c r="B2291" s="21" t="s">
        <v>19</v>
      </c>
      <c r="D2291" t="s">
        <v>22</v>
      </c>
    </row>
    <row r="2292" spans="1:4" x14ac:dyDescent="0.25">
      <c r="A2292" s="28">
        <v>44032</v>
      </c>
      <c r="B2292" s="21" t="s">
        <v>19</v>
      </c>
      <c r="D2292" t="s">
        <v>22</v>
      </c>
    </row>
    <row r="2293" spans="1:4" x14ac:dyDescent="0.25">
      <c r="A2293" s="28">
        <v>44032</v>
      </c>
      <c r="B2293" s="21" t="s">
        <v>19</v>
      </c>
      <c r="D2293" t="s">
        <v>22</v>
      </c>
    </row>
    <row r="2294" spans="1:4" x14ac:dyDescent="0.25">
      <c r="A2294" s="28">
        <v>44032</v>
      </c>
      <c r="B2294" s="21" t="s">
        <v>19</v>
      </c>
      <c r="D2294" t="s">
        <v>22</v>
      </c>
    </row>
    <row r="2295" spans="1:4" x14ac:dyDescent="0.25">
      <c r="A2295" s="28">
        <v>44032</v>
      </c>
      <c r="B2295" s="21" t="s">
        <v>19</v>
      </c>
      <c r="D2295" t="s">
        <v>22</v>
      </c>
    </row>
    <row r="2296" spans="1:4" x14ac:dyDescent="0.25">
      <c r="A2296" s="28">
        <v>44032</v>
      </c>
      <c r="B2296" s="21" t="s">
        <v>19</v>
      </c>
      <c r="D2296" t="s">
        <v>22</v>
      </c>
    </row>
    <row r="2297" spans="1:4" x14ac:dyDescent="0.25">
      <c r="A2297" s="28">
        <v>44032</v>
      </c>
      <c r="B2297" s="21" t="s">
        <v>19</v>
      </c>
      <c r="D2297" t="s">
        <v>22</v>
      </c>
    </row>
    <row r="2298" spans="1:4" x14ac:dyDescent="0.25">
      <c r="A2298" s="28">
        <v>44032</v>
      </c>
      <c r="B2298" s="21" t="s">
        <v>19</v>
      </c>
      <c r="D2298" t="s">
        <v>22</v>
      </c>
    </row>
    <row r="2299" spans="1:4" x14ac:dyDescent="0.25">
      <c r="A2299" s="28">
        <v>44032</v>
      </c>
      <c r="B2299" s="21" t="s">
        <v>19</v>
      </c>
      <c r="D2299" t="s">
        <v>22</v>
      </c>
    </row>
    <row r="2300" spans="1:4" x14ac:dyDescent="0.25">
      <c r="A2300" s="28">
        <v>44032</v>
      </c>
      <c r="B2300" s="21" t="s">
        <v>19</v>
      </c>
      <c r="D2300" t="s">
        <v>22</v>
      </c>
    </row>
    <row r="2301" spans="1:4" x14ac:dyDescent="0.25">
      <c r="A2301" s="28">
        <v>44032</v>
      </c>
      <c r="B2301" s="21" t="s">
        <v>19</v>
      </c>
      <c r="D2301" t="s">
        <v>22</v>
      </c>
    </row>
    <row r="2302" spans="1:4" x14ac:dyDescent="0.25">
      <c r="A2302" s="28">
        <v>44032</v>
      </c>
      <c r="B2302" s="21" t="s">
        <v>19</v>
      </c>
      <c r="D2302" t="s">
        <v>22</v>
      </c>
    </row>
    <row r="2303" spans="1:4" x14ac:dyDescent="0.25">
      <c r="A2303" s="28">
        <v>44032</v>
      </c>
      <c r="B2303" s="21" t="s">
        <v>19</v>
      </c>
      <c r="D2303" t="s">
        <v>22</v>
      </c>
    </row>
    <row r="2304" spans="1:4" x14ac:dyDescent="0.25">
      <c r="A2304" s="28">
        <v>44032</v>
      </c>
      <c r="B2304" s="21" t="s">
        <v>19</v>
      </c>
      <c r="D2304" t="s">
        <v>22</v>
      </c>
    </row>
    <row r="2305" spans="1:4" x14ac:dyDescent="0.25">
      <c r="A2305" s="28">
        <v>44032</v>
      </c>
      <c r="B2305" s="21" t="s">
        <v>19</v>
      </c>
      <c r="D2305" t="s">
        <v>22</v>
      </c>
    </row>
    <row r="2306" spans="1:4" x14ac:dyDescent="0.25">
      <c r="A2306" s="28">
        <v>44032</v>
      </c>
      <c r="B2306" s="21" t="s">
        <v>19</v>
      </c>
      <c r="D2306" t="s">
        <v>22</v>
      </c>
    </row>
    <row r="2307" spans="1:4" x14ac:dyDescent="0.25">
      <c r="A2307" s="28">
        <v>44032</v>
      </c>
      <c r="B2307" s="21" t="s">
        <v>19</v>
      </c>
      <c r="D2307" t="s">
        <v>22</v>
      </c>
    </row>
    <row r="2308" spans="1:4" x14ac:dyDescent="0.25">
      <c r="A2308" s="28">
        <v>44032</v>
      </c>
      <c r="B2308" s="21" t="s">
        <v>19</v>
      </c>
      <c r="D2308" t="s">
        <v>22</v>
      </c>
    </row>
    <row r="2309" spans="1:4" x14ac:dyDescent="0.25">
      <c r="A2309" s="28">
        <v>44032</v>
      </c>
      <c r="B2309" s="21" t="s">
        <v>19</v>
      </c>
      <c r="D2309" t="s">
        <v>22</v>
      </c>
    </row>
    <row r="2310" spans="1:4" x14ac:dyDescent="0.25">
      <c r="A2310" s="28">
        <v>44032</v>
      </c>
      <c r="B2310" s="21" t="s">
        <v>19</v>
      </c>
      <c r="D2310" t="s">
        <v>22</v>
      </c>
    </row>
    <row r="2311" spans="1:4" x14ac:dyDescent="0.25">
      <c r="A2311" s="28">
        <v>44032</v>
      </c>
      <c r="B2311" s="21" t="s">
        <v>19</v>
      </c>
      <c r="D2311" t="s">
        <v>22</v>
      </c>
    </row>
    <row r="2312" spans="1:4" x14ac:dyDescent="0.25">
      <c r="A2312" s="28">
        <v>44032</v>
      </c>
      <c r="B2312" s="21" t="s">
        <v>19</v>
      </c>
      <c r="D2312" t="s">
        <v>22</v>
      </c>
    </row>
    <row r="2313" spans="1:4" x14ac:dyDescent="0.25">
      <c r="A2313" s="28">
        <v>44032</v>
      </c>
      <c r="B2313" s="21" t="s">
        <v>19</v>
      </c>
      <c r="D2313" t="s">
        <v>20</v>
      </c>
    </row>
    <row r="2314" spans="1:4" x14ac:dyDescent="0.25">
      <c r="A2314" s="28">
        <v>44032</v>
      </c>
      <c r="B2314" s="21" t="s">
        <v>19</v>
      </c>
      <c r="D2314" t="s">
        <v>20</v>
      </c>
    </row>
    <row r="2315" spans="1:4" x14ac:dyDescent="0.25">
      <c r="A2315" s="28">
        <v>44032</v>
      </c>
      <c r="B2315" s="21" t="s">
        <v>19</v>
      </c>
      <c r="D2315" t="s">
        <v>20</v>
      </c>
    </row>
    <row r="2316" spans="1:4" x14ac:dyDescent="0.25">
      <c r="A2316" s="28">
        <v>44032</v>
      </c>
      <c r="B2316" s="21" t="s">
        <v>19</v>
      </c>
      <c r="D2316" t="s">
        <v>20</v>
      </c>
    </row>
    <row r="2317" spans="1:4" x14ac:dyDescent="0.25">
      <c r="A2317" s="28">
        <v>44032</v>
      </c>
      <c r="B2317" s="21" t="s">
        <v>19</v>
      </c>
      <c r="D2317" t="s">
        <v>20</v>
      </c>
    </row>
    <row r="2318" spans="1:4" x14ac:dyDescent="0.25">
      <c r="A2318" s="28">
        <v>44032</v>
      </c>
      <c r="B2318" s="21" t="s">
        <v>19</v>
      </c>
      <c r="D2318" t="s">
        <v>20</v>
      </c>
    </row>
    <row r="2319" spans="1:4" x14ac:dyDescent="0.25">
      <c r="A2319" s="28">
        <v>44032</v>
      </c>
      <c r="B2319" s="21" t="s">
        <v>19</v>
      </c>
      <c r="D2319" t="s">
        <v>20</v>
      </c>
    </row>
    <row r="2320" spans="1:4" x14ac:dyDescent="0.25">
      <c r="A2320" s="28">
        <v>44032</v>
      </c>
      <c r="B2320" s="21" t="s">
        <v>19</v>
      </c>
      <c r="D2320" t="s">
        <v>20</v>
      </c>
    </row>
    <row r="2321" spans="1:4" x14ac:dyDescent="0.25">
      <c r="A2321" s="28">
        <v>44032</v>
      </c>
      <c r="B2321" s="21" t="s">
        <v>19</v>
      </c>
      <c r="D2321" t="s">
        <v>20</v>
      </c>
    </row>
    <row r="2322" spans="1:4" x14ac:dyDescent="0.25">
      <c r="A2322" s="28">
        <v>44032</v>
      </c>
      <c r="B2322" s="21" t="s">
        <v>19</v>
      </c>
      <c r="D2322" t="s">
        <v>20</v>
      </c>
    </row>
    <row r="2323" spans="1:4" x14ac:dyDescent="0.25">
      <c r="A2323" s="28">
        <v>44032</v>
      </c>
      <c r="B2323" s="21" t="s">
        <v>19</v>
      </c>
      <c r="D2323" t="s">
        <v>20</v>
      </c>
    </row>
    <row r="2324" spans="1:4" x14ac:dyDescent="0.25">
      <c r="A2324" s="28">
        <v>44032</v>
      </c>
      <c r="B2324" s="21" t="s">
        <v>19</v>
      </c>
      <c r="D2324" t="s">
        <v>20</v>
      </c>
    </row>
    <row r="2325" spans="1:4" x14ac:dyDescent="0.25">
      <c r="A2325" s="28">
        <v>44032</v>
      </c>
      <c r="B2325" s="21" t="s">
        <v>19</v>
      </c>
      <c r="D2325" t="s">
        <v>20</v>
      </c>
    </row>
    <row r="2326" spans="1:4" x14ac:dyDescent="0.25">
      <c r="A2326" s="28">
        <v>44032</v>
      </c>
      <c r="B2326" s="21" t="s">
        <v>19</v>
      </c>
      <c r="D2326" t="s">
        <v>20</v>
      </c>
    </row>
    <row r="2327" spans="1:4" x14ac:dyDescent="0.25">
      <c r="A2327" s="28">
        <v>44032</v>
      </c>
      <c r="B2327" s="21" t="s">
        <v>19</v>
      </c>
      <c r="D2327" t="s">
        <v>25</v>
      </c>
    </row>
    <row r="2328" spans="1:4" x14ac:dyDescent="0.25">
      <c r="A2328" s="28">
        <v>44032</v>
      </c>
      <c r="B2328" s="21" t="s">
        <v>19</v>
      </c>
      <c r="D2328" t="s">
        <v>25</v>
      </c>
    </row>
    <row r="2329" spans="1:4" x14ac:dyDescent="0.25">
      <c r="A2329" s="28">
        <v>44032</v>
      </c>
      <c r="B2329" s="21" t="s">
        <v>23</v>
      </c>
      <c r="D2329" t="s">
        <v>22</v>
      </c>
    </row>
    <row r="2330" spans="1:4" x14ac:dyDescent="0.25">
      <c r="A2330" s="28">
        <v>44032</v>
      </c>
      <c r="B2330" s="21" t="s">
        <v>23</v>
      </c>
      <c r="D2330" t="s">
        <v>22</v>
      </c>
    </row>
    <row r="2331" spans="1:4" x14ac:dyDescent="0.25">
      <c r="A2331" s="28">
        <v>44032</v>
      </c>
      <c r="B2331" s="21" t="s">
        <v>23</v>
      </c>
      <c r="D2331" t="s">
        <v>22</v>
      </c>
    </row>
    <row r="2332" spans="1:4" x14ac:dyDescent="0.25">
      <c r="A2332" s="28">
        <v>44032</v>
      </c>
      <c r="B2332" s="21" t="s">
        <v>23</v>
      </c>
      <c r="D2332" t="s">
        <v>22</v>
      </c>
    </row>
    <row r="2333" spans="1:4" x14ac:dyDescent="0.25">
      <c r="A2333" s="28">
        <v>44032</v>
      </c>
      <c r="B2333" s="21" t="s">
        <v>23</v>
      </c>
      <c r="D2333" t="s">
        <v>22</v>
      </c>
    </row>
    <row r="2334" spans="1:4" x14ac:dyDescent="0.25">
      <c r="A2334" s="28">
        <v>44032</v>
      </c>
      <c r="B2334" s="21" t="s">
        <v>23</v>
      </c>
      <c r="D2334" t="s">
        <v>22</v>
      </c>
    </row>
    <row r="2335" spans="1:4" x14ac:dyDescent="0.25">
      <c r="A2335" s="28">
        <v>44032</v>
      </c>
      <c r="B2335" s="21" t="s">
        <v>23</v>
      </c>
      <c r="D2335" t="s">
        <v>22</v>
      </c>
    </row>
    <row r="2336" spans="1:4" x14ac:dyDescent="0.25">
      <c r="A2336" s="28">
        <v>44032</v>
      </c>
      <c r="B2336" s="21" t="s">
        <v>23</v>
      </c>
      <c r="D2336" t="s">
        <v>22</v>
      </c>
    </row>
    <row r="2337" spans="1:4" x14ac:dyDescent="0.25">
      <c r="A2337" s="28">
        <v>44032</v>
      </c>
      <c r="B2337" s="21" t="s">
        <v>23</v>
      </c>
      <c r="D2337" t="s">
        <v>22</v>
      </c>
    </row>
    <row r="2338" spans="1:4" x14ac:dyDescent="0.25">
      <c r="A2338" s="28">
        <v>44032</v>
      </c>
      <c r="B2338" s="21" t="s">
        <v>23</v>
      </c>
      <c r="D2338" t="s">
        <v>22</v>
      </c>
    </row>
    <row r="2339" spans="1:4" x14ac:dyDescent="0.25">
      <c r="A2339" s="28">
        <v>44032</v>
      </c>
      <c r="B2339" s="21" t="s">
        <v>23</v>
      </c>
      <c r="D2339" t="s">
        <v>22</v>
      </c>
    </row>
    <row r="2340" spans="1:4" x14ac:dyDescent="0.25">
      <c r="A2340" s="28">
        <v>44032</v>
      </c>
      <c r="B2340" s="21" t="s">
        <v>23</v>
      </c>
      <c r="D2340" t="s">
        <v>22</v>
      </c>
    </row>
    <row r="2341" spans="1:4" x14ac:dyDescent="0.25">
      <c r="A2341" s="28">
        <v>44032</v>
      </c>
      <c r="B2341" s="21" t="s">
        <v>23</v>
      </c>
      <c r="D2341" t="s">
        <v>22</v>
      </c>
    </row>
    <row r="2342" spans="1:4" x14ac:dyDescent="0.25">
      <c r="A2342" s="28">
        <v>44032</v>
      </c>
      <c r="B2342" s="21" t="s">
        <v>23</v>
      </c>
      <c r="D2342" t="s">
        <v>22</v>
      </c>
    </row>
    <row r="2343" spans="1:4" x14ac:dyDescent="0.25">
      <c r="A2343" s="28">
        <v>44032</v>
      </c>
      <c r="B2343" s="21" t="s">
        <v>23</v>
      </c>
      <c r="D2343" t="s">
        <v>22</v>
      </c>
    </row>
    <row r="2344" spans="1:4" x14ac:dyDescent="0.25">
      <c r="A2344" s="28">
        <v>44032</v>
      </c>
      <c r="B2344" s="21" t="s">
        <v>23</v>
      </c>
      <c r="D2344" t="s">
        <v>22</v>
      </c>
    </row>
    <row r="2345" spans="1:4" x14ac:dyDescent="0.25">
      <c r="A2345" s="28">
        <v>44032</v>
      </c>
      <c r="B2345" s="21" t="s">
        <v>23</v>
      </c>
      <c r="D2345" t="s">
        <v>22</v>
      </c>
    </row>
    <row r="2346" spans="1:4" x14ac:dyDescent="0.25">
      <c r="A2346" s="28">
        <v>44032</v>
      </c>
      <c r="B2346" s="21" t="s">
        <v>23</v>
      </c>
      <c r="D2346" t="s">
        <v>20</v>
      </c>
    </row>
    <row r="2347" spans="1:4" x14ac:dyDescent="0.25">
      <c r="A2347" s="28">
        <v>44032</v>
      </c>
      <c r="B2347" s="21" t="s">
        <v>23</v>
      </c>
      <c r="D2347" t="s">
        <v>20</v>
      </c>
    </row>
    <row r="2348" spans="1:4" x14ac:dyDescent="0.25">
      <c r="A2348" s="28">
        <v>44032</v>
      </c>
      <c r="B2348" s="21" t="s">
        <v>23</v>
      </c>
      <c r="D2348" t="s">
        <v>20</v>
      </c>
    </row>
    <row r="2349" spans="1:4" x14ac:dyDescent="0.25">
      <c r="A2349" s="28">
        <v>44032</v>
      </c>
      <c r="B2349" s="21" t="s">
        <v>23</v>
      </c>
      <c r="D2349" t="s">
        <v>20</v>
      </c>
    </row>
    <row r="2350" spans="1:4" x14ac:dyDescent="0.25">
      <c r="A2350" s="28">
        <v>44032</v>
      </c>
      <c r="B2350" s="21" t="s">
        <v>23</v>
      </c>
      <c r="D2350" t="s">
        <v>20</v>
      </c>
    </row>
    <row r="2351" spans="1:4" x14ac:dyDescent="0.25">
      <c r="A2351" s="28">
        <v>44032</v>
      </c>
      <c r="B2351" s="21" t="s">
        <v>23</v>
      </c>
      <c r="D2351" t="s">
        <v>20</v>
      </c>
    </row>
    <row r="2352" spans="1:4" x14ac:dyDescent="0.25">
      <c r="A2352" s="28">
        <v>44032</v>
      </c>
      <c r="B2352" s="21" t="s">
        <v>23</v>
      </c>
      <c r="D2352" t="s">
        <v>20</v>
      </c>
    </row>
    <row r="2353" spans="1:4" x14ac:dyDescent="0.25">
      <c r="A2353" s="28">
        <v>44032</v>
      </c>
      <c r="B2353" s="21" t="s">
        <v>23</v>
      </c>
      <c r="D2353" t="s">
        <v>20</v>
      </c>
    </row>
    <row r="2354" spans="1:4" x14ac:dyDescent="0.25">
      <c r="A2354" s="28">
        <v>44032</v>
      </c>
      <c r="B2354" s="21" t="s">
        <v>23</v>
      </c>
      <c r="D2354" t="s">
        <v>20</v>
      </c>
    </row>
    <row r="2355" spans="1:4" x14ac:dyDescent="0.25">
      <c r="A2355" s="28">
        <v>44032</v>
      </c>
      <c r="B2355" s="21" t="s">
        <v>23</v>
      </c>
      <c r="D2355" t="s">
        <v>20</v>
      </c>
    </row>
    <row r="2356" spans="1:4" x14ac:dyDescent="0.25">
      <c r="A2356" s="28">
        <v>44032</v>
      </c>
      <c r="B2356" s="21" t="s">
        <v>23</v>
      </c>
      <c r="D2356" t="s">
        <v>20</v>
      </c>
    </row>
    <row r="2357" spans="1:4" x14ac:dyDescent="0.25">
      <c r="A2357" s="28">
        <v>44032</v>
      </c>
      <c r="B2357" s="21" t="s">
        <v>23</v>
      </c>
      <c r="D2357" t="s">
        <v>20</v>
      </c>
    </row>
    <row r="2358" spans="1:4" x14ac:dyDescent="0.25">
      <c r="A2358" s="28">
        <v>44032</v>
      </c>
      <c r="B2358" s="21" t="s">
        <v>23</v>
      </c>
      <c r="D2358" t="s">
        <v>20</v>
      </c>
    </row>
    <row r="2359" spans="1:4" x14ac:dyDescent="0.25">
      <c r="A2359" s="28">
        <v>44032</v>
      </c>
      <c r="B2359" s="21" t="s">
        <v>23</v>
      </c>
      <c r="D2359" t="s">
        <v>20</v>
      </c>
    </row>
    <row r="2360" spans="1:4" x14ac:dyDescent="0.25">
      <c r="A2360" s="28">
        <v>44032</v>
      </c>
      <c r="B2360" s="21" t="s">
        <v>23</v>
      </c>
      <c r="D2360" t="s">
        <v>20</v>
      </c>
    </row>
    <row r="2361" spans="1:4" x14ac:dyDescent="0.25">
      <c r="A2361" s="28">
        <v>44032</v>
      </c>
      <c r="B2361" s="21" t="s">
        <v>23</v>
      </c>
      <c r="D2361" t="s">
        <v>20</v>
      </c>
    </row>
    <row r="2362" spans="1:4" x14ac:dyDescent="0.25">
      <c r="A2362" s="28">
        <v>44032</v>
      </c>
      <c r="B2362" s="21" t="s">
        <v>23</v>
      </c>
      <c r="D2362" t="s">
        <v>20</v>
      </c>
    </row>
    <row r="2363" spans="1:4" x14ac:dyDescent="0.25">
      <c r="A2363" s="28">
        <v>44032</v>
      </c>
      <c r="B2363" s="21" t="s">
        <v>23</v>
      </c>
      <c r="D2363" t="s">
        <v>20</v>
      </c>
    </row>
    <row r="2364" spans="1:4" x14ac:dyDescent="0.25">
      <c r="A2364" s="28">
        <v>44032</v>
      </c>
      <c r="B2364" s="21" t="s">
        <v>23</v>
      </c>
      <c r="D2364" t="s">
        <v>20</v>
      </c>
    </row>
    <row r="2365" spans="1:4" x14ac:dyDescent="0.25">
      <c r="A2365" s="28">
        <v>44032</v>
      </c>
      <c r="B2365" s="21" t="s">
        <v>23</v>
      </c>
      <c r="D2365" t="s">
        <v>20</v>
      </c>
    </row>
    <row r="2366" spans="1:4" x14ac:dyDescent="0.25">
      <c r="A2366" s="28">
        <v>44032</v>
      </c>
      <c r="B2366" s="21" t="s">
        <v>23</v>
      </c>
      <c r="D2366" t="s">
        <v>20</v>
      </c>
    </row>
    <row r="2367" spans="1:4" x14ac:dyDescent="0.25">
      <c r="A2367" s="28">
        <v>44032</v>
      </c>
      <c r="B2367" s="21" t="s">
        <v>23</v>
      </c>
      <c r="D2367" t="s">
        <v>20</v>
      </c>
    </row>
    <row r="2368" spans="1:4" x14ac:dyDescent="0.25">
      <c r="A2368" s="28">
        <v>44032</v>
      </c>
      <c r="B2368" s="21" t="s">
        <v>23</v>
      </c>
      <c r="D2368" t="s">
        <v>20</v>
      </c>
    </row>
    <row r="2369" spans="1:4" x14ac:dyDescent="0.25">
      <c r="A2369" s="28">
        <v>44032</v>
      </c>
      <c r="B2369" s="21" t="s">
        <v>23</v>
      </c>
      <c r="D2369" t="s">
        <v>20</v>
      </c>
    </row>
    <row r="2370" spans="1:4" x14ac:dyDescent="0.25">
      <c r="A2370" s="28">
        <v>44032</v>
      </c>
      <c r="B2370" s="21" t="s">
        <v>23</v>
      </c>
      <c r="D2370" t="s">
        <v>20</v>
      </c>
    </row>
    <row r="2371" spans="1:4" x14ac:dyDescent="0.25">
      <c r="A2371" s="28">
        <v>44032</v>
      </c>
      <c r="B2371" s="21" t="s">
        <v>23</v>
      </c>
      <c r="D2371" t="s">
        <v>20</v>
      </c>
    </row>
    <row r="2372" spans="1:4" x14ac:dyDescent="0.25">
      <c r="A2372" s="28">
        <v>44032</v>
      </c>
      <c r="B2372" s="21" t="s">
        <v>23</v>
      </c>
      <c r="D2372" t="s">
        <v>20</v>
      </c>
    </row>
    <row r="2373" spans="1:4" x14ac:dyDescent="0.25">
      <c r="A2373" s="28">
        <v>44032</v>
      </c>
      <c r="B2373" s="21" t="s">
        <v>23</v>
      </c>
      <c r="D2373" t="s">
        <v>24</v>
      </c>
    </row>
    <row r="2374" spans="1:4" x14ac:dyDescent="0.25">
      <c r="A2374" s="28">
        <v>44032</v>
      </c>
      <c r="B2374" s="21" t="s">
        <v>23</v>
      </c>
      <c r="D2374" t="s">
        <v>25</v>
      </c>
    </row>
    <row r="2375" spans="1:4" x14ac:dyDescent="0.25">
      <c r="A2375" s="28"/>
    </row>
  </sheetData>
  <autoFilter ref="A1:D930" xr:uid="{00000000-0009-0000-0000-000007000000}"/>
  <sortState xmlns:xlrd2="http://schemas.microsoft.com/office/spreadsheetml/2017/richdata2" ref="A2:D2179">
    <sortCondition ref="A2:A2179"/>
    <sortCondition ref="B2:B2179"/>
    <sortCondition ref="D2:D217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48"/>
  <sheetViews>
    <sheetView topLeftCell="A132" workbookViewId="0">
      <selection activeCell="G148" sqref="G148"/>
    </sheetView>
  </sheetViews>
  <sheetFormatPr baseColWidth="10" defaultRowHeight="15" x14ac:dyDescent="0.25"/>
  <cols>
    <col min="2" max="2" width="11.42578125" style="104"/>
    <col min="6" max="6" width="11.42578125" style="105"/>
    <col min="7" max="7" width="11.42578125" style="101"/>
  </cols>
  <sheetData>
    <row r="1" spans="1:6" x14ac:dyDescent="0.25">
      <c r="A1" t="s">
        <v>31</v>
      </c>
      <c r="B1" s="104" t="s">
        <v>32</v>
      </c>
      <c r="C1" t="s">
        <v>33</v>
      </c>
      <c r="D1" t="s">
        <v>34</v>
      </c>
      <c r="E1" t="s">
        <v>135</v>
      </c>
      <c r="F1" s="105" t="s">
        <v>173</v>
      </c>
    </row>
    <row r="2" spans="1:6" x14ac:dyDescent="0.25">
      <c r="A2" t="s">
        <v>38</v>
      </c>
      <c r="B2" s="104">
        <v>43893</v>
      </c>
      <c r="C2">
        <v>0</v>
      </c>
      <c r="D2">
        <v>0</v>
      </c>
    </row>
    <row r="3" spans="1:6" x14ac:dyDescent="0.25">
      <c r="A3" t="s">
        <v>38</v>
      </c>
      <c r="B3" s="104">
        <v>43894</v>
      </c>
      <c r="C3">
        <v>0</v>
      </c>
      <c r="D3">
        <v>0</v>
      </c>
    </row>
    <row r="4" spans="1:6" x14ac:dyDescent="0.25">
      <c r="A4" t="s">
        <v>38</v>
      </c>
      <c r="B4" s="104">
        <v>43895</v>
      </c>
      <c r="C4">
        <v>0</v>
      </c>
      <c r="D4">
        <v>0</v>
      </c>
    </row>
    <row r="5" spans="1:6" x14ac:dyDescent="0.25">
      <c r="A5" t="s">
        <v>38</v>
      </c>
      <c r="B5" s="104">
        <v>43896</v>
      </c>
      <c r="C5">
        <v>0</v>
      </c>
      <c r="D5">
        <v>0</v>
      </c>
    </row>
    <row r="6" spans="1:6" x14ac:dyDescent="0.25">
      <c r="A6" t="s">
        <v>38</v>
      </c>
      <c r="B6" s="104">
        <v>43897</v>
      </c>
      <c r="C6">
        <v>0</v>
      </c>
      <c r="D6">
        <v>0</v>
      </c>
    </row>
    <row r="7" spans="1:6" x14ac:dyDescent="0.25">
      <c r="A7" t="s">
        <v>38</v>
      </c>
      <c r="B7" s="104">
        <v>43898</v>
      </c>
      <c r="C7">
        <v>0</v>
      </c>
      <c r="D7">
        <v>0</v>
      </c>
    </row>
    <row r="8" spans="1:6" x14ac:dyDescent="0.25">
      <c r="A8" t="s">
        <v>38</v>
      </c>
      <c r="B8" s="104">
        <v>43899</v>
      </c>
      <c r="C8">
        <v>0</v>
      </c>
      <c r="D8">
        <v>0</v>
      </c>
      <c r="F8" s="105">
        <f>AVERAGE(C2:C8)</f>
        <v>0</v>
      </c>
    </row>
    <row r="9" spans="1:6" x14ac:dyDescent="0.25">
      <c r="A9" t="s">
        <v>38</v>
      </c>
      <c r="B9" s="104">
        <v>43900</v>
      </c>
      <c r="C9">
        <v>0</v>
      </c>
      <c r="D9">
        <v>0</v>
      </c>
    </row>
    <row r="10" spans="1:6" x14ac:dyDescent="0.25">
      <c r="A10" t="s">
        <v>38</v>
      </c>
      <c r="B10" s="104">
        <v>43901</v>
      </c>
      <c r="C10">
        <v>0</v>
      </c>
      <c r="D10">
        <v>0</v>
      </c>
    </row>
    <row r="11" spans="1:6" x14ac:dyDescent="0.25">
      <c r="A11" t="s">
        <v>38</v>
      </c>
      <c r="B11" s="104">
        <v>43902</v>
      </c>
      <c r="C11">
        <v>1</v>
      </c>
      <c r="D11">
        <v>1</v>
      </c>
    </row>
    <row r="12" spans="1:6" x14ac:dyDescent="0.25">
      <c r="A12" t="s">
        <v>38</v>
      </c>
      <c r="B12" s="104">
        <v>43903</v>
      </c>
      <c r="C12">
        <v>0</v>
      </c>
      <c r="D12">
        <v>1</v>
      </c>
    </row>
    <row r="13" spans="1:6" x14ac:dyDescent="0.25">
      <c r="A13" t="s">
        <v>38</v>
      </c>
      <c r="B13" s="104">
        <v>43904</v>
      </c>
      <c r="C13">
        <v>0</v>
      </c>
      <c r="D13">
        <v>1</v>
      </c>
    </row>
    <row r="14" spans="1:6" x14ac:dyDescent="0.25">
      <c r="A14" t="s">
        <v>38</v>
      </c>
      <c r="B14" s="104">
        <v>43905</v>
      </c>
      <c r="C14">
        <v>0</v>
      </c>
      <c r="D14">
        <v>1</v>
      </c>
    </row>
    <row r="15" spans="1:6" x14ac:dyDescent="0.25">
      <c r="A15" t="s">
        <v>38</v>
      </c>
      <c r="B15" s="104">
        <v>43906</v>
      </c>
      <c r="C15">
        <v>0</v>
      </c>
      <c r="D15">
        <v>1</v>
      </c>
      <c r="F15" s="105">
        <f>AVERAGE(C9:C15)</f>
        <v>0.14285714285714285</v>
      </c>
    </row>
    <row r="16" spans="1:6" x14ac:dyDescent="0.25">
      <c r="A16" t="s">
        <v>38</v>
      </c>
      <c r="B16" s="104">
        <v>43907</v>
      </c>
      <c r="C16">
        <v>1</v>
      </c>
      <c r="D16">
        <v>2</v>
      </c>
    </row>
    <row r="17" spans="1:6" x14ac:dyDescent="0.25">
      <c r="A17" t="s">
        <v>38</v>
      </c>
      <c r="B17" s="104">
        <v>43908</v>
      </c>
      <c r="C17">
        <v>1</v>
      </c>
      <c r="D17">
        <v>3</v>
      </c>
    </row>
    <row r="18" spans="1:6" x14ac:dyDescent="0.25">
      <c r="A18" t="s">
        <v>38</v>
      </c>
      <c r="B18" s="104">
        <v>43909</v>
      </c>
      <c r="C18">
        <v>0</v>
      </c>
      <c r="D18">
        <v>3</v>
      </c>
    </row>
    <row r="19" spans="1:6" x14ac:dyDescent="0.25">
      <c r="A19" t="s">
        <v>38</v>
      </c>
      <c r="B19" s="104">
        <v>43910</v>
      </c>
      <c r="C19">
        <v>1</v>
      </c>
      <c r="D19">
        <v>4</v>
      </c>
    </row>
    <row r="20" spans="1:6" x14ac:dyDescent="0.25">
      <c r="A20" t="s">
        <v>38</v>
      </c>
      <c r="B20" s="104">
        <v>43911</v>
      </c>
      <c r="C20">
        <v>0</v>
      </c>
      <c r="D20">
        <v>4</v>
      </c>
    </row>
    <row r="21" spans="1:6" x14ac:dyDescent="0.25">
      <c r="A21" t="s">
        <v>38</v>
      </c>
      <c r="B21" s="104">
        <v>43912</v>
      </c>
      <c r="C21">
        <v>0</v>
      </c>
      <c r="D21">
        <v>4</v>
      </c>
    </row>
    <row r="22" spans="1:6" x14ac:dyDescent="0.25">
      <c r="A22" t="s">
        <v>38</v>
      </c>
      <c r="B22" s="104">
        <v>43913</v>
      </c>
      <c r="C22">
        <v>0</v>
      </c>
      <c r="D22">
        <v>4</v>
      </c>
      <c r="F22" s="105">
        <f>AVERAGE(C16:C22)</f>
        <v>0.42857142857142855</v>
      </c>
    </row>
    <row r="23" spans="1:6" x14ac:dyDescent="0.25">
      <c r="A23" t="s">
        <v>38</v>
      </c>
      <c r="B23" s="104">
        <v>43914</v>
      </c>
      <c r="C23">
        <v>0</v>
      </c>
      <c r="D23">
        <v>4</v>
      </c>
    </row>
    <row r="24" spans="1:6" x14ac:dyDescent="0.25">
      <c r="A24" t="s">
        <v>38</v>
      </c>
      <c r="B24" s="104">
        <v>43915</v>
      </c>
      <c r="C24">
        <v>3</v>
      </c>
      <c r="D24">
        <v>7</v>
      </c>
    </row>
    <row r="25" spans="1:6" x14ac:dyDescent="0.25">
      <c r="A25" t="s">
        <v>38</v>
      </c>
      <c r="B25" s="104">
        <v>43916</v>
      </c>
      <c r="C25">
        <v>0</v>
      </c>
      <c r="D25">
        <v>7</v>
      </c>
    </row>
    <row r="26" spans="1:6" x14ac:dyDescent="0.25">
      <c r="A26" t="s">
        <v>38</v>
      </c>
      <c r="B26" s="104">
        <v>43917</v>
      </c>
      <c r="C26">
        <v>3</v>
      </c>
      <c r="D26">
        <v>10</v>
      </c>
    </row>
    <row r="27" spans="1:6" x14ac:dyDescent="0.25">
      <c r="A27" t="s">
        <v>38</v>
      </c>
      <c r="B27" s="104">
        <v>43918</v>
      </c>
      <c r="C27">
        <v>0</v>
      </c>
      <c r="D27">
        <v>10</v>
      </c>
    </row>
    <row r="28" spans="1:6" x14ac:dyDescent="0.25">
      <c r="A28" t="s">
        <v>38</v>
      </c>
      <c r="B28" s="104">
        <v>43919</v>
      </c>
      <c r="C28">
        <v>0</v>
      </c>
      <c r="D28">
        <v>10</v>
      </c>
    </row>
    <row r="29" spans="1:6" x14ac:dyDescent="0.25">
      <c r="A29" t="s">
        <v>38</v>
      </c>
      <c r="B29" s="104">
        <v>43920</v>
      </c>
      <c r="C29">
        <v>3</v>
      </c>
      <c r="D29">
        <v>13</v>
      </c>
      <c r="F29" s="105">
        <f>AVERAGE(C23:C29)</f>
        <v>1.2857142857142858</v>
      </c>
    </row>
    <row r="30" spans="1:6" x14ac:dyDescent="0.25">
      <c r="A30" t="s">
        <v>38</v>
      </c>
      <c r="B30" s="104">
        <v>43921</v>
      </c>
      <c r="C30">
        <v>0</v>
      </c>
      <c r="D30">
        <v>13</v>
      </c>
    </row>
    <row r="31" spans="1:6" x14ac:dyDescent="0.25">
      <c r="A31" t="s">
        <v>38</v>
      </c>
      <c r="B31" s="104">
        <v>43922</v>
      </c>
      <c r="C31">
        <v>1</v>
      </c>
      <c r="D31">
        <v>14</v>
      </c>
    </row>
    <row r="32" spans="1:6" x14ac:dyDescent="0.25">
      <c r="A32" t="s">
        <v>38</v>
      </c>
      <c r="B32" s="104">
        <v>43923</v>
      </c>
      <c r="C32">
        <v>2</v>
      </c>
      <c r="D32">
        <v>16</v>
      </c>
    </row>
    <row r="33" spans="1:6" x14ac:dyDescent="0.25">
      <c r="A33" t="s">
        <v>38</v>
      </c>
      <c r="B33" s="104">
        <v>43924</v>
      </c>
      <c r="C33">
        <v>2</v>
      </c>
      <c r="D33">
        <v>18</v>
      </c>
    </row>
    <row r="34" spans="1:6" x14ac:dyDescent="0.25">
      <c r="A34" t="s">
        <v>38</v>
      </c>
      <c r="B34" s="104">
        <v>43925</v>
      </c>
      <c r="C34">
        <v>0</v>
      </c>
      <c r="D34">
        <v>18</v>
      </c>
    </row>
    <row r="35" spans="1:6" x14ac:dyDescent="0.25">
      <c r="A35" t="s">
        <v>38</v>
      </c>
      <c r="B35" s="104">
        <v>43926</v>
      </c>
      <c r="C35">
        <v>1</v>
      </c>
      <c r="D35">
        <v>19</v>
      </c>
    </row>
    <row r="36" spans="1:6" x14ac:dyDescent="0.25">
      <c r="A36" t="s">
        <v>38</v>
      </c>
      <c r="B36" s="104">
        <v>43927</v>
      </c>
      <c r="C36">
        <v>0</v>
      </c>
      <c r="D36">
        <v>19</v>
      </c>
      <c r="F36" s="105">
        <f>AVERAGE(C30:C36)</f>
        <v>0.8571428571428571</v>
      </c>
    </row>
    <row r="37" spans="1:6" x14ac:dyDescent="0.25">
      <c r="A37" t="s">
        <v>38</v>
      </c>
      <c r="B37" s="104">
        <v>43928</v>
      </c>
      <c r="C37">
        <v>1</v>
      </c>
      <c r="D37">
        <v>20</v>
      </c>
    </row>
    <row r="38" spans="1:6" x14ac:dyDescent="0.25">
      <c r="A38" t="s">
        <v>38</v>
      </c>
      <c r="B38" s="104">
        <v>43929</v>
      </c>
      <c r="C38">
        <v>0</v>
      </c>
      <c r="D38">
        <v>20</v>
      </c>
    </row>
    <row r="39" spans="1:6" x14ac:dyDescent="0.25">
      <c r="A39" t="s">
        <v>38</v>
      </c>
      <c r="B39" s="104">
        <v>43930</v>
      </c>
      <c r="C39">
        <v>2</v>
      </c>
      <c r="D39">
        <v>22</v>
      </c>
    </row>
    <row r="40" spans="1:6" x14ac:dyDescent="0.25">
      <c r="A40" t="s">
        <v>38</v>
      </c>
      <c r="B40" s="104">
        <v>43931</v>
      </c>
      <c r="C40">
        <v>0</v>
      </c>
      <c r="D40">
        <v>22</v>
      </c>
    </row>
    <row r="41" spans="1:6" x14ac:dyDescent="0.25">
      <c r="A41" t="s">
        <v>38</v>
      </c>
      <c r="B41" s="104">
        <v>43932</v>
      </c>
      <c r="C41">
        <v>0</v>
      </c>
      <c r="D41">
        <v>22</v>
      </c>
    </row>
    <row r="42" spans="1:6" x14ac:dyDescent="0.25">
      <c r="A42" t="s">
        <v>38</v>
      </c>
      <c r="B42" s="104">
        <v>43933</v>
      </c>
      <c r="C42">
        <v>-1</v>
      </c>
      <c r="D42">
        <v>21</v>
      </c>
    </row>
    <row r="43" spans="1:6" x14ac:dyDescent="0.25">
      <c r="A43" t="s">
        <v>38</v>
      </c>
      <c r="B43" s="104">
        <v>43934</v>
      </c>
      <c r="C43">
        <v>0</v>
      </c>
      <c r="D43">
        <v>21</v>
      </c>
      <c r="F43" s="105">
        <f>AVERAGE(C37:C43)</f>
        <v>0.2857142857142857</v>
      </c>
    </row>
    <row r="44" spans="1:6" x14ac:dyDescent="0.25">
      <c r="A44" t="s">
        <v>38</v>
      </c>
      <c r="B44" s="104">
        <v>43935</v>
      </c>
      <c r="C44">
        <v>0</v>
      </c>
      <c r="D44">
        <v>21</v>
      </c>
    </row>
    <row r="45" spans="1:6" x14ac:dyDescent="0.25">
      <c r="A45" t="s">
        <v>38</v>
      </c>
      <c r="B45" s="104">
        <v>43936</v>
      </c>
      <c r="C45">
        <v>0</v>
      </c>
      <c r="D45">
        <v>21</v>
      </c>
    </row>
    <row r="46" spans="1:6" x14ac:dyDescent="0.25">
      <c r="A46" t="s">
        <v>38</v>
      </c>
      <c r="B46" s="104">
        <v>43937</v>
      </c>
      <c r="C46">
        <v>1</v>
      </c>
      <c r="D46">
        <v>22</v>
      </c>
    </row>
    <row r="47" spans="1:6" x14ac:dyDescent="0.25">
      <c r="A47" t="s">
        <v>38</v>
      </c>
      <c r="B47" s="104">
        <v>43938</v>
      </c>
      <c r="C47">
        <v>0</v>
      </c>
      <c r="D47">
        <v>22</v>
      </c>
    </row>
    <row r="48" spans="1:6" x14ac:dyDescent="0.25">
      <c r="A48" t="s">
        <v>38</v>
      </c>
      <c r="B48" s="104">
        <v>43939</v>
      </c>
      <c r="C48">
        <v>0</v>
      </c>
      <c r="D48">
        <v>22</v>
      </c>
    </row>
    <row r="49" spans="1:6" x14ac:dyDescent="0.25">
      <c r="A49" t="s">
        <v>38</v>
      </c>
      <c r="B49" s="104">
        <v>43940</v>
      </c>
      <c r="C49">
        <v>0</v>
      </c>
      <c r="D49">
        <v>22</v>
      </c>
    </row>
    <row r="50" spans="1:6" x14ac:dyDescent="0.25">
      <c r="A50" t="s">
        <v>38</v>
      </c>
      <c r="B50" s="104">
        <v>43941</v>
      </c>
      <c r="C50">
        <v>0</v>
      </c>
      <c r="D50">
        <v>22</v>
      </c>
      <c r="F50" s="105">
        <f>AVERAGE(C44:C50)</f>
        <v>0.14285714285714285</v>
      </c>
    </row>
    <row r="51" spans="1:6" x14ac:dyDescent="0.25">
      <c r="A51" t="s">
        <v>38</v>
      </c>
      <c r="B51" s="104">
        <v>43942</v>
      </c>
      <c r="C51">
        <v>0</v>
      </c>
      <c r="D51">
        <v>22</v>
      </c>
    </row>
    <row r="52" spans="1:6" x14ac:dyDescent="0.25">
      <c r="A52" t="s">
        <v>38</v>
      </c>
      <c r="B52" s="104">
        <v>43943</v>
      </c>
      <c r="C52">
        <v>0</v>
      </c>
      <c r="D52">
        <v>22</v>
      </c>
    </row>
    <row r="53" spans="1:6" x14ac:dyDescent="0.25">
      <c r="A53" t="s">
        <v>38</v>
      </c>
      <c r="B53" s="104">
        <v>43944</v>
      </c>
      <c r="C53">
        <v>0</v>
      </c>
      <c r="D53">
        <v>22</v>
      </c>
    </row>
    <row r="54" spans="1:6" x14ac:dyDescent="0.25">
      <c r="A54" t="s">
        <v>38</v>
      </c>
      <c r="B54" s="104">
        <v>43945</v>
      </c>
      <c r="C54">
        <v>0</v>
      </c>
      <c r="D54">
        <v>22</v>
      </c>
    </row>
    <row r="55" spans="1:6" x14ac:dyDescent="0.25">
      <c r="A55" t="s">
        <v>38</v>
      </c>
      <c r="B55" s="104">
        <v>43946</v>
      </c>
      <c r="C55">
        <v>0</v>
      </c>
      <c r="D55">
        <v>22</v>
      </c>
    </row>
    <row r="56" spans="1:6" x14ac:dyDescent="0.25">
      <c r="A56" t="s">
        <v>38</v>
      </c>
      <c r="B56" s="104">
        <v>43947</v>
      </c>
      <c r="C56">
        <v>1</v>
      </c>
      <c r="D56">
        <v>23</v>
      </c>
    </row>
    <row r="57" spans="1:6" x14ac:dyDescent="0.25">
      <c r="A57" t="s">
        <v>38</v>
      </c>
      <c r="B57" s="104">
        <v>43948</v>
      </c>
      <c r="C57">
        <v>0</v>
      </c>
      <c r="D57">
        <v>23</v>
      </c>
      <c r="F57" s="105">
        <f>AVERAGE(C51:C57)</f>
        <v>0.14285714285714285</v>
      </c>
    </row>
    <row r="58" spans="1:6" x14ac:dyDescent="0.25">
      <c r="A58" t="s">
        <v>38</v>
      </c>
      <c r="B58" s="104">
        <v>43949</v>
      </c>
      <c r="C58">
        <v>0</v>
      </c>
      <c r="D58">
        <v>23</v>
      </c>
    </row>
    <row r="59" spans="1:6" x14ac:dyDescent="0.25">
      <c r="A59" t="s">
        <v>38</v>
      </c>
      <c r="B59" s="104">
        <v>43950</v>
      </c>
      <c r="C59">
        <v>0</v>
      </c>
      <c r="D59">
        <v>23</v>
      </c>
    </row>
    <row r="60" spans="1:6" x14ac:dyDescent="0.25">
      <c r="A60" t="s">
        <v>38</v>
      </c>
      <c r="B60" s="104">
        <v>43951</v>
      </c>
      <c r="C60">
        <v>0</v>
      </c>
      <c r="D60">
        <v>23</v>
      </c>
    </row>
    <row r="61" spans="1:6" x14ac:dyDescent="0.25">
      <c r="A61" t="s">
        <v>38</v>
      </c>
      <c r="B61" s="104">
        <v>43952</v>
      </c>
      <c r="C61">
        <v>2</v>
      </c>
      <c r="D61">
        <v>25</v>
      </c>
    </row>
    <row r="62" spans="1:6" x14ac:dyDescent="0.25">
      <c r="A62" t="s">
        <v>38</v>
      </c>
      <c r="B62" s="104">
        <v>43953</v>
      </c>
      <c r="C62">
        <v>0</v>
      </c>
      <c r="D62">
        <v>25</v>
      </c>
    </row>
    <row r="63" spans="1:6" x14ac:dyDescent="0.25">
      <c r="A63" t="s">
        <v>38</v>
      </c>
      <c r="B63" s="104">
        <v>43954</v>
      </c>
      <c r="C63">
        <v>2</v>
      </c>
      <c r="D63">
        <v>27</v>
      </c>
    </row>
    <row r="64" spans="1:6" x14ac:dyDescent="0.25">
      <c r="A64" t="s">
        <v>38</v>
      </c>
      <c r="B64" s="104">
        <v>43955</v>
      </c>
      <c r="C64">
        <v>0</v>
      </c>
      <c r="D64">
        <v>27</v>
      </c>
      <c r="F64" s="105">
        <f>AVERAGE(C58:C64)</f>
        <v>0.5714285714285714</v>
      </c>
    </row>
    <row r="65" spans="1:6" x14ac:dyDescent="0.25">
      <c r="A65" t="s">
        <v>38</v>
      </c>
      <c r="B65" s="104">
        <v>43956</v>
      </c>
      <c r="C65">
        <v>1</v>
      </c>
      <c r="D65">
        <v>28</v>
      </c>
    </row>
    <row r="66" spans="1:6" x14ac:dyDescent="0.25">
      <c r="A66" t="s">
        <v>38</v>
      </c>
      <c r="B66" s="104">
        <v>43957</v>
      </c>
      <c r="C66">
        <v>0</v>
      </c>
      <c r="D66">
        <v>28</v>
      </c>
    </row>
    <row r="67" spans="1:6" x14ac:dyDescent="0.25">
      <c r="A67" t="s">
        <v>38</v>
      </c>
      <c r="B67" s="104">
        <v>43958</v>
      </c>
      <c r="C67">
        <v>0</v>
      </c>
      <c r="D67">
        <v>28</v>
      </c>
    </row>
    <row r="68" spans="1:6" x14ac:dyDescent="0.25">
      <c r="A68" t="s">
        <v>38</v>
      </c>
      <c r="B68" s="104">
        <v>43959</v>
      </c>
      <c r="C68">
        <v>0</v>
      </c>
      <c r="D68">
        <v>28</v>
      </c>
    </row>
    <row r="69" spans="1:6" x14ac:dyDescent="0.25">
      <c r="A69" t="s">
        <v>38</v>
      </c>
      <c r="B69" s="104">
        <v>43960</v>
      </c>
      <c r="C69">
        <v>0</v>
      </c>
      <c r="D69">
        <v>28</v>
      </c>
    </row>
    <row r="70" spans="1:6" x14ac:dyDescent="0.25">
      <c r="A70" t="s">
        <v>38</v>
      </c>
      <c r="B70" s="104">
        <v>43961</v>
      </c>
      <c r="C70">
        <v>0</v>
      </c>
      <c r="D70">
        <v>28</v>
      </c>
    </row>
    <row r="71" spans="1:6" x14ac:dyDescent="0.25">
      <c r="A71" t="s">
        <v>38</v>
      </c>
      <c r="B71" s="104">
        <v>43962</v>
      </c>
      <c r="C71">
        <v>0</v>
      </c>
      <c r="D71">
        <v>28</v>
      </c>
      <c r="F71" s="105">
        <f>AVERAGE(C65:C71)</f>
        <v>0.14285714285714285</v>
      </c>
    </row>
    <row r="72" spans="1:6" x14ac:dyDescent="0.25">
      <c r="A72" t="s">
        <v>38</v>
      </c>
      <c r="B72" s="104">
        <v>43963</v>
      </c>
      <c r="C72">
        <v>0</v>
      </c>
      <c r="D72">
        <v>28</v>
      </c>
    </row>
    <row r="73" spans="1:6" x14ac:dyDescent="0.25">
      <c r="A73" t="s">
        <v>38</v>
      </c>
      <c r="B73" s="104">
        <v>43964</v>
      </c>
      <c r="C73">
        <v>1</v>
      </c>
      <c r="D73">
        <v>29</v>
      </c>
    </row>
    <row r="74" spans="1:6" x14ac:dyDescent="0.25">
      <c r="A74" t="s">
        <v>38</v>
      </c>
      <c r="B74" s="104">
        <v>43965</v>
      </c>
      <c r="C74">
        <v>0</v>
      </c>
      <c r="D74">
        <v>29</v>
      </c>
    </row>
    <row r="75" spans="1:6" x14ac:dyDescent="0.25">
      <c r="A75" t="s">
        <v>38</v>
      </c>
      <c r="B75" s="104">
        <v>43966</v>
      </c>
      <c r="C75">
        <v>0</v>
      </c>
      <c r="D75">
        <v>29</v>
      </c>
    </row>
    <row r="76" spans="1:6" x14ac:dyDescent="0.25">
      <c r="A76" t="s">
        <v>38</v>
      </c>
      <c r="B76" s="104">
        <v>43967</v>
      </c>
      <c r="C76">
        <v>0</v>
      </c>
      <c r="D76">
        <v>29</v>
      </c>
    </row>
    <row r="77" spans="1:6" x14ac:dyDescent="0.25">
      <c r="A77" t="s">
        <v>38</v>
      </c>
      <c r="B77" s="104">
        <v>43968</v>
      </c>
      <c r="C77">
        <v>0</v>
      </c>
      <c r="D77">
        <v>29</v>
      </c>
    </row>
    <row r="78" spans="1:6" x14ac:dyDescent="0.25">
      <c r="A78" t="s">
        <v>38</v>
      </c>
      <c r="B78" s="104">
        <v>43969</v>
      </c>
      <c r="C78">
        <v>0</v>
      </c>
      <c r="D78">
        <v>29</v>
      </c>
      <c r="F78" s="105">
        <f>AVERAGE(C72:C78)</f>
        <v>0.14285714285714285</v>
      </c>
    </row>
    <row r="79" spans="1:6" x14ac:dyDescent="0.25">
      <c r="A79" t="s">
        <v>38</v>
      </c>
      <c r="B79" s="104">
        <v>43970</v>
      </c>
      <c r="C79">
        <v>0</v>
      </c>
      <c r="D79">
        <v>29</v>
      </c>
    </row>
    <row r="80" spans="1:6" x14ac:dyDescent="0.25">
      <c r="A80" t="s">
        <v>38</v>
      </c>
      <c r="B80" s="104">
        <v>43971</v>
      </c>
      <c r="C80">
        <v>0</v>
      </c>
      <c r="D80">
        <v>29</v>
      </c>
    </row>
    <row r="81" spans="1:7" x14ac:dyDescent="0.25">
      <c r="A81" t="s">
        <v>38</v>
      </c>
      <c r="B81" s="104">
        <v>43972</v>
      </c>
      <c r="C81">
        <v>0</v>
      </c>
      <c r="D81">
        <v>29</v>
      </c>
    </row>
    <row r="82" spans="1:7" x14ac:dyDescent="0.25">
      <c r="A82" t="s">
        <v>38</v>
      </c>
      <c r="B82" s="104">
        <v>43973</v>
      </c>
      <c r="C82">
        <v>0</v>
      </c>
      <c r="D82">
        <v>29</v>
      </c>
    </row>
    <row r="83" spans="1:7" x14ac:dyDescent="0.25">
      <c r="A83" t="s">
        <v>38</v>
      </c>
      <c r="B83" s="104">
        <v>43974</v>
      </c>
      <c r="C83">
        <v>0</v>
      </c>
      <c r="D83">
        <v>29</v>
      </c>
    </row>
    <row r="84" spans="1:7" x14ac:dyDescent="0.25">
      <c r="A84" t="s">
        <v>38</v>
      </c>
      <c r="B84" s="104">
        <v>43975</v>
      </c>
      <c r="C84">
        <v>0</v>
      </c>
      <c r="D84">
        <v>29</v>
      </c>
    </row>
    <row r="85" spans="1:7" x14ac:dyDescent="0.25">
      <c r="A85" t="s">
        <v>38</v>
      </c>
      <c r="B85" s="104">
        <v>43976</v>
      </c>
      <c r="C85">
        <v>0</v>
      </c>
      <c r="D85">
        <v>29</v>
      </c>
      <c r="F85" s="105">
        <f>AVERAGE(C79:C85)</f>
        <v>0</v>
      </c>
      <c r="G85" s="101">
        <f>(F85-F78)/F78</f>
        <v>-1</v>
      </c>
    </row>
    <row r="86" spans="1:7" x14ac:dyDescent="0.25">
      <c r="A86" t="s">
        <v>38</v>
      </c>
      <c r="B86" s="104">
        <v>43977</v>
      </c>
      <c r="C86">
        <v>0</v>
      </c>
      <c r="D86">
        <v>29</v>
      </c>
    </row>
    <row r="87" spans="1:7" x14ac:dyDescent="0.25">
      <c r="A87" t="s">
        <v>38</v>
      </c>
      <c r="B87" s="104">
        <v>43978</v>
      </c>
      <c r="C87">
        <v>0</v>
      </c>
      <c r="D87">
        <v>29</v>
      </c>
    </row>
    <row r="88" spans="1:7" x14ac:dyDescent="0.25">
      <c r="A88" t="s">
        <v>38</v>
      </c>
      <c r="B88" s="104">
        <v>43979</v>
      </c>
      <c r="C88">
        <v>1</v>
      </c>
      <c r="D88">
        <v>30</v>
      </c>
    </row>
    <row r="89" spans="1:7" x14ac:dyDescent="0.25">
      <c r="A89" t="s">
        <v>38</v>
      </c>
      <c r="B89" s="104">
        <v>43980</v>
      </c>
      <c r="C89">
        <v>0</v>
      </c>
      <c r="D89">
        <v>30</v>
      </c>
    </row>
    <row r="90" spans="1:7" x14ac:dyDescent="0.25">
      <c r="A90" t="s">
        <v>38</v>
      </c>
      <c r="B90" s="104">
        <v>43981</v>
      </c>
      <c r="C90">
        <v>1</v>
      </c>
      <c r="D90">
        <v>31</v>
      </c>
    </row>
    <row r="91" spans="1:7" x14ac:dyDescent="0.25">
      <c r="A91" t="s">
        <v>38</v>
      </c>
      <c r="B91" s="104">
        <v>43982</v>
      </c>
      <c r="C91">
        <v>0</v>
      </c>
      <c r="D91">
        <v>31</v>
      </c>
    </row>
    <row r="92" spans="1:7" x14ac:dyDescent="0.25">
      <c r="A92" t="s">
        <v>38</v>
      </c>
      <c r="B92" s="104">
        <v>43983</v>
      </c>
      <c r="C92">
        <v>0</v>
      </c>
      <c r="D92">
        <v>31</v>
      </c>
      <c r="F92" s="105">
        <f>AVERAGE(C86:C92)</f>
        <v>0.2857142857142857</v>
      </c>
      <c r="G92" s="101" t="e">
        <f>(F92-F85)/F85</f>
        <v>#DIV/0!</v>
      </c>
    </row>
    <row r="93" spans="1:7" x14ac:dyDescent="0.25">
      <c r="A93" t="s">
        <v>38</v>
      </c>
      <c r="B93" s="104">
        <v>43984</v>
      </c>
      <c r="C93">
        <v>2</v>
      </c>
      <c r="D93">
        <v>33</v>
      </c>
    </row>
    <row r="94" spans="1:7" x14ac:dyDescent="0.25">
      <c r="A94" t="s">
        <v>38</v>
      </c>
      <c r="B94" s="104">
        <v>43985</v>
      </c>
      <c r="C94">
        <v>2</v>
      </c>
      <c r="D94">
        <v>98</v>
      </c>
    </row>
    <row r="95" spans="1:7" x14ac:dyDescent="0.25">
      <c r="A95" t="s">
        <v>38</v>
      </c>
      <c r="B95" s="104">
        <v>43986</v>
      </c>
      <c r="C95">
        <v>0</v>
      </c>
      <c r="D95">
        <v>96</v>
      </c>
    </row>
    <row r="96" spans="1:7" x14ac:dyDescent="0.25">
      <c r="A96" t="s">
        <v>38</v>
      </c>
      <c r="B96" s="104">
        <v>43987</v>
      </c>
      <c r="C96">
        <v>4</v>
      </c>
      <c r="D96">
        <v>100</v>
      </c>
    </row>
    <row r="97" spans="1:7" x14ac:dyDescent="0.25">
      <c r="A97" t="s">
        <v>38</v>
      </c>
      <c r="B97" s="104">
        <v>43988</v>
      </c>
      <c r="C97">
        <v>10</v>
      </c>
      <c r="D97">
        <v>106</v>
      </c>
    </row>
    <row r="98" spans="1:7" x14ac:dyDescent="0.25">
      <c r="A98" t="s">
        <v>38</v>
      </c>
      <c r="B98" s="104">
        <v>43989</v>
      </c>
      <c r="C98">
        <v>2</v>
      </c>
      <c r="D98">
        <v>51</v>
      </c>
    </row>
    <row r="99" spans="1:7" x14ac:dyDescent="0.25">
      <c r="A99" t="s">
        <v>38</v>
      </c>
      <c r="B99" s="104">
        <v>43990</v>
      </c>
      <c r="C99">
        <v>2</v>
      </c>
      <c r="D99">
        <v>53</v>
      </c>
      <c r="F99" s="105">
        <f>AVERAGE(C93:C99)</f>
        <v>3.1428571428571428</v>
      </c>
      <c r="G99" s="101">
        <f>(F99-F92)/F92</f>
        <v>10</v>
      </c>
    </row>
    <row r="100" spans="1:7" x14ac:dyDescent="0.25">
      <c r="A100" t="s">
        <v>38</v>
      </c>
      <c r="B100" s="104">
        <v>43991</v>
      </c>
      <c r="C100">
        <v>2</v>
      </c>
      <c r="D100">
        <v>55</v>
      </c>
    </row>
    <row r="101" spans="1:7" x14ac:dyDescent="0.25">
      <c r="A101" t="s">
        <v>38</v>
      </c>
      <c r="B101" s="104">
        <v>43992</v>
      </c>
      <c r="C101">
        <v>4</v>
      </c>
      <c r="D101">
        <v>59</v>
      </c>
    </row>
    <row r="102" spans="1:7" x14ac:dyDescent="0.25">
      <c r="A102" t="s">
        <v>38</v>
      </c>
      <c r="B102" s="104">
        <v>43993</v>
      </c>
      <c r="C102">
        <v>6</v>
      </c>
    </row>
    <row r="103" spans="1:7" x14ac:dyDescent="0.25">
      <c r="A103" t="s">
        <v>38</v>
      </c>
      <c r="B103" s="104">
        <v>43994</v>
      </c>
      <c r="C103">
        <v>4</v>
      </c>
      <c r="D103">
        <v>69</v>
      </c>
    </row>
    <row r="104" spans="1:7" x14ac:dyDescent="0.25">
      <c r="A104" t="s">
        <v>38</v>
      </c>
      <c r="B104" s="104">
        <v>43995</v>
      </c>
      <c r="C104">
        <v>2</v>
      </c>
      <c r="D104">
        <v>71</v>
      </c>
    </row>
    <row r="105" spans="1:7" x14ac:dyDescent="0.25">
      <c r="A105" t="s">
        <v>38</v>
      </c>
      <c r="B105" s="104">
        <v>43996</v>
      </c>
      <c r="C105">
        <v>15</v>
      </c>
      <c r="D105">
        <v>86</v>
      </c>
    </row>
    <row r="106" spans="1:7" x14ac:dyDescent="0.25">
      <c r="A106" t="s">
        <v>38</v>
      </c>
      <c r="B106" s="104">
        <v>43997</v>
      </c>
      <c r="C106">
        <v>2</v>
      </c>
      <c r="D106">
        <v>88</v>
      </c>
      <c r="F106" s="105">
        <f>AVERAGE(C100:C106)</f>
        <v>5</v>
      </c>
      <c r="G106" s="101">
        <f>(F106-F99)/F99</f>
        <v>0.59090909090909094</v>
      </c>
    </row>
    <row r="107" spans="1:7" x14ac:dyDescent="0.25">
      <c r="A107" t="s">
        <v>38</v>
      </c>
      <c r="B107" s="104">
        <v>43998</v>
      </c>
      <c r="C107">
        <v>12</v>
      </c>
      <c r="D107">
        <v>100</v>
      </c>
    </row>
    <row r="108" spans="1:7" x14ac:dyDescent="0.25">
      <c r="A108" t="s">
        <v>38</v>
      </c>
      <c r="B108" s="104">
        <v>43999</v>
      </c>
      <c r="C108">
        <v>5</v>
      </c>
      <c r="D108">
        <v>105</v>
      </c>
    </row>
    <row r="109" spans="1:7" x14ac:dyDescent="0.25">
      <c r="A109" t="s">
        <v>38</v>
      </c>
      <c r="B109" s="104">
        <v>44000</v>
      </c>
      <c r="C109">
        <v>6</v>
      </c>
      <c r="D109">
        <v>111</v>
      </c>
    </row>
    <row r="110" spans="1:7" x14ac:dyDescent="0.25">
      <c r="A110" t="s">
        <v>38</v>
      </c>
      <c r="B110" s="104">
        <v>44001</v>
      </c>
      <c r="C110">
        <v>4</v>
      </c>
      <c r="D110">
        <v>115</v>
      </c>
    </row>
    <row r="111" spans="1:7" x14ac:dyDescent="0.25">
      <c r="A111" t="s">
        <v>38</v>
      </c>
      <c r="B111" s="104">
        <v>44002</v>
      </c>
      <c r="C111">
        <v>19</v>
      </c>
      <c r="D111">
        <v>134</v>
      </c>
    </row>
    <row r="112" spans="1:7" x14ac:dyDescent="0.25">
      <c r="A112" t="s">
        <v>38</v>
      </c>
      <c r="B112" s="104">
        <v>44003</v>
      </c>
      <c r="C112">
        <v>10</v>
      </c>
      <c r="D112">
        <v>144</v>
      </c>
    </row>
    <row r="113" spans="1:7" x14ac:dyDescent="0.25">
      <c r="A113" t="s">
        <v>38</v>
      </c>
      <c r="B113" s="104">
        <v>44004</v>
      </c>
      <c r="C113">
        <v>16</v>
      </c>
      <c r="D113">
        <v>160</v>
      </c>
      <c r="F113" s="105">
        <f>AVERAGE(C107:C113)</f>
        <v>10.285714285714286</v>
      </c>
      <c r="G113" s="101">
        <f>(F113-F106)/F106</f>
        <v>1.0571428571428574</v>
      </c>
    </row>
    <row r="114" spans="1:7" x14ac:dyDescent="0.25">
      <c r="A114" t="s">
        <v>38</v>
      </c>
      <c r="B114" s="104">
        <v>44005</v>
      </c>
      <c r="C114">
        <v>17</v>
      </c>
      <c r="D114">
        <v>160</v>
      </c>
    </row>
    <row r="115" spans="1:7" x14ac:dyDescent="0.25">
      <c r="A115" t="s">
        <v>38</v>
      </c>
      <c r="B115" s="104">
        <v>44006</v>
      </c>
      <c r="C115">
        <v>24</v>
      </c>
      <c r="D115">
        <v>201</v>
      </c>
    </row>
    <row r="116" spans="1:7" x14ac:dyDescent="0.25">
      <c r="A116" t="s">
        <v>38</v>
      </c>
      <c r="B116" s="104">
        <v>44007</v>
      </c>
      <c r="C116">
        <v>17</v>
      </c>
    </row>
    <row r="117" spans="1:7" x14ac:dyDescent="0.25">
      <c r="A117" t="s">
        <v>38</v>
      </c>
      <c r="B117" s="104">
        <v>44008</v>
      </c>
      <c r="C117">
        <v>19</v>
      </c>
    </row>
    <row r="118" spans="1:7" x14ac:dyDescent="0.25">
      <c r="A118" t="s">
        <v>38</v>
      </c>
      <c r="B118" s="104">
        <v>44009</v>
      </c>
      <c r="C118">
        <v>12</v>
      </c>
      <c r="D118">
        <v>249</v>
      </c>
    </row>
    <row r="119" spans="1:7" x14ac:dyDescent="0.25">
      <c r="A119" t="s">
        <v>38</v>
      </c>
      <c r="B119" s="104">
        <v>44010</v>
      </c>
      <c r="C119">
        <v>24</v>
      </c>
    </row>
    <row r="120" spans="1:7" x14ac:dyDescent="0.25">
      <c r="A120" t="s">
        <v>38</v>
      </c>
      <c r="B120" s="104">
        <v>44011</v>
      </c>
      <c r="C120">
        <v>5</v>
      </c>
      <c r="D120">
        <v>278</v>
      </c>
      <c r="F120" s="105">
        <f>AVERAGE(C114:C120)</f>
        <v>16.857142857142858</v>
      </c>
      <c r="G120" s="101">
        <f>(F120-F113)/F113</f>
        <v>0.63888888888888884</v>
      </c>
    </row>
    <row r="121" spans="1:7" x14ac:dyDescent="0.25">
      <c r="A121" t="s">
        <v>38</v>
      </c>
      <c r="B121" s="104">
        <v>44012</v>
      </c>
      <c r="C121">
        <v>6</v>
      </c>
    </row>
    <row r="122" spans="1:7" x14ac:dyDescent="0.25">
      <c r="A122" t="s">
        <v>38</v>
      </c>
      <c r="B122" s="104">
        <v>44013</v>
      </c>
      <c r="C122">
        <v>9</v>
      </c>
      <c r="D122">
        <v>293</v>
      </c>
    </row>
    <row r="123" spans="1:7" x14ac:dyDescent="0.25">
      <c r="A123" t="s">
        <v>38</v>
      </c>
      <c r="B123" s="104">
        <v>44014</v>
      </c>
      <c r="C123">
        <v>14</v>
      </c>
    </row>
    <row r="124" spans="1:7" x14ac:dyDescent="0.25">
      <c r="A124" t="s">
        <v>38</v>
      </c>
      <c r="B124" s="104">
        <v>44015</v>
      </c>
      <c r="C124">
        <v>11</v>
      </c>
    </row>
    <row r="125" spans="1:7" x14ac:dyDescent="0.25">
      <c r="A125" t="s">
        <v>38</v>
      </c>
      <c r="B125" s="104">
        <v>44016</v>
      </c>
      <c r="C125">
        <v>5</v>
      </c>
    </row>
    <row r="126" spans="1:7" x14ac:dyDescent="0.25">
      <c r="A126" t="s">
        <v>38</v>
      </c>
      <c r="B126" s="104">
        <v>44017</v>
      </c>
      <c r="C126">
        <v>6</v>
      </c>
    </row>
    <row r="127" spans="1:7" x14ac:dyDescent="0.25">
      <c r="A127" t="s">
        <v>38</v>
      </c>
      <c r="B127" s="104">
        <v>44018</v>
      </c>
      <c r="C127">
        <v>5</v>
      </c>
      <c r="F127" s="105">
        <f>AVERAGE(C121:C127)</f>
        <v>8</v>
      </c>
      <c r="G127" s="101">
        <f>(F127-F120)/F120</f>
        <v>-0.52542372881355937</v>
      </c>
    </row>
    <row r="128" spans="1:7" x14ac:dyDescent="0.25">
      <c r="A128" t="s">
        <v>38</v>
      </c>
      <c r="B128" s="104">
        <v>44019</v>
      </c>
      <c r="C128">
        <v>10</v>
      </c>
      <c r="D128">
        <v>344</v>
      </c>
    </row>
    <row r="129" spans="1:7" x14ac:dyDescent="0.25">
      <c r="A129" t="s">
        <v>38</v>
      </c>
      <c r="B129" s="104">
        <v>44020</v>
      </c>
      <c r="C129">
        <v>11</v>
      </c>
      <c r="D129">
        <v>355</v>
      </c>
    </row>
    <row r="130" spans="1:7" x14ac:dyDescent="0.25">
      <c r="A130" t="s">
        <v>38</v>
      </c>
      <c r="B130" s="104">
        <v>44021</v>
      </c>
      <c r="C130">
        <v>21</v>
      </c>
    </row>
    <row r="131" spans="1:7" x14ac:dyDescent="0.25">
      <c r="A131" t="s">
        <v>38</v>
      </c>
      <c r="B131" s="104">
        <v>44022</v>
      </c>
      <c r="C131">
        <v>25</v>
      </c>
    </row>
    <row r="132" spans="1:7" x14ac:dyDescent="0.25">
      <c r="A132" t="s">
        <v>38</v>
      </c>
      <c r="B132" s="104">
        <v>44023</v>
      </c>
      <c r="C132">
        <v>31</v>
      </c>
    </row>
    <row r="133" spans="1:7" x14ac:dyDescent="0.25">
      <c r="A133" t="s">
        <v>38</v>
      </c>
      <c r="B133" s="104">
        <v>44024</v>
      </c>
      <c r="C133">
        <v>60</v>
      </c>
    </row>
    <row r="134" spans="1:7" x14ac:dyDescent="0.25">
      <c r="A134" t="s">
        <v>38</v>
      </c>
      <c r="B134" s="104">
        <v>44025</v>
      </c>
      <c r="C134">
        <v>42</v>
      </c>
      <c r="F134" s="105">
        <f>AVERAGE(C128:C134)</f>
        <v>28.571428571428573</v>
      </c>
      <c r="G134" s="101">
        <f>(F134-F127)/F127</f>
        <v>2.5714285714285716</v>
      </c>
    </row>
    <row r="135" spans="1:7" x14ac:dyDescent="0.25">
      <c r="A135" t="s">
        <v>38</v>
      </c>
      <c r="B135" s="104">
        <v>44026</v>
      </c>
      <c r="C135">
        <v>22</v>
      </c>
    </row>
    <row r="136" spans="1:7" x14ac:dyDescent="0.25">
      <c r="A136" t="s">
        <v>38</v>
      </c>
      <c r="B136" s="104">
        <v>44027</v>
      </c>
      <c r="C136">
        <v>9</v>
      </c>
      <c r="E136">
        <v>4</v>
      </c>
    </row>
    <row r="137" spans="1:7" x14ac:dyDescent="0.25">
      <c r="A137" t="s">
        <v>38</v>
      </c>
      <c r="B137" s="104">
        <v>44028</v>
      </c>
      <c r="C137">
        <v>10</v>
      </c>
      <c r="D137">
        <v>576</v>
      </c>
    </row>
    <row r="138" spans="1:7" x14ac:dyDescent="0.25">
      <c r="A138" t="s">
        <v>38</v>
      </c>
      <c r="B138" s="104">
        <v>44029</v>
      </c>
      <c r="C138">
        <v>24</v>
      </c>
      <c r="E138">
        <v>1</v>
      </c>
    </row>
    <row r="139" spans="1:7" x14ac:dyDescent="0.25">
      <c r="A139" t="s">
        <v>38</v>
      </c>
      <c r="B139" s="104">
        <v>44030</v>
      </c>
      <c r="C139">
        <v>15</v>
      </c>
    </row>
    <row r="140" spans="1:7" x14ac:dyDescent="0.25">
      <c r="A140" t="s">
        <v>38</v>
      </c>
      <c r="B140" s="104">
        <v>44031</v>
      </c>
      <c r="C140">
        <v>16</v>
      </c>
      <c r="D140">
        <v>631</v>
      </c>
    </row>
    <row r="141" spans="1:7" x14ac:dyDescent="0.25">
      <c r="A141" t="s">
        <v>38</v>
      </c>
      <c r="B141" s="104">
        <v>44032</v>
      </c>
      <c r="C141">
        <v>18</v>
      </c>
      <c r="F141" s="105">
        <f>AVERAGE(C135:C141)</f>
        <v>16.285714285714285</v>
      </c>
      <c r="G141" s="101">
        <f>(F141-F134)/F134</f>
        <v>-0.43000000000000005</v>
      </c>
    </row>
    <row r="142" spans="1:7" x14ac:dyDescent="0.25">
      <c r="A142" t="s">
        <v>38</v>
      </c>
      <c r="B142" s="104">
        <v>44033</v>
      </c>
      <c r="C142">
        <v>7</v>
      </c>
      <c r="D142">
        <v>656</v>
      </c>
      <c r="E142">
        <v>1</v>
      </c>
    </row>
    <row r="143" spans="1:7" x14ac:dyDescent="0.25">
      <c r="A143" t="s">
        <v>38</v>
      </c>
      <c r="B143" s="104">
        <v>44034</v>
      </c>
      <c r="C143">
        <v>24</v>
      </c>
    </row>
    <row r="144" spans="1:7" x14ac:dyDescent="0.25">
      <c r="A144" t="s">
        <v>38</v>
      </c>
      <c r="B144" s="104">
        <v>44035</v>
      </c>
      <c r="C144">
        <v>31</v>
      </c>
    </row>
    <row r="145" spans="1:7" x14ac:dyDescent="0.25">
      <c r="A145" t="s">
        <v>38</v>
      </c>
      <c r="B145" s="104">
        <v>44036</v>
      </c>
      <c r="C145">
        <v>11</v>
      </c>
    </row>
    <row r="146" spans="1:7" x14ac:dyDescent="0.25">
      <c r="A146" t="s">
        <v>38</v>
      </c>
      <c r="B146" s="104">
        <v>44037</v>
      </c>
      <c r="C146">
        <v>18</v>
      </c>
    </row>
    <row r="147" spans="1:7" x14ac:dyDescent="0.25">
      <c r="A147" t="s">
        <v>38</v>
      </c>
      <c r="B147" s="104">
        <v>44038</v>
      </c>
      <c r="C147">
        <v>21</v>
      </c>
      <c r="D147">
        <v>761</v>
      </c>
    </row>
    <row r="148" spans="1:7" x14ac:dyDescent="0.25">
      <c r="A148" t="s">
        <v>38</v>
      </c>
      <c r="B148" s="104">
        <v>44039</v>
      </c>
      <c r="C148">
        <v>4</v>
      </c>
      <c r="E148">
        <v>1</v>
      </c>
      <c r="F148" s="105">
        <f>AVERAGE(C142:C148)</f>
        <v>16.571428571428573</v>
      </c>
      <c r="G148" s="101">
        <f>(F148-F141)/F141</f>
        <v>1.7543859649122966E-2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argentina_gral</vt:lpstr>
      <vt:lpstr>casos_provincias</vt:lpstr>
      <vt:lpstr>Hoja1</vt:lpstr>
      <vt:lpstr>POBLAC_AMBA</vt:lpstr>
      <vt:lpstr>UTI</vt:lpstr>
      <vt:lpstr>BD</vt:lpstr>
      <vt:lpstr>MOVIL</vt:lpstr>
      <vt:lpstr>argentina_fallecidos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2020-08-03T23:05:41Z</dcterms:modified>
</cp:coreProperties>
</file>