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BE32178D-B57D-487C-84FB-2E81AE838329}" xr6:coauthVersionLast="45" xr6:coauthVersionMax="45" xr10:uidLastSave="{00000000-0000-0000-0000-000000000000}"/>
  <bookViews>
    <workbookView xWindow="9660" yWindow="0" windowWidth="10185" windowHeight="10440" tabRatio="704" xr2:uid="{00000000-000D-0000-FFFF-FFFF00000000}"/>
  </bookViews>
  <sheets>
    <sheet name="CASOS1" sheetId="31" r:id="rId1"/>
    <sheet name="ALTAS" sheetId="4" r:id="rId2"/>
    <sheet name="LOCALIDADES" sheetId="33" r:id="rId3"/>
    <sheet name="Hoja4" sheetId="39" r:id="rId4"/>
    <sheet name="Hoja2" sheetId="38" r:id="rId5"/>
    <sheet name="FALLE" sheetId="15" r:id="rId6"/>
    <sheet name="ER" sheetId="5" r:id="rId7"/>
    <sheet name="CASOS" sheetId="1" r:id="rId8"/>
    <sheet name="dias" sheetId="2" r:id="rId9"/>
    <sheet name="Hoja1" sheetId="34" r:id="rId10"/>
    <sheet name="Hoja3" sheetId="36" r:id="rId11"/>
    <sheet name="entre_rios_casos" sheetId="40" r:id="rId12"/>
  </sheets>
  <definedNames>
    <definedName name="_xlnm._FilterDatabase" localSheetId="7" hidden="1">CASOS!$A$1:$F$1649</definedName>
    <definedName name="_xlnm._FilterDatabase" localSheetId="0" hidden="1">CASOS1!$A$1:$D$611</definedName>
    <definedName name="_xlnm._FilterDatabase" localSheetId="8" hidden="1">dias!$A$1:$H$55</definedName>
    <definedName name="_xlnm._FilterDatabase" localSheetId="10" hidden="1">Hoja3!$A$2:$AF$80</definedName>
  </definedNames>
  <calcPr calcId="181029"/>
</workbook>
</file>

<file path=xl/calcChain.xml><?xml version="1.0" encoding="utf-8"?>
<calcChain xmlns="http://schemas.openxmlformats.org/spreadsheetml/2006/main">
  <c r="G38" i="39" l="1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37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6" i="39"/>
  <c r="A5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4" i="39"/>
  <c r="E6" i="39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5" i="39"/>
  <c r="J112" i="39"/>
  <c r="J105" i="39"/>
  <c r="J98" i="39"/>
  <c r="J91" i="39"/>
  <c r="H112" i="39"/>
  <c r="H105" i="39"/>
  <c r="H98" i="39"/>
  <c r="H91" i="39"/>
  <c r="I84" i="39" l="1"/>
  <c r="E85" i="39"/>
  <c r="E86" i="39" s="1"/>
  <c r="E87" i="39" s="1"/>
  <c r="E88" i="39" s="1"/>
  <c r="E89" i="39" s="1"/>
  <c r="E90" i="39" s="1"/>
  <c r="E91" i="39" s="1"/>
  <c r="F45" i="38"/>
  <c r="F46" i="38"/>
  <c r="F47" i="38"/>
  <c r="F48" i="38"/>
  <c r="F49" i="38" s="1"/>
  <c r="F50" i="38" s="1"/>
  <c r="F51" i="38" s="1"/>
  <c r="F52" i="38" s="1"/>
  <c r="F53" i="38" s="1"/>
  <c r="F54" i="38" s="1"/>
  <c r="F55" i="38" s="1"/>
  <c r="F56" i="38" s="1"/>
  <c r="F38" i="38"/>
  <c r="F39" i="38" s="1"/>
  <c r="F40" i="38" s="1"/>
  <c r="F41" i="38" s="1"/>
  <c r="F42" i="38" s="1"/>
  <c r="F43" i="38" s="1"/>
  <c r="F44" i="38" s="1"/>
  <c r="E92" i="39" l="1"/>
  <c r="E93" i="39" s="1"/>
  <c r="E94" i="39" s="1"/>
  <c r="E95" i="39" s="1"/>
  <c r="E96" i="39" s="1"/>
  <c r="E97" i="39" s="1"/>
  <c r="E98" i="39" s="1"/>
  <c r="I91" i="39"/>
  <c r="F57" i="38"/>
  <c r="E29" i="38"/>
  <c r="C30" i="38" s="1"/>
  <c r="E30" i="38" s="1"/>
  <c r="C31" i="38" s="1"/>
  <c r="E31" i="38" s="1"/>
  <c r="C32" i="38" s="1"/>
  <c r="E32" i="38" s="1"/>
  <c r="C33" i="38" s="1"/>
  <c r="E33" i="38" s="1"/>
  <c r="D20" i="38"/>
  <c r="E20" i="38" s="1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4" i="38"/>
  <c r="E99" i="39" l="1"/>
  <c r="E100" i="39" s="1"/>
  <c r="E101" i="39" s="1"/>
  <c r="E102" i="39" s="1"/>
  <c r="E103" i="39" s="1"/>
  <c r="E104" i="39" s="1"/>
  <c r="E105" i="39" s="1"/>
  <c r="I98" i="39"/>
  <c r="AF78" i="36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E106" i="39" l="1"/>
  <c r="E107" i="39" s="1"/>
  <c r="E108" i="39" s="1"/>
  <c r="E109" i="39" s="1"/>
  <c r="E110" i="39" s="1"/>
  <c r="E111" i="39" s="1"/>
  <c r="E112" i="39" s="1"/>
  <c r="I112" i="39" s="1"/>
  <c r="I105" i="39"/>
  <c r="H23" i="34"/>
  <c r="G1" i="34"/>
  <c r="F2" i="34"/>
  <c r="G2" i="34" s="1"/>
  <c r="F3" i="34" l="1"/>
  <c r="F4" i="34" s="1"/>
  <c r="F5" i="34"/>
  <c r="G4" i="34"/>
  <c r="G3" i="34" l="1"/>
  <c r="F6" i="34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F9" i="34"/>
  <c r="G8" i="34"/>
  <c r="H8" i="34" s="1"/>
  <c r="I8" i="3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8" i="34"/>
  <c r="D20" i="5"/>
  <c r="C20" i="5"/>
  <c r="Q3" i="2"/>
  <c r="G19" i="34" l="1"/>
  <c r="H19" i="34" s="1"/>
  <c r="I19" i="34" s="1"/>
  <c r="F20" i="34"/>
  <c r="H18" i="34"/>
  <c r="I18" i="34" s="1"/>
  <c r="Q4" i="2"/>
  <c r="R4" i="2" s="1"/>
  <c r="R3" i="2"/>
  <c r="I20" i="5"/>
  <c r="M20" i="5"/>
  <c r="K20" i="5"/>
  <c r="BA3" i="2"/>
  <c r="BB3" i="2" s="1"/>
  <c r="G20" i="34" l="1"/>
  <c r="H20" i="34" s="1"/>
  <c r="I20" i="34" s="1"/>
  <c r="F21" i="34"/>
  <c r="G21" i="34" s="1"/>
  <c r="H21" i="34" s="1"/>
  <c r="I21" i="34" s="1"/>
  <c r="Q5" i="2"/>
  <c r="R5" i="2" s="1"/>
  <c r="BA4" i="2"/>
  <c r="BA5" i="2" s="1"/>
  <c r="BB4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BA10" i="2"/>
  <c r="BB9" i="2"/>
  <c r="Z27" i="2"/>
  <c r="Z5" i="2"/>
  <c r="Z21" i="2"/>
  <c r="Z7" i="2"/>
  <c r="Z18" i="2"/>
  <c r="Z34" i="2"/>
  <c r="Z58" i="2" l="1"/>
  <c r="Z40" i="2"/>
  <c r="Y119" i="2"/>
  <c r="Z119" i="2" s="1"/>
  <c r="Z114" i="2"/>
  <c r="Z83" i="2"/>
  <c r="Z41" i="2"/>
  <c r="Z100" i="2"/>
  <c r="Z74" i="2"/>
  <c r="Z22" i="2"/>
  <c r="Z15" i="2"/>
  <c r="Z33" i="2"/>
  <c r="Z59" i="2"/>
  <c r="Z56" i="2"/>
  <c r="Z38" i="2"/>
  <c r="Z6" i="2"/>
  <c r="Z81" i="2"/>
  <c r="Z17" i="2"/>
  <c r="Z11" i="2"/>
  <c r="Z16" i="2"/>
  <c r="J4" i="2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AA32" i="2" s="1"/>
  <c r="K37" i="2"/>
  <c r="W37" i="2"/>
  <c r="S37" i="2"/>
  <c r="G31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AA54" i="2" l="1"/>
  <c r="I57" i="2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AA77" i="2" s="1"/>
  <c r="W82" i="2"/>
  <c r="S82" i="2"/>
  <c r="O76" i="2"/>
  <c r="K76" i="2"/>
  <c r="G76" i="2"/>
  <c r="AA76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O80" i="2" s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I84" i="2" s="1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O89" i="2" s="1"/>
  <c r="K88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AE116" i="2" s="1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K132" i="2" s="1"/>
  <c r="BC131" i="2"/>
  <c r="W131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4" i="2" s="1"/>
  <c r="O143" i="2"/>
  <c r="G143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Y145" i="2" s="1"/>
  <c r="AE144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AY147" i="2" s="1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U150" i="2" s="1"/>
  <c r="AS151" i="2"/>
  <c r="O150" i="2"/>
  <c r="AQ149" i="2"/>
  <c r="AW151" i="2"/>
  <c r="AX150" i="2"/>
  <c r="AU149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I151" i="2" s="1"/>
  <c r="AG152" i="2"/>
  <c r="AI150" i="2"/>
  <c r="AE150" i="2"/>
  <c r="I154" i="2"/>
  <c r="J153" i="2"/>
  <c r="A152" i="2"/>
  <c r="O152" i="2" s="1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H154" i="2"/>
  <c r="AI154" i="2" s="1"/>
  <c r="AG155" i="2"/>
  <c r="AH155" i="2" s="1"/>
  <c r="A155" i="2"/>
  <c r="A156" i="2" s="1"/>
  <c r="K154" i="2"/>
  <c r="O154" i="2"/>
  <c r="G154" i="2"/>
  <c r="K155" i="2"/>
  <c r="AU155" i="2" l="1"/>
  <c r="A157" i="2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<sst xmlns="http://schemas.openxmlformats.org/spreadsheetml/2006/main" count="9076" uniqueCount="373">
  <si>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</si>
  <si>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</si>
  <si>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</si>
  <si>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</si>
  <si>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</si>
  <si>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</si>
  <si>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</si>
  <si>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</si>
  <si>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</si>
  <si>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</si>
  <si>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</si>
  <si>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</si>
  <si>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</si>
  <si>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</si>
  <si>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</si>
  <si>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</si>
  <si>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</si>
  <si>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</si>
  <si>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</si>
  <si>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</si>
  <si>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</si>
  <si>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</si>
  <si>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</si>
  <si>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</si>
  <si>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</si>
  <si>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</si>
  <si>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</si>
  <si>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</si>
  <si>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</si>
  <si>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</si>
  <si>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</si>
  <si>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</si>
  <si>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</si>
  <si>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</si>
  <si>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</si>
  <si>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</si>
  <si>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</si>
  <si>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</si>
  <si>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</si>
  <si>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</si>
  <si>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</si>
  <si>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</si>
  <si>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</si>
  <si>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</si>
  <si>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</si>
  <si>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</si>
  <si>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</si>
  <si>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</si>
  <si>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</si>
  <si>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</si>
  <si>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</si>
  <si>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</si>
  <si>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</si>
  <si>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</si>
  <si>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</si>
  <si>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</si>
  <si>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</si>
  <si>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</si>
  <si>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</si>
  <si>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</si>
  <si>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</si>
  <si>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</si>
  <si>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</si>
  <si>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</si>
  <si>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</si>
  <si>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</si>
  <si>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</si>
  <si>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</si>
  <si>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</si>
  <si>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</si>
  <si>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</si>
  <si>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</si>
  <si>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</si>
  <si>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</si>
  <si>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</si>
  <si>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</si>
  <si>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</si>
  <si>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</si>
  <si>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</si>
  <si>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</si>
  <si>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</si>
  <si>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</si>
  <si>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</si>
  <si>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</si>
  <si>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</si>
  <si>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</si>
  <si>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</si>
  <si>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</si>
  <si>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</si>
  <si>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</si>
  <si>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</si>
  <si>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</si>
  <si>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</si>
  <si>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</si>
  <si>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</si>
  <si>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</si>
  <si>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</si>
  <si>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</si>
  <si>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</si>
  <si>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</si>
  <si>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</si>
  <si>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</si>
  <si>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</si>
  <si>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</si>
  <si>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</si>
  <si>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</si>
  <si>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</si>
  <si>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</si>
  <si>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</si>
  <si>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</si>
  <si>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</si>
  <si>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</si>
  <si>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</si>
  <si>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</si>
  <si>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</si>
  <si>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</si>
  <si>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</si>
  <si>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</si>
  <si>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</si>
  <si>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</si>
  <si>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</si>
  <si>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</si>
  <si>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</si>
  <si>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</si>
  <si>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</si>
  <si>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</si>
  <si>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</si>
  <si>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</si>
  <si>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</si>
  <si>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</si>
  <si>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</si>
  <si>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</si>
  <si>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</si>
  <si>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</si>
  <si>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</si>
  <si>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</si>
  <si>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</si>
  <si>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</si>
  <si>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</si>
  <si>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</si>
  <si>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</si>
  <si>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</si>
  <si>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</si>
  <si>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</si>
  <si>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</si>
  <si>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</si>
  <si>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</si>
  <si>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</si>
  <si>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</si>
  <si>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</si>
  <si>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</si>
  <si>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</si>
  <si>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</si>
  <si>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</si>
  <si>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</si>
  <si>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</si>
  <si>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</si>
  <si>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</si>
  <si>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</si>
  <si>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</si>
  <si>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</si>
  <si>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</si>
  <si>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</si>
  <si>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</si>
  <si>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</si>
  <si>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</si>
  <si>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</si>
  <si>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</si>
  <si>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</si>
  <si>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</si>
  <si>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</si>
  <si>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</si>
  <si>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</si>
  <si>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</si>
  <si>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</si>
  <si>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</si>
  <si>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</si>
  <si>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</si>
  <si>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</si>
  <si>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</si>
  <si>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</si>
  <si>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</si>
  <si>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</si>
  <si>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</si>
  <si>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</si>
  <si>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</si>
  <si>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</si>
  <si>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</si>
  <si>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</si>
  <si>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</si>
  <si>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</si>
  <si>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</si>
  <si>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</si>
  <si>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</si>
  <si>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</si>
  <si>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</si>
  <si>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</si>
  <si>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</si>
  <si>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</si>
  <si>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</si>
  <si>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</si>
  <si>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</si>
  <si>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</si>
  <si>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</si>
  <si>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</si>
  <si>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</si>
  <si>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</si>
  <si>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</si>
  <si>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</si>
  <si>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</si>
  <si>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</si>
  <si>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</si>
  <si>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</si>
  <si>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</si>
  <si>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</si>
  <si>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</si>
  <si>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</si>
  <si>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</si>
  <si>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</si>
  <si>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</si>
  <si>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</si>
  <si>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</si>
  <si>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</si>
  <si>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</si>
  <si>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</si>
  <si>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</si>
  <si>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</si>
  <si>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</si>
  <si>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</si>
  <si>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</si>
  <si>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</si>
  <si>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</si>
  <si>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</si>
  <si>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</si>
  <si>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</si>
  <si>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</si>
  <si>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</si>
  <si>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</si>
  <si>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</si>
  <si>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</si>
  <si>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</si>
  <si>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</si>
  <si>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</si>
  <si>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</si>
  <si>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</si>
  <si>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</si>
  <si>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</si>
  <si>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</si>
  <si>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</si>
  <si>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</si>
  <si>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</si>
  <si>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</si>
  <si>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</si>
  <si>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</si>
  <si>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</si>
  <si>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</si>
  <si>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</si>
  <si>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</si>
  <si>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</si>
  <si>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</si>
  <si>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</si>
  <si>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</si>
  <si>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</si>
  <si>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</si>
  <si>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</si>
  <si>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</si>
  <si>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</si>
  <si>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</si>
  <si>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</si>
  <si>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</si>
  <si>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</si>
  <si>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</si>
  <si>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</si>
  <si>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</si>
  <si>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</si>
  <si>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</si>
  <si>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</si>
  <si>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</si>
  <si>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</si>
  <si>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</si>
  <si>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</si>
  <si>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</si>
  <si>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</si>
  <si>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</si>
  <si>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</si>
  <si>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</si>
  <si>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</si>
  <si>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</si>
  <si>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</si>
  <si>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</si>
  <si>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</si>
  <si>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</si>
  <si>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</si>
  <si>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</si>
  <si>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</si>
  <si>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</si>
  <si>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</si>
  <si>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</si>
  <si>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</si>
  <si>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</si>
  <si>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</si>
  <si>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</si>
  <si>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</si>
  <si>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CASOS AYER</t>
  </si>
  <si>
    <t xml:space="preserve">LUNES </t>
  </si>
  <si>
    <t>ACUM</t>
  </si>
  <si>
    <t>NUEVOS</t>
  </si>
  <si>
    <t>MARTES</t>
  </si>
  <si>
    <t>MIÉRCOLES</t>
  </si>
  <si>
    <t>JUEVES</t>
  </si>
  <si>
    <t>VIERNES</t>
  </si>
  <si>
    <t>YO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</si>
  <si>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</si>
  <si>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</si>
  <si>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</si>
  <si>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</si>
  <si>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</si>
  <si>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</si>
  <si>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</si>
  <si>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</si>
  <si>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</si>
  <si>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</si>
  <si>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</si>
  <si>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</si>
  <si>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</si>
  <si>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</si>
  <si>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</si>
  <si>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</si>
  <si>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</si>
  <si>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</si>
  <si>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</si>
  <si>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</si>
  <si>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</si>
  <si>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</si>
  <si>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</si>
  <si>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</si>
  <si>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Suma de CASOS</t>
  </si>
  <si>
    <t>AGOSTO</t>
  </si>
  <si>
    <t>Valle Maria</t>
  </si>
  <si>
    <t>-31.990278</t>
  </si>
  <si>
    <t>-60.590278</t>
  </si>
  <si>
    <t>-31,990278</t>
  </si>
  <si>
    <t>-60,590278</t>
  </si>
  <si>
    <t>-31.383333</t>
  </si>
  <si>
    <t xml:space="preserve"> -60.1</t>
  </si>
  <si>
    <t>-31,383333</t>
  </si>
  <si>
    <t xml:space="preserve"> -60,1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</si>
  <si>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</si>
  <si>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</si>
  <si>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</si>
  <si>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</si>
  <si>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</si>
  <si>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</si>
  <si>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</si>
  <si>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</si>
  <si>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</si>
  <si>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</si>
  <si>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</si>
  <si>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</si>
  <si>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</si>
  <si>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</si>
  <si>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</si>
  <si>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</si>
  <si>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</si>
  <si>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</si>
  <si>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</si>
  <si>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</si>
  <si>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ACUMULADOS</t>
  </si>
  <si>
    <t>SEMANAL</t>
  </si>
  <si>
    <t>INC ACUMULADA</t>
  </si>
  <si>
    <t>INC. ULT SEMANA</t>
  </si>
  <si>
    <t>ln</t>
  </si>
  <si>
    <t>La Picada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</si>
</sst>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  <xf numFmtId="3" fontId="0" fillId="0" borderId="0" xfId="0" applyNumberFormat="1"/>
    <xf numFmtId="14" fontId="0" fillId="42" borderId="0" xfId="0" applyNumberFormat="1" applyFill="1"/>
    <xf numFmtId="0" fontId="0" fillId="42" borderId="0" xfId="0" applyFill="1"/>
    <xf numFmtId="0" fontId="0" fillId="42" borderId="0" xfId="0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2" fontId="17" fillId="43" borderId="0" xfId="0" applyNumberFormat="1" applyFont="1" applyFill="1"/>
    <xf numFmtId="2" fontId="0" fillId="0" borderId="0" xfId="0" applyNumberFormat="1"/>
    <xf numFmtId="0" fontId="0" fillId="44" borderId="0" xfId="0" applyFill="1"/>
    <xf numFmtId="2" fontId="0" fillId="44" borderId="0" xfId="0" applyNumberFormat="1" applyFill="1"/>
    <xf numFmtId="164" fontId="0" fillId="44" borderId="0" xfId="0" applyNumberFormat="1" applyFill="1" applyAlignment="1">
      <alignment horizontal="center"/>
    </xf>
    <xf numFmtId="0" fontId="0" fillId="44" borderId="0" xfId="0" applyFill="1" applyAlignment="1">
      <alignment horizontal="center"/>
    </xf>
    <xf numFmtId="14" fontId="0" fillId="44" borderId="0" xfId="0" applyNumberFormat="1" applyFill="1"/>
    <xf numFmtId="0" fontId="0" fillId="0" borderId="0" xfId="0"/>
    <xf numFmtId="3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4"/>
  <sheetViews>
    <sheetView tabSelected="1" workbookViewId="0">
      <pane ySplit="1" topLeftCell="A626" activePane="bottomLeft" state="frozen"/>
      <selection pane="bottomLeft" activeCell="D634" sqref="D634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355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356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363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356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356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356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356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366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359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357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357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360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358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358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358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358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363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358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358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361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363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358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355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363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358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362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363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358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355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363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364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363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363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363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355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363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358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363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363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363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358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363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355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363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1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358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363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365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12</v>
      </c>
      <c r="D449" s="2">
        <v>3</v>
      </c>
    </row>
    <row r="450" spans="1:4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x14ac:dyDescent="0.25">
      <c r="A451" s="87">
        <v>44067</v>
      </c>
      <c r="B451" t="s">
        <v>15</v>
      </c>
      <c r="C451" t="s">
        <v>358</v>
      </c>
      <c r="D451" s="2">
        <v>2</v>
      </c>
    </row>
    <row r="452" spans="1:4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x14ac:dyDescent="0.25">
      <c r="A456" s="87">
        <v>44067</v>
      </c>
      <c r="B456" t="s">
        <v>9</v>
      </c>
      <c r="C456" t="s">
        <v>363</v>
      </c>
      <c r="D456" s="2">
        <v>4</v>
      </c>
    </row>
    <row r="457" spans="1:4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9</v>
      </c>
      <c r="C474" t="s">
        <v>363</v>
      </c>
      <c r="D474" s="2">
        <v>3</v>
      </c>
    </row>
    <row r="475" spans="1:4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x14ac:dyDescent="0.25">
      <c r="A478" s="87">
        <v>44068</v>
      </c>
      <c r="B478" t="s">
        <v>9</v>
      </c>
      <c r="C478" t="s">
        <v>151</v>
      </c>
      <c r="D478" s="2">
        <v>0</v>
      </c>
    </row>
    <row r="479" spans="1:4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x14ac:dyDescent="0.25">
      <c r="A480" s="87">
        <v>44068</v>
      </c>
      <c r="B480" t="s">
        <v>74</v>
      </c>
      <c r="C480" t="s">
        <v>365</v>
      </c>
      <c r="D480" s="2">
        <v>1</v>
      </c>
    </row>
    <row r="481" spans="1:4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x14ac:dyDescent="0.25">
      <c r="A488" s="87">
        <v>44069</v>
      </c>
      <c r="B488" t="s">
        <v>9</v>
      </c>
      <c r="C488" t="s">
        <v>363</v>
      </c>
      <c r="D488" s="2">
        <v>4</v>
      </c>
    </row>
    <row r="489" spans="1:4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x14ac:dyDescent="0.25">
      <c r="A494" s="87">
        <v>44069</v>
      </c>
      <c r="B494" t="s">
        <v>74</v>
      </c>
      <c r="C494" t="s">
        <v>365</v>
      </c>
      <c r="D494" s="2">
        <v>1</v>
      </c>
    </row>
    <row r="495" spans="1:4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x14ac:dyDescent="0.25">
      <c r="A501" s="87">
        <v>44070</v>
      </c>
      <c r="B501" t="s">
        <v>15</v>
      </c>
      <c r="C501" t="s">
        <v>358</v>
      </c>
      <c r="D501" s="2">
        <v>2</v>
      </c>
    </row>
    <row r="502" spans="1:4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5" x14ac:dyDescent="0.25">
      <c r="A513" s="87">
        <v>44070</v>
      </c>
      <c r="B513" t="s">
        <v>9</v>
      </c>
      <c r="C513" t="s">
        <v>189</v>
      </c>
      <c r="D513" s="2">
        <v>4</v>
      </c>
    </row>
    <row r="514" spans="1:5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5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5" x14ac:dyDescent="0.25">
      <c r="A516" s="87">
        <v>44070</v>
      </c>
      <c r="B516" t="s">
        <v>12</v>
      </c>
      <c r="C516" t="s">
        <v>12</v>
      </c>
      <c r="D516" s="2">
        <v>2</v>
      </c>
    </row>
    <row r="517" spans="1:5" x14ac:dyDescent="0.25">
      <c r="A517" s="87">
        <v>44071</v>
      </c>
      <c r="B517" t="s">
        <v>42</v>
      </c>
      <c r="C517" t="s">
        <v>42</v>
      </c>
      <c r="D517" s="2">
        <v>0</v>
      </c>
    </row>
    <row r="518" spans="1:5" x14ac:dyDescent="0.25">
      <c r="A518" s="87">
        <v>44071</v>
      </c>
      <c r="B518" t="s">
        <v>46</v>
      </c>
      <c r="C518" t="s">
        <v>45</v>
      </c>
      <c r="D518" s="2">
        <v>1</v>
      </c>
    </row>
    <row r="519" spans="1:5" x14ac:dyDescent="0.25">
      <c r="A519" s="87">
        <v>44071</v>
      </c>
      <c r="B519" t="s">
        <v>8</v>
      </c>
      <c r="C519" t="s">
        <v>8</v>
      </c>
      <c r="D519" s="2">
        <v>1</v>
      </c>
    </row>
    <row r="520" spans="1:5" x14ac:dyDescent="0.25">
      <c r="A520" s="87">
        <v>44071</v>
      </c>
      <c r="B520" t="s">
        <v>10</v>
      </c>
      <c r="C520" t="s">
        <v>10</v>
      </c>
      <c r="D520" s="2">
        <v>26</v>
      </c>
    </row>
    <row r="521" spans="1:5" x14ac:dyDescent="0.25">
      <c r="A521" s="87">
        <v>44071</v>
      </c>
      <c r="B521" t="s">
        <v>19</v>
      </c>
      <c r="C521" t="s">
        <v>185</v>
      </c>
      <c r="D521" s="2">
        <v>2</v>
      </c>
    </row>
    <row r="522" spans="1:5" x14ac:dyDescent="0.25">
      <c r="A522" s="87">
        <v>44071</v>
      </c>
      <c r="B522" t="s">
        <v>14</v>
      </c>
      <c r="C522" t="s">
        <v>14</v>
      </c>
      <c r="D522" s="2">
        <v>1</v>
      </c>
    </row>
    <row r="523" spans="1:5" x14ac:dyDescent="0.25">
      <c r="A523" s="87">
        <v>44071</v>
      </c>
      <c r="B523" t="s">
        <v>9</v>
      </c>
      <c r="C523" t="s">
        <v>363</v>
      </c>
      <c r="D523" s="2">
        <v>2</v>
      </c>
    </row>
    <row r="524" spans="1:5" x14ac:dyDescent="0.25">
      <c r="A524" s="87">
        <v>44071</v>
      </c>
      <c r="B524" t="s">
        <v>9</v>
      </c>
      <c r="C524" t="s">
        <v>224</v>
      </c>
      <c r="D524" s="2">
        <v>3</v>
      </c>
    </row>
    <row r="525" spans="1:5" x14ac:dyDescent="0.25">
      <c r="A525" s="87">
        <v>44071</v>
      </c>
      <c r="B525" t="s">
        <v>9</v>
      </c>
      <c r="C525" t="s">
        <v>63</v>
      </c>
      <c r="D525" s="2">
        <v>2</v>
      </c>
    </row>
    <row r="526" spans="1:5" x14ac:dyDescent="0.25">
      <c r="A526" s="87">
        <v>44071</v>
      </c>
      <c r="B526" t="s">
        <v>9</v>
      </c>
      <c r="C526" t="s">
        <v>9</v>
      </c>
      <c r="D526" s="2">
        <v>70</v>
      </c>
      <c r="E526" s="158"/>
    </row>
    <row r="527" spans="1:5" x14ac:dyDescent="0.25">
      <c r="A527" s="87">
        <v>44071</v>
      </c>
      <c r="B527" t="s">
        <v>9</v>
      </c>
      <c r="C527" t="s">
        <v>295</v>
      </c>
      <c r="D527" s="2">
        <v>1</v>
      </c>
    </row>
    <row r="528" spans="1:5" x14ac:dyDescent="0.25">
      <c r="A528" s="87">
        <v>44071</v>
      </c>
      <c r="B528" t="s">
        <v>9</v>
      </c>
      <c r="C528" t="s">
        <v>189</v>
      </c>
      <c r="D528" s="2">
        <v>5</v>
      </c>
    </row>
    <row r="529" spans="1:4" x14ac:dyDescent="0.25">
      <c r="A529" s="87">
        <v>44071</v>
      </c>
      <c r="B529" t="s">
        <v>49</v>
      </c>
      <c r="C529" t="s">
        <v>67</v>
      </c>
      <c r="D529" s="2">
        <v>3</v>
      </c>
    </row>
    <row r="530" spans="1:4" x14ac:dyDescent="0.25">
      <c r="A530" s="87">
        <v>44071</v>
      </c>
      <c r="B530" t="s">
        <v>75</v>
      </c>
      <c r="C530" t="s">
        <v>75</v>
      </c>
      <c r="D530" s="2">
        <v>2</v>
      </c>
    </row>
    <row r="531" spans="1:4" x14ac:dyDescent="0.25">
      <c r="A531" s="87">
        <v>44072</v>
      </c>
      <c r="B531" t="s">
        <v>18</v>
      </c>
      <c r="C531" t="s">
        <v>20</v>
      </c>
      <c r="D531" s="2">
        <v>2</v>
      </c>
    </row>
    <row r="532" spans="1:4" x14ac:dyDescent="0.25">
      <c r="A532" s="87">
        <v>44072</v>
      </c>
      <c r="B532" t="s">
        <v>15</v>
      </c>
      <c r="C532" t="s">
        <v>168</v>
      </c>
      <c r="D532" s="2">
        <v>1</v>
      </c>
    </row>
    <row r="533" spans="1:4" x14ac:dyDescent="0.25">
      <c r="A533" s="87">
        <v>44072</v>
      </c>
      <c r="B533" t="s">
        <v>15</v>
      </c>
      <c r="C533" t="s">
        <v>15</v>
      </c>
      <c r="D533" s="2">
        <v>3</v>
      </c>
    </row>
    <row r="534" spans="1:4" x14ac:dyDescent="0.25">
      <c r="A534" s="87">
        <v>44072</v>
      </c>
      <c r="B534" t="s">
        <v>15</v>
      </c>
      <c r="C534" t="s">
        <v>219</v>
      </c>
      <c r="D534" s="2">
        <v>2</v>
      </c>
    </row>
    <row r="535" spans="1:4" x14ac:dyDescent="0.25">
      <c r="A535" s="87">
        <v>44072</v>
      </c>
      <c r="B535" t="s">
        <v>46</v>
      </c>
      <c r="C535" t="s">
        <v>312</v>
      </c>
      <c r="D535" s="2">
        <v>1</v>
      </c>
    </row>
    <row r="536" spans="1:4" x14ac:dyDescent="0.25">
      <c r="A536" s="87">
        <v>44072</v>
      </c>
      <c r="B536" t="s">
        <v>10</v>
      </c>
      <c r="C536" t="s">
        <v>10</v>
      </c>
      <c r="D536" s="2">
        <v>38</v>
      </c>
    </row>
    <row r="537" spans="1:4" x14ac:dyDescent="0.25">
      <c r="A537" s="87">
        <v>44072</v>
      </c>
      <c r="B537" t="s">
        <v>10</v>
      </c>
      <c r="C537" t="s">
        <v>236</v>
      </c>
      <c r="D537" s="2">
        <v>1</v>
      </c>
    </row>
    <row r="538" spans="1:4" x14ac:dyDescent="0.25">
      <c r="A538" s="87">
        <v>44072</v>
      </c>
      <c r="B538" t="s">
        <v>10</v>
      </c>
      <c r="C538" t="s">
        <v>231</v>
      </c>
      <c r="D538" s="2">
        <v>1</v>
      </c>
    </row>
    <row r="539" spans="1:4" x14ac:dyDescent="0.25">
      <c r="A539" s="87">
        <v>44072</v>
      </c>
      <c r="B539" t="s">
        <v>14</v>
      </c>
      <c r="C539" t="s">
        <v>14</v>
      </c>
      <c r="D539" s="2">
        <v>2</v>
      </c>
    </row>
    <row r="540" spans="1:4" x14ac:dyDescent="0.25">
      <c r="A540" s="87">
        <v>44072</v>
      </c>
      <c r="B540" t="s">
        <v>9</v>
      </c>
      <c r="C540" t="s">
        <v>363</v>
      </c>
      <c r="D540" s="2">
        <v>1</v>
      </c>
    </row>
    <row r="541" spans="1:4" x14ac:dyDescent="0.25">
      <c r="A541" s="87">
        <v>44072</v>
      </c>
      <c r="B541" t="s">
        <v>9</v>
      </c>
      <c r="C541" t="s">
        <v>9</v>
      </c>
      <c r="D541" s="2">
        <v>91</v>
      </c>
    </row>
    <row r="542" spans="1:4" x14ac:dyDescent="0.25">
      <c r="A542" s="87">
        <v>44072</v>
      </c>
      <c r="B542" t="s">
        <v>9</v>
      </c>
      <c r="C542" t="s">
        <v>53</v>
      </c>
      <c r="D542" s="2">
        <v>1</v>
      </c>
    </row>
    <row r="543" spans="1:4" x14ac:dyDescent="0.25">
      <c r="A543" s="87">
        <v>44072</v>
      </c>
      <c r="B543" t="s">
        <v>9</v>
      </c>
      <c r="C543" t="s">
        <v>151</v>
      </c>
      <c r="D543" s="2">
        <v>2</v>
      </c>
    </row>
    <row r="544" spans="1:4" x14ac:dyDescent="0.25">
      <c r="A544" s="87">
        <v>44072</v>
      </c>
      <c r="B544" t="s">
        <v>9</v>
      </c>
      <c r="C544" t="s">
        <v>189</v>
      </c>
      <c r="D544" s="2">
        <v>1</v>
      </c>
    </row>
    <row r="545" spans="1:4" x14ac:dyDescent="0.25">
      <c r="A545" s="87">
        <v>44072</v>
      </c>
      <c r="B545" t="s">
        <v>49</v>
      </c>
      <c r="C545" t="s">
        <v>223</v>
      </c>
      <c r="D545" s="2">
        <v>1</v>
      </c>
    </row>
    <row r="546" spans="1:4" x14ac:dyDescent="0.25">
      <c r="A546" s="87">
        <v>44072</v>
      </c>
      <c r="B546" t="s">
        <v>75</v>
      </c>
      <c r="C546" t="s">
        <v>75</v>
      </c>
      <c r="D546" s="2">
        <v>7</v>
      </c>
    </row>
    <row r="547" spans="1:4" x14ac:dyDescent="0.25">
      <c r="A547" s="87">
        <v>44072</v>
      </c>
      <c r="B547" t="s">
        <v>12</v>
      </c>
      <c r="C547" t="s">
        <v>12</v>
      </c>
      <c r="D547" s="2">
        <v>4</v>
      </c>
    </row>
    <row r="548" spans="1:4" x14ac:dyDescent="0.25">
      <c r="A548" s="87">
        <v>44073</v>
      </c>
      <c r="B548" t="s">
        <v>15</v>
      </c>
      <c r="C548" t="s">
        <v>357</v>
      </c>
      <c r="D548" s="2">
        <v>1</v>
      </c>
    </row>
    <row r="549" spans="1:4" x14ac:dyDescent="0.25">
      <c r="A549" s="87">
        <v>44073</v>
      </c>
      <c r="B549" t="s">
        <v>15</v>
      </c>
      <c r="C549" t="s">
        <v>15</v>
      </c>
      <c r="D549" s="2">
        <v>9</v>
      </c>
    </row>
    <row r="550" spans="1:4" x14ac:dyDescent="0.25">
      <c r="A550" s="87">
        <v>44073</v>
      </c>
      <c r="B550" t="s">
        <v>15</v>
      </c>
      <c r="C550" t="s">
        <v>219</v>
      </c>
      <c r="D550" s="2">
        <v>2</v>
      </c>
    </row>
    <row r="551" spans="1:4" x14ac:dyDescent="0.25">
      <c r="A551" s="87">
        <v>44073</v>
      </c>
      <c r="B551" t="s">
        <v>15</v>
      </c>
      <c r="C551" t="s">
        <v>225</v>
      </c>
      <c r="D551" s="2">
        <v>2</v>
      </c>
    </row>
    <row r="552" spans="1:4" x14ac:dyDescent="0.25">
      <c r="A552" s="87">
        <v>44073</v>
      </c>
      <c r="B552" t="s">
        <v>46</v>
      </c>
      <c r="C552" t="s">
        <v>45</v>
      </c>
      <c r="D552" s="2">
        <v>1</v>
      </c>
    </row>
    <row r="553" spans="1:4" x14ac:dyDescent="0.25">
      <c r="A553" s="87">
        <v>44073</v>
      </c>
      <c r="B553" t="s">
        <v>10</v>
      </c>
      <c r="C553" t="s">
        <v>10</v>
      </c>
      <c r="D553" s="2">
        <v>32</v>
      </c>
    </row>
    <row r="554" spans="1:4" x14ac:dyDescent="0.25">
      <c r="A554" s="87">
        <v>44073</v>
      </c>
      <c r="B554" t="s">
        <v>10</v>
      </c>
      <c r="C554" t="s">
        <v>236</v>
      </c>
      <c r="D554" s="2">
        <v>2</v>
      </c>
    </row>
    <row r="555" spans="1:4" x14ac:dyDescent="0.25">
      <c r="A555" s="87">
        <v>44073</v>
      </c>
      <c r="B555" t="s">
        <v>10</v>
      </c>
      <c r="C555" t="s">
        <v>231</v>
      </c>
      <c r="D555" s="2">
        <v>2</v>
      </c>
    </row>
    <row r="556" spans="1:4" x14ac:dyDescent="0.25">
      <c r="A556" s="87">
        <v>44073</v>
      </c>
      <c r="B556" t="s">
        <v>13</v>
      </c>
      <c r="C556" t="s">
        <v>13</v>
      </c>
      <c r="D556" s="2">
        <v>2</v>
      </c>
    </row>
    <row r="557" spans="1:4" x14ac:dyDescent="0.25">
      <c r="A557" s="87">
        <v>44073</v>
      </c>
      <c r="B557" t="s">
        <v>13</v>
      </c>
      <c r="C557" t="s">
        <v>215</v>
      </c>
      <c r="D557" s="2">
        <v>1</v>
      </c>
    </row>
    <row r="558" spans="1:4" x14ac:dyDescent="0.25">
      <c r="A558" s="87">
        <v>44073</v>
      </c>
      <c r="B558" t="s">
        <v>9</v>
      </c>
      <c r="C558" t="s">
        <v>363</v>
      </c>
      <c r="D558" s="2">
        <v>2</v>
      </c>
    </row>
    <row r="559" spans="1:4" x14ac:dyDescent="0.25">
      <c r="A559" s="87">
        <v>44073</v>
      </c>
      <c r="B559" t="s">
        <v>9</v>
      </c>
      <c r="C559" t="s">
        <v>325</v>
      </c>
      <c r="D559" s="2">
        <v>1</v>
      </c>
    </row>
    <row r="560" spans="1:4" x14ac:dyDescent="0.25">
      <c r="A560" s="87">
        <v>44073</v>
      </c>
      <c r="B560" t="s">
        <v>9</v>
      </c>
      <c r="C560" t="s">
        <v>63</v>
      </c>
      <c r="D560" s="2">
        <v>2</v>
      </c>
    </row>
    <row r="561" spans="1:4" x14ac:dyDescent="0.25">
      <c r="A561" s="87">
        <v>44073</v>
      </c>
      <c r="B561" t="s">
        <v>9</v>
      </c>
      <c r="C561" t="s">
        <v>9</v>
      </c>
      <c r="D561" s="2">
        <v>59</v>
      </c>
    </row>
    <row r="562" spans="1:4" x14ac:dyDescent="0.25">
      <c r="A562" s="87">
        <v>44073</v>
      </c>
      <c r="B562" t="s">
        <v>49</v>
      </c>
      <c r="C562" t="s">
        <v>67</v>
      </c>
      <c r="D562" s="2">
        <v>1</v>
      </c>
    </row>
    <row r="563" spans="1:4" x14ac:dyDescent="0.25">
      <c r="A563" s="87">
        <v>44074</v>
      </c>
      <c r="B563" t="s">
        <v>42</v>
      </c>
      <c r="C563" t="s">
        <v>42</v>
      </c>
      <c r="D563" s="2">
        <v>1</v>
      </c>
    </row>
    <row r="564" spans="1:4" x14ac:dyDescent="0.25">
      <c r="A564" s="87">
        <v>44074</v>
      </c>
      <c r="B564" t="s">
        <v>15</v>
      </c>
      <c r="C564" t="s">
        <v>168</v>
      </c>
      <c r="D564" s="2">
        <v>1</v>
      </c>
    </row>
    <row r="565" spans="1:4" x14ac:dyDescent="0.25">
      <c r="A565" s="87">
        <v>44074</v>
      </c>
      <c r="B565" t="s">
        <v>15</v>
      </c>
      <c r="C565" t="s">
        <v>15</v>
      </c>
      <c r="D565" s="2">
        <v>10</v>
      </c>
    </row>
    <row r="566" spans="1:4" x14ac:dyDescent="0.25">
      <c r="A566" s="87">
        <v>44074</v>
      </c>
      <c r="B566" t="s">
        <v>15</v>
      </c>
      <c r="C566" t="s">
        <v>358</v>
      </c>
      <c r="D566" s="2">
        <v>3</v>
      </c>
    </row>
    <row r="567" spans="1:4" x14ac:dyDescent="0.25">
      <c r="A567" s="87">
        <v>44074</v>
      </c>
      <c r="B567" t="s">
        <v>15</v>
      </c>
      <c r="C567" t="s">
        <v>355</v>
      </c>
      <c r="D567" s="2">
        <v>4</v>
      </c>
    </row>
    <row r="568" spans="1:4" x14ac:dyDescent="0.25">
      <c r="A568" s="87">
        <v>44074</v>
      </c>
      <c r="B568" t="s">
        <v>46</v>
      </c>
      <c r="C568" t="s">
        <v>45</v>
      </c>
      <c r="D568" s="2">
        <v>0</v>
      </c>
    </row>
    <row r="569" spans="1:4" x14ac:dyDescent="0.25">
      <c r="A569" s="87">
        <v>44074</v>
      </c>
      <c r="B569" t="s">
        <v>46</v>
      </c>
      <c r="C569" t="s">
        <v>331</v>
      </c>
      <c r="D569" s="2">
        <v>1</v>
      </c>
    </row>
    <row r="570" spans="1:4" x14ac:dyDescent="0.25">
      <c r="A570" s="87">
        <v>44074</v>
      </c>
      <c r="B570" t="s">
        <v>46</v>
      </c>
      <c r="C570" t="s">
        <v>46</v>
      </c>
      <c r="D570" s="2">
        <v>1</v>
      </c>
    </row>
    <row r="571" spans="1:4" x14ac:dyDescent="0.25">
      <c r="A571" s="87">
        <v>44074</v>
      </c>
      <c r="B571" t="s">
        <v>8</v>
      </c>
      <c r="C571" t="s">
        <v>8</v>
      </c>
      <c r="D571" s="2">
        <v>4</v>
      </c>
    </row>
    <row r="572" spans="1:4" x14ac:dyDescent="0.25">
      <c r="A572" s="87">
        <v>44074</v>
      </c>
      <c r="B572" t="s">
        <v>10</v>
      </c>
      <c r="C572" t="s">
        <v>10</v>
      </c>
      <c r="D572" s="2">
        <v>16</v>
      </c>
    </row>
    <row r="573" spans="1:4" x14ac:dyDescent="0.25">
      <c r="A573" s="87">
        <v>44074</v>
      </c>
      <c r="B573" t="s">
        <v>10</v>
      </c>
      <c r="C573" t="s">
        <v>21</v>
      </c>
      <c r="D573" s="2">
        <v>1</v>
      </c>
    </row>
    <row r="574" spans="1:4" x14ac:dyDescent="0.25">
      <c r="A574" s="87">
        <v>44074</v>
      </c>
      <c r="B574" t="s">
        <v>13</v>
      </c>
      <c r="C574" t="s">
        <v>215</v>
      </c>
      <c r="D574" s="2">
        <v>4</v>
      </c>
    </row>
    <row r="575" spans="1:4" x14ac:dyDescent="0.25">
      <c r="A575" s="87">
        <v>44074</v>
      </c>
      <c r="B575" t="s">
        <v>14</v>
      </c>
      <c r="C575" t="s">
        <v>14</v>
      </c>
      <c r="D575" s="2">
        <v>1</v>
      </c>
    </row>
    <row r="576" spans="1:4" x14ac:dyDescent="0.25">
      <c r="A576" s="87">
        <v>44074</v>
      </c>
      <c r="B576" t="s">
        <v>9</v>
      </c>
      <c r="C576" t="s">
        <v>363</v>
      </c>
      <c r="D576" s="2">
        <v>1</v>
      </c>
    </row>
    <row r="577" spans="1:4" x14ac:dyDescent="0.25">
      <c r="A577" s="87">
        <v>44074</v>
      </c>
      <c r="B577" t="s">
        <v>9</v>
      </c>
      <c r="C577" t="s">
        <v>97</v>
      </c>
      <c r="D577" s="2">
        <v>1</v>
      </c>
    </row>
    <row r="578" spans="1:4" x14ac:dyDescent="0.25">
      <c r="A578" s="87">
        <v>44074</v>
      </c>
      <c r="B578" t="s">
        <v>9</v>
      </c>
      <c r="C578" t="s">
        <v>63</v>
      </c>
      <c r="D578" s="2">
        <v>6</v>
      </c>
    </row>
    <row r="579" spans="1:4" x14ac:dyDescent="0.25">
      <c r="A579" s="87">
        <v>44074</v>
      </c>
      <c r="B579" t="s">
        <v>9</v>
      </c>
      <c r="C579" t="s">
        <v>9</v>
      </c>
      <c r="D579" s="2">
        <v>121</v>
      </c>
    </row>
    <row r="580" spans="1:4" x14ac:dyDescent="0.25">
      <c r="A580" s="87">
        <v>44074</v>
      </c>
      <c r="B580" t="s">
        <v>9</v>
      </c>
      <c r="C580" t="s">
        <v>53</v>
      </c>
      <c r="D580" s="2">
        <v>7</v>
      </c>
    </row>
    <row r="581" spans="1:4" x14ac:dyDescent="0.25">
      <c r="A581" s="87">
        <v>44074</v>
      </c>
      <c r="B581" t="s">
        <v>9</v>
      </c>
      <c r="C581" t="s">
        <v>151</v>
      </c>
      <c r="D581" s="2">
        <v>1</v>
      </c>
    </row>
    <row r="582" spans="1:4" x14ac:dyDescent="0.25">
      <c r="A582" s="87">
        <v>44074</v>
      </c>
      <c r="B582" t="s">
        <v>9</v>
      </c>
      <c r="C582" t="s">
        <v>189</v>
      </c>
      <c r="D582" s="2">
        <v>1</v>
      </c>
    </row>
    <row r="583" spans="1:4" x14ac:dyDescent="0.25">
      <c r="A583" s="87">
        <v>44074</v>
      </c>
      <c r="B583" t="s">
        <v>75</v>
      </c>
      <c r="C583" t="s">
        <v>75</v>
      </c>
      <c r="D583" s="2">
        <v>4</v>
      </c>
    </row>
    <row r="584" spans="1:4" x14ac:dyDescent="0.25">
      <c r="A584" s="87">
        <v>44074</v>
      </c>
      <c r="B584" t="s">
        <v>12</v>
      </c>
      <c r="C584" t="s">
        <v>12</v>
      </c>
      <c r="D584" s="2">
        <v>1</v>
      </c>
    </row>
    <row r="585" spans="1:4" x14ac:dyDescent="0.25">
      <c r="A585" s="87">
        <v>44075</v>
      </c>
      <c r="B585" t="s">
        <v>42</v>
      </c>
      <c r="C585" t="s">
        <v>42</v>
      </c>
      <c r="D585" s="2">
        <v>13</v>
      </c>
    </row>
    <row r="586" spans="1:4" x14ac:dyDescent="0.25">
      <c r="A586" s="87">
        <v>44075</v>
      </c>
      <c r="B586" t="s">
        <v>15</v>
      </c>
      <c r="C586" t="s">
        <v>168</v>
      </c>
      <c r="D586" s="2">
        <v>1</v>
      </c>
    </row>
    <row r="587" spans="1:4" x14ac:dyDescent="0.25">
      <c r="A587" s="87">
        <v>44075</v>
      </c>
      <c r="B587" t="s">
        <v>15</v>
      </c>
      <c r="C587" t="s">
        <v>358</v>
      </c>
      <c r="D587" s="2">
        <v>1</v>
      </c>
    </row>
    <row r="588" spans="1:4" x14ac:dyDescent="0.25">
      <c r="A588" s="87">
        <v>44075</v>
      </c>
      <c r="B588" t="s">
        <v>46</v>
      </c>
      <c r="C588" t="s">
        <v>45</v>
      </c>
      <c r="D588" s="2">
        <v>3</v>
      </c>
    </row>
    <row r="589" spans="1:4" x14ac:dyDescent="0.25">
      <c r="A589" s="87">
        <v>44075</v>
      </c>
      <c r="B589" t="s">
        <v>46</v>
      </c>
      <c r="C589" t="s">
        <v>46</v>
      </c>
      <c r="D589" s="2">
        <v>1</v>
      </c>
    </row>
    <row r="590" spans="1:4" x14ac:dyDescent="0.25">
      <c r="A590" s="87">
        <v>44075</v>
      </c>
      <c r="B590" t="s">
        <v>71</v>
      </c>
      <c r="C590" t="s">
        <v>71</v>
      </c>
      <c r="D590" s="2">
        <v>0</v>
      </c>
    </row>
    <row r="591" spans="1:4" x14ac:dyDescent="0.25">
      <c r="A591" s="87">
        <v>44075</v>
      </c>
      <c r="B591" t="s">
        <v>72</v>
      </c>
      <c r="C591" t="s">
        <v>72</v>
      </c>
      <c r="D591" s="2">
        <v>2</v>
      </c>
    </row>
    <row r="592" spans="1:4" x14ac:dyDescent="0.25">
      <c r="A592" s="87">
        <v>44075</v>
      </c>
      <c r="B592" t="s">
        <v>8</v>
      </c>
      <c r="C592" t="s">
        <v>196</v>
      </c>
      <c r="D592" s="2">
        <v>1</v>
      </c>
    </row>
    <row r="593" spans="1:4" x14ac:dyDescent="0.25">
      <c r="A593" s="87">
        <v>44075</v>
      </c>
      <c r="B593" t="s">
        <v>10</v>
      </c>
      <c r="C593" t="s">
        <v>10</v>
      </c>
      <c r="D593" s="2">
        <v>29</v>
      </c>
    </row>
    <row r="594" spans="1:4" x14ac:dyDescent="0.25">
      <c r="A594" s="87">
        <v>44075</v>
      </c>
      <c r="B594" t="s">
        <v>10</v>
      </c>
      <c r="C594" t="s">
        <v>21</v>
      </c>
      <c r="D594" s="2">
        <v>2</v>
      </c>
    </row>
    <row r="595" spans="1:4" x14ac:dyDescent="0.25">
      <c r="A595" s="87">
        <v>44075</v>
      </c>
      <c r="B595" t="s">
        <v>19</v>
      </c>
      <c r="C595" t="s">
        <v>185</v>
      </c>
      <c r="D595" s="2">
        <v>2</v>
      </c>
    </row>
    <row r="596" spans="1:4" x14ac:dyDescent="0.25">
      <c r="A596" s="87">
        <v>44075</v>
      </c>
      <c r="B596" t="s">
        <v>13</v>
      </c>
      <c r="C596" t="s">
        <v>131</v>
      </c>
      <c r="D596" s="2">
        <v>0</v>
      </c>
    </row>
    <row r="597" spans="1:4" x14ac:dyDescent="0.25">
      <c r="A597" s="87">
        <v>44075</v>
      </c>
      <c r="B597" t="s">
        <v>13</v>
      </c>
      <c r="C597" t="s">
        <v>215</v>
      </c>
      <c r="D597" s="2">
        <v>1</v>
      </c>
    </row>
    <row r="598" spans="1:4" x14ac:dyDescent="0.25">
      <c r="A598" s="87">
        <v>44075</v>
      </c>
      <c r="B598" t="s">
        <v>14</v>
      </c>
      <c r="C598" t="s">
        <v>237</v>
      </c>
      <c r="D598" s="2">
        <v>7</v>
      </c>
    </row>
    <row r="599" spans="1:4" x14ac:dyDescent="0.25">
      <c r="A599" s="87">
        <v>44075</v>
      </c>
      <c r="B599" t="s">
        <v>9</v>
      </c>
      <c r="C599" t="s">
        <v>363</v>
      </c>
      <c r="D599" s="2">
        <v>2</v>
      </c>
    </row>
    <row r="600" spans="1:4" x14ac:dyDescent="0.25">
      <c r="A600" s="87">
        <v>44075</v>
      </c>
      <c r="B600" t="s">
        <v>9</v>
      </c>
      <c r="C600" t="s">
        <v>97</v>
      </c>
      <c r="D600" s="2">
        <v>8</v>
      </c>
    </row>
    <row r="601" spans="1:4" x14ac:dyDescent="0.25">
      <c r="A601" s="87">
        <v>44075</v>
      </c>
      <c r="B601" t="s">
        <v>9</v>
      </c>
      <c r="C601" t="s">
        <v>214</v>
      </c>
      <c r="D601" s="2">
        <v>5</v>
      </c>
    </row>
    <row r="602" spans="1:4" x14ac:dyDescent="0.25">
      <c r="A602" s="87">
        <v>44075</v>
      </c>
      <c r="B602" t="s">
        <v>9</v>
      </c>
      <c r="C602" t="s">
        <v>63</v>
      </c>
      <c r="D602" s="2">
        <v>4</v>
      </c>
    </row>
    <row r="603" spans="1:4" x14ac:dyDescent="0.25">
      <c r="A603" s="87">
        <v>44075</v>
      </c>
      <c r="B603" t="s">
        <v>9</v>
      </c>
      <c r="C603" t="s">
        <v>9</v>
      </c>
      <c r="D603" s="2">
        <v>160</v>
      </c>
    </row>
    <row r="604" spans="1:4" x14ac:dyDescent="0.25">
      <c r="A604" s="87">
        <v>44075</v>
      </c>
      <c r="B604" t="s">
        <v>9</v>
      </c>
      <c r="C604" t="s">
        <v>295</v>
      </c>
      <c r="D604" s="2">
        <v>2</v>
      </c>
    </row>
    <row r="605" spans="1:4" x14ac:dyDescent="0.25">
      <c r="A605" s="87">
        <v>44075</v>
      </c>
      <c r="B605" t="s">
        <v>9</v>
      </c>
      <c r="C605" t="s">
        <v>53</v>
      </c>
      <c r="D605" s="2">
        <v>6</v>
      </c>
    </row>
    <row r="606" spans="1:4" x14ac:dyDescent="0.25">
      <c r="A606" s="87">
        <v>44075</v>
      </c>
      <c r="B606" t="s">
        <v>9</v>
      </c>
      <c r="C606" t="s">
        <v>151</v>
      </c>
      <c r="D606" s="2">
        <v>2</v>
      </c>
    </row>
    <row r="607" spans="1:4" x14ac:dyDescent="0.25">
      <c r="A607" s="87">
        <v>44075</v>
      </c>
      <c r="B607" t="s">
        <v>9</v>
      </c>
      <c r="C607" t="s">
        <v>189</v>
      </c>
      <c r="D607" s="2">
        <v>4</v>
      </c>
    </row>
    <row r="608" spans="1:4" x14ac:dyDescent="0.25">
      <c r="A608" s="87">
        <v>44075</v>
      </c>
      <c r="B608" t="s">
        <v>73</v>
      </c>
      <c r="C608" t="s">
        <v>347</v>
      </c>
      <c r="D608" s="2">
        <v>0</v>
      </c>
    </row>
    <row r="609" spans="1:4" x14ac:dyDescent="0.25">
      <c r="A609" s="87">
        <v>44075</v>
      </c>
      <c r="B609" t="s">
        <v>49</v>
      </c>
      <c r="C609" t="s">
        <v>67</v>
      </c>
      <c r="D609" s="2">
        <v>2</v>
      </c>
    </row>
    <row r="610" spans="1:4" x14ac:dyDescent="0.25">
      <c r="A610" s="87">
        <v>44075</v>
      </c>
      <c r="B610" t="s">
        <v>75</v>
      </c>
      <c r="C610" t="s">
        <v>75</v>
      </c>
      <c r="D610" s="2">
        <v>2</v>
      </c>
    </row>
    <row r="611" spans="1:4" x14ac:dyDescent="0.25">
      <c r="A611" s="87">
        <v>44075</v>
      </c>
      <c r="B611" t="s">
        <v>12</v>
      </c>
      <c r="C611" t="s">
        <v>12</v>
      </c>
      <c r="D611" s="2">
        <v>4</v>
      </c>
    </row>
    <row r="612" spans="1:4" x14ac:dyDescent="0.25">
      <c r="A612" s="87">
        <v>44076</v>
      </c>
      <c r="B612" s="171" t="s">
        <v>49</v>
      </c>
      <c r="C612" s="171" t="s">
        <v>67</v>
      </c>
      <c r="D612" s="2">
        <v>2</v>
      </c>
    </row>
    <row r="613" spans="1:4" x14ac:dyDescent="0.25">
      <c r="A613" s="87">
        <v>44076</v>
      </c>
      <c r="B613" s="171" t="s">
        <v>9</v>
      </c>
      <c r="C613" s="171" t="s">
        <v>9</v>
      </c>
      <c r="D613" s="2">
        <v>51</v>
      </c>
    </row>
    <row r="614" spans="1:4" x14ac:dyDescent="0.25">
      <c r="A614" s="87">
        <v>44076</v>
      </c>
      <c r="B614" s="171" t="s">
        <v>9</v>
      </c>
      <c r="C614" t="s">
        <v>63</v>
      </c>
      <c r="D614" s="2">
        <v>2</v>
      </c>
    </row>
    <row r="615" spans="1:4" x14ac:dyDescent="0.25">
      <c r="A615" s="87">
        <v>44076</v>
      </c>
      <c r="B615" s="171" t="s">
        <v>9</v>
      </c>
      <c r="C615" t="s">
        <v>189</v>
      </c>
      <c r="D615" s="2">
        <v>4</v>
      </c>
    </row>
    <row r="616" spans="1:4" x14ac:dyDescent="0.25">
      <c r="A616" s="87">
        <v>44076</v>
      </c>
      <c r="B616" s="171" t="s">
        <v>9</v>
      </c>
      <c r="C616" t="s">
        <v>325</v>
      </c>
      <c r="D616" s="2">
        <v>3</v>
      </c>
    </row>
    <row r="617" spans="1:4" s="171" customFormat="1" x14ac:dyDescent="0.25">
      <c r="A617" s="87">
        <v>44076</v>
      </c>
      <c r="B617" s="171" t="s">
        <v>9</v>
      </c>
      <c r="C617" s="171" t="s">
        <v>372</v>
      </c>
      <c r="D617" s="2">
        <v>1</v>
      </c>
    </row>
    <row r="618" spans="1:4" x14ac:dyDescent="0.25">
      <c r="A618" s="87">
        <v>44076</v>
      </c>
      <c r="B618" s="171" t="s">
        <v>10</v>
      </c>
      <c r="C618" s="171" t="s">
        <v>10</v>
      </c>
      <c r="D618" s="2">
        <v>74</v>
      </c>
    </row>
    <row r="619" spans="1:4" s="171" customFormat="1" x14ac:dyDescent="0.25">
      <c r="A619" s="87">
        <v>44076</v>
      </c>
      <c r="B619" s="171" t="s">
        <v>10</v>
      </c>
      <c r="C619" s="171" t="s">
        <v>21</v>
      </c>
      <c r="D619" s="2">
        <v>2</v>
      </c>
    </row>
    <row r="620" spans="1:4" s="171" customFormat="1" x14ac:dyDescent="0.25">
      <c r="A620" s="87">
        <v>44076</v>
      </c>
      <c r="B620" s="171" t="s">
        <v>10</v>
      </c>
      <c r="C620" s="171" t="s">
        <v>231</v>
      </c>
      <c r="D620" s="2">
        <v>2</v>
      </c>
    </row>
    <row r="621" spans="1:4" x14ac:dyDescent="0.25">
      <c r="A621" s="87">
        <v>44076</v>
      </c>
      <c r="B621" s="171" t="s">
        <v>15</v>
      </c>
      <c r="C621" s="171" t="s">
        <v>15</v>
      </c>
      <c r="D621" s="2">
        <v>19</v>
      </c>
    </row>
    <row r="622" spans="1:4" s="171" customFormat="1" x14ac:dyDescent="0.25">
      <c r="A622" s="87">
        <v>44076</v>
      </c>
      <c r="B622" s="1" t="s">
        <v>15</v>
      </c>
      <c r="C622" s="1" t="s">
        <v>168</v>
      </c>
      <c r="D622" s="2">
        <v>2</v>
      </c>
    </row>
    <row r="623" spans="1:4" s="171" customFormat="1" x14ac:dyDescent="0.25">
      <c r="A623" s="87">
        <v>44076</v>
      </c>
      <c r="B623" s="171" t="s">
        <v>15</v>
      </c>
      <c r="C623" s="171" t="s">
        <v>219</v>
      </c>
      <c r="D623" s="2">
        <v>1</v>
      </c>
    </row>
    <row r="624" spans="1:4" s="171" customFormat="1" x14ac:dyDescent="0.25">
      <c r="A624" s="87">
        <v>44076</v>
      </c>
      <c r="B624" s="1" t="s">
        <v>15</v>
      </c>
      <c r="C624" s="171" t="s">
        <v>225</v>
      </c>
      <c r="D624" s="2">
        <v>2</v>
      </c>
    </row>
    <row r="625" spans="1:4" s="171" customFormat="1" x14ac:dyDescent="0.25">
      <c r="A625" s="87">
        <v>44076</v>
      </c>
      <c r="B625" s="171" t="s">
        <v>15</v>
      </c>
      <c r="C625" s="171" t="s">
        <v>355</v>
      </c>
      <c r="D625" s="2">
        <v>1</v>
      </c>
    </row>
    <row r="626" spans="1:4" x14ac:dyDescent="0.25">
      <c r="A626" s="87">
        <v>44076</v>
      </c>
      <c r="B626" t="s">
        <v>42</v>
      </c>
      <c r="C626" t="s">
        <v>42</v>
      </c>
      <c r="D626" s="2">
        <v>20</v>
      </c>
    </row>
    <row r="627" spans="1:4" x14ac:dyDescent="0.25">
      <c r="A627" s="87">
        <v>44076</v>
      </c>
      <c r="B627" t="s">
        <v>13</v>
      </c>
      <c r="C627" t="s">
        <v>13</v>
      </c>
      <c r="D627" s="2">
        <v>2</v>
      </c>
    </row>
    <row r="628" spans="1:4" s="171" customFormat="1" x14ac:dyDescent="0.25">
      <c r="A628" s="87">
        <v>44076</v>
      </c>
      <c r="B628" s="171" t="s">
        <v>13</v>
      </c>
      <c r="C628" s="171" t="s">
        <v>228</v>
      </c>
      <c r="D628" s="2">
        <v>6</v>
      </c>
    </row>
    <row r="629" spans="1:4" s="171" customFormat="1" x14ac:dyDescent="0.25">
      <c r="A629" s="87">
        <v>44076</v>
      </c>
      <c r="B629" s="171" t="s">
        <v>13</v>
      </c>
      <c r="C629" s="171" t="s">
        <v>215</v>
      </c>
      <c r="D629" s="2">
        <v>6</v>
      </c>
    </row>
    <row r="630" spans="1:4" x14ac:dyDescent="0.25">
      <c r="A630" s="87">
        <v>44076</v>
      </c>
      <c r="B630" t="s">
        <v>8</v>
      </c>
      <c r="C630" t="s">
        <v>8</v>
      </c>
      <c r="D630" s="2">
        <v>11</v>
      </c>
    </row>
    <row r="631" spans="1:4" x14ac:dyDescent="0.25">
      <c r="A631" s="87">
        <v>44076</v>
      </c>
      <c r="B631" t="s">
        <v>12</v>
      </c>
      <c r="C631" t="s">
        <v>12</v>
      </c>
      <c r="D631" s="2">
        <v>7</v>
      </c>
    </row>
    <row r="632" spans="1:4" x14ac:dyDescent="0.25">
      <c r="A632" s="87">
        <v>44076</v>
      </c>
      <c r="B632" t="s">
        <v>19</v>
      </c>
      <c r="C632" t="s">
        <v>99</v>
      </c>
      <c r="D632" s="2">
        <v>2</v>
      </c>
    </row>
    <row r="633" spans="1:4" x14ac:dyDescent="0.25">
      <c r="A633" s="87">
        <v>44076</v>
      </c>
      <c r="B633" t="s">
        <v>75</v>
      </c>
      <c r="C633" t="s">
        <v>75</v>
      </c>
      <c r="D633" s="2">
        <v>1</v>
      </c>
    </row>
    <row r="634" spans="1:4" x14ac:dyDescent="0.25">
      <c r="A634" s="87">
        <v>44076</v>
      </c>
      <c r="B634" t="s">
        <v>46</v>
      </c>
      <c r="C634" t="s">
        <v>45</v>
      </c>
      <c r="D634" s="2">
        <v>1</v>
      </c>
    </row>
  </sheetData>
  <autoFilter ref="A1:D61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0" customWidth="1"/>
    <col min="2" max="2" width="24.5703125" style="140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0"/>
  </cols>
  <sheetData>
    <row r="2" spans="1:80" s="141" customFormat="1" ht="33.75" customHeight="1" x14ac:dyDescent="0.25">
      <c r="A2" s="143" t="s">
        <v>2</v>
      </c>
      <c r="B2" s="143" t="s">
        <v>3</v>
      </c>
      <c r="C2" s="95" t="s">
        <v>291</v>
      </c>
      <c r="D2" s="144">
        <v>44044</v>
      </c>
      <c r="E2" s="144">
        <v>44045</v>
      </c>
      <c r="F2" s="144">
        <v>44046</v>
      </c>
      <c r="G2" s="144">
        <v>44047</v>
      </c>
      <c r="H2" s="144">
        <v>44048</v>
      </c>
      <c r="I2" s="144">
        <v>44049</v>
      </c>
      <c r="J2" s="144">
        <v>44050</v>
      </c>
      <c r="K2" s="144">
        <v>44051</v>
      </c>
      <c r="L2" s="144">
        <v>44052</v>
      </c>
      <c r="M2" s="145">
        <v>44053</v>
      </c>
      <c r="N2" s="145">
        <v>44054</v>
      </c>
      <c r="O2" s="145">
        <v>44055</v>
      </c>
      <c r="P2" s="145">
        <v>44056</v>
      </c>
      <c r="Q2" s="145">
        <v>44057</v>
      </c>
      <c r="R2" s="145">
        <v>44058</v>
      </c>
      <c r="S2" s="145">
        <v>44059</v>
      </c>
      <c r="T2" s="145">
        <v>44060</v>
      </c>
      <c r="U2" s="145">
        <v>44061</v>
      </c>
      <c r="V2" s="145">
        <v>44062</v>
      </c>
      <c r="W2" s="145">
        <v>44063</v>
      </c>
      <c r="X2" s="145">
        <v>44064</v>
      </c>
      <c r="Y2" s="145">
        <v>44065</v>
      </c>
      <c r="Z2" s="145">
        <v>44066</v>
      </c>
      <c r="AA2" s="145">
        <v>44067</v>
      </c>
      <c r="AB2" s="145">
        <v>44068</v>
      </c>
      <c r="AC2" s="145">
        <v>44069</v>
      </c>
      <c r="AD2" s="146" t="s">
        <v>293</v>
      </c>
      <c r="AE2" s="146" t="s">
        <v>294</v>
      </c>
      <c r="AF2" s="147" t="s">
        <v>292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48" t="s">
        <v>18</v>
      </c>
      <c r="B3" s="148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1" t="str">
        <f>IF(ISERROR( LN(2)/(LN(AE3)-LN(X3))*7), "mas de 100", LN(2)/(LN(AE3)-LN(X3))*7)</f>
        <v>mas de 100</v>
      </c>
    </row>
    <row r="4" spans="1:80" x14ac:dyDescent="0.25">
      <c r="A4" s="148" t="s">
        <v>18</v>
      </c>
      <c r="B4" s="148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1" t="str">
        <f t="shared" ref="AF4:AF7" si="0">IF(ISERROR( LN(2)/(LN(AE4)-LN(X4))*7), "mas de 100", LN(2)/(LN(AE4)-LN(X4))*7)</f>
        <v>mas de 100</v>
      </c>
    </row>
    <row r="5" spans="1:80" x14ac:dyDescent="0.25">
      <c r="A5" s="148" t="s">
        <v>18</v>
      </c>
      <c r="B5" s="148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1" t="str">
        <f t="shared" si="0"/>
        <v>mas de 100</v>
      </c>
    </row>
    <row r="6" spans="1:80" x14ac:dyDescent="0.25">
      <c r="A6" s="148" t="s">
        <v>18</v>
      </c>
      <c r="B6" s="148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1" t="str">
        <f t="shared" si="0"/>
        <v>mas de 100</v>
      </c>
    </row>
    <row r="7" spans="1:80" s="142" customFormat="1" x14ac:dyDescent="0.25">
      <c r="A7" s="152" t="s">
        <v>275</v>
      </c>
      <c r="B7" s="152"/>
      <c r="C7" s="153">
        <v>45</v>
      </c>
      <c r="D7" s="153">
        <v>46</v>
      </c>
      <c r="E7" s="153">
        <v>46</v>
      </c>
      <c r="F7" s="153">
        <v>46</v>
      </c>
      <c r="G7" s="153">
        <v>47</v>
      </c>
      <c r="H7" s="153">
        <v>48</v>
      </c>
      <c r="I7" s="153">
        <v>48</v>
      </c>
      <c r="J7" s="153">
        <v>48</v>
      </c>
      <c r="K7" s="153">
        <v>48</v>
      </c>
      <c r="L7" s="153">
        <v>48</v>
      </c>
      <c r="M7" s="153">
        <v>48</v>
      </c>
      <c r="N7" s="153">
        <v>48</v>
      </c>
      <c r="O7" s="153">
        <v>48</v>
      </c>
      <c r="P7" s="153">
        <v>51</v>
      </c>
      <c r="Q7" s="153">
        <v>51</v>
      </c>
      <c r="R7" s="153">
        <v>51</v>
      </c>
      <c r="S7" s="153">
        <v>51</v>
      </c>
      <c r="T7" s="153">
        <v>51</v>
      </c>
      <c r="U7" s="153">
        <v>51</v>
      </c>
      <c r="V7" s="153">
        <v>52</v>
      </c>
      <c r="W7" s="153">
        <v>52</v>
      </c>
      <c r="X7" s="153">
        <v>52</v>
      </c>
      <c r="Y7" s="153">
        <v>52</v>
      </c>
      <c r="Z7" s="153">
        <v>52</v>
      </c>
      <c r="AA7" s="153">
        <v>52</v>
      </c>
      <c r="AB7" s="153">
        <v>52</v>
      </c>
      <c r="AC7" s="153">
        <v>52</v>
      </c>
      <c r="AD7" s="153"/>
      <c r="AE7" s="153">
        <v>52</v>
      </c>
      <c r="AF7" s="151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48" t="s">
        <v>42</v>
      </c>
      <c r="B8" s="148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49">
        <f t="shared" ref="AF8:AF65" si="1">IF(ISERROR( LN(2)/(LN(AE8)-LN(X8))*7), "", LN(2)/(LN(AE8)-LN(X8))*7)</f>
        <v>14.420299019743014</v>
      </c>
    </row>
    <row r="9" spans="1:80" s="142" customFormat="1" x14ac:dyDescent="0.25">
      <c r="A9" s="154" t="s">
        <v>276</v>
      </c>
      <c r="B9" s="154"/>
      <c r="C9" s="155">
        <v>6</v>
      </c>
      <c r="D9" s="155">
        <v>7</v>
      </c>
      <c r="E9" s="155">
        <v>7</v>
      </c>
      <c r="F9" s="155">
        <v>7</v>
      </c>
      <c r="G9" s="155">
        <v>7</v>
      </c>
      <c r="H9" s="155">
        <v>8</v>
      </c>
      <c r="I9" s="155">
        <v>11</v>
      </c>
      <c r="J9" s="155">
        <v>12</v>
      </c>
      <c r="K9" s="155">
        <v>12</v>
      </c>
      <c r="L9" s="155">
        <v>12</v>
      </c>
      <c r="M9" s="155">
        <v>12</v>
      </c>
      <c r="N9" s="155">
        <v>13</v>
      </c>
      <c r="O9" s="155">
        <v>13</v>
      </c>
      <c r="P9" s="155">
        <v>15</v>
      </c>
      <c r="Q9" s="155">
        <v>17</v>
      </c>
      <c r="R9" s="155">
        <v>28</v>
      </c>
      <c r="S9" s="155">
        <v>29</v>
      </c>
      <c r="T9" s="155">
        <v>30</v>
      </c>
      <c r="U9" s="155">
        <v>30</v>
      </c>
      <c r="V9" s="155">
        <v>28</v>
      </c>
      <c r="W9" s="155">
        <v>29</v>
      </c>
      <c r="X9" s="155">
        <v>35</v>
      </c>
      <c r="Y9" s="155">
        <v>35</v>
      </c>
      <c r="Z9" s="155">
        <v>43</v>
      </c>
      <c r="AA9" s="155">
        <v>48</v>
      </c>
      <c r="AB9" s="155">
        <v>48</v>
      </c>
      <c r="AC9" s="155">
        <v>49</v>
      </c>
      <c r="AD9" s="155"/>
      <c r="AE9" s="155">
        <v>49</v>
      </c>
      <c r="AF9" s="149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48" t="s">
        <v>15</v>
      </c>
      <c r="B10" s="148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49">
        <f t="shared" si="1"/>
        <v>11.966579039460184</v>
      </c>
    </row>
    <row r="11" spans="1:80" x14ac:dyDescent="0.25">
      <c r="A11" s="148" t="s">
        <v>15</v>
      </c>
      <c r="B11" s="148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1" t="str">
        <f t="shared" ref="AF11:AF12" si="2">IF(ISERROR( LN(2)/(LN(AE11)-LN(X11))*7), "mas de 100", LN(2)/(LN(AE11)-LN(X11))*7)</f>
        <v>mas de 100</v>
      </c>
    </row>
    <row r="12" spans="1:80" x14ac:dyDescent="0.25">
      <c r="A12" s="148" t="s">
        <v>15</v>
      </c>
      <c r="B12" s="148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1" t="str">
        <f t="shared" si="2"/>
        <v>mas de 100</v>
      </c>
    </row>
    <row r="13" spans="1:80" x14ac:dyDescent="0.25">
      <c r="A13" s="148" t="s">
        <v>15</v>
      </c>
      <c r="B13" s="148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0">
        <f t="shared" si="1"/>
        <v>19.528309261523532</v>
      </c>
    </row>
    <row r="14" spans="1:80" x14ac:dyDescent="0.25">
      <c r="A14" s="148" t="s">
        <v>15</v>
      </c>
      <c r="B14" s="148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0">
        <f t="shared" si="1"/>
        <v>21.743986036537731</v>
      </c>
    </row>
    <row r="15" spans="1:80" x14ac:dyDescent="0.25">
      <c r="A15" s="148" t="s">
        <v>15</v>
      </c>
      <c r="B15" s="148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1" t="str">
        <f t="shared" ref="AF15:AF16" si="3">IF(ISERROR( LN(2)/(LN(AE15)-LN(X15))*7), "mas de 100", LN(2)/(LN(AE15)-LN(X15))*7)</f>
        <v>mas de 100</v>
      </c>
    </row>
    <row r="16" spans="1:80" x14ac:dyDescent="0.25">
      <c r="A16" s="148" t="s">
        <v>15</v>
      </c>
      <c r="B16" s="148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1" t="str">
        <f t="shared" si="3"/>
        <v>mas de 100</v>
      </c>
    </row>
    <row r="17" spans="1:80" x14ac:dyDescent="0.25">
      <c r="A17" s="148" t="s">
        <v>15</v>
      </c>
      <c r="B17" s="148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0">
        <f t="shared" si="1"/>
        <v>21.743986036537731</v>
      </c>
    </row>
    <row r="18" spans="1:80" s="142" customFormat="1" x14ac:dyDescent="0.25">
      <c r="A18" s="156" t="s">
        <v>277</v>
      </c>
      <c r="B18" s="156"/>
      <c r="C18" s="157">
        <v>49</v>
      </c>
      <c r="D18" s="157">
        <v>49</v>
      </c>
      <c r="E18" s="157">
        <v>51</v>
      </c>
      <c r="F18" s="157">
        <v>53</v>
      </c>
      <c r="G18" s="157">
        <v>53</v>
      </c>
      <c r="H18" s="157">
        <v>56</v>
      </c>
      <c r="I18" s="157">
        <v>57</v>
      </c>
      <c r="J18" s="157">
        <v>59</v>
      </c>
      <c r="K18" s="157">
        <v>60</v>
      </c>
      <c r="L18" s="157">
        <v>62</v>
      </c>
      <c r="M18" s="157">
        <v>62</v>
      </c>
      <c r="N18" s="157">
        <v>62</v>
      </c>
      <c r="O18" s="157">
        <v>62</v>
      </c>
      <c r="P18" s="157">
        <v>62</v>
      </c>
      <c r="Q18" s="157">
        <v>62</v>
      </c>
      <c r="R18" s="157">
        <v>63</v>
      </c>
      <c r="S18" s="157">
        <v>67</v>
      </c>
      <c r="T18" s="157">
        <v>67</v>
      </c>
      <c r="U18" s="157">
        <v>67</v>
      </c>
      <c r="V18" s="157">
        <v>68</v>
      </c>
      <c r="W18" s="157">
        <v>69</v>
      </c>
      <c r="X18" s="157">
        <v>70</v>
      </c>
      <c r="Y18" s="157">
        <v>74</v>
      </c>
      <c r="Z18" s="157">
        <v>75</v>
      </c>
      <c r="AA18" s="157">
        <v>77</v>
      </c>
      <c r="AB18" s="157">
        <v>79</v>
      </c>
      <c r="AC18" s="157">
        <v>82</v>
      </c>
      <c r="AD18" s="157"/>
      <c r="AE18" s="157">
        <v>89</v>
      </c>
      <c r="AF18" s="150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48" t="s">
        <v>46</v>
      </c>
      <c r="B19" s="148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1">
        <f t="shared" si="1"/>
        <v>59.40434904793527</v>
      </c>
    </row>
    <row r="20" spans="1:80" x14ac:dyDescent="0.25">
      <c r="A20" s="148" t="s">
        <v>46</v>
      </c>
      <c r="B20" s="148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1" t="str">
        <f t="shared" ref="AF20:AF24" si="4">IF(ISERROR( LN(2)/(LN(AE20)-LN(X20))*7), "mas de 100", LN(2)/(LN(AE20)-LN(X20))*7)</f>
        <v>mas de 100</v>
      </c>
    </row>
    <row r="21" spans="1:80" x14ac:dyDescent="0.25">
      <c r="A21" s="148" t="s">
        <v>46</v>
      </c>
      <c r="B21" s="148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1" t="str">
        <f t="shared" si="4"/>
        <v>mas de 100</v>
      </c>
    </row>
    <row r="22" spans="1:80" x14ac:dyDescent="0.25">
      <c r="A22" s="148" t="s">
        <v>46</v>
      </c>
      <c r="B22" s="148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1" t="str">
        <f t="shared" si="4"/>
        <v>mas de 100</v>
      </c>
    </row>
    <row r="23" spans="1:80" x14ac:dyDescent="0.25">
      <c r="A23" s="148" t="s">
        <v>46</v>
      </c>
      <c r="B23" s="148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1" t="str">
        <f t="shared" si="4"/>
        <v>mas de 100</v>
      </c>
    </row>
    <row r="24" spans="1:80" x14ac:dyDescent="0.25">
      <c r="A24" s="148" t="s">
        <v>46</v>
      </c>
      <c r="B24" s="148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1" t="str">
        <f t="shared" si="4"/>
        <v>mas de 100</v>
      </c>
    </row>
    <row r="25" spans="1:80" s="142" customFormat="1" x14ac:dyDescent="0.25">
      <c r="A25" s="152" t="s">
        <v>278</v>
      </c>
      <c r="B25" s="152"/>
      <c r="C25" s="153">
        <v>114</v>
      </c>
      <c r="D25" s="153">
        <v>116</v>
      </c>
      <c r="E25" s="153">
        <v>116</v>
      </c>
      <c r="F25" s="153">
        <v>116</v>
      </c>
      <c r="G25" s="153">
        <v>116</v>
      </c>
      <c r="H25" s="153">
        <v>117</v>
      </c>
      <c r="I25" s="153">
        <v>117</v>
      </c>
      <c r="J25" s="153">
        <v>118</v>
      </c>
      <c r="K25" s="153">
        <v>118</v>
      </c>
      <c r="L25" s="153">
        <v>119</v>
      </c>
      <c r="M25" s="153">
        <v>121</v>
      </c>
      <c r="N25" s="153">
        <v>121</v>
      </c>
      <c r="O25" s="153">
        <v>121</v>
      </c>
      <c r="P25" s="153">
        <v>123</v>
      </c>
      <c r="Q25" s="153">
        <v>125</v>
      </c>
      <c r="R25" s="153">
        <v>127</v>
      </c>
      <c r="S25" s="153">
        <v>131</v>
      </c>
      <c r="T25" s="153">
        <v>131</v>
      </c>
      <c r="U25" s="153">
        <v>131</v>
      </c>
      <c r="V25" s="153">
        <v>133</v>
      </c>
      <c r="W25" s="153">
        <v>134</v>
      </c>
      <c r="X25" s="153">
        <v>137</v>
      </c>
      <c r="Y25" s="153">
        <v>137</v>
      </c>
      <c r="Z25" s="153">
        <v>140</v>
      </c>
      <c r="AA25" s="153">
        <v>141</v>
      </c>
      <c r="AB25" s="153">
        <v>141</v>
      </c>
      <c r="AC25" s="153">
        <v>141</v>
      </c>
      <c r="AD25" s="153"/>
      <c r="AE25" s="153">
        <v>141</v>
      </c>
      <c r="AF25" s="151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48" t="s">
        <v>71</v>
      </c>
      <c r="B26" s="148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1" t="str">
        <f t="shared" ref="AF26:AF28" si="5">IF(ISERROR( LN(2)/(LN(AE26)-LN(X26))*7), "mas de 100", LN(2)/(LN(AE26)-LN(X26))*7)</f>
        <v>mas de 100</v>
      </c>
    </row>
    <row r="27" spans="1:80" s="142" customFormat="1" x14ac:dyDescent="0.25">
      <c r="A27" s="152" t="s">
        <v>279</v>
      </c>
      <c r="B27" s="152"/>
      <c r="C27" s="153">
        <v>0</v>
      </c>
      <c r="D27" s="153">
        <v>1</v>
      </c>
      <c r="E27" s="153">
        <v>1</v>
      </c>
      <c r="F27" s="153">
        <v>1</v>
      </c>
      <c r="G27" s="153">
        <v>1</v>
      </c>
      <c r="H27" s="153">
        <v>1</v>
      </c>
      <c r="I27" s="153">
        <v>1</v>
      </c>
      <c r="J27" s="153">
        <v>1</v>
      </c>
      <c r="K27" s="153">
        <v>2</v>
      </c>
      <c r="L27" s="153">
        <v>2</v>
      </c>
      <c r="M27" s="153">
        <v>2</v>
      </c>
      <c r="N27" s="153">
        <v>2</v>
      </c>
      <c r="O27" s="153">
        <v>2</v>
      </c>
      <c r="P27" s="153">
        <v>2</v>
      </c>
      <c r="Q27" s="153">
        <v>2</v>
      </c>
      <c r="R27" s="153">
        <v>2</v>
      </c>
      <c r="S27" s="153">
        <v>2</v>
      </c>
      <c r="T27" s="153">
        <v>2</v>
      </c>
      <c r="U27" s="153">
        <v>2</v>
      </c>
      <c r="V27" s="153">
        <v>2</v>
      </c>
      <c r="W27" s="153">
        <v>2</v>
      </c>
      <c r="X27" s="153">
        <v>2</v>
      </c>
      <c r="Y27" s="153">
        <v>2</v>
      </c>
      <c r="Z27" s="153">
        <v>2</v>
      </c>
      <c r="AA27" s="153">
        <v>2</v>
      </c>
      <c r="AB27" s="153">
        <v>2</v>
      </c>
      <c r="AC27" s="153">
        <v>2</v>
      </c>
      <c r="AD27" s="153"/>
      <c r="AE27" s="153">
        <v>2</v>
      </c>
      <c r="AF27" s="151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48" t="s">
        <v>8</v>
      </c>
      <c r="B28" s="148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1" t="str">
        <f t="shared" si="5"/>
        <v>mas de 100</v>
      </c>
    </row>
    <row r="29" spans="1:80" x14ac:dyDescent="0.25">
      <c r="A29" s="148" t="s">
        <v>8</v>
      </c>
      <c r="B29" s="148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49">
        <f t="shared" si="1"/>
        <v>5.4682889583359158</v>
      </c>
    </row>
    <row r="30" spans="1:80" s="142" customFormat="1" x14ac:dyDescent="0.25">
      <c r="A30" s="154" t="s">
        <v>280</v>
      </c>
      <c r="B30" s="154"/>
      <c r="C30" s="155">
        <v>2</v>
      </c>
      <c r="D30" s="155">
        <v>2</v>
      </c>
      <c r="E30" s="155">
        <v>2</v>
      </c>
      <c r="F30" s="155">
        <v>2</v>
      </c>
      <c r="G30" s="155">
        <v>3</v>
      </c>
      <c r="H30" s="155">
        <v>3</v>
      </c>
      <c r="I30" s="155">
        <v>3</v>
      </c>
      <c r="J30" s="155">
        <v>3</v>
      </c>
      <c r="K30" s="155">
        <v>3</v>
      </c>
      <c r="L30" s="155">
        <v>5</v>
      </c>
      <c r="M30" s="155">
        <v>5</v>
      </c>
      <c r="N30" s="155">
        <v>5</v>
      </c>
      <c r="O30" s="155">
        <v>7</v>
      </c>
      <c r="P30" s="155">
        <v>7</v>
      </c>
      <c r="Q30" s="155">
        <v>7</v>
      </c>
      <c r="R30" s="155">
        <v>7</v>
      </c>
      <c r="S30" s="155">
        <v>7</v>
      </c>
      <c r="T30" s="155">
        <v>8</v>
      </c>
      <c r="U30" s="155">
        <v>8</v>
      </c>
      <c r="V30" s="155">
        <v>8</v>
      </c>
      <c r="W30" s="155">
        <v>8</v>
      </c>
      <c r="X30" s="155">
        <v>8</v>
      </c>
      <c r="Y30" s="155">
        <v>14</v>
      </c>
      <c r="Z30" s="155">
        <v>14</v>
      </c>
      <c r="AA30" s="155">
        <v>15</v>
      </c>
      <c r="AB30" s="155">
        <v>17</v>
      </c>
      <c r="AC30" s="155">
        <v>17</v>
      </c>
      <c r="AD30" s="155"/>
      <c r="AE30" s="155">
        <v>18</v>
      </c>
      <c r="AF30" s="149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48" t="s">
        <v>10</v>
      </c>
      <c r="B31" s="148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49">
        <f t="shared" si="1"/>
        <v>13.480343601682119</v>
      </c>
    </row>
    <row r="32" spans="1:80" x14ac:dyDescent="0.25">
      <c r="A32" s="148" t="s">
        <v>10</v>
      </c>
      <c r="B32" s="148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49">
        <f t="shared" si="1"/>
        <v>7.0000000000000018</v>
      </c>
    </row>
    <row r="33" spans="1:80" x14ac:dyDescent="0.25">
      <c r="A33" s="148" t="s">
        <v>10</v>
      </c>
      <c r="B33" s="148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1" t="str">
        <f t="shared" ref="AF33:AF34" si="6">IF(ISERROR( LN(2)/(LN(AE33)-LN(X33))*7), "mas de 100", LN(2)/(LN(AE33)-LN(X33))*7)</f>
        <v>mas de 100</v>
      </c>
    </row>
    <row r="34" spans="1:80" x14ac:dyDescent="0.25">
      <c r="A34" s="148" t="s">
        <v>10</v>
      </c>
      <c r="B34" s="148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1" t="str">
        <f t="shared" si="6"/>
        <v>mas de 100</v>
      </c>
    </row>
    <row r="35" spans="1:80" s="142" customFormat="1" x14ac:dyDescent="0.25">
      <c r="A35" s="154" t="s">
        <v>281</v>
      </c>
      <c r="B35" s="154"/>
      <c r="C35" s="155">
        <v>160</v>
      </c>
      <c r="D35" s="155">
        <v>161</v>
      </c>
      <c r="E35" s="155">
        <v>166</v>
      </c>
      <c r="F35" s="155">
        <v>169</v>
      </c>
      <c r="G35" s="155">
        <v>171</v>
      </c>
      <c r="H35" s="155">
        <v>173</v>
      </c>
      <c r="I35" s="155">
        <v>181</v>
      </c>
      <c r="J35" s="155">
        <v>186</v>
      </c>
      <c r="K35" s="155">
        <v>190</v>
      </c>
      <c r="L35" s="155">
        <v>192</v>
      </c>
      <c r="M35" s="155">
        <v>206</v>
      </c>
      <c r="N35" s="155">
        <v>206</v>
      </c>
      <c r="O35" s="155">
        <v>212</v>
      </c>
      <c r="P35" s="155">
        <v>213</v>
      </c>
      <c r="Q35" s="155">
        <v>236</v>
      </c>
      <c r="R35" s="155">
        <v>250</v>
      </c>
      <c r="S35" s="155">
        <v>270</v>
      </c>
      <c r="T35" s="155">
        <v>276</v>
      </c>
      <c r="U35" s="155">
        <v>299</v>
      </c>
      <c r="V35" s="155">
        <v>302</v>
      </c>
      <c r="W35" s="155">
        <v>304</v>
      </c>
      <c r="X35" s="155">
        <v>345</v>
      </c>
      <c r="Y35" s="155">
        <v>363</v>
      </c>
      <c r="Z35" s="155">
        <v>395</v>
      </c>
      <c r="AA35" s="155">
        <v>395</v>
      </c>
      <c r="AB35" s="155">
        <v>439</v>
      </c>
      <c r="AC35" s="155">
        <v>465</v>
      </c>
      <c r="AD35" s="155"/>
      <c r="AE35" s="155">
        <v>502</v>
      </c>
      <c r="AF35" s="149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48" t="s">
        <v>19</v>
      </c>
      <c r="B36" s="148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49">
        <f t="shared" si="1"/>
        <v>3.0147359065137516</v>
      </c>
    </row>
    <row r="37" spans="1:80" x14ac:dyDescent="0.25">
      <c r="A37" s="148" t="s">
        <v>19</v>
      </c>
      <c r="B37" s="148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1" t="str">
        <f>IF(ISERROR( LN(2)/(LN(AE37)-LN(X37))*7), "mas de 100", LN(2)/(LN(AE37)-LN(X37))*7)</f>
        <v>mas de 100</v>
      </c>
    </row>
    <row r="38" spans="1:80" s="142" customFormat="1" x14ac:dyDescent="0.25">
      <c r="A38" s="156" t="s">
        <v>282</v>
      </c>
      <c r="B38" s="156"/>
      <c r="C38" s="157">
        <v>44</v>
      </c>
      <c r="D38" s="157">
        <v>44</v>
      </c>
      <c r="E38" s="157">
        <v>45</v>
      </c>
      <c r="F38" s="157">
        <v>45</v>
      </c>
      <c r="G38" s="157">
        <v>45</v>
      </c>
      <c r="H38" s="157">
        <v>45</v>
      </c>
      <c r="I38" s="157">
        <v>45</v>
      </c>
      <c r="J38" s="157">
        <v>45</v>
      </c>
      <c r="K38" s="157">
        <v>45</v>
      </c>
      <c r="L38" s="157">
        <v>45</v>
      </c>
      <c r="M38" s="157">
        <v>45</v>
      </c>
      <c r="N38" s="157">
        <v>45</v>
      </c>
      <c r="O38" s="157">
        <v>45</v>
      </c>
      <c r="P38" s="157">
        <v>45</v>
      </c>
      <c r="Q38" s="157">
        <v>45</v>
      </c>
      <c r="R38" s="157">
        <v>45</v>
      </c>
      <c r="S38" s="157">
        <v>45</v>
      </c>
      <c r="T38" s="157">
        <v>45</v>
      </c>
      <c r="U38" s="157">
        <v>45</v>
      </c>
      <c r="V38" s="157">
        <v>45</v>
      </c>
      <c r="W38" s="157">
        <v>45</v>
      </c>
      <c r="X38" s="157">
        <v>47</v>
      </c>
      <c r="Y38" s="157">
        <v>47</v>
      </c>
      <c r="Z38" s="157">
        <v>50</v>
      </c>
      <c r="AA38" s="157">
        <v>50</v>
      </c>
      <c r="AB38" s="157">
        <v>54</v>
      </c>
      <c r="AC38" s="157">
        <v>54</v>
      </c>
      <c r="AD38" s="157"/>
      <c r="AE38" s="157">
        <v>59</v>
      </c>
      <c r="AF38" s="150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48" t="s">
        <v>13</v>
      </c>
      <c r="B39" s="148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1" t="str">
        <f>IF(ISERROR( LN(2)/(LN(AE39)-LN(X39))*7), "mas de 100", LN(2)/(LN(AE39)-LN(X39))*7)</f>
        <v>mas de 100</v>
      </c>
    </row>
    <row r="40" spans="1:80" x14ac:dyDescent="0.25">
      <c r="A40" s="148" t="s">
        <v>13</v>
      </c>
      <c r="B40" s="148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49">
        <f t="shared" si="1"/>
        <v>4.4165082750002016</v>
      </c>
    </row>
    <row r="41" spans="1:80" x14ac:dyDescent="0.25">
      <c r="A41" s="148" t="s">
        <v>13</v>
      </c>
      <c r="B41" s="148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49">
        <f t="shared" si="1"/>
        <v>7</v>
      </c>
    </row>
    <row r="42" spans="1:80" x14ac:dyDescent="0.25">
      <c r="A42" s="148" t="s">
        <v>13</v>
      </c>
      <c r="B42" s="148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49">
        <f t="shared" si="1"/>
        <v>7</v>
      </c>
    </row>
    <row r="43" spans="1:80" s="142" customFormat="1" x14ac:dyDescent="0.25">
      <c r="A43" s="154" t="s">
        <v>283</v>
      </c>
      <c r="B43" s="154"/>
      <c r="C43" s="155">
        <v>3</v>
      </c>
      <c r="D43" s="155">
        <v>3</v>
      </c>
      <c r="E43" s="155">
        <v>3</v>
      </c>
      <c r="F43" s="155">
        <v>3</v>
      </c>
      <c r="G43" s="155">
        <v>3</v>
      </c>
      <c r="H43" s="155">
        <v>3</v>
      </c>
      <c r="I43" s="155">
        <v>3</v>
      </c>
      <c r="J43" s="155">
        <v>3</v>
      </c>
      <c r="K43" s="155">
        <v>3</v>
      </c>
      <c r="L43" s="155">
        <v>3</v>
      </c>
      <c r="M43" s="155">
        <v>3</v>
      </c>
      <c r="N43" s="155">
        <v>3</v>
      </c>
      <c r="O43" s="155">
        <v>3</v>
      </c>
      <c r="P43" s="155">
        <v>3</v>
      </c>
      <c r="Q43" s="155">
        <v>3</v>
      </c>
      <c r="R43" s="155">
        <v>4</v>
      </c>
      <c r="S43" s="155">
        <v>4</v>
      </c>
      <c r="T43" s="155">
        <v>4</v>
      </c>
      <c r="U43" s="155">
        <v>4</v>
      </c>
      <c r="V43" s="155">
        <v>4</v>
      </c>
      <c r="W43" s="155">
        <v>4</v>
      </c>
      <c r="X43" s="155">
        <v>7</v>
      </c>
      <c r="Y43" s="155">
        <v>7</v>
      </c>
      <c r="Z43" s="155">
        <v>7</v>
      </c>
      <c r="AA43" s="155">
        <v>8</v>
      </c>
      <c r="AB43" s="155">
        <v>13</v>
      </c>
      <c r="AC43" s="155">
        <v>13</v>
      </c>
      <c r="AD43" s="155"/>
      <c r="AE43" s="155">
        <v>16</v>
      </c>
      <c r="AF43" s="149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48" t="s">
        <v>14</v>
      </c>
      <c r="B44" s="148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1" t="str">
        <f t="shared" ref="AF44:AF47" si="7">IF(ISERROR( LN(2)/(LN(AE44)-LN(X44))*7), "mas de 100", LN(2)/(LN(AE44)-LN(X44))*7)</f>
        <v>mas de 100</v>
      </c>
    </row>
    <row r="45" spans="1:80" x14ac:dyDescent="0.25">
      <c r="A45" s="148" t="s">
        <v>14</v>
      </c>
      <c r="B45" s="148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1" t="str">
        <f t="shared" si="7"/>
        <v>mas de 100</v>
      </c>
    </row>
    <row r="46" spans="1:80" x14ac:dyDescent="0.25">
      <c r="A46" s="148" t="s">
        <v>14</v>
      </c>
      <c r="B46" s="148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1" t="str">
        <f t="shared" si="7"/>
        <v>mas de 100</v>
      </c>
    </row>
    <row r="47" spans="1:80" x14ac:dyDescent="0.25">
      <c r="A47" s="148" t="s">
        <v>14</v>
      </c>
      <c r="B47" s="148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1" t="str">
        <f t="shared" si="7"/>
        <v>mas de 100</v>
      </c>
    </row>
    <row r="48" spans="1:80" x14ac:dyDescent="0.25">
      <c r="A48" s="148" t="s">
        <v>14</v>
      </c>
      <c r="B48" s="148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0">
        <f t="shared" si="1"/>
        <v>15.643892200759701</v>
      </c>
    </row>
    <row r="49" spans="1:80" s="142" customFormat="1" x14ac:dyDescent="0.25">
      <c r="A49" s="156" t="s">
        <v>284</v>
      </c>
      <c r="B49" s="156"/>
      <c r="C49" s="157">
        <v>2</v>
      </c>
      <c r="D49" s="157">
        <v>2</v>
      </c>
      <c r="E49" s="157">
        <v>2</v>
      </c>
      <c r="F49" s="157">
        <v>3</v>
      </c>
      <c r="G49" s="157">
        <v>3</v>
      </c>
      <c r="H49" s="157">
        <v>3</v>
      </c>
      <c r="I49" s="157">
        <v>6</v>
      </c>
      <c r="J49" s="157">
        <v>6</v>
      </c>
      <c r="K49" s="157">
        <v>6</v>
      </c>
      <c r="L49" s="157">
        <v>8</v>
      </c>
      <c r="M49" s="157">
        <v>8</v>
      </c>
      <c r="N49" s="157">
        <v>10</v>
      </c>
      <c r="O49" s="157">
        <v>10</v>
      </c>
      <c r="P49" s="157">
        <v>11</v>
      </c>
      <c r="Q49" s="157">
        <v>11</v>
      </c>
      <c r="R49" s="157">
        <v>14</v>
      </c>
      <c r="S49" s="157">
        <v>16</v>
      </c>
      <c r="T49" s="157">
        <v>16</v>
      </c>
      <c r="U49" s="157">
        <v>16</v>
      </c>
      <c r="V49" s="157">
        <v>16</v>
      </c>
      <c r="W49" s="157">
        <v>16</v>
      </c>
      <c r="X49" s="157">
        <v>16</v>
      </c>
      <c r="Y49" s="157">
        <v>16</v>
      </c>
      <c r="Z49" s="157">
        <v>19</v>
      </c>
      <c r="AA49" s="157">
        <v>19</v>
      </c>
      <c r="AB49" s="157">
        <v>19</v>
      </c>
      <c r="AC49" s="157">
        <v>21</v>
      </c>
      <c r="AD49" s="157"/>
      <c r="AE49" s="157">
        <v>21</v>
      </c>
      <c r="AF49" s="150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48" t="s">
        <v>9</v>
      </c>
      <c r="B50" s="148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1" t="str">
        <f t="shared" ref="AF50:AF51" si="8">IF(ISERROR( LN(2)/(LN(AE50)-LN(X50))*7), "mas de 100", LN(2)/(LN(AE50)-LN(X50))*7)</f>
        <v>mas de 100</v>
      </c>
    </row>
    <row r="51" spans="1:80" x14ac:dyDescent="0.25">
      <c r="A51" s="148" t="s">
        <v>9</v>
      </c>
      <c r="B51" s="148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1" t="str">
        <f t="shared" si="8"/>
        <v>mas de 100</v>
      </c>
    </row>
    <row r="52" spans="1:80" x14ac:dyDescent="0.25">
      <c r="A52" s="148" t="s">
        <v>9</v>
      </c>
      <c r="B52" s="148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49">
        <f t="shared" si="1"/>
        <v>10.226469935356874</v>
      </c>
    </row>
    <row r="53" spans="1:80" x14ac:dyDescent="0.25">
      <c r="A53" s="148" t="s">
        <v>9</v>
      </c>
      <c r="B53" s="148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1" t="str">
        <f>IF(ISERROR( LN(2)/(LN(AE53)-LN(X53))*7), "mas de 100", LN(2)/(LN(AE53)-LN(X53))*7)</f>
        <v>mas de 100</v>
      </c>
    </row>
    <row r="54" spans="1:80" x14ac:dyDescent="0.25">
      <c r="A54" s="148" t="s">
        <v>9</v>
      </c>
      <c r="B54" s="148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49">
        <f t="shared" si="1"/>
        <v>6.1538270905074182</v>
      </c>
    </row>
    <row r="55" spans="1:80" x14ac:dyDescent="0.25">
      <c r="A55" s="148" t="s">
        <v>9</v>
      </c>
      <c r="B55" s="148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1" t="str">
        <f t="shared" ref="AF55:AF56" si="9">IF(ISERROR( LN(2)/(LN(AE55)-LN(X55))*7), "mas de 100", LN(2)/(LN(AE55)-LN(X55))*7)</f>
        <v>mas de 100</v>
      </c>
    </row>
    <row r="56" spans="1:80" x14ac:dyDescent="0.25">
      <c r="A56" s="148" t="s">
        <v>9</v>
      </c>
      <c r="B56" s="148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1" t="str">
        <f t="shared" si="9"/>
        <v>mas de 100</v>
      </c>
    </row>
    <row r="57" spans="1:80" x14ac:dyDescent="0.25">
      <c r="A57" s="148" t="s">
        <v>9</v>
      </c>
      <c r="B57" s="148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49">
        <f t="shared" si="1"/>
        <v>2.4934503097561551</v>
      </c>
    </row>
    <row r="58" spans="1:80" x14ac:dyDescent="0.25">
      <c r="A58" s="148" t="s">
        <v>9</v>
      </c>
      <c r="B58" s="148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49">
        <f t="shared" si="1"/>
        <v>4.4165082750002016</v>
      </c>
    </row>
    <row r="59" spans="1:80" x14ac:dyDescent="0.25">
      <c r="A59" s="148" t="s">
        <v>9</v>
      </c>
      <c r="B59" s="148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49">
        <f t="shared" si="1"/>
        <v>9.0019698779565172</v>
      </c>
    </row>
    <row r="60" spans="1:80" x14ac:dyDescent="0.25">
      <c r="A60" s="148" t="s">
        <v>9</v>
      </c>
      <c r="B60" s="148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49">
        <f t="shared" si="1"/>
        <v>14.267575253596458</v>
      </c>
    </row>
    <row r="61" spans="1:80" x14ac:dyDescent="0.25">
      <c r="A61" s="148" t="s">
        <v>9</v>
      </c>
      <c r="B61" s="148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0">
        <f t="shared" si="1"/>
        <v>21.743986036537731</v>
      </c>
    </row>
    <row r="62" spans="1:80" x14ac:dyDescent="0.25">
      <c r="A62" s="148" t="s">
        <v>9</v>
      </c>
      <c r="B62" s="148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49">
        <f t="shared" si="1"/>
        <v>4.4165082750002016</v>
      </c>
    </row>
    <row r="63" spans="1:80" x14ac:dyDescent="0.25">
      <c r="A63" s="148" t="s">
        <v>9</v>
      </c>
      <c r="B63" s="148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49">
        <f t="shared" si="1"/>
        <v>4.4165082750002016</v>
      </c>
    </row>
    <row r="64" spans="1:80" x14ac:dyDescent="0.25">
      <c r="A64" s="148" t="s">
        <v>9</v>
      </c>
      <c r="B64" s="148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49">
        <f t="shared" si="1"/>
        <v>9.4984081419970714</v>
      </c>
    </row>
    <row r="65" spans="1:80" s="142" customFormat="1" x14ac:dyDescent="0.25">
      <c r="A65" s="154" t="s">
        <v>285</v>
      </c>
      <c r="B65" s="154"/>
      <c r="C65" s="155">
        <v>353</v>
      </c>
      <c r="D65" s="155">
        <v>362</v>
      </c>
      <c r="E65" s="155">
        <v>375</v>
      </c>
      <c r="F65" s="155">
        <v>396</v>
      </c>
      <c r="G65" s="155">
        <v>412</v>
      </c>
      <c r="H65" s="155">
        <v>424</v>
      </c>
      <c r="I65" s="155">
        <v>473</v>
      </c>
      <c r="J65" s="155">
        <v>527</v>
      </c>
      <c r="K65" s="155">
        <v>557</v>
      </c>
      <c r="L65" s="155">
        <v>593</v>
      </c>
      <c r="M65" s="155">
        <v>644</v>
      </c>
      <c r="N65" s="155">
        <v>676</v>
      </c>
      <c r="O65" s="155">
        <v>724</v>
      </c>
      <c r="P65" s="155">
        <v>760</v>
      </c>
      <c r="Q65" s="155">
        <v>833</v>
      </c>
      <c r="R65" s="155">
        <v>902</v>
      </c>
      <c r="S65" s="155">
        <v>948</v>
      </c>
      <c r="T65" s="155">
        <v>991</v>
      </c>
      <c r="U65" s="155">
        <v>1030</v>
      </c>
      <c r="V65" s="155">
        <v>1064</v>
      </c>
      <c r="W65" s="155">
        <v>1097</v>
      </c>
      <c r="X65" s="155">
        <v>1165</v>
      </c>
      <c r="Y65" s="155">
        <v>1258</v>
      </c>
      <c r="Z65" s="155">
        <v>1337</v>
      </c>
      <c r="AA65" s="155">
        <v>1436</v>
      </c>
      <c r="AB65" s="155">
        <v>1490</v>
      </c>
      <c r="AC65" s="155">
        <v>1547</v>
      </c>
      <c r="AD65" s="155"/>
      <c r="AE65" s="155">
        <v>1656</v>
      </c>
      <c r="AF65" s="149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48" t="s">
        <v>73</v>
      </c>
      <c r="B66" s="148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1" t="str">
        <f t="shared" ref="AF66:AF70" si="10">IF(ISERROR( LN(2)/(LN(AE66)-LN(X66))*7), "mas de 100", LN(2)/(LN(AE66)-LN(X66))*7)</f>
        <v>mas de 100</v>
      </c>
    </row>
    <row r="67" spans="1:80" s="142" customFormat="1" x14ac:dyDescent="0.25">
      <c r="A67" s="152" t="s">
        <v>286</v>
      </c>
      <c r="B67" s="152"/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1</v>
      </c>
      <c r="M67" s="153">
        <v>1</v>
      </c>
      <c r="N67" s="153">
        <v>1</v>
      </c>
      <c r="O67" s="153">
        <v>1</v>
      </c>
      <c r="P67" s="153">
        <v>1</v>
      </c>
      <c r="Q67" s="153">
        <v>2</v>
      </c>
      <c r="R67" s="153">
        <v>2</v>
      </c>
      <c r="S67" s="153">
        <v>2</v>
      </c>
      <c r="T67" s="153">
        <v>2</v>
      </c>
      <c r="U67" s="153">
        <v>2</v>
      </c>
      <c r="V67" s="153">
        <v>2</v>
      </c>
      <c r="W67" s="153">
        <v>2</v>
      </c>
      <c r="X67" s="153">
        <v>2</v>
      </c>
      <c r="Y67" s="153">
        <v>2</v>
      </c>
      <c r="Z67" s="153">
        <v>2</v>
      </c>
      <c r="AA67" s="153">
        <v>2</v>
      </c>
      <c r="AB67" s="153">
        <v>2</v>
      </c>
      <c r="AC67" s="153">
        <v>2</v>
      </c>
      <c r="AD67" s="153"/>
      <c r="AE67" s="153">
        <v>2</v>
      </c>
      <c r="AF67" s="151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48" t="s">
        <v>74</v>
      </c>
      <c r="B68" s="148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1" t="str">
        <f t="shared" si="10"/>
        <v>mas de 100</v>
      </c>
    </row>
    <row r="69" spans="1:80" x14ac:dyDescent="0.25">
      <c r="A69" s="148" t="s">
        <v>74</v>
      </c>
      <c r="B69" s="148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1" t="str">
        <f t="shared" si="10"/>
        <v>mas de 100</v>
      </c>
    </row>
    <row r="70" spans="1:80" s="142" customFormat="1" x14ac:dyDescent="0.25">
      <c r="A70" s="152" t="s">
        <v>287</v>
      </c>
      <c r="B70" s="152"/>
      <c r="C70" s="153">
        <v>0</v>
      </c>
      <c r="D70" s="153">
        <v>0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0</v>
      </c>
      <c r="M70" s="153">
        <v>0</v>
      </c>
      <c r="N70" s="153">
        <v>0</v>
      </c>
      <c r="O70" s="153">
        <v>0</v>
      </c>
      <c r="P70" s="153">
        <v>0</v>
      </c>
      <c r="Q70" s="153">
        <v>0</v>
      </c>
      <c r="R70" s="153">
        <v>0</v>
      </c>
      <c r="S70" s="153">
        <v>0</v>
      </c>
      <c r="T70" s="153">
        <v>0</v>
      </c>
      <c r="U70" s="153">
        <v>0</v>
      </c>
      <c r="V70" s="153">
        <v>0</v>
      </c>
      <c r="W70" s="153">
        <v>0</v>
      </c>
      <c r="X70" s="153">
        <v>0</v>
      </c>
      <c r="Y70" s="153">
        <v>0</v>
      </c>
      <c r="Z70" s="153">
        <v>1</v>
      </c>
      <c r="AA70" s="153">
        <v>1</v>
      </c>
      <c r="AB70" s="153">
        <v>2</v>
      </c>
      <c r="AC70" s="153">
        <v>3</v>
      </c>
      <c r="AD70" s="153"/>
      <c r="AE70" s="153">
        <v>3</v>
      </c>
      <c r="AF70" s="151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48" t="s">
        <v>49</v>
      </c>
      <c r="B71" s="148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49">
        <f t="shared" ref="AF71:AF80" si="11">IF(ISERROR( LN(2)/(LN(AE71)-LN(X71))*7), "", LN(2)/(LN(AE71)-LN(X71))*7)</f>
        <v>6.9999999999999991</v>
      </c>
    </row>
    <row r="72" spans="1:80" x14ac:dyDescent="0.25">
      <c r="A72" s="148" t="s">
        <v>49</v>
      </c>
      <c r="B72" s="148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1" t="str">
        <f>IF(ISERROR( LN(2)/(LN(AE72)-LN(X72))*7), "mas de 100", LN(2)/(LN(AE72)-LN(X72))*7)</f>
        <v>mas de 100</v>
      </c>
    </row>
    <row r="73" spans="1:80" x14ac:dyDescent="0.25">
      <c r="A73" s="148" t="s">
        <v>49</v>
      </c>
      <c r="B73" s="148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0">
        <f t="shared" si="11"/>
        <v>18.086774618952333</v>
      </c>
    </row>
    <row r="74" spans="1:80" x14ac:dyDescent="0.25">
      <c r="A74" s="148" t="s">
        <v>49</v>
      </c>
      <c r="B74" s="148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1" t="str">
        <f>IF(ISERROR( LN(2)/(LN(AE74)-LN(X74))*7), "mas de 100", LN(2)/(LN(AE74)-LN(X74))*7)</f>
        <v>mas de 100</v>
      </c>
    </row>
    <row r="75" spans="1:80" s="142" customFormat="1" x14ac:dyDescent="0.25">
      <c r="A75" s="154" t="s">
        <v>288</v>
      </c>
      <c r="B75" s="154"/>
      <c r="C75" s="155">
        <v>18</v>
      </c>
      <c r="D75" s="155">
        <v>18</v>
      </c>
      <c r="E75" s="155">
        <v>18</v>
      </c>
      <c r="F75" s="155">
        <v>18</v>
      </c>
      <c r="G75" s="155">
        <v>18</v>
      </c>
      <c r="H75" s="155">
        <v>18</v>
      </c>
      <c r="I75" s="155">
        <v>18</v>
      </c>
      <c r="J75" s="155">
        <v>18</v>
      </c>
      <c r="K75" s="155">
        <v>18</v>
      </c>
      <c r="L75" s="155">
        <v>19</v>
      </c>
      <c r="M75" s="155">
        <v>19</v>
      </c>
      <c r="N75" s="155">
        <v>19</v>
      </c>
      <c r="O75" s="155">
        <v>19</v>
      </c>
      <c r="P75" s="155">
        <v>19</v>
      </c>
      <c r="Q75" s="155">
        <v>19</v>
      </c>
      <c r="R75" s="155">
        <v>19</v>
      </c>
      <c r="S75" s="155">
        <v>19</v>
      </c>
      <c r="T75" s="155">
        <v>19</v>
      </c>
      <c r="U75" s="155">
        <v>19</v>
      </c>
      <c r="V75" s="155">
        <v>21</v>
      </c>
      <c r="W75" s="155">
        <v>21</v>
      </c>
      <c r="X75" s="155">
        <v>25</v>
      </c>
      <c r="Y75" s="155">
        <v>28</v>
      </c>
      <c r="Z75" s="155">
        <v>31</v>
      </c>
      <c r="AA75" s="155">
        <v>31</v>
      </c>
      <c r="AB75" s="155">
        <v>31</v>
      </c>
      <c r="AC75" s="155">
        <v>34</v>
      </c>
      <c r="AD75" s="155"/>
      <c r="AE75" s="155">
        <v>35</v>
      </c>
      <c r="AF75" s="149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48" t="s">
        <v>75</v>
      </c>
      <c r="B76" s="148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49">
        <f t="shared" si="11"/>
        <v>6.7190098284790816</v>
      </c>
    </row>
    <row r="77" spans="1:80" s="142" customFormat="1" x14ac:dyDescent="0.25">
      <c r="A77" s="154" t="s">
        <v>289</v>
      </c>
      <c r="B77" s="154"/>
      <c r="C77" s="155">
        <v>2</v>
      </c>
      <c r="D77" s="155">
        <v>2</v>
      </c>
      <c r="E77" s="155">
        <v>2</v>
      </c>
      <c r="F77" s="155">
        <v>2</v>
      </c>
      <c r="G77" s="155">
        <v>2</v>
      </c>
      <c r="H77" s="155">
        <v>2</v>
      </c>
      <c r="I77" s="155">
        <v>2</v>
      </c>
      <c r="J77" s="155">
        <v>2</v>
      </c>
      <c r="K77" s="155">
        <v>2</v>
      </c>
      <c r="L77" s="155">
        <v>3</v>
      </c>
      <c r="M77" s="155">
        <v>3</v>
      </c>
      <c r="N77" s="155">
        <v>3</v>
      </c>
      <c r="O77" s="155">
        <v>7</v>
      </c>
      <c r="P77" s="155">
        <v>7</v>
      </c>
      <c r="Q77" s="155">
        <v>7</v>
      </c>
      <c r="R77" s="155">
        <v>7</v>
      </c>
      <c r="S77" s="155">
        <v>13</v>
      </c>
      <c r="T77" s="155">
        <v>13</v>
      </c>
      <c r="U77" s="155">
        <v>13</v>
      </c>
      <c r="V77" s="155">
        <v>15</v>
      </c>
      <c r="W77" s="155">
        <v>17</v>
      </c>
      <c r="X77" s="155">
        <v>17</v>
      </c>
      <c r="Y77" s="155">
        <v>25</v>
      </c>
      <c r="Z77" s="155">
        <v>25</v>
      </c>
      <c r="AA77" s="155">
        <v>33</v>
      </c>
      <c r="AB77" s="155">
        <v>33</v>
      </c>
      <c r="AC77" s="155">
        <v>34</v>
      </c>
      <c r="AD77" s="155"/>
      <c r="AE77" s="155">
        <v>35</v>
      </c>
      <c r="AF77" s="149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48" t="s">
        <v>12</v>
      </c>
      <c r="B78" s="148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1" t="str">
        <f>IF(ISERROR( LN(2)/(LN(AE78)-LN(X78))*7), "mas de 100", LN(2)/(LN(AE78)-LN(X78))*7)</f>
        <v>mas de 100</v>
      </c>
    </row>
    <row r="79" spans="1:80" x14ac:dyDescent="0.25">
      <c r="A79" s="148" t="s">
        <v>12</v>
      </c>
      <c r="B79" s="148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49">
        <f t="shared" si="11"/>
        <v>4.1165822729972144</v>
      </c>
    </row>
    <row r="80" spans="1:80" s="142" customFormat="1" x14ac:dyDescent="0.25">
      <c r="A80" s="154" t="s">
        <v>290</v>
      </c>
      <c r="B80" s="154"/>
      <c r="C80" s="155">
        <v>2</v>
      </c>
      <c r="D80" s="155">
        <v>2</v>
      </c>
      <c r="E80" s="155">
        <v>2</v>
      </c>
      <c r="F80" s="155">
        <v>2</v>
      </c>
      <c r="G80" s="155">
        <v>2</v>
      </c>
      <c r="H80" s="155">
        <v>2</v>
      </c>
      <c r="I80" s="155">
        <v>2</v>
      </c>
      <c r="J80" s="155">
        <v>2</v>
      </c>
      <c r="K80" s="155">
        <v>2</v>
      </c>
      <c r="L80" s="155">
        <v>2</v>
      </c>
      <c r="M80" s="155">
        <v>2</v>
      </c>
      <c r="N80" s="155">
        <v>2</v>
      </c>
      <c r="O80" s="155">
        <v>2</v>
      </c>
      <c r="P80" s="155">
        <v>3</v>
      </c>
      <c r="Q80" s="155">
        <v>3</v>
      </c>
      <c r="R80" s="155">
        <v>3</v>
      </c>
      <c r="S80" s="155">
        <v>3</v>
      </c>
      <c r="T80" s="155">
        <v>3</v>
      </c>
      <c r="U80" s="155">
        <v>3</v>
      </c>
      <c r="V80" s="155">
        <v>3</v>
      </c>
      <c r="W80" s="155">
        <v>4</v>
      </c>
      <c r="X80" s="155">
        <v>4</v>
      </c>
      <c r="Y80" s="155">
        <v>4</v>
      </c>
      <c r="Z80" s="155">
        <v>7</v>
      </c>
      <c r="AA80" s="155">
        <v>8</v>
      </c>
      <c r="AB80" s="155">
        <v>11</v>
      </c>
      <c r="AC80" s="155">
        <v>14</v>
      </c>
      <c r="AD80" s="155"/>
      <c r="AE80" s="155">
        <v>16</v>
      </c>
      <c r="AF80" s="149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2F06-FAC1-4E8E-894C-CC6D5B62CD32}">
  <dimension ref="A1:J66"/>
  <sheetViews>
    <sheetView workbookViewId="0">
      <selection activeCell="B14" sqref="B14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4" width="11.42578125" style="162"/>
    <col min="7" max="10" width="11.42578125" style="2"/>
  </cols>
  <sheetData>
    <row r="1" spans="1:10" x14ac:dyDescent="0.25">
      <c r="A1" t="s">
        <v>2</v>
      </c>
      <c r="B1" t="s">
        <v>3</v>
      </c>
      <c r="C1" s="162" t="s">
        <v>291</v>
      </c>
      <c r="D1" s="162" t="s">
        <v>337</v>
      </c>
      <c r="E1" t="s">
        <v>2</v>
      </c>
      <c r="F1" t="s">
        <v>3</v>
      </c>
      <c r="G1" s="2" t="s">
        <v>273</v>
      </c>
      <c r="H1" s="2" t="s">
        <v>274</v>
      </c>
      <c r="I1" s="2" t="s">
        <v>6</v>
      </c>
      <c r="J1" s="2" t="s">
        <v>7</v>
      </c>
    </row>
    <row r="2" spans="1:10" x14ac:dyDescent="0.25">
      <c r="A2" t="s">
        <v>18</v>
      </c>
      <c r="B2" t="s">
        <v>18</v>
      </c>
      <c r="C2" s="162">
        <v>25</v>
      </c>
      <c r="D2" s="162">
        <v>32</v>
      </c>
      <c r="E2" t="s">
        <v>18</v>
      </c>
      <c r="F2" t="s">
        <v>18</v>
      </c>
      <c r="G2" s="2">
        <v>-32.225023234100803</v>
      </c>
      <c r="H2" s="2">
        <v>-58.142272902901702</v>
      </c>
      <c r="I2" s="2" t="s">
        <v>241</v>
      </c>
      <c r="J2" s="2" t="s">
        <v>242</v>
      </c>
    </row>
    <row r="3" spans="1:10" x14ac:dyDescent="0.25">
      <c r="A3" t="s">
        <v>18</v>
      </c>
      <c r="B3" t="s">
        <v>94</v>
      </c>
      <c r="C3" s="162">
        <v>10</v>
      </c>
      <c r="D3" s="162">
        <v>10</v>
      </c>
      <c r="E3" t="s">
        <v>18</v>
      </c>
      <c r="F3" t="s">
        <v>94</v>
      </c>
      <c r="G3" s="2">
        <v>-32.166699999999999</v>
      </c>
      <c r="H3" s="2">
        <v>-58.55</v>
      </c>
      <c r="I3" s="2" t="s">
        <v>92</v>
      </c>
      <c r="J3" s="2" t="s">
        <v>93</v>
      </c>
    </row>
    <row r="4" spans="1:10" x14ac:dyDescent="0.25">
      <c r="A4" t="s">
        <v>18</v>
      </c>
      <c r="B4" t="s">
        <v>20</v>
      </c>
      <c r="C4" s="162">
        <v>9</v>
      </c>
      <c r="D4" s="162">
        <v>11</v>
      </c>
      <c r="E4" t="s">
        <v>18</v>
      </c>
      <c r="F4" t="s">
        <v>20</v>
      </c>
      <c r="G4" s="2">
        <v>-32.207718176721798</v>
      </c>
      <c r="H4" s="2">
        <v>-58.218798208492501</v>
      </c>
      <c r="I4" s="2" t="s">
        <v>243</v>
      </c>
      <c r="J4" s="2" t="s">
        <v>244</v>
      </c>
    </row>
    <row r="5" spans="1:10" x14ac:dyDescent="0.25">
      <c r="A5" t="s">
        <v>18</v>
      </c>
      <c r="B5" t="s">
        <v>157</v>
      </c>
      <c r="C5" s="162">
        <v>1</v>
      </c>
      <c r="D5" s="162">
        <v>1</v>
      </c>
      <c r="E5" t="s">
        <v>18</v>
      </c>
      <c r="F5" t="s">
        <v>157</v>
      </c>
      <c r="G5" s="2">
        <v>-32.166666999999997</v>
      </c>
      <c r="H5" s="2">
        <v>-58.4</v>
      </c>
      <c r="I5" s="2" t="s">
        <v>159</v>
      </c>
      <c r="J5" s="2" t="s">
        <v>160</v>
      </c>
    </row>
    <row r="6" spans="1:10" x14ac:dyDescent="0.25">
      <c r="A6" t="s">
        <v>42</v>
      </c>
      <c r="B6" t="s">
        <v>42</v>
      </c>
      <c r="C6" s="162">
        <v>6</v>
      </c>
      <c r="D6" s="162">
        <v>50</v>
      </c>
      <c r="E6" t="s">
        <v>42</v>
      </c>
      <c r="F6" t="s">
        <v>42</v>
      </c>
      <c r="G6" s="2">
        <v>-31.392222</v>
      </c>
      <c r="H6" s="2">
        <v>-58.016944000000002</v>
      </c>
      <c r="I6" s="2" t="s">
        <v>43</v>
      </c>
      <c r="J6" s="2" t="s">
        <v>44</v>
      </c>
    </row>
    <row r="7" spans="1:10" x14ac:dyDescent="0.25">
      <c r="A7" t="s">
        <v>15</v>
      </c>
      <c r="B7" t="s">
        <v>168</v>
      </c>
      <c r="C7" s="162">
        <v>3</v>
      </c>
      <c r="D7" s="162">
        <v>8</v>
      </c>
      <c r="E7" t="s">
        <v>15</v>
      </c>
      <c r="F7" t="s">
        <v>168</v>
      </c>
      <c r="G7" s="2">
        <v>-31.89</v>
      </c>
      <c r="H7" s="2">
        <v>-60.59</v>
      </c>
      <c r="I7" s="2" t="s">
        <v>169</v>
      </c>
      <c r="J7" s="2" t="s">
        <v>170</v>
      </c>
    </row>
    <row r="8" spans="1:10" x14ac:dyDescent="0.25">
      <c r="A8" t="s">
        <v>15</v>
      </c>
      <c r="B8" t="s">
        <v>165</v>
      </c>
      <c r="C8" s="162">
        <v>1</v>
      </c>
      <c r="D8" s="162">
        <v>1</v>
      </c>
      <c r="E8" t="s">
        <v>15</v>
      </c>
      <c r="F8" t="s">
        <v>165</v>
      </c>
      <c r="G8" s="2">
        <v>-31.946472</v>
      </c>
      <c r="H8" s="2">
        <v>-60.581000000000003</v>
      </c>
      <c r="I8" s="2" t="s">
        <v>166</v>
      </c>
      <c r="J8" s="2" t="s">
        <v>167</v>
      </c>
    </row>
    <row r="9" spans="1:10" x14ac:dyDescent="0.25">
      <c r="A9" t="s">
        <v>15</v>
      </c>
      <c r="B9" t="s">
        <v>158</v>
      </c>
      <c r="C9" s="162">
        <v>2</v>
      </c>
      <c r="D9" s="162">
        <v>3</v>
      </c>
      <c r="E9" t="s">
        <v>15</v>
      </c>
      <c r="F9" t="s">
        <v>158</v>
      </c>
      <c r="G9" s="2">
        <v>-31.863900000000001</v>
      </c>
      <c r="H9" s="2">
        <v>-60.573900000000002</v>
      </c>
      <c r="I9" s="2" t="s">
        <v>161</v>
      </c>
      <c r="J9" s="2" t="s">
        <v>162</v>
      </c>
    </row>
    <row r="10" spans="1:10" x14ac:dyDescent="0.25">
      <c r="A10" t="s">
        <v>15</v>
      </c>
      <c r="B10" t="s">
        <v>15</v>
      </c>
      <c r="C10" s="162">
        <v>36</v>
      </c>
      <c r="D10" s="162">
        <v>72</v>
      </c>
      <c r="E10" t="s">
        <v>15</v>
      </c>
      <c r="F10" t="s">
        <v>15</v>
      </c>
      <c r="G10" s="2">
        <v>-32.074450123916399</v>
      </c>
      <c r="H10" s="2">
        <v>-60.465935078081898</v>
      </c>
      <c r="I10" s="2" t="s">
        <v>245</v>
      </c>
      <c r="J10" s="2" t="s">
        <v>246</v>
      </c>
    </row>
    <row r="11" spans="1:10" x14ac:dyDescent="0.25">
      <c r="A11" t="s">
        <v>15</v>
      </c>
      <c r="B11" t="s">
        <v>179</v>
      </c>
      <c r="C11" s="162">
        <v>6</v>
      </c>
      <c r="D11" s="162">
        <v>23</v>
      </c>
      <c r="E11" t="s">
        <v>15</v>
      </c>
      <c r="F11" t="s">
        <v>179</v>
      </c>
      <c r="G11" s="2">
        <v>-32.183332999999998</v>
      </c>
      <c r="H11" s="2">
        <v>-60.2</v>
      </c>
      <c r="I11" s="2" t="s">
        <v>180</v>
      </c>
      <c r="J11" s="2" t="s">
        <v>181</v>
      </c>
    </row>
    <row r="12" spans="1:10" x14ac:dyDescent="0.25">
      <c r="A12" t="s">
        <v>15</v>
      </c>
      <c r="B12" t="s">
        <v>219</v>
      </c>
      <c r="C12" s="162">
        <v>0</v>
      </c>
      <c r="D12" s="162">
        <v>8</v>
      </c>
      <c r="E12" t="s">
        <v>15</v>
      </c>
      <c r="F12" t="s">
        <v>219</v>
      </c>
      <c r="G12" s="2">
        <v>-32.053899999999999</v>
      </c>
      <c r="H12" s="2">
        <v>-60.613100000000003</v>
      </c>
      <c r="I12" s="2" t="s">
        <v>220</v>
      </c>
      <c r="J12" s="2" t="s">
        <v>247</v>
      </c>
    </row>
    <row r="13" spans="1:10" x14ac:dyDescent="0.25">
      <c r="A13" t="s">
        <v>15</v>
      </c>
      <c r="B13" t="s">
        <v>225</v>
      </c>
      <c r="C13" s="162">
        <v>0</v>
      </c>
      <c r="D13" s="162">
        <v>3</v>
      </c>
      <c r="E13" t="s">
        <v>15</v>
      </c>
      <c r="F13" t="s">
        <v>338</v>
      </c>
      <c r="G13" s="163" t="s">
        <v>341</v>
      </c>
      <c r="H13" s="163" t="s">
        <v>342</v>
      </c>
      <c r="I13" s="163" t="s">
        <v>339</v>
      </c>
      <c r="J13" s="163" t="s">
        <v>340</v>
      </c>
    </row>
    <row r="14" spans="1:10" x14ac:dyDescent="0.25">
      <c r="A14" t="s">
        <v>15</v>
      </c>
      <c r="B14" t="s">
        <v>16</v>
      </c>
      <c r="C14" s="162">
        <v>1</v>
      </c>
      <c r="D14" s="162">
        <v>9</v>
      </c>
      <c r="E14" t="s">
        <v>15</v>
      </c>
      <c r="F14" t="s">
        <v>16</v>
      </c>
      <c r="G14" s="2">
        <v>-32.066667000000002</v>
      </c>
      <c r="H14" s="2">
        <v>-60.466667000000001</v>
      </c>
      <c r="I14" s="2" t="s">
        <v>141</v>
      </c>
      <c r="J14" s="2" t="s">
        <v>248</v>
      </c>
    </row>
    <row r="15" spans="1:10" x14ac:dyDescent="0.25">
      <c r="A15" t="s">
        <v>46</v>
      </c>
      <c r="B15" t="s">
        <v>45</v>
      </c>
      <c r="C15" s="162">
        <v>27</v>
      </c>
      <c r="D15" s="162">
        <v>54</v>
      </c>
      <c r="E15" t="s">
        <v>46</v>
      </c>
      <c r="F15" t="s">
        <v>45</v>
      </c>
      <c r="G15" s="2">
        <v>-30.766667000000002</v>
      </c>
      <c r="H15" s="2">
        <v>-57.983333000000002</v>
      </c>
      <c r="I15" s="2" t="s">
        <v>47</v>
      </c>
      <c r="J15" s="2" t="s">
        <v>48</v>
      </c>
    </row>
    <row r="16" spans="1:10" x14ac:dyDescent="0.25">
      <c r="A16" t="s">
        <v>46</v>
      </c>
      <c r="B16" t="s">
        <v>331</v>
      </c>
      <c r="C16" s="162">
        <v>0</v>
      </c>
      <c r="D16" s="162">
        <v>1</v>
      </c>
      <c r="E16" t="s">
        <v>46</v>
      </c>
      <c r="F16" t="s">
        <v>331</v>
      </c>
      <c r="G16" s="2" t="s">
        <v>334</v>
      </c>
      <c r="H16" s="2" t="s">
        <v>335</v>
      </c>
      <c r="I16" s="2" t="s">
        <v>332</v>
      </c>
      <c r="J16" s="2" t="s">
        <v>333</v>
      </c>
    </row>
    <row r="17" spans="1:10" x14ac:dyDescent="0.25">
      <c r="A17" t="s">
        <v>46</v>
      </c>
      <c r="B17" t="s">
        <v>145</v>
      </c>
      <c r="C17" s="162">
        <v>1</v>
      </c>
      <c r="D17" s="162">
        <v>1</v>
      </c>
      <c r="E17" t="s">
        <v>46</v>
      </c>
      <c r="F17" t="s">
        <v>145</v>
      </c>
      <c r="G17" s="2">
        <v>-31.073899999999998</v>
      </c>
      <c r="H17" s="2">
        <v>-58.025799999999997</v>
      </c>
      <c r="I17" s="2" t="s">
        <v>148</v>
      </c>
      <c r="J17" s="2" t="s">
        <v>149</v>
      </c>
    </row>
    <row r="18" spans="1:10" x14ac:dyDescent="0.25">
      <c r="A18" t="s">
        <v>46</v>
      </c>
      <c r="B18" t="s">
        <v>176</v>
      </c>
      <c r="C18" s="162">
        <v>1</v>
      </c>
      <c r="D18" s="162">
        <v>1</v>
      </c>
      <c r="E18" t="s">
        <v>46</v>
      </c>
      <c r="F18" t="s">
        <v>176</v>
      </c>
      <c r="G18" s="2">
        <v>-30.841699999999999</v>
      </c>
      <c r="H18" s="2">
        <v>-58.008299999999998</v>
      </c>
      <c r="I18" s="2" t="s">
        <v>177</v>
      </c>
      <c r="J18" s="2" t="s">
        <v>178</v>
      </c>
    </row>
    <row r="19" spans="1:10" x14ac:dyDescent="0.25">
      <c r="A19" t="s">
        <v>46</v>
      </c>
      <c r="B19" t="s">
        <v>46</v>
      </c>
      <c r="C19" s="162">
        <v>2</v>
      </c>
      <c r="D19" s="162">
        <v>3</v>
      </c>
      <c r="E19" t="s">
        <v>46</v>
      </c>
      <c r="F19" t="s">
        <v>46</v>
      </c>
      <c r="G19" s="2">
        <v>-30.983332999999998</v>
      </c>
      <c r="H19" s="2">
        <v>-57.916666999999997</v>
      </c>
      <c r="I19" s="2" t="s">
        <v>59</v>
      </c>
      <c r="J19" s="2" t="s">
        <v>57</v>
      </c>
    </row>
    <row r="20" spans="1:10" x14ac:dyDescent="0.25">
      <c r="A20" t="s">
        <v>46</v>
      </c>
      <c r="B20" t="s">
        <v>312</v>
      </c>
      <c r="C20" s="162">
        <v>0</v>
      </c>
      <c r="D20" s="162">
        <v>1</v>
      </c>
      <c r="E20" t="s">
        <v>46</v>
      </c>
      <c r="F20" t="s">
        <v>312</v>
      </c>
      <c r="G20" s="2" t="s">
        <v>313</v>
      </c>
      <c r="H20" s="2" t="s">
        <v>314</v>
      </c>
      <c r="I20" s="2" t="s">
        <v>315</v>
      </c>
      <c r="J20" s="2" t="s">
        <v>316</v>
      </c>
    </row>
    <row r="21" spans="1:10" x14ac:dyDescent="0.25">
      <c r="A21" t="s">
        <v>46</v>
      </c>
      <c r="B21" t="s">
        <v>60</v>
      </c>
      <c r="C21" s="162">
        <v>65</v>
      </c>
      <c r="D21" s="162">
        <v>65</v>
      </c>
      <c r="E21" t="s">
        <v>46</v>
      </c>
      <c r="F21" t="s">
        <v>60</v>
      </c>
      <c r="G21" s="2">
        <v>-30.783332999999999</v>
      </c>
      <c r="H21" s="2">
        <v>-57.916666999999997</v>
      </c>
      <c r="I21" s="2" t="s">
        <v>56</v>
      </c>
      <c r="J21" s="2" t="s">
        <v>57</v>
      </c>
    </row>
    <row r="22" spans="1:10" x14ac:dyDescent="0.25">
      <c r="A22" t="s">
        <v>46</v>
      </c>
      <c r="B22" t="s">
        <v>58</v>
      </c>
      <c r="C22" s="162">
        <v>18</v>
      </c>
      <c r="D22" s="162">
        <v>21</v>
      </c>
      <c r="E22" t="s">
        <v>46</v>
      </c>
      <c r="F22" t="s">
        <v>58</v>
      </c>
      <c r="G22" s="2">
        <v>-30.783332999999999</v>
      </c>
      <c r="H22" s="2">
        <v>-57.916666999999997</v>
      </c>
      <c r="I22" s="2" t="s">
        <v>56</v>
      </c>
      <c r="J22" s="2" t="s">
        <v>57</v>
      </c>
    </row>
    <row r="23" spans="1:10" x14ac:dyDescent="0.25">
      <c r="A23" t="s">
        <v>71</v>
      </c>
      <c r="B23" t="s">
        <v>71</v>
      </c>
      <c r="C23" s="162">
        <v>0</v>
      </c>
      <c r="D23" s="162">
        <v>2</v>
      </c>
      <c r="E23" t="s">
        <v>71</v>
      </c>
      <c r="F23" t="s">
        <v>71</v>
      </c>
      <c r="G23" s="2">
        <v>-30.95</v>
      </c>
      <c r="H23" s="2">
        <v>-58.8</v>
      </c>
      <c r="I23" s="2" t="s">
        <v>136</v>
      </c>
      <c r="J23" s="2" t="s">
        <v>137</v>
      </c>
    </row>
    <row r="24" spans="1:10" x14ac:dyDescent="0.25">
      <c r="A24" t="s">
        <v>8</v>
      </c>
      <c r="B24" t="s">
        <v>196</v>
      </c>
      <c r="C24" s="162">
        <v>0</v>
      </c>
      <c r="D24" s="162">
        <v>1</v>
      </c>
      <c r="E24" t="s">
        <v>8</v>
      </c>
      <c r="F24" t="s">
        <v>196</v>
      </c>
      <c r="G24" s="2">
        <v>-32.716667000000001</v>
      </c>
      <c r="H24" s="2">
        <v>-59.4</v>
      </c>
      <c r="I24" s="2" t="s">
        <v>207</v>
      </c>
      <c r="J24" s="2" t="s">
        <v>208</v>
      </c>
    </row>
    <row r="25" spans="1:10" x14ac:dyDescent="0.25">
      <c r="A25" t="s">
        <v>8</v>
      </c>
      <c r="B25" t="s">
        <v>8</v>
      </c>
      <c r="C25" s="162">
        <v>2</v>
      </c>
      <c r="D25" s="162">
        <v>22</v>
      </c>
      <c r="E25" t="s">
        <v>8</v>
      </c>
      <c r="F25" t="s">
        <v>8</v>
      </c>
      <c r="G25" s="2">
        <v>-33.150430938120799</v>
      </c>
      <c r="H25" s="2">
        <v>-59.310575121916202</v>
      </c>
      <c r="I25" s="2" t="s">
        <v>249</v>
      </c>
      <c r="J25" s="2" t="s">
        <v>250</v>
      </c>
    </row>
    <row r="26" spans="1:10" x14ac:dyDescent="0.25">
      <c r="A26" t="s">
        <v>10</v>
      </c>
      <c r="B26" t="s">
        <v>10</v>
      </c>
      <c r="C26" s="162">
        <v>156</v>
      </c>
      <c r="D26" s="162">
        <v>595</v>
      </c>
      <c r="E26" t="s">
        <v>10</v>
      </c>
      <c r="F26" t="s">
        <v>10</v>
      </c>
      <c r="G26" s="2">
        <v>-33.007781712247301</v>
      </c>
      <c r="H26" s="2">
        <v>-58.5106813050649</v>
      </c>
      <c r="I26" s="2" t="s">
        <v>251</v>
      </c>
      <c r="J26" s="2" t="s">
        <v>252</v>
      </c>
    </row>
    <row r="27" spans="1:10" x14ac:dyDescent="0.25">
      <c r="A27" t="s">
        <v>10</v>
      </c>
      <c r="B27" t="s">
        <v>21</v>
      </c>
      <c r="C27" s="162">
        <v>3</v>
      </c>
      <c r="D27" s="162">
        <v>15</v>
      </c>
      <c r="E27" t="s">
        <v>10</v>
      </c>
      <c r="F27" t="s">
        <v>21</v>
      </c>
      <c r="G27" s="2">
        <v>-33.033332999999999</v>
      </c>
      <c r="H27" s="2">
        <v>-59.016666999999998</v>
      </c>
      <c r="I27" s="2" t="s">
        <v>31</v>
      </c>
      <c r="J27" s="2" t="s">
        <v>41</v>
      </c>
    </row>
    <row r="28" spans="1:10" x14ac:dyDescent="0.25">
      <c r="A28" t="s">
        <v>10</v>
      </c>
      <c r="B28" t="s">
        <v>236</v>
      </c>
      <c r="C28" s="162">
        <v>1</v>
      </c>
      <c r="D28" s="162">
        <v>6</v>
      </c>
      <c r="E28" t="s">
        <v>10</v>
      </c>
      <c r="F28" t="s">
        <v>236</v>
      </c>
      <c r="G28" s="2" t="s">
        <v>321</v>
      </c>
      <c r="H28" s="2" t="s">
        <v>323</v>
      </c>
      <c r="I28" s="2" t="s">
        <v>322</v>
      </c>
      <c r="J28" s="2" t="s">
        <v>324</v>
      </c>
    </row>
    <row r="29" spans="1:10" x14ac:dyDescent="0.25">
      <c r="A29" t="s">
        <v>10</v>
      </c>
      <c r="B29" t="s">
        <v>231</v>
      </c>
      <c r="C29" s="162">
        <v>1</v>
      </c>
      <c r="D29" s="162">
        <v>5</v>
      </c>
      <c r="E29" t="s">
        <v>10</v>
      </c>
      <c r="F29" t="s">
        <v>231</v>
      </c>
      <c r="G29" s="2" t="s">
        <v>234</v>
      </c>
      <c r="H29" s="2">
        <v>-58.886667000000003</v>
      </c>
      <c r="I29" s="2" t="s">
        <v>267</v>
      </c>
      <c r="J29" s="2" t="s">
        <v>268</v>
      </c>
    </row>
    <row r="30" spans="1:10" x14ac:dyDescent="0.25">
      <c r="A30" t="s">
        <v>19</v>
      </c>
      <c r="B30" t="s">
        <v>185</v>
      </c>
      <c r="C30" s="162">
        <v>0</v>
      </c>
      <c r="D30" s="162">
        <v>17</v>
      </c>
      <c r="E30" t="s">
        <v>19</v>
      </c>
      <c r="F30" t="s">
        <v>185</v>
      </c>
      <c r="G30" s="2">
        <v>-33.499122999999997</v>
      </c>
      <c r="H30" s="2">
        <v>-58.797777000000004</v>
      </c>
      <c r="I30" s="2" t="s">
        <v>198</v>
      </c>
      <c r="J30" s="2" t="s">
        <v>199</v>
      </c>
    </row>
    <row r="31" spans="1:10" x14ac:dyDescent="0.25">
      <c r="A31" t="s">
        <v>19</v>
      </c>
      <c r="B31" t="s">
        <v>99</v>
      </c>
      <c r="C31" s="162">
        <v>44</v>
      </c>
      <c r="D31" s="162">
        <v>44</v>
      </c>
      <c r="E31" t="s">
        <v>19</v>
      </c>
      <c r="F31" t="s">
        <v>99</v>
      </c>
      <c r="G31" s="2">
        <v>-33.794361600000002</v>
      </c>
      <c r="H31" s="2">
        <v>-59.122607100000003</v>
      </c>
      <c r="I31" s="2" t="s">
        <v>98</v>
      </c>
      <c r="J31" s="2" t="s">
        <v>100</v>
      </c>
    </row>
    <row r="32" spans="1:10" x14ac:dyDescent="0.25">
      <c r="A32" t="s">
        <v>13</v>
      </c>
      <c r="B32" t="s">
        <v>131</v>
      </c>
      <c r="C32" s="162">
        <v>1</v>
      </c>
      <c r="D32" s="162">
        <v>1</v>
      </c>
      <c r="E32" t="s">
        <v>13</v>
      </c>
      <c r="F32" t="s">
        <v>131</v>
      </c>
      <c r="G32" s="2">
        <v>-31.4575</v>
      </c>
      <c r="H32" s="2">
        <v>-59.598300000000002</v>
      </c>
      <c r="I32" s="2" t="s">
        <v>132</v>
      </c>
      <c r="J32" s="2" t="s">
        <v>133</v>
      </c>
    </row>
    <row r="33" spans="1:10" x14ac:dyDescent="0.25">
      <c r="A33" t="s">
        <v>13</v>
      </c>
      <c r="B33" t="s">
        <v>228</v>
      </c>
      <c r="C33" s="162">
        <v>0</v>
      </c>
      <c r="D33" s="162">
        <v>9</v>
      </c>
      <c r="E33" t="s">
        <v>13</v>
      </c>
      <c r="F33" t="s">
        <v>228</v>
      </c>
      <c r="G33" s="2">
        <v>-31.176100000000002</v>
      </c>
      <c r="H33" s="2">
        <v>-59.7331</v>
      </c>
      <c r="I33" s="2" t="s">
        <v>262</v>
      </c>
      <c r="J33" s="2" t="s">
        <v>263</v>
      </c>
    </row>
    <row r="34" spans="1:10" x14ac:dyDescent="0.25">
      <c r="A34" t="s">
        <v>13</v>
      </c>
      <c r="B34" t="s">
        <v>13</v>
      </c>
      <c r="C34" s="162">
        <v>2</v>
      </c>
      <c r="D34" s="162">
        <v>6</v>
      </c>
      <c r="E34" t="s">
        <v>13</v>
      </c>
      <c r="F34" t="s">
        <v>13</v>
      </c>
      <c r="G34" s="2">
        <v>-30.740468112748001</v>
      </c>
      <c r="H34" s="2">
        <v>-59.644298877664099</v>
      </c>
      <c r="I34" s="2" t="s">
        <v>253</v>
      </c>
      <c r="J34" s="2" t="s">
        <v>254</v>
      </c>
    </row>
    <row r="35" spans="1:10" x14ac:dyDescent="0.25">
      <c r="A35" t="s">
        <v>13</v>
      </c>
      <c r="B35" t="s">
        <v>215</v>
      </c>
      <c r="C35" s="162">
        <v>0</v>
      </c>
      <c r="D35" s="162">
        <v>7</v>
      </c>
      <c r="E35" t="s">
        <v>13</v>
      </c>
      <c r="F35" t="s">
        <v>215</v>
      </c>
      <c r="G35" s="2">
        <v>-30.95</v>
      </c>
      <c r="H35" s="2">
        <v>-59.8</v>
      </c>
      <c r="I35" s="2" t="s">
        <v>136</v>
      </c>
      <c r="J35" s="2" t="s">
        <v>216</v>
      </c>
    </row>
    <row r="36" spans="1:10" x14ac:dyDescent="0.25">
      <c r="A36" t="s">
        <v>14</v>
      </c>
      <c r="B36" t="s">
        <v>144</v>
      </c>
      <c r="C36" s="162">
        <v>1</v>
      </c>
      <c r="D36" s="162">
        <v>1</v>
      </c>
      <c r="E36" t="s">
        <v>14</v>
      </c>
      <c r="F36" t="s">
        <v>144</v>
      </c>
      <c r="G36" s="2">
        <v>-32.25</v>
      </c>
      <c r="H36" s="2">
        <v>-60.166699999999999</v>
      </c>
      <c r="I36" s="2" t="s">
        <v>146</v>
      </c>
      <c r="J36" s="2" t="s">
        <v>147</v>
      </c>
    </row>
    <row r="37" spans="1:10" x14ac:dyDescent="0.25">
      <c r="A37" t="s">
        <v>14</v>
      </c>
      <c r="B37" t="s">
        <v>237</v>
      </c>
      <c r="C37" s="162">
        <v>0</v>
      </c>
      <c r="D37" s="162">
        <v>1</v>
      </c>
      <c r="E37" t="s">
        <v>14</v>
      </c>
      <c r="F37" t="s">
        <v>237</v>
      </c>
      <c r="G37" s="2" t="s">
        <v>238</v>
      </c>
      <c r="H37" s="2" t="s">
        <v>239</v>
      </c>
      <c r="I37" s="2" t="s">
        <v>271</v>
      </c>
      <c r="J37" s="2" t="s">
        <v>272</v>
      </c>
    </row>
    <row r="38" spans="1:10" x14ac:dyDescent="0.25">
      <c r="A38" t="s">
        <v>14</v>
      </c>
      <c r="B38" t="s">
        <v>188</v>
      </c>
      <c r="C38" s="162">
        <v>0</v>
      </c>
      <c r="D38" s="162">
        <v>1</v>
      </c>
      <c r="E38" t="s">
        <v>14</v>
      </c>
      <c r="F38" t="s">
        <v>188</v>
      </c>
      <c r="G38" s="2">
        <v>-32.071460000000002</v>
      </c>
      <c r="H38" s="2">
        <v>-59.996619000000003</v>
      </c>
      <c r="I38" s="2" t="s">
        <v>186</v>
      </c>
      <c r="J38" s="2" t="s">
        <v>187</v>
      </c>
    </row>
    <row r="39" spans="1:10" x14ac:dyDescent="0.25">
      <c r="A39" t="s">
        <v>14</v>
      </c>
      <c r="B39" t="s">
        <v>197</v>
      </c>
      <c r="C39" s="162">
        <v>0</v>
      </c>
      <c r="D39" s="162">
        <v>3</v>
      </c>
      <c r="E39" t="s">
        <v>14</v>
      </c>
      <c r="F39" t="s">
        <v>197</v>
      </c>
      <c r="G39" s="2">
        <v>-32.4</v>
      </c>
      <c r="H39" s="2">
        <v>-59.55</v>
      </c>
      <c r="I39" s="2" t="s">
        <v>209</v>
      </c>
      <c r="J39" s="2" t="s">
        <v>210</v>
      </c>
    </row>
    <row r="40" spans="1:10" x14ac:dyDescent="0.25">
      <c r="A40" t="s">
        <v>14</v>
      </c>
      <c r="B40" t="s">
        <v>14</v>
      </c>
      <c r="C40" s="162">
        <v>1</v>
      </c>
      <c r="D40" s="162">
        <v>19</v>
      </c>
      <c r="E40" t="s">
        <v>14</v>
      </c>
      <c r="F40" t="s">
        <v>14</v>
      </c>
      <c r="G40" s="2">
        <v>-32.398960647920397</v>
      </c>
      <c r="H40" s="2">
        <v>-59.787693725776698</v>
      </c>
      <c r="I40" s="2" t="s">
        <v>255</v>
      </c>
      <c r="J40" s="2" t="s">
        <v>256</v>
      </c>
    </row>
    <row r="41" spans="1:10" x14ac:dyDescent="0.25">
      <c r="A41" t="s">
        <v>9</v>
      </c>
      <c r="B41" t="s">
        <v>193</v>
      </c>
      <c r="C41" s="162">
        <v>0</v>
      </c>
      <c r="D41" s="162">
        <v>1</v>
      </c>
      <c r="E41" t="s">
        <v>9</v>
      </c>
      <c r="F41" t="s">
        <v>193</v>
      </c>
      <c r="G41" s="2">
        <v>-31.885000000000002</v>
      </c>
      <c r="H41" s="2">
        <v>-60.41</v>
      </c>
      <c r="I41" s="2" t="s">
        <v>200</v>
      </c>
      <c r="J41" s="2" t="s">
        <v>201</v>
      </c>
    </row>
    <row r="42" spans="1:10" x14ac:dyDescent="0.25">
      <c r="A42" t="s">
        <v>9</v>
      </c>
      <c r="B42" t="s">
        <v>143</v>
      </c>
      <c r="C42" s="162">
        <v>1</v>
      </c>
      <c r="D42" s="162">
        <v>3</v>
      </c>
      <c r="E42" t="s">
        <v>9</v>
      </c>
      <c r="F42" t="s">
        <v>143</v>
      </c>
      <c r="G42" s="2">
        <v>-31.583333</v>
      </c>
      <c r="H42" s="2">
        <v>-60.066667000000002</v>
      </c>
      <c r="I42" s="2" t="s">
        <v>154</v>
      </c>
      <c r="J42" s="2" t="s">
        <v>155</v>
      </c>
    </row>
    <row r="43" spans="1:10" x14ac:dyDescent="0.25">
      <c r="A43" t="s">
        <v>9</v>
      </c>
      <c r="B43" t="s">
        <v>89</v>
      </c>
      <c r="C43" s="162">
        <v>2</v>
      </c>
      <c r="D43" s="162">
        <v>51</v>
      </c>
      <c r="E43" t="s">
        <v>9</v>
      </c>
      <c r="F43" t="s">
        <v>89</v>
      </c>
      <c r="G43" s="2" t="s">
        <v>317</v>
      </c>
      <c r="H43" s="2" t="s">
        <v>318</v>
      </c>
      <c r="I43" s="2" t="s">
        <v>320</v>
      </c>
      <c r="J43" s="2" t="s">
        <v>319</v>
      </c>
    </row>
    <row r="44" spans="1:10" x14ac:dyDescent="0.25">
      <c r="A44" t="s">
        <v>9</v>
      </c>
      <c r="B44" t="s">
        <v>194</v>
      </c>
      <c r="C44" s="162">
        <v>0</v>
      </c>
      <c r="D44" s="162">
        <v>2</v>
      </c>
      <c r="E44" t="s">
        <v>9</v>
      </c>
      <c r="F44" t="s">
        <v>194</v>
      </c>
      <c r="G44" s="2">
        <v>-31.527799999999999</v>
      </c>
      <c r="H44" s="2">
        <v>-60.2333</v>
      </c>
      <c r="I44" s="2" t="s">
        <v>205</v>
      </c>
      <c r="J44" s="2" t="s">
        <v>204</v>
      </c>
    </row>
    <row r="45" spans="1:10" x14ac:dyDescent="0.25">
      <c r="A45" t="s">
        <v>9</v>
      </c>
      <c r="B45" t="s">
        <v>97</v>
      </c>
      <c r="C45" s="162">
        <v>3</v>
      </c>
      <c r="D45" s="162">
        <v>12</v>
      </c>
      <c r="E45" t="s">
        <v>9</v>
      </c>
      <c r="F45" t="s">
        <v>97</v>
      </c>
      <c r="G45" s="2">
        <v>-32.023325900000003</v>
      </c>
      <c r="H45" s="2">
        <v>-60.337992499999999</v>
      </c>
      <c r="I45" s="2" t="s">
        <v>96</v>
      </c>
      <c r="J45" s="2" t="s">
        <v>95</v>
      </c>
    </row>
    <row r="46" spans="1:10" x14ac:dyDescent="0.25">
      <c r="A46" t="s">
        <v>9</v>
      </c>
      <c r="B46" t="s">
        <v>195</v>
      </c>
      <c r="C46" s="162">
        <v>0</v>
      </c>
      <c r="D46" s="162">
        <v>2</v>
      </c>
      <c r="E46" t="s">
        <v>9</v>
      </c>
      <c r="F46" t="s">
        <v>195</v>
      </c>
      <c r="G46" s="2">
        <v>-31.583333</v>
      </c>
      <c r="H46" s="2">
        <v>-59.883333</v>
      </c>
      <c r="I46" s="2" t="s">
        <v>154</v>
      </c>
      <c r="J46" s="2" t="s">
        <v>206</v>
      </c>
    </row>
    <row r="47" spans="1:10" x14ac:dyDescent="0.25">
      <c r="A47" t="s">
        <v>9</v>
      </c>
      <c r="B47" t="s">
        <v>230</v>
      </c>
      <c r="C47" s="162">
        <v>0</v>
      </c>
      <c r="D47" s="162">
        <v>2</v>
      </c>
      <c r="E47" t="s">
        <v>9</v>
      </c>
      <c r="F47" t="s">
        <v>230</v>
      </c>
      <c r="G47" s="2">
        <v>-31.752638999999999</v>
      </c>
      <c r="H47" s="2">
        <v>-60.448749999999997</v>
      </c>
      <c r="I47" s="2" t="s">
        <v>265</v>
      </c>
      <c r="J47" s="2" t="s">
        <v>266</v>
      </c>
    </row>
    <row r="48" spans="1:10" x14ac:dyDescent="0.25">
      <c r="A48" t="s">
        <v>9</v>
      </c>
      <c r="B48" t="s">
        <v>224</v>
      </c>
      <c r="C48" s="162">
        <v>0</v>
      </c>
      <c r="D48" s="162">
        <v>10</v>
      </c>
      <c r="E48" t="s">
        <v>9</v>
      </c>
      <c r="F48" t="s">
        <v>224</v>
      </c>
      <c r="G48" s="2">
        <v>-31.516667000000002</v>
      </c>
      <c r="H48" s="2">
        <v>-59.85</v>
      </c>
      <c r="I48" s="2" t="s">
        <v>261</v>
      </c>
      <c r="J48" s="2" t="s">
        <v>240</v>
      </c>
    </row>
    <row r="49" spans="1:10" x14ac:dyDescent="0.25">
      <c r="A49" t="s">
        <v>9</v>
      </c>
      <c r="B49" t="s">
        <v>214</v>
      </c>
      <c r="C49" s="162">
        <v>0</v>
      </c>
      <c r="D49" s="162">
        <v>3</v>
      </c>
      <c r="E49" t="s">
        <v>9</v>
      </c>
      <c r="F49" t="s">
        <v>214</v>
      </c>
      <c r="G49" s="2">
        <v>-31.216699999999999</v>
      </c>
      <c r="H49" s="2">
        <v>-59.9833</v>
      </c>
      <c r="I49" s="2" t="s">
        <v>217</v>
      </c>
      <c r="J49" s="2" t="s">
        <v>218</v>
      </c>
    </row>
    <row r="50" spans="1:10" x14ac:dyDescent="0.25">
      <c r="A50" t="s">
        <v>9</v>
      </c>
      <c r="B50" t="s">
        <v>325</v>
      </c>
      <c r="C50" s="162">
        <v>0</v>
      </c>
      <c r="D50" s="162">
        <v>1</v>
      </c>
      <c r="E50" t="s">
        <v>9</v>
      </c>
      <c r="F50" t="s">
        <v>326</v>
      </c>
      <c r="G50" s="2" t="s">
        <v>327</v>
      </c>
      <c r="H50" s="2" t="s">
        <v>328</v>
      </c>
      <c r="I50" s="2" t="s">
        <v>329</v>
      </c>
      <c r="J50" s="2" t="s">
        <v>330</v>
      </c>
    </row>
    <row r="51" spans="1:10" x14ac:dyDescent="0.25">
      <c r="A51" t="s">
        <v>9</v>
      </c>
      <c r="B51" t="s">
        <v>63</v>
      </c>
      <c r="C51" s="162">
        <v>4</v>
      </c>
      <c r="D51" s="162">
        <v>22</v>
      </c>
      <c r="E51" t="s">
        <v>9</v>
      </c>
      <c r="F51" t="s">
        <v>63</v>
      </c>
      <c r="G51" s="2">
        <v>-31.816666999999999</v>
      </c>
      <c r="H51" s="2">
        <v>-60.516666999999998</v>
      </c>
      <c r="I51" s="2" t="s">
        <v>64</v>
      </c>
      <c r="J51" s="2" t="s">
        <v>65</v>
      </c>
    </row>
    <row r="52" spans="1:10" x14ac:dyDescent="0.25">
      <c r="A52" t="s">
        <v>9</v>
      </c>
      <c r="B52" t="s">
        <v>9</v>
      </c>
      <c r="C52" s="162">
        <v>336</v>
      </c>
      <c r="D52" s="162">
        <v>1843</v>
      </c>
      <c r="E52" t="s">
        <v>9</v>
      </c>
      <c r="F52" t="s">
        <v>9</v>
      </c>
      <c r="G52" s="163" t="s">
        <v>296</v>
      </c>
      <c r="H52" s="163" t="s">
        <v>297</v>
      </c>
      <c r="I52" s="163" t="s">
        <v>298</v>
      </c>
      <c r="J52" s="163" t="s">
        <v>299</v>
      </c>
    </row>
    <row r="53" spans="1:10" x14ac:dyDescent="0.25">
      <c r="A53" t="s">
        <v>9</v>
      </c>
      <c r="B53" t="s">
        <v>295</v>
      </c>
      <c r="C53" s="162">
        <v>0</v>
      </c>
      <c r="D53" s="162">
        <v>1</v>
      </c>
      <c r="E53" t="s">
        <v>9</v>
      </c>
      <c r="F53" t="s">
        <v>295</v>
      </c>
      <c r="G53" s="163" t="s">
        <v>345</v>
      </c>
      <c r="H53" s="163" t="s">
        <v>346</v>
      </c>
      <c r="I53" s="163" t="s">
        <v>343</v>
      </c>
      <c r="J53" s="163" t="s">
        <v>344</v>
      </c>
    </row>
    <row r="54" spans="1:10" x14ac:dyDescent="0.25">
      <c r="A54" t="s">
        <v>9</v>
      </c>
      <c r="B54" t="s">
        <v>53</v>
      </c>
      <c r="C54" s="162">
        <v>6</v>
      </c>
      <c r="D54" s="162">
        <v>48</v>
      </c>
      <c r="E54" t="s">
        <v>9</v>
      </c>
      <c r="F54" t="s">
        <v>53</v>
      </c>
      <c r="G54" s="2">
        <v>-31.783332999999999</v>
      </c>
      <c r="H54" s="2">
        <v>-60.433332999999998</v>
      </c>
      <c r="I54" s="2" t="s">
        <v>54</v>
      </c>
      <c r="J54" s="2" t="s">
        <v>55</v>
      </c>
    </row>
    <row r="55" spans="1:10" x14ac:dyDescent="0.25">
      <c r="A55" t="s">
        <v>9</v>
      </c>
      <c r="B55" t="s">
        <v>211</v>
      </c>
      <c r="C55" s="162">
        <v>0</v>
      </c>
      <c r="D55" s="162">
        <v>3</v>
      </c>
      <c r="E55" t="s">
        <v>9</v>
      </c>
      <c r="F55" t="s">
        <v>211</v>
      </c>
      <c r="G55" s="2">
        <v>-31.745000000000001</v>
      </c>
      <c r="H55" s="2">
        <v>-60.353900000000003</v>
      </c>
      <c r="I55" s="2" t="s">
        <v>212</v>
      </c>
      <c r="J55" s="2" t="s">
        <v>213</v>
      </c>
    </row>
    <row r="56" spans="1:10" x14ac:dyDescent="0.25">
      <c r="A56" t="s">
        <v>9</v>
      </c>
      <c r="B56" t="s">
        <v>151</v>
      </c>
      <c r="C56" s="162">
        <v>1</v>
      </c>
      <c r="D56" s="162">
        <v>4</v>
      </c>
      <c r="E56" t="s">
        <v>9</v>
      </c>
      <c r="F56" t="s">
        <v>151</v>
      </c>
      <c r="G56" s="2">
        <v>-31.95</v>
      </c>
      <c r="H56" s="2">
        <v>-60.133333</v>
      </c>
      <c r="I56" s="2" t="s">
        <v>152</v>
      </c>
      <c r="J56" s="2" t="s">
        <v>153</v>
      </c>
    </row>
    <row r="57" spans="1:10" x14ac:dyDescent="0.25">
      <c r="A57" t="s">
        <v>9</v>
      </c>
      <c r="B57" t="s">
        <v>189</v>
      </c>
      <c r="C57" s="162">
        <v>0</v>
      </c>
      <c r="D57" s="162">
        <v>29</v>
      </c>
      <c r="E57" t="s">
        <v>9</v>
      </c>
      <c r="F57" t="s">
        <v>189</v>
      </c>
      <c r="G57" s="2">
        <v>-31.866667</v>
      </c>
      <c r="H57" s="2">
        <v>-60.016666999999998</v>
      </c>
      <c r="I57" s="2" t="s">
        <v>190</v>
      </c>
      <c r="J57" s="2" t="s">
        <v>191</v>
      </c>
    </row>
    <row r="58" spans="1:10" x14ac:dyDescent="0.25">
      <c r="A58" t="s">
        <v>73</v>
      </c>
      <c r="B58" t="s">
        <v>73</v>
      </c>
      <c r="C58" s="162">
        <v>0</v>
      </c>
      <c r="D58" s="162">
        <v>2</v>
      </c>
      <c r="E58" t="s">
        <v>73</v>
      </c>
      <c r="F58" t="s">
        <v>73</v>
      </c>
      <c r="G58" s="2">
        <v>-31.616667</v>
      </c>
      <c r="H58" s="2">
        <v>-58.5</v>
      </c>
      <c r="I58" s="2" t="s">
        <v>202</v>
      </c>
      <c r="J58" s="2" t="s">
        <v>203</v>
      </c>
    </row>
    <row r="59" spans="1:10" x14ac:dyDescent="0.25">
      <c r="A59" t="s">
        <v>74</v>
      </c>
      <c r="B59" t="s">
        <v>227</v>
      </c>
      <c r="C59" s="162">
        <v>0</v>
      </c>
      <c r="D59" s="162">
        <v>1</v>
      </c>
      <c r="E59" t="s">
        <v>74</v>
      </c>
      <c r="F59" t="s">
        <v>229</v>
      </c>
      <c r="G59" s="2">
        <v>-32.166666999999997</v>
      </c>
      <c r="H59" s="2">
        <v>-59.383333</v>
      </c>
      <c r="I59" s="2" t="s">
        <v>159</v>
      </c>
      <c r="J59" s="2" t="s">
        <v>264</v>
      </c>
    </row>
    <row r="60" spans="1:10" x14ac:dyDescent="0.25">
      <c r="A60" t="s">
        <v>74</v>
      </c>
      <c r="B60" t="s">
        <v>232</v>
      </c>
      <c r="C60" s="162">
        <v>0</v>
      </c>
      <c r="D60" s="162">
        <v>2</v>
      </c>
      <c r="E60" t="s">
        <v>74</v>
      </c>
      <c r="F60" t="s">
        <v>232</v>
      </c>
      <c r="G60" s="2" t="s">
        <v>233</v>
      </c>
      <c r="H60" s="2" t="s">
        <v>235</v>
      </c>
      <c r="I60" s="2" t="s">
        <v>269</v>
      </c>
      <c r="J60" s="2" t="s">
        <v>270</v>
      </c>
    </row>
    <row r="61" spans="1:10" x14ac:dyDescent="0.25">
      <c r="A61" t="s">
        <v>49</v>
      </c>
      <c r="B61" t="s">
        <v>223</v>
      </c>
      <c r="C61" s="162">
        <v>0</v>
      </c>
      <c r="D61" s="162">
        <v>12</v>
      </c>
      <c r="E61" t="s">
        <v>49</v>
      </c>
      <c r="F61" t="s">
        <v>223</v>
      </c>
      <c r="G61" s="2">
        <v>-32.366667</v>
      </c>
      <c r="H61" s="2">
        <v>-58.883333</v>
      </c>
      <c r="I61" s="2" t="s">
        <v>259</v>
      </c>
      <c r="J61" s="2" t="s">
        <v>260</v>
      </c>
    </row>
    <row r="62" spans="1:10" x14ac:dyDescent="0.25">
      <c r="A62" t="s">
        <v>49</v>
      </c>
      <c r="B62" t="s">
        <v>130</v>
      </c>
      <c r="C62" s="162">
        <v>1</v>
      </c>
      <c r="D62" s="162">
        <v>1</v>
      </c>
      <c r="E62" t="s">
        <v>49</v>
      </c>
      <c r="F62" t="s">
        <v>130</v>
      </c>
      <c r="G62" s="2">
        <v>-32.255178999999998</v>
      </c>
      <c r="H62" s="2">
        <v>-58.422789000000002</v>
      </c>
      <c r="I62" s="2" t="s">
        <v>134</v>
      </c>
      <c r="J62" s="2" t="s">
        <v>135</v>
      </c>
    </row>
    <row r="63" spans="1:10" x14ac:dyDescent="0.25">
      <c r="A63" t="s">
        <v>49</v>
      </c>
      <c r="B63" t="s">
        <v>67</v>
      </c>
      <c r="C63" s="162">
        <v>12</v>
      </c>
      <c r="D63" s="162">
        <v>21</v>
      </c>
      <c r="E63" t="s">
        <v>49</v>
      </c>
      <c r="F63" t="s">
        <v>67</v>
      </c>
      <c r="G63" s="2">
        <v>-32.483333000000002</v>
      </c>
      <c r="H63" s="2">
        <v>-58.233333000000002</v>
      </c>
      <c r="I63" s="2" t="s">
        <v>68</v>
      </c>
      <c r="J63" s="2" t="s">
        <v>69</v>
      </c>
    </row>
    <row r="64" spans="1:10" x14ac:dyDescent="0.25">
      <c r="A64" t="s">
        <v>49</v>
      </c>
      <c r="B64" t="s">
        <v>50</v>
      </c>
      <c r="C64" s="162">
        <v>5</v>
      </c>
      <c r="D64" s="162">
        <v>5</v>
      </c>
      <c r="E64" t="s">
        <v>49</v>
      </c>
      <c r="F64" t="s">
        <v>50</v>
      </c>
      <c r="G64" s="2">
        <v>-32.450000000000003</v>
      </c>
      <c r="H64" s="2">
        <v>-58.433300000000003</v>
      </c>
      <c r="I64" s="2" t="s">
        <v>51</v>
      </c>
      <c r="J64" s="2" t="s">
        <v>52</v>
      </c>
    </row>
    <row r="65" spans="1:10" x14ac:dyDescent="0.25">
      <c r="A65" t="s">
        <v>75</v>
      </c>
      <c r="B65" t="s">
        <v>75</v>
      </c>
      <c r="C65" s="162">
        <v>2</v>
      </c>
      <c r="D65" s="162">
        <v>48</v>
      </c>
      <c r="E65" t="s">
        <v>75</v>
      </c>
      <c r="F65" t="s">
        <v>75</v>
      </c>
      <c r="G65" s="2">
        <v>-32.616667</v>
      </c>
      <c r="H65" s="2">
        <v>-60.166666999999997</v>
      </c>
      <c r="I65" s="2" t="s">
        <v>126</v>
      </c>
      <c r="J65" s="2" t="s">
        <v>127</v>
      </c>
    </row>
    <row r="66" spans="1:10" x14ac:dyDescent="0.25">
      <c r="A66" t="s">
        <v>12</v>
      </c>
      <c r="B66" t="s">
        <v>12</v>
      </c>
      <c r="C66" s="162">
        <v>2</v>
      </c>
      <c r="D66" s="162">
        <v>21</v>
      </c>
      <c r="E66" t="s">
        <v>12</v>
      </c>
      <c r="F66" t="s">
        <v>12</v>
      </c>
      <c r="G66" s="2">
        <v>-31.867637569277001</v>
      </c>
      <c r="H66" s="2">
        <v>-59.026885197991099</v>
      </c>
      <c r="I66" s="2" t="s">
        <v>257</v>
      </c>
      <c r="J66" s="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A4" sqref="A4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70</v>
      </c>
      <c r="E1" s="135" t="s">
        <v>150</v>
      </c>
      <c r="F1" s="135" t="s">
        <v>174</v>
      </c>
      <c r="G1" s="135" t="s">
        <v>184</v>
      </c>
    </row>
    <row r="2" spans="1:7" x14ac:dyDescent="0.25">
      <c r="A2" t="s">
        <v>18</v>
      </c>
      <c r="C2" s="2">
        <v>54</v>
      </c>
      <c r="D2" s="2">
        <v>45</v>
      </c>
      <c r="F2" s="2">
        <v>259</v>
      </c>
      <c r="G2" s="99">
        <f t="shared" ref="G2:G18" si="0">C2/F2</f>
        <v>0.20849420849420849</v>
      </c>
    </row>
    <row r="3" spans="1:7" x14ac:dyDescent="0.25">
      <c r="A3" t="s">
        <v>42</v>
      </c>
      <c r="C3" s="2">
        <v>49</v>
      </c>
      <c r="D3" s="2">
        <v>25</v>
      </c>
      <c r="E3" s="2">
        <v>6</v>
      </c>
      <c r="F3" s="2">
        <v>465</v>
      </c>
      <c r="G3" s="99">
        <f t="shared" si="0"/>
        <v>0.10537634408602151</v>
      </c>
    </row>
    <row r="4" spans="1:7" x14ac:dyDescent="0.25">
      <c r="A4" t="s">
        <v>15</v>
      </c>
      <c r="C4" s="2">
        <v>95</v>
      </c>
      <c r="D4" s="2">
        <v>66</v>
      </c>
      <c r="E4" s="2">
        <v>1</v>
      </c>
      <c r="F4" s="2">
        <v>178</v>
      </c>
      <c r="G4" s="99">
        <f t="shared" si="0"/>
        <v>0.5337078651685393</v>
      </c>
    </row>
    <row r="5" spans="1:7" x14ac:dyDescent="0.25">
      <c r="A5" t="s">
        <v>46</v>
      </c>
      <c r="C5" s="2">
        <v>143</v>
      </c>
      <c r="D5" s="2">
        <v>107</v>
      </c>
      <c r="E5" s="2">
        <v>4</v>
      </c>
      <c r="F5" s="2">
        <v>264</v>
      </c>
      <c r="G5" s="99">
        <f t="shared" si="0"/>
        <v>0.54166666666666663</v>
      </c>
    </row>
    <row r="6" spans="1:7" x14ac:dyDescent="0.25">
      <c r="A6" t="s">
        <v>71</v>
      </c>
      <c r="C6" s="2">
        <v>2</v>
      </c>
      <c r="D6" s="2">
        <v>1</v>
      </c>
      <c r="F6" s="2">
        <v>39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0</v>
      </c>
      <c r="F7" s="2">
        <v>12</v>
      </c>
      <c r="G7" s="99">
        <f t="shared" si="0"/>
        <v>0</v>
      </c>
    </row>
    <row r="8" spans="1:7" x14ac:dyDescent="0.25">
      <c r="A8" t="s">
        <v>8</v>
      </c>
      <c r="C8" s="2">
        <v>19</v>
      </c>
      <c r="D8" s="2">
        <v>8</v>
      </c>
      <c r="F8" s="2">
        <v>85</v>
      </c>
      <c r="G8" s="99">
        <f t="shared" si="0"/>
        <v>0.22352941176470589</v>
      </c>
    </row>
    <row r="9" spans="1:7" x14ac:dyDescent="0.25">
      <c r="A9" t="s">
        <v>10</v>
      </c>
      <c r="C9" s="2">
        <v>568</v>
      </c>
      <c r="D9" s="2">
        <v>357</v>
      </c>
      <c r="E9" s="2">
        <v>9</v>
      </c>
      <c r="F9" s="2">
        <v>427</v>
      </c>
      <c r="G9" s="99">
        <f t="shared" si="0"/>
        <v>1.3302107728337236</v>
      </c>
    </row>
    <row r="10" spans="1:7" x14ac:dyDescent="0.25">
      <c r="A10" t="s">
        <v>19</v>
      </c>
      <c r="C10" s="2">
        <v>61</v>
      </c>
      <c r="D10" s="2">
        <v>48</v>
      </c>
      <c r="F10" s="2">
        <v>121</v>
      </c>
      <c r="G10" s="99">
        <f t="shared" si="0"/>
        <v>0.50413223140495866</v>
      </c>
    </row>
    <row r="11" spans="1:7" x14ac:dyDescent="0.25">
      <c r="A11" t="s">
        <v>13</v>
      </c>
      <c r="C11" s="2">
        <v>16</v>
      </c>
      <c r="D11" s="2">
        <v>12</v>
      </c>
      <c r="E11" s="2">
        <v>1</v>
      </c>
      <c r="F11" s="2">
        <v>49</v>
      </c>
      <c r="G11" s="99">
        <f t="shared" si="0"/>
        <v>0.32653061224489793</v>
      </c>
    </row>
    <row r="12" spans="1:7" x14ac:dyDescent="0.25">
      <c r="A12" t="s">
        <v>14</v>
      </c>
      <c r="C12" s="2">
        <v>24</v>
      </c>
      <c r="D12" s="2">
        <v>14</v>
      </c>
      <c r="E12" s="2">
        <v>1</v>
      </c>
      <c r="F12" s="2">
        <v>45</v>
      </c>
      <c r="G12" s="99">
        <f t="shared" si="0"/>
        <v>0.53333333333333333</v>
      </c>
    </row>
    <row r="13" spans="1:7" x14ac:dyDescent="0.25">
      <c r="A13" t="s">
        <v>9</v>
      </c>
      <c r="C13" s="2">
        <v>1835</v>
      </c>
      <c r="D13" s="2">
        <v>1263</v>
      </c>
      <c r="E13" s="2">
        <v>34</v>
      </c>
      <c r="F13" s="2">
        <v>1677</v>
      </c>
      <c r="G13" s="99">
        <f t="shared" si="0"/>
        <v>1.0942158616577222</v>
      </c>
    </row>
    <row r="14" spans="1:7" x14ac:dyDescent="0.25">
      <c r="A14" t="s">
        <v>73</v>
      </c>
      <c r="C14" s="2">
        <v>2</v>
      </c>
      <c r="D14" s="2">
        <v>1</v>
      </c>
      <c r="F14" s="2">
        <v>13</v>
      </c>
      <c r="G14" s="99">
        <f t="shared" si="0"/>
        <v>0.15384615384615385</v>
      </c>
    </row>
    <row r="15" spans="1:7" x14ac:dyDescent="0.25">
      <c r="A15" t="s">
        <v>74</v>
      </c>
      <c r="C15" s="2">
        <v>3</v>
      </c>
      <c r="D15" s="2">
        <v>0</v>
      </c>
      <c r="E15" s="2">
        <v>1</v>
      </c>
      <c r="F15" s="2">
        <v>21</v>
      </c>
      <c r="G15" s="99">
        <f t="shared" si="0"/>
        <v>0.14285714285714285</v>
      </c>
    </row>
    <row r="16" spans="1:7" x14ac:dyDescent="0.25">
      <c r="A16" t="s">
        <v>49</v>
      </c>
      <c r="C16" s="2">
        <v>38</v>
      </c>
      <c r="D16" s="2">
        <v>31</v>
      </c>
      <c r="F16" s="2">
        <v>211</v>
      </c>
      <c r="G16" s="99">
        <f t="shared" si="0"/>
        <v>0.18009478672985782</v>
      </c>
    </row>
    <row r="17" spans="1:7" x14ac:dyDescent="0.25">
      <c r="A17" t="s">
        <v>75</v>
      </c>
      <c r="C17" s="2">
        <v>44</v>
      </c>
      <c r="D17" s="2">
        <v>29</v>
      </c>
      <c r="F17" s="2">
        <v>48</v>
      </c>
      <c r="G17" s="99">
        <f t="shared" si="0"/>
        <v>0.91666666666666663</v>
      </c>
    </row>
    <row r="18" spans="1:7" x14ac:dyDescent="0.25">
      <c r="A18" t="s">
        <v>12</v>
      </c>
      <c r="C18" s="2">
        <v>20</v>
      </c>
      <c r="D18" s="2">
        <v>6</v>
      </c>
      <c r="E18" s="2">
        <v>1</v>
      </c>
      <c r="F18" s="2">
        <v>73</v>
      </c>
      <c r="G18" s="99">
        <f t="shared" si="0"/>
        <v>0.27397260273972601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"/>
  <sheetViews>
    <sheetView workbookViewId="0">
      <selection activeCell="B7" sqref="A7:B7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273</v>
      </c>
      <c r="D1" s="138" t="s">
        <v>274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241</v>
      </c>
      <c r="F2" s="1" t="s">
        <v>242</v>
      </c>
    </row>
    <row r="3" spans="1:6" x14ac:dyDescent="0.25">
      <c r="A3" s="1" t="s">
        <v>18</v>
      </c>
      <c r="B3" s="1" t="s">
        <v>356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243</v>
      </c>
      <c r="F4" s="1" t="s">
        <v>244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357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245</v>
      </c>
      <c r="F10" s="1" t="s">
        <v>246</v>
      </c>
    </row>
    <row r="11" spans="1:6" x14ac:dyDescent="0.25">
      <c r="A11" s="1" t="s">
        <v>15</v>
      </c>
      <c r="B11" s="1" t="s">
        <v>358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247</v>
      </c>
    </row>
    <row r="13" spans="1:6" x14ac:dyDescent="0.25">
      <c r="A13" s="1" t="s">
        <v>15</v>
      </c>
      <c r="B13" s="1" t="s">
        <v>355</v>
      </c>
      <c r="C13" s="1">
        <v>-32.066667000000002</v>
      </c>
      <c r="D13" s="1">
        <v>-60.466667000000001</v>
      </c>
      <c r="E13" s="1" t="s">
        <v>141</v>
      </c>
      <c r="F13" s="1" t="s">
        <v>248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t="s">
        <v>46</v>
      </c>
      <c r="B15" t="s">
        <v>331</v>
      </c>
      <c r="C15" s="1" t="s">
        <v>334</v>
      </c>
      <c r="D15" s="1" t="s">
        <v>335</v>
      </c>
      <c r="E15" s="1" t="s">
        <v>332</v>
      </c>
      <c r="F15" s="1" t="s">
        <v>333</v>
      </c>
    </row>
    <row r="16" spans="1:6" x14ac:dyDescent="0.25">
      <c r="A16" s="1" t="s">
        <v>46</v>
      </c>
      <c r="B16" s="1" t="s">
        <v>359</v>
      </c>
      <c r="C16" s="1">
        <v>-31.073899999999998</v>
      </c>
      <c r="D16" s="1">
        <v>-58.025799999999997</v>
      </c>
      <c r="E16" s="1" t="s">
        <v>148</v>
      </c>
      <c r="F16" s="1" t="s">
        <v>149</v>
      </c>
    </row>
    <row r="17" spans="1:6" x14ac:dyDescent="0.25">
      <c r="A17" s="1" t="s">
        <v>46</v>
      </c>
      <c r="B17" s="1" t="s">
        <v>360</v>
      </c>
      <c r="C17" s="1">
        <v>-30.841699999999999</v>
      </c>
      <c r="D17" s="1">
        <v>-58.008299999999998</v>
      </c>
      <c r="E17" s="1" t="s">
        <v>177</v>
      </c>
      <c r="F17" s="1" t="s">
        <v>178</v>
      </c>
    </row>
    <row r="18" spans="1:6" x14ac:dyDescent="0.25">
      <c r="A18" s="1" t="s">
        <v>46</v>
      </c>
      <c r="B18" s="1" t="s">
        <v>46</v>
      </c>
      <c r="C18" s="1">
        <v>-30.983332999999998</v>
      </c>
      <c r="D18" s="1">
        <v>-57.916666999999997</v>
      </c>
      <c r="E18" s="1" t="s">
        <v>59</v>
      </c>
      <c r="F18" s="1" t="s">
        <v>57</v>
      </c>
    </row>
    <row r="19" spans="1:6" x14ac:dyDescent="0.25">
      <c r="A19" t="s">
        <v>46</v>
      </c>
      <c r="B19" t="s">
        <v>312</v>
      </c>
      <c r="C19" s="1" t="s">
        <v>313</v>
      </c>
      <c r="D19" s="1" t="s">
        <v>314</v>
      </c>
      <c r="E19" s="1" t="s">
        <v>315</v>
      </c>
      <c r="F19" s="1" t="s">
        <v>316</v>
      </c>
    </row>
    <row r="20" spans="1:6" x14ac:dyDescent="0.25">
      <c r="A20" s="1" t="s">
        <v>46</v>
      </c>
      <c r="B20" s="1" t="s">
        <v>60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46</v>
      </c>
      <c r="B21" s="1" t="s">
        <v>60</v>
      </c>
      <c r="C21" s="1">
        <v>-30.9</v>
      </c>
      <c r="D21" s="1">
        <v>-57.933332999999998</v>
      </c>
      <c r="E21" s="1" t="s">
        <v>61</v>
      </c>
      <c r="F21" s="1" t="s">
        <v>62</v>
      </c>
    </row>
    <row r="22" spans="1:6" x14ac:dyDescent="0.25">
      <c r="A22" s="1" t="s">
        <v>46</v>
      </c>
      <c r="B22" s="1" t="s">
        <v>58</v>
      </c>
      <c r="C22" s="1">
        <v>-30.783332999999999</v>
      </c>
      <c r="D22" s="1">
        <v>-57.916666999999997</v>
      </c>
      <c r="E22" s="1" t="s">
        <v>56</v>
      </c>
      <c r="F22" s="1" t="s">
        <v>57</v>
      </c>
    </row>
    <row r="23" spans="1:6" x14ac:dyDescent="0.25">
      <c r="A23" s="1" t="s">
        <v>71</v>
      </c>
      <c r="B23" s="1" t="s">
        <v>71</v>
      </c>
      <c r="C23" s="1">
        <v>-30.95</v>
      </c>
      <c r="D23" s="1">
        <v>-58.8</v>
      </c>
      <c r="E23" s="1" t="s">
        <v>136</v>
      </c>
      <c r="F23" s="1" t="s">
        <v>137</v>
      </c>
    </row>
    <row r="24" spans="1:6" x14ac:dyDescent="0.25">
      <c r="A24" t="s">
        <v>72</v>
      </c>
      <c r="B24" t="s">
        <v>72</v>
      </c>
      <c r="C24" s="1" t="s">
        <v>350</v>
      </c>
      <c r="D24" s="1" t="s">
        <v>351</v>
      </c>
      <c r="E24" s="1" t="s">
        <v>348</v>
      </c>
      <c r="F24" s="1" t="s">
        <v>349</v>
      </c>
    </row>
    <row r="25" spans="1:6" x14ac:dyDescent="0.25">
      <c r="A25" s="1" t="s">
        <v>8</v>
      </c>
      <c r="B25" s="1" t="s">
        <v>196</v>
      </c>
      <c r="C25" s="1">
        <v>-32.716667000000001</v>
      </c>
      <c r="D25" s="1">
        <v>-59.4</v>
      </c>
      <c r="E25" s="1" t="s">
        <v>207</v>
      </c>
      <c r="F25" s="1" t="s">
        <v>208</v>
      </c>
    </row>
    <row r="26" spans="1:6" x14ac:dyDescent="0.25">
      <c r="A26" s="1" t="s">
        <v>8</v>
      </c>
      <c r="B26" s="1" t="s">
        <v>8</v>
      </c>
      <c r="C26" s="1">
        <v>-33.150430938120799</v>
      </c>
      <c r="D26" s="1">
        <v>-59.310575121916202</v>
      </c>
      <c r="E26" s="1" t="s">
        <v>249</v>
      </c>
      <c r="F26" s="1" t="s">
        <v>250</v>
      </c>
    </row>
    <row r="27" spans="1:6" x14ac:dyDescent="0.25">
      <c r="A27" s="1" t="s">
        <v>10</v>
      </c>
      <c r="B27" s="1" t="s">
        <v>10</v>
      </c>
      <c r="C27" s="1">
        <v>-33.007781712247301</v>
      </c>
      <c r="D27" s="1">
        <v>-58.5106813050649</v>
      </c>
      <c r="E27" s="1" t="s">
        <v>251</v>
      </c>
      <c r="F27" s="1" t="s">
        <v>252</v>
      </c>
    </row>
    <row r="28" spans="1:6" x14ac:dyDescent="0.25">
      <c r="A28" s="1" t="s">
        <v>10</v>
      </c>
      <c r="B28" s="1" t="s">
        <v>21</v>
      </c>
      <c r="C28" s="1">
        <v>-33.033332999999999</v>
      </c>
      <c r="D28" s="1">
        <v>-59.016666999999998</v>
      </c>
      <c r="E28" s="1" t="s">
        <v>31</v>
      </c>
      <c r="F28" s="1" t="s">
        <v>41</v>
      </c>
    </row>
    <row r="29" spans="1:6" x14ac:dyDescent="0.25">
      <c r="A29" s="1" t="s">
        <v>10</v>
      </c>
      <c r="B29" s="1" t="s">
        <v>173</v>
      </c>
      <c r="C29" s="1">
        <v>-33.087555600000002</v>
      </c>
      <c r="D29" s="1">
        <v>-58.930473200000002</v>
      </c>
      <c r="E29" s="1" t="s">
        <v>171</v>
      </c>
      <c r="F29" s="1" t="s">
        <v>172</v>
      </c>
    </row>
    <row r="30" spans="1:6" x14ac:dyDescent="0.25">
      <c r="A30" s="1" t="s">
        <v>10</v>
      </c>
      <c r="B30" s="1" t="s">
        <v>236</v>
      </c>
      <c r="C30" s="1" t="s">
        <v>321</v>
      </c>
      <c r="D30" s="1" t="s">
        <v>323</v>
      </c>
      <c r="E30" s="1" t="s">
        <v>322</v>
      </c>
      <c r="F30" s="1" t="s">
        <v>324</v>
      </c>
    </row>
    <row r="31" spans="1:6" x14ac:dyDescent="0.25">
      <c r="A31" s="1" t="s">
        <v>10</v>
      </c>
      <c r="B31" s="1" t="s">
        <v>231</v>
      </c>
      <c r="C31" s="1" t="s">
        <v>234</v>
      </c>
      <c r="D31" s="139">
        <v>-58.886667000000003</v>
      </c>
      <c r="E31" s="1" t="s">
        <v>267</v>
      </c>
      <c r="F31" s="139" t="s">
        <v>268</v>
      </c>
    </row>
    <row r="32" spans="1:6" x14ac:dyDescent="0.25">
      <c r="A32" s="1" t="s">
        <v>19</v>
      </c>
      <c r="B32" s="1" t="s">
        <v>185</v>
      </c>
      <c r="C32" s="1">
        <v>-33.499122999999997</v>
      </c>
      <c r="D32" s="1">
        <v>-58.797777000000004</v>
      </c>
      <c r="E32" s="1" t="s">
        <v>198</v>
      </c>
      <c r="F32" s="1" t="s">
        <v>199</v>
      </c>
    </row>
    <row r="33" spans="1:6" x14ac:dyDescent="0.25">
      <c r="A33" s="1" t="s">
        <v>19</v>
      </c>
      <c r="B33" s="1" t="s">
        <v>99</v>
      </c>
      <c r="C33" s="1">
        <v>-33.794361600000002</v>
      </c>
      <c r="D33" s="1">
        <v>-59.122607100000003</v>
      </c>
      <c r="E33" s="1" t="s">
        <v>98</v>
      </c>
      <c r="F33" s="1" t="s">
        <v>100</v>
      </c>
    </row>
    <row r="34" spans="1:6" x14ac:dyDescent="0.25">
      <c r="A34" s="1" t="s">
        <v>13</v>
      </c>
      <c r="B34" s="1" t="s">
        <v>131</v>
      </c>
      <c r="C34" s="1">
        <v>-31.4575</v>
      </c>
      <c r="D34" s="1">
        <v>-59.598300000000002</v>
      </c>
      <c r="E34" s="1" t="s">
        <v>132</v>
      </c>
      <c r="F34" s="1" t="s">
        <v>133</v>
      </c>
    </row>
    <row r="35" spans="1:6" x14ac:dyDescent="0.25">
      <c r="A35" s="1" t="s">
        <v>13</v>
      </c>
      <c r="B35" s="1" t="s">
        <v>228</v>
      </c>
      <c r="C35" s="1">
        <v>-31.176100000000002</v>
      </c>
      <c r="D35" s="1">
        <v>-59.7331</v>
      </c>
      <c r="E35" s="1" t="s">
        <v>262</v>
      </c>
      <c r="F35" s="1" t="s">
        <v>263</v>
      </c>
    </row>
    <row r="36" spans="1:6" x14ac:dyDescent="0.25">
      <c r="A36" s="1" t="s">
        <v>13</v>
      </c>
      <c r="B36" s="1" t="s">
        <v>13</v>
      </c>
      <c r="C36" s="1">
        <v>-30.740468112748001</v>
      </c>
      <c r="D36" s="1">
        <v>-59.644298877664099</v>
      </c>
      <c r="E36" s="1" t="s">
        <v>253</v>
      </c>
      <c r="F36" s="1" t="s">
        <v>254</v>
      </c>
    </row>
    <row r="37" spans="1:6" x14ac:dyDescent="0.25">
      <c r="A37" s="1" t="s">
        <v>13</v>
      </c>
      <c r="B37" s="1" t="s">
        <v>215</v>
      </c>
      <c r="C37" s="1">
        <v>-30.95</v>
      </c>
      <c r="D37" s="1">
        <v>-59.8</v>
      </c>
      <c r="E37" s="1" t="s">
        <v>136</v>
      </c>
      <c r="F37" s="1" t="s">
        <v>216</v>
      </c>
    </row>
    <row r="38" spans="1:6" x14ac:dyDescent="0.25">
      <c r="A38" s="1" t="s">
        <v>14</v>
      </c>
      <c r="B38" s="1" t="s">
        <v>144</v>
      </c>
      <c r="C38" s="1">
        <v>-32.25</v>
      </c>
      <c r="D38" s="1">
        <v>-60.166699999999999</v>
      </c>
      <c r="E38" s="1" t="s">
        <v>146</v>
      </c>
      <c r="F38" s="1" t="s">
        <v>147</v>
      </c>
    </row>
    <row r="39" spans="1:6" x14ac:dyDescent="0.25">
      <c r="A39" t="s">
        <v>14</v>
      </c>
      <c r="B39" t="s">
        <v>237</v>
      </c>
      <c r="C39" s="1" t="s">
        <v>238</v>
      </c>
      <c r="D39" s="1" t="s">
        <v>239</v>
      </c>
      <c r="E39" s="1" t="s">
        <v>271</v>
      </c>
      <c r="F39" s="1" t="s">
        <v>272</v>
      </c>
    </row>
    <row r="40" spans="1:6" x14ac:dyDescent="0.25">
      <c r="A40" s="1" t="s">
        <v>14</v>
      </c>
      <c r="B40" s="1" t="s">
        <v>361</v>
      </c>
      <c r="C40" s="1">
        <v>-32.071460000000002</v>
      </c>
      <c r="D40" s="1">
        <v>-59.996619000000003</v>
      </c>
      <c r="E40" s="1" t="s">
        <v>186</v>
      </c>
      <c r="F40" s="1" t="s">
        <v>187</v>
      </c>
    </row>
    <row r="41" spans="1:6" x14ac:dyDescent="0.25">
      <c r="A41" s="1" t="s">
        <v>14</v>
      </c>
      <c r="B41" s="1" t="s">
        <v>197</v>
      </c>
      <c r="C41" s="1">
        <v>-32.4</v>
      </c>
      <c r="D41" s="1">
        <v>-59.55</v>
      </c>
      <c r="E41" s="1" t="s">
        <v>209</v>
      </c>
      <c r="F41" s="1" t="s">
        <v>210</v>
      </c>
    </row>
    <row r="42" spans="1:6" x14ac:dyDescent="0.25">
      <c r="A42" s="1" t="s">
        <v>14</v>
      </c>
      <c r="B42" s="1" t="s">
        <v>14</v>
      </c>
      <c r="C42" s="1">
        <v>-32.398960647920397</v>
      </c>
      <c r="D42" s="1">
        <v>-59.787693725776698</v>
      </c>
      <c r="E42" s="1" t="s">
        <v>255</v>
      </c>
      <c r="F42" s="1" t="s">
        <v>256</v>
      </c>
    </row>
    <row r="43" spans="1:6" x14ac:dyDescent="0.25">
      <c r="A43" s="1" t="s">
        <v>9</v>
      </c>
      <c r="B43" s="1" t="s">
        <v>362</v>
      </c>
      <c r="C43" s="1">
        <v>-31.885000000000002</v>
      </c>
      <c r="D43" s="1">
        <v>-60.41</v>
      </c>
      <c r="E43" s="1" t="s">
        <v>200</v>
      </c>
      <c r="F43" s="1" t="s">
        <v>201</v>
      </c>
    </row>
    <row r="44" spans="1:6" x14ac:dyDescent="0.25">
      <c r="A44" s="1" t="s">
        <v>9</v>
      </c>
      <c r="B44" s="1" t="s">
        <v>143</v>
      </c>
      <c r="C44" s="1">
        <v>-31.583333</v>
      </c>
      <c r="D44" s="1">
        <v>-60.066667000000002</v>
      </c>
      <c r="E44" s="1" t="s">
        <v>154</v>
      </c>
      <c r="F44" s="1" t="s">
        <v>155</v>
      </c>
    </row>
    <row r="45" spans="1:6" x14ac:dyDescent="0.25">
      <c r="A45" s="1" t="s">
        <v>9</v>
      </c>
      <c r="B45" s="1" t="s">
        <v>363</v>
      </c>
      <c r="C45" s="1" t="s">
        <v>317</v>
      </c>
      <c r="D45" s="1" t="s">
        <v>318</v>
      </c>
      <c r="E45" s="1" t="s">
        <v>320</v>
      </c>
      <c r="F45" s="1" t="s">
        <v>319</v>
      </c>
    </row>
    <row r="46" spans="1:6" x14ac:dyDescent="0.25">
      <c r="A46" s="1" t="s">
        <v>9</v>
      </c>
      <c r="B46" s="1" t="s">
        <v>364</v>
      </c>
      <c r="C46" s="1">
        <v>-31.527799999999999</v>
      </c>
      <c r="D46" s="1">
        <v>-60.2333</v>
      </c>
      <c r="E46" s="1" t="s">
        <v>205</v>
      </c>
      <c r="F46" s="1" t="s">
        <v>204</v>
      </c>
    </row>
    <row r="47" spans="1:6" x14ac:dyDescent="0.25">
      <c r="A47" s="1" t="s">
        <v>9</v>
      </c>
      <c r="B47" s="1" t="s">
        <v>97</v>
      </c>
      <c r="C47" s="1">
        <v>-32.023325900000003</v>
      </c>
      <c r="D47" s="1">
        <v>-60.337992499999999</v>
      </c>
      <c r="E47" s="1" t="s">
        <v>96</v>
      </c>
      <c r="F47" s="1" t="s">
        <v>95</v>
      </c>
    </row>
    <row r="48" spans="1:6" x14ac:dyDescent="0.25">
      <c r="A48" s="1" t="s">
        <v>9</v>
      </c>
      <c r="B48" s="1" t="s">
        <v>195</v>
      </c>
      <c r="C48" s="1">
        <v>-31.583333</v>
      </c>
      <c r="D48" s="1">
        <v>-59.883333</v>
      </c>
      <c r="E48" s="1" t="s">
        <v>154</v>
      </c>
      <c r="F48" s="1" t="s">
        <v>206</v>
      </c>
    </row>
    <row r="49" spans="1:6" x14ac:dyDescent="0.25">
      <c r="A49" s="1" t="s">
        <v>9</v>
      </c>
      <c r="B49" t="s">
        <v>230</v>
      </c>
      <c r="C49" s="1">
        <v>-31.752638999999999</v>
      </c>
      <c r="D49" s="1">
        <v>-60.448749999999997</v>
      </c>
      <c r="E49" s="1" t="s">
        <v>265</v>
      </c>
      <c r="F49" s="1" t="s">
        <v>266</v>
      </c>
    </row>
    <row r="50" spans="1:6" x14ac:dyDescent="0.25">
      <c r="A50" t="s">
        <v>9</v>
      </c>
      <c r="B50" t="s">
        <v>224</v>
      </c>
      <c r="C50" s="1">
        <v>-31.516667000000002</v>
      </c>
      <c r="D50" s="1">
        <v>-59.85</v>
      </c>
      <c r="E50" s="1" t="s">
        <v>261</v>
      </c>
      <c r="F50" s="1" t="s">
        <v>240</v>
      </c>
    </row>
    <row r="51" spans="1:6" x14ac:dyDescent="0.25">
      <c r="A51" s="1" t="s">
        <v>9</v>
      </c>
      <c r="B51" s="1" t="s">
        <v>214</v>
      </c>
      <c r="C51" s="1">
        <v>-31.216699999999999</v>
      </c>
      <c r="D51" s="1">
        <v>-59.9833</v>
      </c>
      <c r="E51" s="1" t="s">
        <v>217</v>
      </c>
      <c r="F51" s="1" t="s">
        <v>218</v>
      </c>
    </row>
    <row r="52" spans="1:6" x14ac:dyDescent="0.25">
      <c r="A52" s="1" t="s">
        <v>9</v>
      </c>
      <c r="B52" s="1" t="s">
        <v>326</v>
      </c>
      <c r="C52" s="1" t="s">
        <v>327</v>
      </c>
      <c r="D52" s="1" t="s">
        <v>328</v>
      </c>
      <c r="E52" s="1" t="s">
        <v>329</v>
      </c>
      <c r="F52" s="1" t="s">
        <v>330</v>
      </c>
    </row>
    <row r="53" spans="1:6" x14ac:dyDescent="0.25">
      <c r="A53" s="1" t="s">
        <v>9</v>
      </c>
      <c r="B53" s="1" t="s">
        <v>63</v>
      </c>
      <c r="C53" s="1">
        <v>-31.816666999999999</v>
      </c>
      <c r="D53" s="1">
        <v>-60.516666999999998</v>
      </c>
      <c r="E53" s="1" t="s">
        <v>64</v>
      </c>
      <c r="F53" s="1" t="s">
        <v>65</v>
      </c>
    </row>
    <row r="54" spans="1:6" x14ac:dyDescent="0.25">
      <c r="A54" s="1" t="s">
        <v>9</v>
      </c>
      <c r="B54" s="1" t="s">
        <v>9</v>
      </c>
      <c r="C54" s="1" t="s">
        <v>296</v>
      </c>
      <c r="D54" s="1" t="s">
        <v>297</v>
      </c>
      <c r="E54" s="1" t="s">
        <v>298</v>
      </c>
      <c r="F54" s="1" t="s">
        <v>299</v>
      </c>
    </row>
    <row r="55" spans="1:6" x14ac:dyDescent="0.25">
      <c r="A55" s="1" t="s">
        <v>9</v>
      </c>
      <c r="B55" s="1" t="s">
        <v>53</v>
      </c>
      <c r="C55" s="1">
        <v>-31.783332999999999</v>
      </c>
      <c r="D55" s="1">
        <v>-60.433332999999998</v>
      </c>
      <c r="E55" s="1" t="s">
        <v>54</v>
      </c>
      <c r="F55" s="1" t="s">
        <v>55</v>
      </c>
    </row>
    <row r="56" spans="1:6" x14ac:dyDescent="0.25">
      <c r="A56" s="1" t="s">
        <v>9</v>
      </c>
      <c r="B56" s="1" t="s">
        <v>211</v>
      </c>
      <c r="C56" s="1">
        <v>-31.745000000000001</v>
      </c>
      <c r="D56" s="1">
        <v>-60.353900000000003</v>
      </c>
      <c r="E56" s="1" t="s">
        <v>212</v>
      </c>
      <c r="F56" s="1" t="s">
        <v>213</v>
      </c>
    </row>
    <row r="57" spans="1:6" x14ac:dyDescent="0.25">
      <c r="A57" s="1" t="s">
        <v>9</v>
      </c>
      <c r="B57" s="1" t="s">
        <v>151</v>
      </c>
      <c r="C57" s="1">
        <v>-31.95</v>
      </c>
      <c r="D57" s="1">
        <v>-60.133333</v>
      </c>
      <c r="E57" s="1" t="s">
        <v>152</v>
      </c>
      <c r="F57" s="1" t="s">
        <v>153</v>
      </c>
    </row>
    <row r="58" spans="1:6" x14ac:dyDescent="0.25">
      <c r="A58" s="1" t="s">
        <v>9</v>
      </c>
      <c r="B58" s="1" t="s">
        <v>189</v>
      </c>
      <c r="C58" s="1">
        <v>-31.866667</v>
      </c>
      <c r="D58" s="1">
        <v>-60.016666999999998</v>
      </c>
      <c r="E58" s="1" t="s">
        <v>190</v>
      </c>
      <c r="F58" s="1" t="s">
        <v>191</v>
      </c>
    </row>
    <row r="59" spans="1:6" x14ac:dyDescent="0.25">
      <c r="A59" t="s">
        <v>73</v>
      </c>
      <c r="B59" t="s">
        <v>347</v>
      </c>
      <c r="C59" s="1" t="s">
        <v>353</v>
      </c>
      <c r="D59" s="1" t="s">
        <v>354</v>
      </c>
      <c r="E59" s="1" t="s">
        <v>352</v>
      </c>
      <c r="F59" s="1" t="s">
        <v>160</v>
      </c>
    </row>
    <row r="60" spans="1:6" x14ac:dyDescent="0.25">
      <c r="A60" s="1" t="s">
        <v>73</v>
      </c>
      <c r="B60" s="1" t="s">
        <v>73</v>
      </c>
      <c r="C60" s="1">
        <v>-31.616667</v>
      </c>
      <c r="D60" s="1">
        <v>-58.5</v>
      </c>
      <c r="E60" s="1" t="s">
        <v>202</v>
      </c>
      <c r="F60" s="1" t="s">
        <v>203</v>
      </c>
    </row>
    <row r="61" spans="1:6" x14ac:dyDescent="0.25">
      <c r="A61" s="1" t="s">
        <v>74</v>
      </c>
      <c r="B61" s="1" t="s">
        <v>365</v>
      </c>
      <c r="C61" s="1">
        <v>-32.166666999999997</v>
      </c>
      <c r="D61" s="1">
        <v>-59.383333</v>
      </c>
      <c r="E61" s="1" t="s">
        <v>159</v>
      </c>
      <c r="F61" s="1" t="s">
        <v>264</v>
      </c>
    </row>
    <row r="62" spans="1:6" x14ac:dyDescent="0.25">
      <c r="A62" s="1" t="s">
        <v>74</v>
      </c>
      <c r="B62" s="1" t="s">
        <v>232</v>
      </c>
      <c r="C62" s="1" t="s">
        <v>233</v>
      </c>
      <c r="D62" s="1" t="s">
        <v>235</v>
      </c>
      <c r="E62" s="1" t="s">
        <v>269</v>
      </c>
      <c r="F62" s="1" t="s">
        <v>270</v>
      </c>
    </row>
    <row r="63" spans="1:6" x14ac:dyDescent="0.25">
      <c r="A63" s="1" t="s">
        <v>49</v>
      </c>
      <c r="B63" s="1" t="s">
        <v>223</v>
      </c>
      <c r="C63" s="1">
        <v>-32.366667</v>
      </c>
      <c r="D63" s="1">
        <v>-58.883333</v>
      </c>
      <c r="E63" s="1" t="s">
        <v>259</v>
      </c>
      <c r="F63" s="1" t="s">
        <v>260</v>
      </c>
    </row>
    <row r="64" spans="1:6" x14ac:dyDescent="0.25">
      <c r="A64" s="1" t="s">
        <v>49</v>
      </c>
      <c r="B64" s="1" t="s">
        <v>366</v>
      </c>
      <c r="C64" s="1">
        <v>-32.255178999999998</v>
      </c>
      <c r="D64" s="1">
        <v>-58.422789000000002</v>
      </c>
      <c r="E64" s="1" t="s">
        <v>134</v>
      </c>
      <c r="F64" s="1" t="s">
        <v>135</v>
      </c>
    </row>
    <row r="65" spans="1:6" x14ac:dyDescent="0.25">
      <c r="A65" s="1" t="s">
        <v>49</v>
      </c>
      <c r="B65" s="1" t="s">
        <v>67</v>
      </c>
      <c r="C65" s="1">
        <v>-32.483333000000002</v>
      </c>
      <c r="D65" s="1">
        <v>-58.233333000000002</v>
      </c>
      <c r="E65" s="1" t="s">
        <v>68</v>
      </c>
      <c r="F65" s="1" t="s">
        <v>69</v>
      </c>
    </row>
    <row r="66" spans="1:6" x14ac:dyDescent="0.25">
      <c r="A66" s="1" t="s">
        <v>49</v>
      </c>
      <c r="B66" s="1" t="s">
        <v>50</v>
      </c>
      <c r="C66" s="1">
        <v>-32.450000000000003</v>
      </c>
      <c r="D66" s="1">
        <v>-58.433300000000003</v>
      </c>
      <c r="E66" s="1" t="s">
        <v>51</v>
      </c>
      <c r="F66" s="1" t="s">
        <v>52</v>
      </c>
    </row>
    <row r="67" spans="1:6" x14ac:dyDescent="0.25">
      <c r="A67" s="1" t="s">
        <v>75</v>
      </c>
      <c r="B67" s="1" t="s">
        <v>75</v>
      </c>
      <c r="C67" s="1">
        <v>-32.616667</v>
      </c>
      <c r="D67" s="1">
        <v>-60.166666999999997</v>
      </c>
      <c r="E67" s="1" t="s">
        <v>126</v>
      </c>
      <c r="F67" s="1" t="s">
        <v>127</v>
      </c>
    </row>
    <row r="68" spans="1:6" x14ac:dyDescent="0.25">
      <c r="A68" s="1" t="s">
        <v>12</v>
      </c>
      <c r="B68" s="1" t="s">
        <v>12</v>
      </c>
      <c r="C68" s="1">
        <v>-31.867637569277001</v>
      </c>
      <c r="D68" s="1">
        <v>-59.026885197991099</v>
      </c>
      <c r="E68" s="1" t="s">
        <v>257</v>
      </c>
      <c r="F68" s="1" t="s">
        <v>258</v>
      </c>
    </row>
    <row r="69" spans="1:6" x14ac:dyDescent="0.25">
      <c r="A69" s="1" t="s">
        <v>9</v>
      </c>
      <c r="B69" s="1" t="s">
        <v>372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B1D1-C947-4184-BA67-73F9D0F60BC7}">
  <dimension ref="A3:L112"/>
  <sheetViews>
    <sheetView topLeftCell="E98" workbookViewId="0">
      <selection activeCell="A112" sqref="A112:XFD112"/>
    </sheetView>
  </sheetViews>
  <sheetFormatPr baseColWidth="10" defaultRowHeight="15" x14ac:dyDescent="0.25"/>
  <cols>
    <col min="1" max="2" width="11.42578125" style="171"/>
    <col min="3" max="3" width="9.7109375" style="87" bestFit="1" customWidth="1"/>
    <col min="4" max="5" width="14.85546875" bestFit="1" customWidth="1"/>
    <col min="6" max="6" width="14.85546875" style="2" customWidth="1"/>
    <col min="7" max="7" width="14.85546875" style="46" customWidth="1"/>
    <col min="9" max="10" width="11.42578125" style="165"/>
  </cols>
  <sheetData>
    <row r="3" spans="1:8" x14ac:dyDescent="0.25">
      <c r="A3" s="171" t="s">
        <v>66</v>
      </c>
      <c r="B3" s="171" t="s">
        <v>66</v>
      </c>
      <c r="C3" s="87" t="s">
        <v>0</v>
      </c>
      <c r="D3" t="s">
        <v>336</v>
      </c>
      <c r="E3" t="s">
        <v>367</v>
      </c>
      <c r="F3" s="2" t="s">
        <v>371</v>
      </c>
      <c r="H3" t="s">
        <v>368</v>
      </c>
    </row>
    <row r="4" spans="1:8" x14ac:dyDescent="0.25">
      <c r="A4" s="171">
        <v>1</v>
      </c>
      <c r="B4" s="171">
        <v>1</v>
      </c>
      <c r="C4" s="87">
        <v>43903</v>
      </c>
      <c r="D4">
        <v>1</v>
      </c>
      <c r="E4">
        <v>1</v>
      </c>
      <c r="F4" s="2">
        <f>LN(E4)</f>
        <v>0</v>
      </c>
    </row>
    <row r="5" spans="1:8" x14ac:dyDescent="0.25">
      <c r="A5" s="171">
        <f>C5-C4</f>
        <v>4</v>
      </c>
      <c r="B5" s="171">
        <v>5</v>
      </c>
      <c r="C5" s="87">
        <v>43907</v>
      </c>
      <c r="D5">
        <v>1</v>
      </c>
      <c r="E5">
        <f>D5+E4</f>
        <v>2</v>
      </c>
      <c r="F5" s="2">
        <f t="shared" ref="F5:F68" si="0">LN(E5)</f>
        <v>0.69314718055994529</v>
      </c>
    </row>
    <row r="6" spans="1:8" x14ac:dyDescent="0.25">
      <c r="A6" s="171">
        <f>C6-C5</f>
        <v>3</v>
      </c>
      <c r="B6" s="171">
        <v>8</v>
      </c>
      <c r="C6" s="87">
        <v>43910</v>
      </c>
      <c r="D6">
        <v>2</v>
      </c>
      <c r="E6" s="171">
        <f t="shared" ref="E6:E69" si="1">D6+E5</f>
        <v>4</v>
      </c>
      <c r="F6" s="2">
        <f t="shared" si="0"/>
        <v>1.3862943611198906</v>
      </c>
    </row>
    <row r="7" spans="1:8" x14ac:dyDescent="0.25">
      <c r="A7" s="171">
        <f t="shared" ref="A7:A70" si="2">C7-C6</f>
        <v>5</v>
      </c>
      <c r="B7" s="171">
        <v>13</v>
      </c>
      <c r="C7" s="87">
        <v>43915</v>
      </c>
      <c r="D7">
        <v>2</v>
      </c>
      <c r="E7" s="171">
        <f t="shared" si="1"/>
        <v>6</v>
      </c>
      <c r="F7" s="2">
        <f t="shared" si="0"/>
        <v>1.791759469228055</v>
      </c>
    </row>
    <row r="8" spans="1:8" x14ac:dyDescent="0.25">
      <c r="A8" s="171">
        <f t="shared" si="2"/>
        <v>1</v>
      </c>
      <c r="B8" s="171">
        <v>14</v>
      </c>
      <c r="C8" s="87">
        <v>43916</v>
      </c>
      <c r="D8">
        <v>3</v>
      </c>
      <c r="E8" s="171">
        <f t="shared" si="1"/>
        <v>9</v>
      </c>
      <c r="F8" s="2">
        <f t="shared" si="0"/>
        <v>2.1972245773362196</v>
      </c>
    </row>
    <row r="9" spans="1:8" x14ac:dyDescent="0.25">
      <c r="A9" s="171">
        <f t="shared" si="2"/>
        <v>4</v>
      </c>
      <c r="B9" s="171">
        <v>18</v>
      </c>
      <c r="C9" s="87">
        <v>43920</v>
      </c>
      <c r="D9">
        <v>2</v>
      </c>
      <c r="E9" s="171">
        <f t="shared" si="1"/>
        <v>11</v>
      </c>
      <c r="F9" s="2">
        <f t="shared" si="0"/>
        <v>2.3978952727983707</v>
      </c>
    </row>
    <row r="10" spans="1:8" x14ac:dyDescent="0.25">
      <c r="A10" s="171">
        <f t="shared" si="2"/>
        <v>3</v>
      </c>
      <c r="B10" s="171">
        <v>21</v>
      </c>
      <c r="C10" s="87">
        <v>43923</v>
      </c>
      <c r="D10">
        <v>2</v>
      </c>
      <c r="E10" s="171">
        <f t="shared" si="1"/>
        <v>13</v>
      </c>
      <c r="F10" s="2">
        <f t="shared" si="0"/>
        <v>2.5649493574615367</v>
      </c>
    </row>
    <row r="11" spans="1:8" x14ac:dyDescent="0.25">
      <c r="A11" s="171">
        <f t="shared" si="2"/>
        <v>1</v>
      </c>
      <c r="B11" s="171">
        <v>22</v>
      </c>
      <c r="C11" s="87">
        <v>43924</v>
      </c>
      <c r="D11">
        <v>2</v>
      </c>
      <c r="E11" s="171">
        <f t="shared" si="1"/>
        <v>15</v>
      </c>
      <c r="F11" s="2">
        <f t="shared" si="0"/>
        <v>2.7080502011022101</v>
      </c>
    </row>
    <row r="12" spans="1:8" x14ac:dyDescent="0.25">
      <c r="A12" s="171">
        <f t="shared" si="2"/>
        <v>2</v>
      </c>
      <c r="B12" s="171">
        <v>24</v>
      </c>
      <c r="C12" s="87">
        <v>43926</v>
      </c>
      <c r="D12">
        <v>1</v>
      </c>
      <c r="E12" s="171">
        <f t="shared" si="1"/>
        <v>16</v>
      </c>
      <c r="F12" s="2">
        <f t="shared" si="0"/>
        <v>2.7725887222397811</v>
      </c>
    </row>
    <row r="13" spans="1:8" x14ac:dyDescent="0.25">
      <c r="A13" s="171">
        <f t="shared" si="2"/>
        <v>3</v>
      </c>
      <c r="B13" s="171">
        <v>27</v>
      </c>
      <c r="C13" s="87">
        <v>43929</v>
      </c>
      <c r="D13">
        <v>1</v>
      </c>
      <c r="E13" s="171">
        <f t="shared" si="1"/>
        <v>17</v>
      </c>
      <c r="F13" s="2">
        <f t="shared" si="0"/>
        <v>2.8332133440562162</v>
      </c>
    </row>
    <row r="14" spans="1:8" x14ac:dyDescent="0.25">
      <c r="A14" s="171">
        <f t="shared" si="2"/>
        <v>1</v>
      </c>
      <c r="B14" s="171">
        <v>28</v>
      </c>
      <c r="C14" s="87">
        <v>43930</v>
      </c>
      <c r="D14">
        <v>1</v>
      </c>
      <c r="E14" s="171">
        <f t="shared" si="1"/>
        <v>18</v>
      </c>
      <c r="F14" s="2">
        <f t="shared" si="0"/>
        <v>2.8903717578961645</v>
      </c>
    </row>
    <row r="15" spans="1:8" x14ac:dyDescent="0.25">
      <c r="A15" s="171">
        <f t="shared" si="2"/>
        <v>6</v>
      </c>
      <c r="B15" s="171">
        <v>34</v>
      </c>
      <c r="C15" s="87">
        <v>43936</v>
      </c>
      <c r="D15">
        <v>1</v>
      </c>
      <c r="E15" s="171">
        <f t="shared" si="1"/>
        <v>19</v>
      </c>
      <c r="F15" s="2">
        <f t="shared" si="0"/>
        <v>2.9444389791664403</v>
      </c>
    </row>
    <row r="16" spans="1:8" x14ac:dyDescent="0.25">
      <c r="A16" s="171">
        <f t="shared" si="2"/>
        <v>12</v>
      </c>
      <c r="B16" s="171">
        <v>46</v>
      </c>
      <c r="C16" s="87">
        <v>43948</v>
      </c>
      <c r="D16">
        <v>1</v>
      </c>
      <c r="E16" s="171">
        <f t="shared" si="1"/>
        <v>20</v>
      </c>
      <c r="F16" s="2">
        <f t="shared" si="0"/>
        <v>2.9957322735539909</v>
      </c>
    </row>
    <row r="17" spans="1:6" x14ac:dyDescent="0.25">
      <c r="A17" s="171">
        <f t="shared" si="2"/>
        <v>3</v>
      </c>
      <c r="B17" s="171">
        <v>49</v>
      </c>
      <c r="C17" s="87">
        <v>43951</v>
      </c>
      <c r="D17">
        <v>2</v>
      </c>
      <c r="E17" s="171">
        <f t="shared" si="1"/>
        <v>22</v>
      </c>
      <c r="F17" s="2">
        <f t="shared" si="0"/>
        <v>3.0910424533583161</v>
      </c>
    </row>
    <row r="18" spans="1:6" x14ac:dyDescent="0.25">
      <c r="A18" s="171">
        <f t="shared" si="2"/>
        <v>2</v>
      </c>
      <c r="B18" s="171">
        <v>51</v>
      </c>
      <c r="C18" s="87">
        <v>43953</v>
      </c>
      <c r="D18">
        <v>2</v>
      </c>
      <c r="E18" s="171">
        <f t="shared" si="1"/>
        <v>24</v>
      </c>
      <c r="F18" s="2">
        <f t="shared" si="0"/>
        <v>3.1780538303479458</v>
      </c>
    </row>
    <row r="19" spans="1:6" x14ac:dyDescent="0.25">
      <c r="A19" s="171">
        <f t="shared" si="2"/>
        <v>3</v>
      </c>
      <c r="B19" s="171">
        <v>54</v>
      </c>
      <c r="C19" s="87">
        <v>43956</v>
      </c>
      <c r="D19">
        <v>2</v>
      </c>
      <c r="E19" s="171">
        <f t="shared" si="1"/>
        <v>26</v>
      </c>
      <c r="F19" s="2">
        <f t="shared" si="0"/>
        <v>3.2580965380214821</v>
      </c>
    </row>
    <row r="20" spans="1:6" x14ac:dyDescent="0.25">
      <c r="A20" s="171">
        <f t="shared" si="2"/>
        <v>7</v>
      </c>
      <c r="B20" s="171">
        <v>61</v>
      </c>
      <c r="C20" s="87">
        <v>43963</v>
      </c>
      <c r="D20">
        <v>1</v>
      </c>
      <c r="E20" s="171">
        <f t="shared" si="1"/>
        <v>27</v>
      </c>
      <c r="F20" s="2">
        <f t="shared" si="0"/>
        <v>3.2958368660043291</v>
      </c>
    </row>
    <row r="21" spans="1:6" x14ac:dyDescent="0.25">
      <c r="A21" s="171">
        <f t="shared" si="2"/>
        <v>16</v>
      </c>
      <c r="B21" s="171">
        <v>77</v>
      </c>
      <c r="C21" s="87">
        <v>43979</v>
      </c>
      <c r="D21">
        <v>1</v>
      </c>
      <c r="E21" s="171">
        <f t="shared" si="1"/>
        <v>28</v>
      </c>
      <c r="F21" s="2">
        <f t="shared" si="0"/>
        <v>3.3322045101752038</v>
      </c>
    </row>
    <row r="22" spans="1:6" x14ac:dyDescent="0.25">
      <c r="A22" s="171">
        <f t="shared" si="2"/>
        <v>2</v>
      </c>
      <c r="B22" s="171">
        <v>79</v>
      </c>
      <c r="C22" s="87">
        <v>43981</v>
      </c>
      <c r="D22">
        <v>2</v>
      </c>
      <c r="E22" s="171">
        <f t="shared" si="1"/>
        <v>30</v>
      </c>
      <c r="F22" s="2">
        <f t="shared" si="0"/>
        <v>3.4011973816621555</v>
      </c>
    </row>
    <row r="23" spans="1:6" x14ac:dyDescent="0.25">
      <c r="A23" s="171">
        <f t="shared" si="2"/>
        <v>2</v>
      </c>
      <c r="B23" s="171">
        <v>81</v>
      </c>
      <c r="C23" s="87">
        <v>43983</v>
      </c>
      <c r="D23">
        <v>2</v>
      </c>
      <c r="E23" s="171">
        <f t="shared" si="1"/>
        <v>32</v>
      </c>
      <c r="F23" s="2">
        <f t="shared" si="0"/>
        <v>3.4657359027997265</v>
      </c>
    </row>
    <row r="24" spans="1:6" x14ac:dyDescent="0.25">
      <c r="A24" s="171">
        <f t="shared" si="2"/>
        <v>2</v>
      </c>
      <c r="B24" s="171">
        <v>83</v>
      </c>
      <c r="C24" s="87">
        <v>43985</v>
      </c>
      <c r="D24">
        <v>2</v>
      </c>
      <c r="E24" s="171">
        <f t="shared" si="1"/>
        <v>34</v>
      </c>
      <c r="F24" s="2">
        <f t="shared" si="0"/>
        <v>3.5263605246161616</v>
      </c>
    </row>
    <row r="25" spans="1:6" x14ac:dyDescent="0.25">
      <c r="A25" s="171">
        <f t="shared" si="2"/>
        <v>1</v>
      </c>
      <c r="B25" s="171">
        <v>84</v>
      </c>
      <c r="C25" s="87">
        <v>43986</v>
      </c>
      <c r="D25">
        <v>4</v>
      </c>
      <c r="E25" s="171">
        <f t="shared" si="1"/>
        <v>38</v>
      </c>
      <c r="F25" s="2">
        <f t="shared" si="0"/>
        <v>3.6375861597263857</v>
      </c>
    </row>
    <row r="26" spans="1:6" x14ac:dyDescent="0.25">
      <c r="A26" s="171">
        <f t="shared" si="2"/>
        <v>1</v>
      </c>
      <c r="B26" s="171">
        <v>85</v>
      </c>
      <c r="C26" s="87">
        <v>43987</v>
      </c>
      <c r="D26">
        <v>7</v>
      </c>
      <c r="E26" s="171">
        <f t="shared" si="1"/>
        <v>45</v>
      </c>
      <c r="F26" s="2">
        <f t="shared" si="0"/>
        <v>3.8066624897703196</v>
      </c>
    </row>
    <row r="27" spans="1:6" x14ac:dyDescent="0.25">
      <c r="A27" s="171">
        <f t="shared" si="2"/>
        <v>1</v>
      </c>
      <c r="B27" s="171">
        <v>86</v>
      </c>
      <c r="C27" s="87">
        <v>43988</v>
      </c>
      <c r="D27">
        <v>5</v>
      </c>
      <c r="E27" s="171">
        <f t="shared" si="1"/>
        <v>50</v>
      </c>
      <c r="F27" s="2">
        <f t="shared" si="0"/>
        <v>3.912023005428146</v>
      </c>
    </row>
    <row r="28" spans="1:6" x14ac:dyDescent="0.25">
      <c r="A28" s="171">
        <f t="shared" si="2"/>
        <v>1</v>
      </c>
      <c r="B28" s="171">
        <v>87</v>
      </c>
      <c r="C28" s="87">
        <v>43989</v>
      </c>
      <c r="D28">
        <v>2</v>
      </c>
      <c r="E28" s="171">
        <f t="shared" si="1"/>
        <v>52</v>
      </c>
      <c r="F28" s="2">
        <f t="shared" si="0"/>
        <v>3.9512437185814275</v>
      </c>
    </row>
    <row r="29" spans="1:6" x14ac:dyDescent="0.25">
      <c r="A29" s="171">
        <f t="shared" si="2"/>
        <v>1</v>
      </c>
      <c r="B29" s="171">
        <v>88</v>
      </c>
      <c r="C29" s="87">
        <v>43990</v>
      </c>
      <c r="D29">
        <v>2</v>
      </c>
      <c r="E29" s="171">
        <f t="shared" si="1"/>
        <v>54</v>
      </c>
      <c r="F29" s="2">
        <f t="shared" si="0"/>
        <v>3.9889840465642745</v>
      </c>
    </row>
    <row r="30" spans="1:6" x14ac:dyDescent="0.25">
      <c r="A30" s="171">
        <f t="shared" si="2"/>
        <v>1</v>
      </c>
      <c r="B30" s="171">
        <v>89</v>
      </c>
      <c r="C30" s="87">
        <v>43991</v>
      </c>
      <c r="D30">
        <v>3</v>
      </c>
      <c r="E30" s="171">
        <f t="shared" si="1"/>
        <v>57</v>
      </c>
      <c r="F30" s="2">
        <f t="shared" si="0"/>
        <v>4.0430512678345503</v>
      </c>
    </row>
    <row r="31" spans="1:6" x14ac:dyDescent="0.25">
      <c r="A31" s="171">
        <f t="shared" si="2"/>
        <v>1</v>
      </c>
      <c r="B31" s="171">
        <v>90</v>
      </c>
      <c r="C31" s="87">
        <v>43992</v>
      </c>
      <c r="D31">
        <v>6</v>
      </c>
      <c r="E31" s="171">
        <f t="shared" si="1"/>
        <v>63</v>
      </c>
      <c r="F31" s="2">
        <f t="shared" si="0"/>
        <v>4.1431347263915326</v>
      </c>
    </row>
    <row r="32" spans="1:6" x14ac:dyDescent="0.25">
      <c r="A32" s="171">
        <f t="shared" si="2"/>
        <v>1</v>
      </c>
      <c r="B32" s="171">
        <v>91</v>
      </c>
      <c r="C32" s="87">
        <v>43993</v>
      </c>
      <c r="D32">
        <v>8</v>
      </c>
      <c r="E32" s="171">
        <f t="shared" si="1"/>
        <v>71</v>
      </c>
      <c r="F32" s="2">
        <f t="shared" si="0"/>
        <v>4.2626798770413155</v>
      </c>
    </row>
    <row r="33" spans="1:7" x14ac:dyDescent="0.25">
      <c r="A33" s="171">
        <f t="shared" si="2"/>
        <v>1</v>
      </c>
      <c r="B33" s="171">
        <v>92</v>
      </c>
      <c r="C33" s="87">
        <v>43994</v>
      </c>
      <c r="D33">
        <v>3</v>
      </c>
      <c r="E33" s="171">
        <f t="shared" si="1"/>
        <v>74</v>
      </c>
      <c r="F33" s="2">
        <f t="shared" si="0"/>
        <v>4.3040650932041702</v>
      </c>
    </row>
    <row r="34" spans="1:7" x14ac:dyDescent="0.25">
      <c r="A34" s="171">
        <f t="shared" si="2"/>
        <v>1</v>
      </c>
      <c r="B34" s="171">
        <v>93</v>
      </c>
      <c r="C34" s="87">
        <v>43995</v>
      </c>
      <c r="D34">
        <v>18</v>
      </c>
      <c r="E34" s="171">
        <f t="shared" si="1"/>
        <v>92</v>
      </c>
      <c r="F34" s="2">
        <f t="shared" si="0"/>
        <v>4.5217885770490405</v>
      </c>
    </row>
    <row r="35" spans="1:7" x14ac:dyDescent="0.25">
      <c r="A35" s="171">
        <f t="shared" si="2"/>
        <v>1</v>
      </c>
      <c r="B35" s="171">
        <v>94</v>
      </c>
      <c r="C35" s="87">
        <v>43996</v>
      </c>
      <c r="D35">
        <v>1</v>
      </c>
      <c r="E35" s="171">
        <f t="shared" si="1"/>
        <v>93</v>
      </c>
      <c r="F35" s="2">
        <f t="shared" si="0"/>
        <v>4.5325994931532563</v>
      </c>
    </row>
    <row r="36" spans="1:7" x14ac:dyDescent="0.25">
      <c r="A36" s="171">
        <f t="shared" si="2"/>
        <v>2</v>
      </c>
      <c r="B36" s="171">
        <v>96</v>
      </c>
      <c r="C36" s="87">
        <v>43998</v>
      </c>
      <c r="D36">
        <v>14</v>
      </c>
      <c r="E36" s="171">
        <f t="shared" si="1"/>
        <v>107</v>
      </c>
      <c r="F36" s="2">
        <f t="shared" si="0"/>
        <v>4.6728288344619058</v>
      </c>
    </row>
    <row r="37" spans="1:7" x14ac:dyDescent="0.25">
      <c r="A37" s="171">
        <f t="shared" si="2"/>
        <v>1</v>
      </c>
      <c r="B37" s="171">
        <v>97</v>
      </c>
      <c r="C37" s="87">
        <v>43999</v>
      </c>
      <c r="D37">
        <v>5</v>
      </c>
      <c r="E37" s="171">
        <f t="shared" si="1"/>
        <v>112</v>
      </c>
      <c r="F37" s="2">
        <f t="shared" si="0"/>
        <v>4.7184988712950942</v>
      </c>
      <c r="G37" s="46">
        <f>LN(2)/SLOPE(F31:F37,B31:B37)</f>
        <v>8.3714247274311475</v>
      </c>
    </row>
    <row r="38" spans="1:7" x14ac:dyDescent="0.25">
      <c r="A38" s="171">
        <f t="shared" si="2"/>
        <v>1</v>
      </c>
      <c r="B38" s="171">
        <v>98</v>
      </c>
      <c r="C38" s="87">
        <v>44000</v>
      </c>
      <c r="D38">
        <v>2</v>
      </c>
      <c r="E38" s="171">
        <f t="shared" si="1"/>
        <v>114</v>
      </c>
      <c r="F38" s="2">
        <f t="shared" si="0"/>
        <v>4.7361984483944957</v>
      </c>
      <c r="G38" s="46">
        <f t="shared" ref="G38:G101" si="3">LN(2)/SLOPE(F32:F38,B32:B38)</f>
        <v>9.897284582821813</v>
      </c>
    </row>
    <row r="39" spans="1:7" x14ac:dyDescent="0.25">
      <c r="A39" s="171">
        <f t="shared" si="2"/>
        <v>1</v>
      </c>
      <c r="B39" s="171">
        <v>99</v>
      </c>
      <c r="C39" s="87">
        <v>44001</v>
      </c>
      <c r="D39">
        <v>3</v>
      </c>
      <c r="E39" s="171">
        <f t="shared" si="1"/>
        <v>117</v>
      </c>
      <c r="F39" s="2">
        <f t="shared" si="0"/>
        <v>4.7621739347977563</v>
      </c>
      <c r="G39" s="46">
        <f t="shared" si="3"/>
        <v>11.795769619315289</v>
      </c>
    </row>
    <row r="40" spans="1:7" x14ac:dyDescent="0.25">
      <c r="A40" s="171">
        <f t="shared" si="2"/>
        <v>1</v>
      </c>
      <c r="B40" s="171">
        <v>100</v>
      </c>
      <c r="C40" s="87">
        <v>44002</v>
      </c>
      <c r="D40">
        <v>18</v>
      </c>
      <c r="E40" s="171">
        <f t="shared" si="1"/>
        <v>135</v>
      </c>
      <c r="F40" s="2">
        <f t="shared" si="0"/>
        <v>4.9052747784384296</v>
      </c>
      <c r="G40" s="46">
        <f t="shared" si="3"/>
        <v>13.636800892190841</v>
      </c>
    </row>
    <row r="41" spans="1:7" x14ac:dyDescent="0.25">
      <c r="A41" s="171">
        <f t="shared" si="2"/>
        <v>1</v>
      </c>
      <c r="B41" s="171">
        <v>101</v>
      </c>
      <c r="C41" s="87">
        <v>44003</v>
      </c>
      <c r="D41">
        <v>10</v>
      </c>
      <c r="E41" s="171">
        <f t="shared" si="1"/>
        <v>145</v>
      </c>
      <c r="F41" s="2">
        <f t="shared" si="0"/>
        <v>4.9767337424205742</v>
      </c>
      <c r="G41" s="46">
        <f t="shared" si="3"/>
        <v>11.693914593149463</v>
      </c>
    </row>
    <row r="42" spans="1:7" x14ac:dyDescent="0.25">
      <c r="A42" s="171">
        <f t="shared" si="2"/>
        <v>1</v>
      </c>
      <c r="B42" s="171">
        <v>102</v>
      </c>
      <c r="C42" s="87">
        <v>44004</v>
      </c>
      <c r="D42">
        <v>16</v>
      </c>
      <c r="E42" s="171">
        <f t="shared" si="1"/>
        <v>161</v>
      </c>
      <c r="F42" s="2">
        <f t="shared" si="0"/>
        <v>5.0814043649844631</v>
      </c>
      <c r="G42" s="46">
        <f t="shared" si="3"/>
        <v>10.154553781173133</v>
      </c>
    </row>
    <row r="43" spans="1:7" x14ac:dyDescent="0.25">
      <c r="A43" s="171">
        <f t="shared" si="2"/>
        <v>1</v>
      </c>
      <c r="B43" s="171">
        <v>103</v>
      </c>
      <c r="C43" s="87">
        <v>44005</v>
      </c>
      <c r="D43">
        <v>18</v>
      </c>
      <c r="E43" s="171">
        <f t="shared" si="1"/>
        <v>179</v>
      </c>
      <c r="F43" s="2">
        <f t="shared" si="0"/>
        <v>5.1873858058407549</v>
      </c>
      <c r="G43" s="46">
        <f t="shared" si="3"/>
        <v>8.3958507773853164</v>
      </c>
    </row>
    <row r="44" spans="1:7" x14ac:dyDescent="0.25">
      <c r="A44" s="171">
        <f t="shared" si="2"/>
        <v>1</v>
      </c>
      <c r="B44" s="171">
        <v>104</v>
      </c>
      <c r="C44" s="87">
        <v>44006</v>
      </c>
      <c r="D44">
        <v>20</v>
      </c>
      <c r="E44" s="171">
        <f t="shared" si="1"/>
        <v>199</v>
      </c>
      <c r="F44" s="2">
        <f t="shared" si="0"/>
        <v>5.2933048247244923</v>
      </c>
      <c r="G44" s="46">
        <f t="shared" si="3"/>
        <v>7.1938615929921772</v>
      </c>
    </row>
    <row r="45" spans="1:7" x14ac:dyDescent="0.25">
      <c r="A45" s="171">
        <f t="shared" si="2"/>
        <v>1</v>
      </c>
      <c r="B45" s="171">
        <v>105</v>
      </c>
      <c r="C45" s="87">
        <v>44007</v>
      </c>
      <c r="D45">
        <v>17</v>
      </c>
      <c r="E45" s="171">
        <f t="shared" si="1"/>
        <v>216</v>
      </c>
      <c r="F45" s="2">
        <f t="shared" si="0"/>
        <v>5.3752784076841653</v>
      </c>
      <c r="G45" s="46">
        <f t="shared" si="3"/>
        <v>6.8676381522384533</v>
      </c>
    </row>
    <row r="46" spans="1:7" x14ac:dyDescent="0.25">
      <c r="A46" s="171">
        <f t="shared" si="2"/>
        <v>1</v>
      </c>
      <c r="B46" s="171">
        <v>106</v>
      </c>
      <c r="C46" s="87">
        <v>44008</v>
      </c>
      <c r="D46">
        <v>20</v>
      </c>
      <c r="E46" s="171">
        <f t="shared" si="1"/>
        <v>236</v>
      </c>
      <c r="F46" s="2">
        <f t="shared" si="0"/>
        <v>5.4638318050256105</v>
      </c>
      <c r="G46" s="46">
        <f t="shared" si="3"/>
        <v>7.2292635812398149</v>
      </c>
    </row>
    <row r="47" spans="1:7" x14ac:dyDescent="0.25">
      <c r="A47" s="171">
        <f t="shared" si="2"/>
        <v>1</v>
      </c>
      <c r="B47" s="171">
        <v>107</v>
      </c>
      <c r="C47" s="87">
        <v>44009</v>
      </c>
      <c r="D47">
        <v>10</v>
      </c>
      <c r="E47" s="171">
        <f t="shared" si="1"/>
        <v>246</v>
      </c>
      <c r="F47" s="2">
        <f t="shared" si="0"/>
        <v>5.5053315359323625</v>
      </c>
      <c r="G47" s="46">
        <f t="shared" si="3"/>
        <v>7.645384536714781</v>
      </c>
    </row>
    <row r="48" spans="1:7" x14ac:dyDescent="0.25">
      <c r="A48" s="171">
        <f t="shared" si="2"/>
        <v>1</v>
      </c>
      <c r="B48" s="171">
        <v>108</v>
      </c>
      <c r="C48" s="87">
        <v>44010</v>
      </c>
      <c r="D48">
        <v>25</v>
      </c>
      <c r="E48" s="171">
        <f t="shared" si="1"/>
        <v>271</v>
      </c>
      <c r="F48" s="2">
        <f t="shared" si="0"/>
        <v>5.602118820879701</v>
      </c>
      <c r="G48" s="46">
        <f t="shared" si="3"/>
        <v>8.1940530277625303</v>
      </c>
    </row>
    <row r="49" spans="1:7" x14ac:dyDescent="0.25">
      <c r="A49" s="171">
        <f t="shared" si="2"/>
        <v>1</v>
      </c>
      <c r="B49" s="171">
        <v>109</v>
      </c>
      <c r="C49" s="87">
        <v>44011</v>
      </c>
      <c r="D49">
        <v>5</v>
      </c>
      <c r="E49" s="171">
        <f t="shared" si="1"/>
        <v>276</v>
      </c>
      <c r="F49" s="2">
        <f t="shared" si="0"/>
        <v>5.6204008657171496</v>
      </c>
      <c r="G49" s="46">
        <f t="shared" si="3"/>
        <v>9.4825190128732242</v>
      </c>
    </row>
    <row r="50" spans="1:7" x14ac:dyDescent="0.25">
      <c r="A50" s="171">
        <f t="shared" si="2"/>
        <v>1</v>
      </c>
      <c r="B50" s="171">
        <v>110</v>
      </c>
      <c r="C50" s="87">
        <v>44012</v>
      </c>
      <c r="D50">
        <v>7</v>
      </c>
      <c r="E50" s="171">
        <f t="shared" si="1"/>
        <v>283</v>
      </c>
      <c r="F50" s="2">
        <f t="shared" si="0"/>
        <v>5.6454468976432377</v>
      </c>
      <c r="G50" s="46">
        <f t="shared" si="3"/>
        <v>11.518458810320356</v>
      </c>
    </row>
    <row r="51" spans="1:7" x14ac:dyDescent="0.25">
      <c r="A51" s="171">
        <f t="shared" si="2"/>
        <v>1</v>
      </c>
      <c r="B51" s="171">
        <v>111</v>
      </c>
      <c r="C51" s="87">
        <v>44013</v>
      </c>
      <c r="D51">
        <v>10</v>
      </c>
      <c r="E51" s="171">
        <f t="shared" si="1"/>
        <v>293</v>
      </c>
      <c r="F51" s="2">
        <f t="shared" si="0"/>
        <v>5.6801726090170677</v>
      </c>
      <c r="G51" s="46">
        <f t="shared" si="3"/>
        <v>13.932785489988939</v>
      </c>
    </row>
    <row r="52" spans="1:7" x14ac:dyDescent="0.25">
      <c r="A52" s="171">
        <f t="shared" si="2"/>
        <v>1</v>
      </c>
      <c r="B52" s="171">
        <v>112</v>
      </c>
      <c r="C52" s="87">
        <v>44014</v>
      </c>
      <c r="D52">
        <v>17</v>
      </c>
      <c r="E52" s="171">
        <f t="shared" si="1"/>
        <v>310</v>
      </c>
      <c r="F52" s="2">
        <f t="shared" si="0"/>
        <v>5.7365722974791922</v>
      </c>
      <c r="G52" s="46">
        <f t="shared" si="3"/>
        <v>16.023458642118189</v>
      </c>
    </row>
    <row r="53" spans="1:7" x14ac:dyDescent="0.25">
      <c r="A53" s="171">
        <f t="shared" si="2"/>
        <v>1</v>
      </c>
      <c r="B53" s="171">
        <v>113</v>
      </c>
      <c r="C53" s="87">
        <v>44015</v>
      </c>
      <c r="D53">
        <v>10</v>
      </c>
      <c r="E53" s="171">
        <f t="shared" si="1"/>
        <v>320</v>
      </c>
      <c r="F53" s="2">
        <f t="shared" si="0"/>
        <v>5.768320995793772</v>
      </c>
      <c r="G53" s="46">
        <f t="shared" si="3"/>
        <v>17.36516067638772</v>
      </c>
    </row>
    <row r="54" spans="1:7" x14ac:dyDescent="0.25">
      <c r="A54" s="171">
        <f t="shared" si="2"/>
        <v>1</v>
      </c>
      <c r="B54" s="171">
        <v>114</v>
      </c>
      <c r="C54" s="87">
        <v>44016</v>
      </c>
      <c r="D54">
        <v>5</v>
      </c>
      <c r="E54" s="171">
        <f t="shared" si="1"/>
        <v>325</v>
      </c>
      <c r="F54" s="2">
        <f t="shared" si="0"/>
        <v>5.7838251823297373</v>
      </c>
      <c r="G54" s="46">
        <f t="shared" si="3"/>
        <v>20.822270907819199</v>
      </c>
    </row>
    <row r="55" spans="1:7" x14ac:dyDescent="0.25">
      <c r="A55" s="171">
        <f t="shared" si="2"/>
        <v>1</v>
      </c>
      <c r="B55" s="171">
        <v>115</v>
      </c>
      <c r="C55" s="87">
        <v>44017</v>
      </c>
      <c r="D55">
        <v>6</v>
      </c>
      <c r="E55" s="171">
        <f t="shared" si="1"/>
        <v>331</v>
      </c>
      <c r="F55" s="2">
        <f t="shared" si="0"/>
        <v>5.8021183753770629</v>
      </c>
      <c r="G55" s="46">
        <f t="shared" si="3"/>
        <v>21.326258365885451</v>
      </c>
    </row>
    <row r="56" spans="1:7" x14ac:dyDescent="0.25">
      <c r="A56" s="171">
        <f t="shared" si="2"/>
        <v>1</v>
      </c>
      <c r="B56" s="171">
        <v>116</v>
      </c>
      <c r="C56" s="87">
        <v>44018</v>
      </c>
      <c r="D56">
        <v>5</v>
      </c>
      <c r="E56" s="171">
        <f t="shared" si="1"/>
        <v>336</v>
      </c>
      <c r="F56" s="2">
        <f t="shared" si="0"/>
        <v>5.8171111599632042</v>
      </c>
      <c r="G56" s="46">
        <f t="shared" si="3"/>
        <v>24.075456320098091</v>
      </c>
    </row>
    <row r="57" spans="1:7" x14ac:dyDescent="0.25">
      <c r="A57" s="171">
        <f t="shared" si="2"/>
        <v>1</v>
      </c>
      <c r="B57" s="171">
        <v>117</v>
      </c>
      <c r="C57" s="87">
        <v>44019</v>
      </c>
      <c r="D57">
        <v>9</v>
      </c>
      <c r="E57" s="171">
        <f t="shared" si="1"/>
        <v>345</v>
      </c>
      <c r="F57" s="2">
        <f t="shared" si="0"/>
        <v>5.8435444170313602</v>
      </c>
      <c r="G57" s="46">
        <f t="shared" si="3"/>
        <v>28.333415201389425</v>
      </c>
    </row>
    <row r="58" spans="1:7" x14ac:dyDescent="0.25">
      <c r="A58" s="171">
        <f t="shared" si="2"/>
        <v>1</v>
      </c>
      <c r="B58" s="171">
        <v>118</v>
      </c>
      <c r="C58" s="87">
        <v>44020</v>
      </c>
      <c r="D58">
        <v>10</v>
      </c>
      <c r="E58" s="171">
        <f t="shared" si="1"/>
        <v>355</v>
      </c>
      <c r="F58" s="2">
        <f t="shared" si="0"/>
        <v>5.872117789475416</v>
      </c>
      <c r="G58" s="46">
        <f t="shared" si="3"/>
        <v>32.874543415413825</v>
      </c>
    </row>
    <row r="59" spans="1:7" x14ac:dyDescent="0.25">
      <c r="A59" s="171">
        <f t="shared" si="2"/>
        <v>1</v>
      </c>
      <c r="B59" s="171">
        <v>119</v>
      </c>
      <c r="C59" s="87">
        <v>44021</v>
      </c>
      <c r="D59">
        <v>20</v>
      </c>
      <c r="E59" s="171">
        <f t="shared" si="1"/>
        <v>375</v>
      </c>
      <c r="F59" s="2">
        <f t="shared" si="0"/>
        <v>5.9269260259704106</v>
      </c>
      <c r="G59" s="46">
        <f t="shared" si="3"/>
        <v>27.972591635163315</v>
      </c>
    </row>
    <row r="60" spans="1:7" x14ac:dyDescent="0.25">
      <c r="A60" s="171">
        <f t="shared" si="2"/>
        <v>1</v>
      </c>
      <c r="B60" s="171">
        <v>120</v>
      </c>
      <c r="C60" s="87">
        <v>44022</v>
      </c>
      <c r="D60">
        <v>22</v>
      </c>
      <c r="E60" s="171">
        <f t="shared" si="1"/>
        <v>397</v>
      </c>
      <c r="F60" s="2">
        <f t="shared" si="0"/>
        <v>5.9839362806871907</v>
      </c>
      <c r="G60" s="46">
        <f t="shared" si="3"/>
        <v>21.446498680791059</v>
      </c>
    </row>
    <row r="61" spans="1:7" x14ac:dyDescent="0.25">
      <c r="A61" s="171">
        <f t="shared" si="2"/>
        <v>1</v>
      </c>
      <c r="B61" s="171">
        <v>121</v>
      </c>
      <c r="C61" s="87">
        <v>44023</v>
      </c>
      <c r="D61">
        <v>31</v>
      </c>
      <c r="E61" s="171">
        <f t="shared" si="1"/>
        <v>428</v>
      </c>
      <c r="F61" s="2">
        <f t="shared" si="0"/>
        <v>6.0591231955817966</v>
      </c>
      <c r="G61" s="46">
        <f t="shared" si="3"/>
        <v>16.33616541372221</v>
      </c>
    </row>
    <row r="62" spans="1:7" x14ac:dyDescent="0.25">
      <c r="A62" s="171">
        <f t="shared" si="2"/>
        <v>1</v>
      </c>
      <c r="B62" s="171">
        <v>122</v>
      </c>
      <c r="C62" s="87">
        <v>44024</v>
      </c>
      <c r="D62">
        <v>57</v>
      </c>
      <c r="E62" s="171">
        <f t="shared" si="1"/>
        <v>485</v>
      </c>
      <c r="F62" s="2">
        <f t="shared" si="0"/>
        <v>6.1841488909374833</v>
      </c>
      <c r="G62" s="46">
        <f t="shared" si="3"/>
        <v>11.80478563383447</v>
      </c>
    </row>
    <row r="63" spans="1:7" x14ac:dyDescent="0.25">
      <c r="A63" s="171">
        <f t="shared" si="2"/>
        <v>1</v>
      </c>
      <c r="B63" s="171">
        <v>123</v>
      </c>
      <c r="C63" s="87">
        <v>44025</v>
      </c>
      <c r="D63">
        <v>43</v>
      </c>
      <c r="E63" s="171">
        <f t="shared" si="1"/>
        <v>528</v>
      </c>
      <c r="F63" s="2">
        <f t="shared" si="0"/>
        <v>6.2690962837062614</v>
      </c>
      <c r="G63" s="46">
        <f t="shared" si="3"/>
        <v>9.5469418631100709</v>
      </c>
    </row>
    <row r="64" spans="1:7" x14ac:dyDescent="0.25">
      <c r="A64" s="171">
        <f t="shared" si="2"/>
        <v>1</v>
      </c>
      <c r="B64" s="171">
        <v>124</v>
      </c>
      <c r="C64" s="87">
        <v>44026</v>
      </c>
      <c r="D64">
        <v>20</v>
      </c>
      <c r="E64" s="171">
        <f t="shared" si="1"/>
        <v>548</v>
      </c>
      <c r="F64" s="2">
        <f t="shared" si="0"/>
        <v>6.3062752869480159</v>
      </c>
      <c r="G64" s="46">
        <f t="shared" si="3"/>
        <v>8.8742083744708591</v>
      </c>
    </row>
    <row r="65" spans="1:12" x14ac:dyDescent="0.25">
      <c r="A65" s="171">
        <f t="shared" si="2"/>
        <v>1</v>
      </c>
      <c r="B65" s="171">
        <v>125</v>
      </c>
      <c r="C65" s="87">
        <v>44027</v>
      </c>
      <c r="D65">
        <v>10</v>
      </c>
      <c r="E65" s="171">
        <f t="shared" si="1"/>
        <v>558</v>
      </c>
      <c r="F65" s="2">
        <f t="shared" si="0"/>
        <v>6.3243589623813108</v>
      </c>
      <c r="G65" s="46">
        <f t="shared" si="3"/>
        <v>9.4814831384063893</v>
      </c>
    </row>
    <row r="66" spans="1:12" x14ac:dyDescent="0.25">
      <c r="A66" s="171">
        <f t="shared" si="2"/>
        <v>1</v>
      </c>
      <c r="B66" s="171">
        <v>126</v>
      </c>
      <c r="C66" s="87">
        <v>44028</v>
      </c>
      <c r="D66">
        <v>12</v>
      </c>
      <c r="E66" s="171">
        <f t="shared" si="1"/>
        <v>570</v>
      </c>
      <c r="F66" s="2">
        <f t="shared" si="0"/>
        <v>6.3456363608285962</v>
      </c>
      <c r="G66" s="46">
        <f t="shared" si="3"/>
        <v>11.168867752966106</v>
      </c>
    </row>
    <row r="67" spans="1:12" x14ac:dyDescent="0.25">
      <c r="A67" s="171">
        <f t="shared" si="2"/>
        <v>1</v>
      </c>
      <c r="B67" s="171">
        <v>127</v>
      </c>
      <c r="C67" s="87">
        <v>44029</v>
      </c>
      <c r="D67">
        <v>24</v>
      </c>
      <c r="E67" s="171">
        <f t="shared" si="1"/>
        <v>594</v>
      </c>
      <c r="F67" s="2">
        <f t="shared" si="0"/>
        <v>6.3868793193626452</v>
      </c>
      <c r="G67" s="46">
        <f t="shared" si="3"/>
        <v>14.254892156979786</v>
      </c>
    </row>
    <row r="68" spans="1:12" x14ac:dyDescent="0.25">
      <c r="A68" s="171">
        <f t="shared" si="2"/>
        <v>1</v>
      </c>
      <c r="B68" s="171">
        <v>128</v>
      </c>
      <c r="C68" s="87">
        <v>44030</v>
      </c>
      <c r="D68">
        <v>14</v>
      </c>
      <c r="E68" s="171">
        <f t="shared" si="1"/>
        <v>608</v>
      </c>
      <c r="F68" s="2">
        <f t="shared" si="0"/>
        <v>6.4101748819661672</v>
      </c>
      <c r="G68" s="46">
        <f t="shared" si="3"/>
        <v>20.365180294853822</v>
      </c>
    </row>
    <row r="69" spans="1:12" x14ac:dyDescent="0.25">
      <c r="A69" s="171">
        <f t="shared" si="2"/>
        <v>1</v>
      </c>
      <c r="B69" s="171">
        <v>129</v>
      </c>
      <c r="C69" s="87">
        <v>44031</v>
      </c>
      <c r="D69">
        <v>13</v>
      </c>
      <c r="E69" s="171">
        <f t="shared" si="1"/>
        <v>621</v>
      </c>
      <c r="F69" s="2">
        <f t="shared" ref="F69:F112" si="4">LN(E69)</f>
        <v>6.4313310819334788</v>
      </c>
      <c r="G69" s="46">
        <f t="shared" si="3"/>
        <v>25.637393993264091</v>
      </c>
    </row>
    <row r="70" spans="1:12" x14ac:dyDescent="0.25">
      <c r="A70" s="171">
        <f t="shared" si="2"/>
        <v>1</v>
      </c>
      <c r="B70" s="171">
        <v>130</v>
      </c>
      <c r="C70" s="87">
        <v>44032</v>
      </c>
      <c r="D70">
        <v>18</v>
      </c>
      <c r="E70" s="171">
        <f t="shared" ref="E70:E112" si="5">D70+E69</f>
        <v>639</v>
      </c>
      <c r="F70" s="2">
        <f t="shared" si="4"/>
        <v>6.4599044543775346</v>
      </c>
      <c r="G70" s="46">
        <f t="shared" si="3"/>
        <v>26.249528875092977</v>
      </c>
    </row>
    <row r="71" spans="1:12" x14ac:dyDescent="0.25">
      <c r="A71" s="171">
        <f t="shared" ref="A71:A112" si="6">C71-C70</f>
        <v>1</v>
      </c>
      <c r="B71" s="171">
        <v>131</v>
      </c>
      <c r="C71" s="87">
        <v>44033</v>
      </c>
      <c r="D71">
        <v>10</v>
      </c>
      <c r="E71" s="171">
        <f t="shared" si="5"/>
        <v>649</v>
      </c>
      <c r="F71" s="2">
        <f t="shared" si="4"/>
        <v>6.4754327167040904</v>
      </c>
      <c r="G71" s="46">
        <f t="shared" si="3"/>
        <v>26.725247653087013</v>
      </c>
    </row>
    <row r="72" spans="1:12" x14ac:dyDescent="0.25">
      <c r="A72" s="171">
        <f t="shared" si="6"/>
        <v>1</v>
      </c>
      <c r="B72" s="171">
        <v>132</v>
      </c>
      <c r="C72" s="87">
        <v>44034</v>
      </c>
      <c r="D72">
        <v>24</v>
      </c>
      <c r="E72" s="171">
        <f t="shared" si="5"/>
        <v>673</v>
      </c>
      <c r="F72" s="2">
        <f t="shared" si="4"/>
        <v>6.5117453296447279</v>
      </c>
      <c r="G72" s="46">
        <f t="shared" si="3"/>
        <v>26.763794808393477</v>
      </c>
    </row>
    <row r="73" spans="1:12" x14ac:dyDescent="0.25">
      <c r="A73" s="171">
        <f t="shared" si="6"/>
        <v>1</v>
      </c>
      <c r="B73" s="171">
        <v>133</v>
      </c>
      <c r="C73" s="87">
        <v>44035</v>
      </c>
      <c r="D73">
        <v>18</v>
      </c>
      <c r="E73" s="171">
        <f t="shared" si="5"/>
        <v>691</v>
      </c>
      <c r="F73" s="2">
        <f t="shared" si="4"/>
        <v>6.5381398237676702</v>
      </c>
      <c r="G73" s="46">
        <f t="shared" si="3"/>
        <v>27.685385743877688</v>
      </c>
    </row>
    <row r="74" spans="1:12" x14ac:dyDescent="0.25">
      <c r="A74" s="171">
        <f t="shared" si="6"/>
        <v>1</v>
      </c>
      <c r="B74" s="171">
        <v>134</v>
      </c>
      <c r="C74" s="87">
        <v>44036</v>
      </c>
      <c r="D74">
        <v>21</v>
      </c>
      <c r="E74" s="171">
        <f t="shared" si="5"/>
        <v>712</v>
      </c>
      <c r="F74" s="2">
        <f t="shared" si="4"/>
        <v>6.5680779114119758</v>
      </c>
      <c r="G74" s="46">
        <f t="shared" si="3"/>
        <v>26.256731309367755</v>
      </c>
    </row>
    <row r="75" spans="1:12" x14ac:dyDescent="0.25">
      <c r="A75" s="171">
        <f t="shared" si="6"/>
        <v>1</v>
      </c>
      <c r="B75" s="171">
        <v>135</v>
      </c>
      <c r="C75" s="87">
        <v>44037</v>
      </c>
      <c r="D75">
        <v>17</v>
      </c>
      <c r="E75" s="171">
        <f t="shared" si="5"/>
        <v>729</v>
      </c>
      <c r="F75" s="2">
        <f t="shared" si="4"/>
        <v>6.5916737320086582</v>
      </c>
      <c r="G75" s="46">
        <f t="shared" si="3"/>
        <v>25.534247340458478</v>
      </c>
    </row>
    <row r="76" spans="1:12" x14ac:dyDescent="0.25">
      <c r="A76" s="171">
        <f t="shared" si="6"/>
        <v>1</v>
      </c>
      <c r="B76" s="171">
        <v>136</v>
      </c>
      <c r="C76" s="87">
        <v>44038</v>
      </c>
      <c r="D76">
        <v>19</v>
      </c>
      <c r="E76" s="171">
        <f t="shared" si="5"/>
        <v>748</v>
      </c>
      <c r="F76" s="2">
        <f t="shared" si="4"/>
        <v>6.6174029779744776</v>
      </c>
      <c r="G76" s="46">
        <f t="shared" si="3"/>
        <v>25.493053271580504</v>
      </c>
    </row>
    <row r="77" spans="1:12" x14ac:dyDescent="0.25">
      <c r="A77" s="171">
        <f t="shared" si="6"/>
        <v>1</v>
      </c>
      <c r="B77" s="171">
        <v>137</v>
      </c>
      <c r="C77" s="87">
        <v>44039</v>
      </c>
      <c r="D77">
        <v>3</v>
      </c>
      <c r="E77" s="171">
        <f t="shared" si="5"/>
        <v>751</v>
      </c>
      <c r="F77" s="2">
        <f t="shared" si="4"/>
        <v>6.6214056517641344</v>
      </c>
      <c r="G77" s="46">
        <f t="shared" si="3"/>
        <v>27.616682571325377</v>
      </c>
    </row>
    <row r="78" spans="1:12" x14ac:dyDescent="0.25">
      <c r="A78" s="171">
        <f t="shared" si="6"/>
        <v>1</v>
      </c>
      <c r="B78" s="171">
        <v>138</v>
      </c>
      <c r="C78" s="87">
        <v>44040</v>
      </c>
      <c r="D78">
        <v>7</v>
      </c>
      <c r="E78" s="171">
        <f t="shared" si="5"/>
        <v>758</v>
      </c>
      <c r="F78" s="2">
        <f t="shared" si="4"/>
        <v>6.6306833856423717</v>
      </c>
      <c r="G78" s="46">
        <f t="shared" si="3"/>
        <v>33.890531849967438</v>
      </c>
    </row>
    <row r="79" spans="1:12" x14ac:dyDescent="0.25">
      <c r="A79" s="171">
        <f t="shared" si="6"/>
        <v>1</v>
      </c>
      <c r="B79" s="171">
        <v>139</v>
      </c>
      <c r="C79" s="87">
        <v>44041</v>
      </c>
      <c r="D79">
        <v>13</v>
      </c>
      <c r="E79" s="171">
        <f t="shared" si="5"/>
        <v>771</v>
      </c>
      <c r="F79" s="2">
        <f t="shared" si="4"/>
        <v>6.6476883735633292</v>
      </c>
      <c r="G79" s="46">
        <f t="shared" si="3"/>
        <v>40.133544013552566</v>
      </c>
    </row>
    <row r="80" spans="1:12" x14ac:dyDescent="0.25">
      <c r="A80" s="171">
        <f t="shared" si="6"/>
        <v>1</v>
      </c>
      <c r="B80" s="171">
        <v>140</v>
      </c>
      <c r="C80" s="87">
        <v>44042</v>
      </c>
      <c r="D80">
        <v>21</v>
      </c>
      <c r="E80" s="171">
        <f t="shared" si="5"/>
        <v>792</v>
      </c>
      <c r="F80" s="2">
        <f t="shared" si="4"/>
        <v>6.674561391814426</v>
      </c>
      <c r="G80" s="46">
        <f t="shared" si="3"/>
        <v>43.637276949884246</v>
      </c>
      <c r="K80" t="s">
        <v>182</v>
      </c>
      <c r="L80" s="172">
        <v>1385961</v>
      </c>
    </row>
    <row r="81" spans="1:10" x14ac:dyDescent="0.25">
      <c r="A81" s="171">
        <f t="shared" si="6"/>
        <v>1</v>
      </c>
      <c r="B81" s="171">
        <v>141</v>
      </c>
      <c r="C81" s="87">
        <v>44043</v>
      </c>
      <c r="D81">
        <v>9</v>
      </c>
      <c r="E81" s="171">
        <f t="shared" si="5"/>
        <v>801</v>
      </c>
      <c r="F81" s="2">
        <f t="shared" si="4"/>
        <v>6.6858609470683596</v>
      </c>
      <c r="G81" s="46">
        <f t="shared" si="3"/>
        <v>45.864605026827164</v>
      </c>
    </row>
    <row r="82" spans="1:10" x14ac:dyDescent="0.25">
      <c r="A82" s="171">
        <f t="shared" si="6"/>
        <v>1</v>
      </c>
      <c r="B82" s="171">
        <v>142</v>
      </c>
      <c r="C82" s="87">
        <v>44044</v>
      </c>
      <c r="D82">
        <v>15</v>
      </c>
      <c r="E82" s="171">
        <f t="shared" si="5"/>
        <v>816</v>
      </c>
      <c r="F82" s="2">
        <f t="shared" si="4"/>
        <v>6.7044143549641069</v>
      </c>
      <c r="G82" s="46">
        <f t="shared" si="3"/>
        <v>44.737446459674672</v>
      </c>
      <c r="I82" s="164" t="s">
        <v>369</v>
      </c>
      <c r="J82" s="164" t="s">
        <v>370</v>
      </c>
    </row>
    <row r="83" spans="1:10" x14ac:dyDescent="0.25">
      <c r="A83" s="171">
        <f t="shared" si="6"/>
        <v>1</v>
      </c>
      <c r="B83" s="171">
        <v>143</v>
      </c>
      <c r="C83" s="87">
        <v>44045</v>
      </c>
      <c r="D83">
        <v>21</v>
      </c>
      <c r="E83" s="171">
        <f t="shared" si="5"/>
        <v>837</v>
      </c>
      <c r="F83" s="2">
        <f t="shared" si="4"/>
        <v>6.7298240704894754</v>
      </c>
      <c r="G83" s="46">
        <f t="shared" si="3"/>
        <v>37.988862292795389</v>
      </c>
    </row>
    <row r="84" spans="1:10" x14ac:dyDescent="0.25">
      <c r="A84" s="171">
        <f t="shared" si="6"/>
        <v>1</v>
      </c>
      <c r="B84" s="171">
        <v>144</v>
      </c>
      <c r="C84" s="87">
        <v>44046</v>
      </c>
      <c r="D84">
        <v>27</v>
      </c>
      <c r="E84" s="171">
        <f t="shared" si="5"/>
        <v>864</v>
      </c>
      <c r="F84" s="2">
        <f t="shared" si="4"/>
        <v>6.7615727688040552</v>
      </c>
      <c r="G84" s="46">
        <f t="shared" si="3"/>
        <v>33.074929964375158</v>
      </c>
      <c r="I84" s="165">
        <f>E84/L80*100000</f>
        <v>62.33941647708702</v>
      </c>
    </row>
    <row r="85" spans="1:10" x14ac:dyDescent="0.25">
      <c r="A85" s="171">
        <f t="shared" si="6"/>
        <v>1</v>
      </c>
      <c r="B85" s="171">
        <v>145</v>
      </c>
      <c r="C85" s="87">
        <v>44047</v>
      </c>
      <c r="D85">
        <v>20</v>
      </c>
      <c r="E85" s="171">
        <f t="shared" si="5"/>
        <v>884</v>
      </c>
      <c r="F85" s="2">
        <f t="shared" si="4"/>
        <v>6.7844570626376433</v>
      </c>
      <c r="G85" s="46">
        <f t="shared" si="3"/>
        <v>30.890291084846449</v>
      </c>
    </row>
    <row r="86" spans="1:10" x14ac:dyDescent="0.25">
      <c r="A86" s="171">
        <f t="shared" si="6"/>
        <v>1</v>
      </c>
      <c r="B86" s="171">
        <v>146</v>
      </c>
      <c r="C86" s="87">
        <v>44048</v>
      </c>
      <c r="D86">
        <v>20</v>
      </c>
      <c r="E86" s="171">
        <f t="shared" si="5"/>
        <v>904</v>
      </c>
      <c r="F86" s="2">
        <f t="shared" si="4"/>
        <v>6.8068293603921761</v>
      </c>
      <c r="G86" s="46">
        <f t="shared" si="3"/>
        <v>29.80570593335143</v>
      </c>
    </row>
    <row r="87" spans="1:10" x14ac:dyDescent="0.25">
      <c r="A87" s="171">
        <f t="shared" si="6"/>
        <v>1</v>
      </c>
      <c r="B87" s="171">
        <v>147</v>
      </c>
      <c r="C87" s="87">
        <v>44049</v>
      </c>
      <c r="D87">
        <v>64</v>
      </c>
      <c r="E87" s="171">
        <f t="shared" si="5"/>
        <v>968</v>
      </c>
      <c r="F87" s="2">
        <f t="shared" si="4"/>
        <v>6.8752320872765766</v>
      </c>
      <c r="G87" s="46">
        <f t="shared" si="3"/>
        <v>23.45175684267689</v>
      </c>
    </row>
    <row r="88" spans="1:10" x14ac:dyDescent="0.25">
      <c r="A88" s="171">
        <f t="shared" si="6"/>
        <v>1</v>
      </c>
      <c r="B88" s="171">
        <v>148</v>
      </c>
      <c r="C88" s="87">
        <v>44050</v>
      </c>
      <c r="D88">
        <v>63</v>
      </c>
      <c r="E88" s="171">
        <f t="shared" si="5"/>
        <v>1031</v>
      </c>
      <c r="F88" s="2">
        <f t="shared" si="4"/>
        <v>6.9382844840169602</v>
      </c>
      <c r="G88" s="46">
        <f t="shared" si="3"/>
        <v>18.703323486302658</v>
      </c>
    </row>
    <row r="89" spans="1:10" x14ac:dyDescent="0.25">
      <c r="A89" s="171">
        <f t="shared" si="6"/>
        <v>1</v>
      </c>
      <c r="B89" s="171">
        <v>149</v>
      </c>
      <c r="C89" s="87">
        <v>44051</v>
      </c>
      <c r="D89">
        <v>36</v>
      </c>
      <c r="E89" s="171">
        <f t="shared" si="5"/>
        <v>1067</v>
      </c>
      <c r="F89" s="2">
        <f t="shared" si="4"/>
        <v>6.9726062513017535</v>
      </c>
      <c r="G89" s="46">
        <f t="shared" si="3"/>
        <v>16.552133263143578</v>
      </c>
    </row>
    <row r="90" spans="1:10" x14ac:dyDescent="0.25">
      <c r="A90" s="171">
        <f t="shared" si="6"/>
        <v>1</v>
      </c>
      <c r="B90" s="171">
        <v>150</v>
      </c>
      <c r="C90" s="87">
        <v>44052</v>
      </c>
      <c r="D90">
        <v>48</v>
      </c>
      <c r="E90" s="171">
        <f t="shared" si="5"/>
        <v>1115</v>
      </c>
      <c r="F90" s="2">
        <f t="shared" si="4"/>
        <v>7.0166096838942194</v>
      </c>
      <c r="G90" s="46">
        <f t="shared" si="3"/>
        <v>15.247596994935686</v>
      </c>
    </row>
    <row r="91" spans="1:10" x14ac:dyDescent="0.25">
      <c r="A91" s="171">
        <f t="shared" si="6"/>
        <v>1</v>
      </c>
      <c r="B91" s="171">
        <v>151</v>
      </c>
      <c r="C91" s="87">
        <v>44053</v>
      </c>
      <c r="D91">
        <v>67</v>
      </c>
      <c r="E91" s="171">
        <f t="shared" si="5"/>
        <v>1182</v>
      </c>
      <c r="F91" s="2">
        <f t="shared" si="4"/>
        <v>7.0749631979660439</v>
      </c>
      <c r="G91" s="46">
        <f t="shared" si="3"/>
        <v>13.978231904284803</v>
      </c>
      <c r="H91">
        <f>SUM(D85:D91)</f>
        <v>318</v>
      </c>
      <c r="I91" s="165">
        <f>E91/L80*100000</f>
        <v>85.283785041570439</v>
      </c>
      <c r="J91" s="165">
        <f>H91/L80*100000</f>
        <v>22.944368564483415</v>
      </c>
    </row>
    <row r="92" spans="1:10" x14ac:dyDescent="0.25">
      <c r="A92" s="171">
        <f t="shared" si="6"/>
        <v>1</v>
      </c>
      <c r="B92" s="171">
        <v>152</v>
      </c>
      <c r="C92" s="87">
        <v>44054</v>
      </c>
      <c r="D92">
        <v>35</v>
      </c>
      <c r="E92" s="171">
        <f t="shared" si="5"/>
        <v>1217</v>
      </c>
      <c r="F92" s="2">
        <f t="shared" si="4"/>
        <v>7.1041440929875268</v>
      </c>
      <c r="G92" s="46">
        <f t="shared" si="3"/>
        <v>14.169287461765075</v>
      </c>
    </row>
    <row r="93" spans="1:10" x14ac:dyDescent="0.25">
      <c r="A93" s="171">
        <f t="shared" si="6"/>
        <v>1</v>
      </c>
      <c r="B93" s="171">
        <v>153</v>
      </c>
      <c r="C93" s="87">
        <v>44055</v>
      </c>
      <c r="D93">
        <v>60</v>
      </c>
      <c r="E93" s="171">
        <f t="shared" si="5"/>
        <v>1277</v>
      </c>
      <c r="F93" s="2">
        <f t="shared" si="4"/>
        <v>7.1522688560325394</v>
      </c>
      <c r="G93" s="46">
        <f t="shared" si="3"/>
        <v>15.3401269318678</v>
      </c>
    </row>
    <row r="94" spans="1:10" x14ac:dyDescent="0.25">
      <c r="A94" s="171">
        <f t="shared" si="6"/>
        <v>1</v>
      </c>
      <c r="B94" s="171">
        <v>154</v>
      </c>
      <c r="C94" s="87">
        <v>44056</v>
      </c>
      <c r="D94">
        <v>46</v>
      </c>
      <c r="E94" s="171">
        <f t="shared" si="5"/>
        <v>1323</v>
      </c>
      <c r="F94" s="2">
        <f t="shared" si="4"/>
        <v>7.187657164114956</v>
      </c>
      <c r="G94" s="46">
        <f t="shared" si="3"/>
        <v>16.241409127576908</v>
      </c>
    </row>
    <row r="95" spans="1:10" x14ac:dyDescent="0.25">
      <c r="A95" s="171">
        <f t="shared" si="6"/>
        <v>1</v>
      </c>
      <c r="B95" s="171">
        <v>155</v>
      </c>
      <c r="C95" s="87">
        <v>44057</v>
      </c>
      <c r="D95">
        <v>101</v>
      </c>
      <c r="E95" s="171">
        <f t="shared" si="5"/>
        <v>1424</v>
      </c>
      <c r="F95" s="2">
        <f t="shared" si="4"/>
        <v>7.2612250919719212</v>
      </c>
      <c r="G95" s="46">
        <f t="shared" si="3"/>
        <v>15.100574386110193</v>
      </c>
    </row>
    <row r="96" spans="1:10" x14ac:dyDescent="0.25">
      <c r="A96" s="171">
        <f t="shared" si="6"/>
        <v>1</v>
      </c>
      <c r="B96" s="171">
        <v>156</v>
      </c>
      <c r="C96" s="87">
        <v>44058</v>
      </c>
      <c r="D96">
        <v>101</v>
      </c>
      <c r="E96" s="171">
        <f t="shared" si="5"/>
        <v>1525</v>
      </c>
      <c r="F96" s="2">
        <f t="shared" si="4"/>
        <v>7.3297496890415124</v>
      </c>
      <c r="G96" s="46">
        <f t="shared" si="3"/>
        <v>13.90807656560872</v>
      </c>
    </row>
    <row r="97" spans="1:10" x14ac:dyDescent="0.25">
      <c r="A97" s="171">
        <f t="shared" si="6"/>
        <v>1</v>
      </c>
      <c r="B97" s="171">
        <v>157</v>
      </c>
      <c r="C97" s="87">
        <v>44059</v>
      </c>
      <c r="D97">
        <v>83</v>
      </c>
      <c r="E97" s="171">
        <f t="shared" si="5"/>
        <v>1608</v>
      </c>
      <c r="F97" s="2">
        <f t="shared" si="4"/>
        <v>7.3827464497389119</v>
      </c>
      <c r="G97" s="46">
        <f t="shared" si="3"/>
        <v>13.082505058447195</v>
      </c>
    </row>
    <row r="98" spans="1:10" s="166" customFormat="1" x14ac:dyDescent="0.25">
      <c r="A98" s="166">
        <f t="shared" si="6"/>
        <v>1</v>
      </c>
      <c r="B98" s="166">
        <v>158</v>
      </c>
      <c r="C98" s="170">
        <v>44060</v>
      </c>
      <c r="D98" s="166">
        <v>51</v>
      </c>
      <c r="E98" s="166">
        <f t="shared" si="5"/>
        <v>1659</v>
      </c>
      <c r="F98" s="169">
        <f t="shared" si="4"/>
        <v>7.4139702901904441</v>
      </c>
      <c r="G98" s="168">
        <f t="shared" si="3"/>
        <v>12.664135686075852</v>
      </c>
      <c r="H98" s="166">
        <f>SUM(D92:D98)</f>
        <v>477</v>
      </c>
      <c r="I98" s="167">
        <f>E98/L80*100000</f>
        <v>119.70033788829555</v>
      </c>
      <c r="J98" s="167">
        <f>H98/L80*100000</f>
        <v>34.416552846725125</v>
      </c>
    </row>
    <row r="99" spans="1:10" x14ac:dyDescent="0.25">
      <c r="A99" s="171">
        <f t="shared" si="6"/>
        <v>1</v>
      </c>
      <c r="B99" s="171">
        <v>159</v>
      </c>
      <c r="C99" s="87">
        <v>44061</v>
      </c>
      <c r="D99">
        <v>62</v>
      </c>
      <c r="E99" s="171">
        <f t="shared" si="5"/>
        <v>1721</v>
      </c>
      <c r="F99" s="2">
        <f t="shared" si="4"/>
        <v>7.4506607962115394</v>
      </c>
      <c r="G99" s="46">
        <f t="shared" si="3"/>
        <v>13.208882845942819</v>
      </c>
    </row>
    <row r="100" spans="1:10" x14ac:dyDescent="0.25">
      <c r="A100" s="171">
        <f t="shared" si="6"/>
        <v>1</v>
      </c>
      <c r="B100" s="171">
        <v>160</v>
      </c>
      <c r="C100" s="87">
        <v>44062</v>
      </c>
      <c r="D100">
        <v>43</v>
      </c>
      <c r="E100" s="171">
        <f t="shared" si="5"/>
        <v>1764</v>
      </c>
      <c r="F100" s="2">
        <f t="shared" si="4"/>
        <v>7.4753392365667368</v>
      </c>
      <c r="G100" s="46">
        <f t="shared" si="3"/>
        <v>14.635066436343511</v>
      </c>
    </row>
    <row r="101" spans="1:10" x14ac:dyDescent="0.25">
      <c r="A101" s="171">
        <f t="shared" si="6"/>
        <v>1</v>
      </c>
      <c r="B101" s="171">
        <v>161</v>
      </c>
      <c r="C101" s="87">
        <v>44063</v>
      </c>
      <c r="D101">
        <v>41</v>
      </c>
      <c r="E101" s="171">
        <f t="shared" si="5"/>
        <v>1805</v>
      </c>
      <c r="F101" s="2">
        <f t="shared" si="4"/>
        <v>7.498315870766981</v>
      </c>
      <c r="G101" s="46">
        <f t="shared" si="3"/>
        <v>18.132232416479589</v>
      </c>
    </row>
    <row r="102" spans="1:10" x14ac:dyDescent="0.25">
      <c r="A102" s="171">
        <f t="shared" si="6"/>
        <v>1</v>
      </c>
      <c r="B102" s="171">
        <v>162</v>
      </c>
      <c r="C102" s="87">
        <v>44064</v>
      </c>
      <c r="D102">
        <v>128</v>
      </c>
      <c r="E102" s="171">
        <f t="shared" si="5"/>
        <v>1933</v>
      </c>
      <c r="F102" s="2">
        <f t="shared" si="4"/>
        <v>7.5668284792083309</v>
      </c>
      <c r="G102" s="46">
        <f t="shared" ref="G102:G112" si="7">LN(2)/SLOPE(F96:F102,B96:B102)</f>
        <v>19.335725028090703</v>
      </c>
    </row>
    <row r="103" spans="1:10" x14ac:dyDescent="0.25">
      <c r="A103" s="171">
        <f t="shared" si="6"/>
        <v>1</v>
      </c>
      <c r="B103" s="171">
        <v>163</v>
      </c>
      <c r="C103" s="87">
        <v>44065</v>
      </c>
      <c r="D103">
        <v>131</v>
      </c>
      <c r="E103" s="171">
        <f t="shared" si="5"/>
        <v>2064</v>
      </c>
      <c r="F103" s="2">
        <f t="shared" si="4"/>
        <v>7.6324011266014535</v>
      </c>
      <c r="G103" s="46">
        <f t="shared" si="7"/>
        <v>17.60636516907779</v>
      </c>
    </row>
    <row r="104" spans="1:10" x14ac:dyDescent="0.25">
      <c r="A104" s="171">
        <f t="shared" si="6"/>
        <v>1</v>
      </c>
      <c r="B104" s="171">
        <v>164</v>
      </c>
      <c r="C104" s="87">
        <v>44066</v>
      </c>
      <c r="D104">
        <v>136</v>
      </c>
      <c r="E104" s="171">
        <f t="shared" si="5"/>
        <v>2200</v>
      </c>
      <c r="F104" s="2">
        <f t="shared" si="4"/>
        <v>7.696212639346407</v>
      </c>
      <c r="G104" s="46">
        <f t="shared" si="7"/>
        <v>14.909861348618021</v>
      </c>
    </row>
    <row r="105" spans="1:10" s="166" customFormat="1" x14ac:dyDescent="0.25">
      <c r="A105" s="166">
        <f t="shared" si="6"/>
        <v>1</v>
      </c>
      <c r="B105" s="166">
        <v>165</v>
      </c>
      <c r="C105" s="170">
        <v>44067</v>
      </c>
      <c r="D105" s="166">
        <v>118</v>
      </c>
      <c r="E105" s="166">
        <f t="shared" si="5"/>
        <v>2318</v>
      </c>
      <c r="F105" s="169">
        <f t="shared" si="4"/>
        <v>7.748460023899697</v>
      </c>
      <c r="G105" s="168">
        <f t="shared" si="7"/>
        <v>13.209725115410297</v>
      </c>
      <c r="H105" s="166">
        <f>SUM(D99:D105)</f>
        <v>659</v>
      </c>
      <c r="I105" s="167">
        <f>E105/L80*100000</f>
        <v>167.2485733725552</v>
      </c>
      <c r="J105" s="167">
        <f>H105/L80*100000</f>
        <v>47.548235484259664</v>
      </c>
    </row>
    <row r="106" spans="1:10" x14ac:dyDescent="0.25">
      <c r="A106" s="171">
        <f t="shared" si="6"/>
        <v>1</v>
      </c>
      <c r="B106" s="171">
        <v>166</v>
      </c>
      <c r="C106" s="87">
        <v>44068</v>
      </c>
      <c r="D106">
        <v>113</v>
      </c>
      <c r="E106" s="171">
        <f t="shared" si="5"/>
        <v>2431</v>
      </c>
      <c r="F106" s="2">
        <f t="shared" si="4"/>
        <v>7.7960579743161231</v>
      </c>
      <c r="G106" s="46">
        <f t="shared" si="7"/>
        <v>12.192342871926057</v>
      </c>
    </row>
    <row r="107" spans="1:10" x14ac:dyDescent="0.25">
      <c r="A107" s="171">
        <f t="shared" si="6"/>
        <v>1</v>
      </c>
      <c r="B107" s="171">
        <v>167</v>
      </c>
      <c r="C107" s="87">
        <v>44069</v>
      </c>
      <c r="D107">
        <v>97</v>
      </c>
      <c r="E107" s="171">
        <f t="shared" si="5"/>
        <v>2528</v>
      </c>
      <c r="F107" s="2">
        <f t="shared" si="4"/>
        <v>7.8351837552667485</v>
      </c>
      <c r="G107" s="46">
        <f t="shared" si="7"/>
        <v>12.243932438943306</v>
      </c>
    </row>
    <row r="108" spans="1:10" x14ac:dyDescent="0.25">
      <c r="A108" s="171">
        <f t="shared" si="6"/>
        <v>1</v>
      </c>
      <c r="B108" s="171">
        <v>168</v>
      </c>
      <c r="C108" s="87">
        <v>44070</v>
      </c>
      <c r="D108">
        <v>167</v>
      </c>
      <c r="E108" s="171">
        <f t="shared" si="5"/>
        <v>2695</v>
      </c>
      <c r="F108" s="2">
        <f t="shared" si="4"/>
        <v>7.8991534833430972</v>
      </c>
      <c r="G108" s="46">
        <f t="shared" si="7"/>
        <v>12.918202221123147</v>
      </c>
    </row>
    <row r="109" spans="1:10" x14ac:dyDescent="0.25">
      <c r="A109" s="171">
        <f t="shared" si="6"/>
        <v>1</v>
      </c>
      <c r="B109" s="171">
        <v>169</v>
      </c>
      <c r="C109" s="87">
        <v>44071</v>
      </c>
      <c r="D109">
        <v>119</v>
      </c>
      <c r="E109" s="171">
        <f t="shared" si="5"/>
        <v>2814</v>
      </c>
      <c r="F109" s="2">
        <f t="shared" si="4"/>
        <v>7.9423622376743346</v>
      </c>
      <c r="G109" s="46">
        <f t="shared" si="7"/>
        <v>13.64377821651675</v>
      </c>
    </row>
    <row r="110" spans="1:10" x14ac:dyDescent="0.25">
      <c r="A110" s="171">
        <f t="shared" si="6"/>
        <v>1</v>
      </c>
      <c r="B110" s="171">
        <v>170</v>
      </c>
      <c r="C110" s="87">
        <v>44072</v>
      </c>
      <c r="D110">
        <v>159</v>
      </c>
      <c r="E110" s="171">
        <f t="shared" si="5"/>
        <v>2973</v>
      </c>
      <c r="F110" s="2">
        <f t="shared" si="4"/>
        <v>7.9973268229980974</v>
      </c>
      <c r="G110" s="46">
        <f t="shared" si="7"/>
        <v>13.920190518682988</v>
      </c>
    </row>
    <row r="111" spans="1:10" x14ac:dyDescent="0.25">
      <c r="A111" s="171">
        <f t="shared" si="6"/>
        <v>1</v>
      </c>
      <c r="B111" s="171">
        <v>171</v>
      </c>
      <c r="C111" s="87">
        <v>44073</v>
      </c>
      <c r="D111">
        <v>119</v>
      </c>
      <c r="E111" s="171">
        <f t="shared" si="5"/>
        <v>3092</v>
      </c>
      <c r="F111" s="2">
        <f t="shared" si="4"/>
        <v>8.0365734097073123</v>
      </c>
      <c r="G111" s="46">
        <f t="shared" si="7"/>
        <v>14.124690909913474</v>
      </c>
    </row>
    <row r="112" spans="1:10" s="166" customFormat="1" x14ac:dyDescent="0.25">
      <c r="A112" s="166">
        <f t="shared" si="6"/>
        <v>1</v>
      </c>
      <c r="B112" s="166">
        <v>172</v>
      </c>
      <c r="C112" s="170">
        <v>44074</v>
      </c>
      <c r="D112" s="166">
        <v>191</v>
      </c>
      <c r="E112" s="166">
        <f t="shared" si="5"/>
        <v>3283</v>
      </c>
      <c r="F112" s="169">
        <f t="shared" si="4"/>
        <v>8.0965129175015935</v>
      </c>
      <c r="G112" s="168">
        <f t="shared" si="7"/>
        <v>13.840033629244779</v>
      </c>
      <c r="H112" s="166">
        <f>SUM(D106:D112)</f>
        <v>965</v>
      </c>
      <c r="I112" s="167">
        <f>E112/L80*100000</f>
        <v>236.87535219244987</v>
      </c>
      <c r="J112" s="167">
        <f>H112/L80*100000</f>
        <v>69.626778819894639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43C5-51B4-42D7-B7DA-E95E3D2B5478}">
  <dimension ref="A3:F57"/>
  <sheetViews>
    <sheetView topLeftCell="A41" workbookViewId="0">
      <selection activeCell="A51" sqref="A51:F51"/>
    </sheetView>
  </sheetViews>
  <sheetFormatPr baseColWidth="10" defaultRowHeight="15" x14ac:dyDescent="0.25"/>
  <cols>
    <col min="3" max="4" width="11.42578125" style="2"/>
    <col min="5" max="5" width="0" hidden="1" customWidth="1"/>
  </cols>
  <sheetData>
    <row r="3" spans="2:5" x14ac:dyDescent="0.25">
      <c r="B3" t="s">
        <v>301</v>
      </c>
      <c r="C3" s="2" t="s">
        <v>302</v>
      </c>
      <c r="D3" s="2" t="s">
        <v>303</v>
      </c>
    </row>
    <row r="4" spans="2:5" x14ac:dyDescent="0.25">
      <c r="B4" t="s">
        <v>18</v>
      </c>
      <c r="C4" s="2">
        <v>52</v>
      </c>
      <c r="D4" s="2">
        <v>52</v>
      </c>
      <c r="E4">
        <f>C4-D4</f>
        <v>0</v>
      </c>
    </row>
    <row r="5" spans="2:5" x14ac:dyDescent="0.25">
      <c r="B5" t="s">
        <v>42</v>
      </c>
      <c r="C5" s="2">
        <v>50</v>
      </c>
      <c r="D5" s="2">
        <v>49</v>
      </c>
      <c r="E5">
        <f t="shared" ref="E5:E20" si="0">C5-D5</f>
        <v>1</v>
      </c>
    </row>
    <row r="6" spans="2:5" x14ac:dyDescent="0.25">
      <c r="B6" t="s">
        <v>15</v>
      </c>
      <c r="C6" s="2">
        <v>89</v>
      </c>
      <c r="D6" s="2">
        <v>89</v>
      </c>
      <c r="E6">
        <f t="shared" si="0"/>
        <v>0</v>
      </c>
    </row>
    <row r="7" spans="2:5" x14ac:dyDescent="0.25">
      <c r="B7" t="s">
        <v>46</v>
      </c>
      <c r="C7" s="2">
        <v>142</v>
      </c>
      <c r="D7" s="2">
        <v>141</v>
      </c>
      <c r="E7">
        <f t="shared" si="0"/>
        <v>1</v>
      </c>
    </row>
    <row r="8" spans="2:5" x14ac:dyDescent="0.25">
      <c r="B8" t="s">
        <v>71</v>
      </c>
      <c r="C8" s="2">
        <v>2</v>
      </c>
      <c r="D8" s="2">
        <v>2</v>
      </c>
      <c r="E8">
        <f t="shared" si="0"/>
        <v>0</v>
      </c>
    </row>
    <row r="9" spans="2:5" x14ac:dyDescent="0.25">
      <c r="B9" t="s">
        <v>8</v>
      </c>
      <c r="C9" s="2">
        <v>19</v>
      </c>
      <c r="D9" s="2">
        <v>18</v>
      </c>
      <c r="E9">
        <f t="shared" si="0"/>
        <v>1</v>
      </c>
    </row>
    <row r="10" spans="2:5" x14ac:dyDescent="0.25">
      <c r="B10" t="s">
        <v>10</v>
      </c>
      <c r="C10" s="2">
        <v>527</v>
      </c>
      <c r="D10" s="2">
        <v>502</v>
      </c>
      <c r="E10">
        <f t="shared" si="0"/>
        <v>25</v>
      </c>
    </row>
    <row r="11" spans="2:5" x14ac:dyDescent="0.25">
      <c r="B11" t="s">
        <v>19</v>
      </c>
      <c r="C11" s="2">
        <v>61</v>
      </c>
      <c r="D11" s="2">
        <v>59</v>
      </c>
      <c r="E11">
        <f t="shared" si="0"/>
        <v>2</v>
      </c>
    </row>
    <row r="12" spans="2:5" x14ac:dyDescent="0.25">
      <c r="B12" t="s">
        <v>13</v>
      </c>
      <c r="C12" s="2">
        <v>16</v>
      </c>
      <c r="D12" s="2">
        <v>16</v>
      </c>
      <c r="E12">
        <f t="shared" si="0"/>
        <v>0</v>
      </c>
    </row>
    <row r="13" spans="2:5" x14ac:dyDescent="0.25">
      <c r="B13" t="s">
        <v>14</v>
      </c>
      <c r="C13" s="2">
        <v>22</v>
      </c>
      <c r="D13" s="2">
        <v>21</v>
      </c>
      <c r="E13">
        <f t="shared" si="0"/>
        <v>1</v>
      </c>
    </row>
    <row r="14" spans="2:5" x14ac:dyDescent="0.25">
      <c r="B14" t="s">
        <v>9</v>
      </c>
      <c r="C14" s="2">
        <v>1739</v>
      </c>
      <c r="D14" s="2">
        <v>1656</v>
      </c>
      <c r="E14">
        <f t="shared" si="0"/>
        <v>83</v>
      </c>
    </row>
    <row r="15" spans="2:5" x14ac:dyDescent="0.25">
      <c r="B15" t="s">
        <v>73</v>
      </c>
      <c r="C15" s="2">
        <v>2</v>
      </c>
      <c r="D15" s="2">
        <v>2</v>
      </c>
      <c r="E15">
        <f t="shared" si="0"/>
        <v>0</v>
      </c>
    </row>
    <row r="16" spans="2:5" x14ac:dyDescent="0.25">
      <c r="B16" t="s">
        <v>74</v>
      </c>
      <c r="C16" s="2">
        <v>3</v>
      </c>
      <c r="D16" s="2">
        <v>3</v>
      </c>
      <c r="E16">
        <f t="shared" si="0"/>
        <v>0</v>
      </c>
    </row>
    <row r="17" spans="1:6" x14ac:dyDescent="0.25">
      <c r="B17" t="s">
        <v>49</v>
      </c>
      <c r="C17" s="2">
        <v>38</v>
      </c>
      <c r="D17" s="2">
        <v>34</v>
      </c>
      <c r="E17">
        <f t="shared" si="0"/>
        <v>4</v>
      </c>
    </row>
    <row r="18" spans="1:6" x14ac:dyDescent="0.25">
      <c r="B18" t="s">
        <v>75</v>
      </c>
      <c r="C18" s="2">
        <v>37</v>
      </c>
      <c r="D18" s="2">
        <v>35</v>
      </c>
      <c r="E18">
        <f t="shared" si="0"/>
        <v>2</v>
      </c>
    </row>
    <row r="19" spans="1:6" x14ac:dyDescent="0.25">
      <c r="B19" t="s">
        <v>12</v>
      </c>
      <c r="C19" s="2">
        <v>16</v>
      </c>
      <c r="D19" s="2">
        <v>16</v>
      </c>
      <c r="E19">
        <f t="shared" si="0"/>
        <v>0</v>
      </c>
    </row>
    <row r="20" spans="1:6" x14ac:dyDescent="0.25">
      <c r="B20" t="s">
        <v>300</v>
      </c>
      <c r="C20" s="2">
        <v>2815</v>
      </c>
      <c r="D20" s="2">
        <f>SUM(D4:D19)</f>
        <v>2695</v>
      </c>
      <c r="E20">
        <f t="shared" si="0"/>
        <v>120</v>
      </c>
    </row>
    <row r="28" spans="1:6" x14ac:dyDescent="0.25">
      <c r="C28" s="2" t="s">
        <v>305</v>
      </c>
      <c r="D28" s="2" t="s">
        <v>306</v>
      </c>
      <c r="F28" t="s">
        <v>311</v>
      </c>
    </row>
    <row r="29" spans="1:6" x14ac:dyDescent="0.25">
      <c r="A29" t="s">
        <v>304</v>
      </c>
      <c r="B29" s="87">
        <v>44067</v>
      </c>
      <c r="C29" s="2">
        <v>2200</v>
      </c>
      <c r="D29" s="2">
        <v>118</v>
      </c>
      <c r="E29">
        <f>D29+C29</f>
        <v>2318</v>
      </c>
      <c r="F29">
        <v>2201</v>
      </c>
    </row>
    <row r="30" spans="1:6" x14ac:dyDescent="0.25">
      <c r="A30" t="s">
        <v>307</v>
      </c>
      <c r="B30" s="87">
        <v>44068</v>
      </c>
      <c r="C30" s="2">
        <f>E29</f>
        <v>2318</v>
      </c>
      <c r="D30" s="2">
        <v>115</v>
      </c>
      <c r="E30">
        <f t="shared" ref="E30:E33" si="1">D30+C30</f>
        <v>2433</v>
      </c>
      <c r="F30">
        <v>2319</v>
      </c>
    </row>
    <row r="31" spans="1:6" x14ac:dyDescent="0.25">
      <c r="A31" t="s">
        <v>308</v>
      </c>
      <c r="B31" s="87">
        <v>44069</v>
      </c>
      <c r="C31" s="2">
        <f t="shared" ref="C31:C33" si="2">E30</f>
        <v>2433</v>
      </c>
      <c r="D31" s="2">
        <v>99</v>
      </c>
      <c r="E31">
        <f t="shared" si="1"/>
        <v>2532</v>
      </c>
    </row>
    <row r="32" spans="1:6" x14ac:dyDescent="0.25">
      <c r="A32" t="s">
        <v>309</v>
      </c>
      <c r="B32" s="87">
        <v>44070</v>
      </c>
      <c r="C32" s="2">
        <f t="shared" si="2"/>
        <v>2532</v>
      </c>
      <c r="D32" s="2">
        <v>163</v>
      </c>
      <c r="E32">
        <f t="shared" si="1"/>
        <v>2695</v>
      </c>
    </row>
    <row r="33" spans="1:6" x14ac:dyDescent="0.25">
      <c r="A33" t="s">
        <v>310</v>
      </c>
      <c r="B33" s="87">
        <v>44071</v>
      </c>
      <c r="C33" s="2">
        <f t="shared" si="2"/>
        <v>2695</v>
      </c>
      <c r="D33" s="2">
        <v>119</v>
      </c>
      <c r="E33">
        <f t="shared" si="1"/>
        <v>2814</v>
      </c>
    </row>
    <row r="34" spans="1:6" x14ac:dyDescent="0.25">
      <c r="B34" s="87"/>
    </row>
    <row r="35" spans="1:6" x14ac:dyDescent="0.25">
      <c r="B35" s="87"/>
    </row>
    <row r="36" spans="1:6" x14ac:dyDescent="0.25">
      <c r="A36" t="s">
        <v>0</v>
      </c>
      <c r="B36" s="87" t="s">
        <v>2</v>
      </c>
      <c r="C36" s="2" t="s">
        <v>3</v>
      </c>
      <c r="D36" s="2" t="s">
        <v>183</v>
      </c>
    </row>
    <row r="37" spans="1:6" x14ac:dyDescent="0.25">
      <c r="A37" s="87">
        <v>43983</v>
      </c>
      <c r="B37" s="87" t="s">
        <v>49</v>
      </c>
      <c r="C37" s="2" t="s">
        <v>50</v>
      </c>
      <c r="D37" s="2">
        <v>1</v>
      </c>
    </row>
    <row r="38" spans="1:6" x14ac:dyDescent="0.25">
      <c r="A38" s="87">
        <v>43985</v>
      </c>
      <c r="B38" t="s">
        <v>49</v>
      </c>
      <c r="C38" s="2" t="s">
        <v>50</v>
      </c>
      <c r="D38" s="2">
        <v>2</v>
      </c>
      <c r="F38">
        <f>D38+D37</f>
        <v>3</v>
      </c>
    </row>
    <row r="39" spans="1:6" x14ac:dyDescent="0.25">
      <c r="A39" s="87">
        <v>43993</v>
      </c>
      <c r="B39" t="s">
        <v>49</v>
      </c>
      <c r="C39" s="2" t="s">
        <v>50</v>
      </c>
      <c r="D39" s="2">
        <v>1</v>
      </c>
      <c r="F39">
        <f>F38+D39</f>
        <v>4</v>
      </c>
    </row>
    <row r="40" spans="1:6" x14ac:dyDescent="0.25">
      <c r="A40" s="87">
        <v>44005</v>
      </c>
      <c r="B40" t="s">
        <v>49</v>
      </c>
      <c r="C40" s="2" t="s">
        <v>67</v>
      </c>
      <c r="D40" s="2">
        <v>1</v>
      </c>
      <c r="F40">
        <f t="shared" ref="F40:F57" si="3">F39+D40</f>
        <v>5</v>
      </c>
    </row>
    <row r="41" spans="1:6" x14ac:dyDescent="0.25">
      <c r="A41" s="87">
        <v>44021</v>
      </c>
      <c r="B41" t="s">
        <v>49</v>
      </c>
      <c r="C41" s="2" t="s">
        <v>67</v>
      </c>
      <c r="D41" s="2">
        <v>1</v>
      </c>
      <c r="F41">
        <f t="shared" si="3"/>
        <v>6</v>
      </c>
    </row>
    <row r="42" spans="1:6" x14ac:dyDescent="0.25">
      <c r="A42" s="87">
        <v>44023</v>
      </c>
      <c r="B42" t="s">
        <v>49</v>
      </c>
      <c r="C42" s="2" t="s">
        <v>67</v>
      </c>
      <c r="D42" s="2">
        <v>1</v>
      </c>
      <c r="F42">
        <f t="shared" si="3"/>
        <v>7</v>
      </c>
    </row>
    <row r="43" spans="1:6" x14ac:dyDescent="0.25">
      <c r="A43" s="87">
        <v>44024</v>
      </c>
      <c r="B43" t="s">
        <v>49</v>
      </c>
      <c r="C43" s="2" t="s">
        <v>130</v>
      </c>
      <c r="D43" s="2">
        <v>1</v>
      </c>
      <c r="F43">
        <f t="shared" si="3"/>
        <v>8</v>
      </c>
    </row>
    <row r="44" spans="1:6" x14ac:dyDescent="0.25">
      <c r="A44" s="87">
        <v>44024</v>
      </c>
      <c r="B44" t="s">
        <v>49</v>
      </c>
      <c r="C44" s="2" t="s">
        <v>67</v>
      </c>
      <c r="D44" s="2">
        <v>1</v>
      </c>
      <c r="F44">
        <f t="shared" si="3"/>
        <v>9</v>
      </c>
    </row>
    <row r="45" spans="1:6" x14ac:dyDescent="0.25">
      <c r="A45" s="87">
        <v>44025</v>
      </c>
      <c r="B45" t="s">
        <v>49</v>
      </c>
      <c r="C45" s="2" t="s">
        <v>67</v>
      </c>
      <c r="D45" s="2">
        <v>2</v>
      </c>
      <c r="F45">
        <f t="shared" si="3"/>
        <v>11</v>
      </c>
    </row>
    <row r="46" spans="1:6" x14ac:dyDescent="0.25">
      <c r="A46" s="87">
        <v>44025</v>
      </c>
      <c r="B46" t="s">
        <v>49</v>
      </c>
      <c r="C46" s="2" t="s">
        <v>50</v>
      </c>
      <c r="D46" s="2">
        <v>1</v>
      </c>
      <c r="F46">
        <f t="shared" si="3"/>
        <v>12</v>
      </c>
    </row>
    <row r="47" spans="1:6" x14ac:dyDescent="0.25">
      <c r="A47" s="87">
        <v>44026</v>
      </c>
      <c r="B47" t="s">
        <v>49</v>
      </c>
      <c r="C47" s="2" t="s">
        <v>67</v>
      </c>
      <c r="D47" s="2">
        <v>5</v>
      </c>
      <c r="F47">
        <f t="shared" si="3"/>
        <v>17</v>
      </c>
    </row>
    <row r="48" spans="1:6" x14ac:dyDescent="0.25">
      <c r="A48" s="87">
        <v>44043</v>
      </c>
      <c r="B48" t="s">
        <v>49</v>
      </c>
      <c r="C48" s="2" t="s">
        <v>67</v>
      </c>
      <c r="D48" s="2">
        <v>1</v>
      </c>
      <c r="F48">
        <f t="shared" si="3"/>
        <v>18</v>
      </c>
    </row>
    <row r="49" spans="1:6" x14ac:dyDescent="0.25">
      <c r="A49" s="87">
        <v>44052</v>
      </c>
      <c r="B49" t="s">
        <v>49</v>
      </c>
      <c r="C49" s="2" t="s">
        <v>67</v>
      </c>
      <c r="D49" s="2">
        <v>1</v>
      </c>
      <c r="F49">
        <f t="shared" si="3"/>
        <v>19</v>
      </c>
    </row>
    <row r="50" spans="1:6" x14ac:dyDescent="0.25">
      <c r="A50" s="87">
        <v>44062</v>
      </c>
      <c r="B50" t="s">
        <v>49</v>
      </c>
      <c r="C50" s="2" t="s">
        <v>223</v>
      </c>
      <c r="D50" s="2">
        <v>2</v>
      </c>
      <c r="F50">
        <f t="shared" si="3"/>
        <v>21</v>
      </c>
    </row>
    <row r="51" spans="1:6" x14ac:dyDescent="0.25">
      <c r="A51" s="159">
        <v>44064</v>
      </c>
      <c r="B51" s="160" t="s">
        <v>49</v>
      </c>
      <c r="C51" s="161" t="s">
        <v>223</v>
      </c>
      <c r="D51" s="161">
        <v>4</v>
      </c>
      <c r="E51" s="160"/>
      <c r="F51" s="160">
        <f t="shared" si="3"/>
        <v>25</v>
      </c>
    </row>
    <row r="52" spans="1:6" x14ac:dyDescent="0.25">
      <c r="A52" s="87">
        <v>44065</v>
      </c>
      <c r="B52" t="s">
        <v>49</v>
      </c>
      <c r="C52" s="2" t="s">
        <v>223</v>
      </c>
      <c r="D52" s="2">
        <v>3</v>
      </c>
      <c r="F52">
        <f t="shared" si="3"/>
        <v>28</v>
      </c>
    </row>
    <row r="53" spans="1:6" x14ac:dyDescent="0.25">
      <c r="A53" s="87">
        <v>44066</v>
      </c>
      <c r="B53" t="s">
        <v>49</v>
      </c>
      <c r="C53" s="2" t="s">
        <v>223</v>
      </c>
      <c r="D53" s="2">
        <v>3</v>
      </c>
      <c r="F53">
        <f t="shared" si="3"/>
        <v>31</v>
      </c>
    </row>
    <row r="54" spans="1:6" x14ac:dyDescent="0.25">
      <c r="A54" s="87">
        <v>44069</v>
      </c>
      <c r="B54" t="s">
        <v>49</v>
      </c>
      <c r="C54" s="2" t="s">
        <v>223</v>
      </c>
      <c r="D54" s="2">
        <v>3</v>
      </c>
      <c r="F54">
        <f t="shared" si="3"/>
        <v>34</v>
      </c>
    </row>
    <row r="55" spans="1:6" x14ac:dyDescent="0.25">
      <c r="A55" s="87">
        <v>44070</v>
      </c>
      <c r="B55" t="s">
        <v>49</v>
      </c>
      <c r="C55" s="2" t="s">
        <v>67</v>
      </c>
      <c r="D55" s="2">
        <v>1</v>
      </c>
      <c r="F55">
        <f t="shared" si="3"/>
        <v>35</v>
      </c>
    </row>
    <row r="56" spans="1:6" x14ac:dyDescent="0.25">
      <c r="A56" s="87">
        <v>44071</v>
      </c>
      <c r="B56" t="s">
        <v>49</v>
      </c>
      <c r="C56" s="2" t="s">
        <v>67</v>
      </c>
      <c r="D56" s="2">
        <v>3</v>
      </c>
      <c r="F56">
        <f t="shared" si="3"/>
        <v>38</v>
      </c>
    </row>
    <row r="57" spans="1:6" x14ac:dyDescent="0.25">
      <c r="A57" s="87">
        <v>44072</v>
      </c>
      <c r="B57" t="s">
        <v>49</v>
      </c>
      <c r="C57" s="2" t="s">
        <v>223</v>
      </c>
      <c r="D57" s="2">
        <v>1</v>
      </c>
      <c r="F57">
        <f t="shared" si="3"/>
        <v>39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6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7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LOCALIDADES</vt:lpstr>
      <vt:lpstr>Hoja4</vt:lpstr>
      <vt:lpstr>Hoja2</vt:lpstr>
      <vt:lpstr>FALLE</vt:lpstr>
      <vt:lpstr>ER</vt:lpstr>
      <vt:lpstr>CASOS</vt:lpstr>
      <vt:lpstr>dias</vt:lpstr>
      <vt:lpstr>Hoja1</vt:lpstr>
      <vt:lpstr>Hoja3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2020-09-02T21:11:56Z</dcterms:modified>
</cp:coreProperties>
</file>