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bf335d2fe26f/GitHub/geocheck/misc/"/>
    </mc:Choice>
  </mc:AlternateContent>
  <xr:revisionPtr revIDLastSave="88" documentId="8_{D61AB170-840F-491E-835E-9F058B24A924}" xr6:coauthVersionLast="45" xr6:coauthVersionMax="45" xr10:uidLastSave="{E56A65E3-17D8-4AEB-980A-C0A3857B00A8}"/>
  <bookViews>
    <workbookView xWindow="1380" yWindow="-108" windowWidth="29448" windowHeight="17496" activeTab="6" xr2:uid="{4A47C20C-B959-4FAE-BD5A-1052BEEA1863}"/>
  </bookViews>
  <sheets>
    <sheet name="Hazard" sheetId="1" r:id="rId1"/>
    <sheet name="Hazard Reduction" sheetId="2" r:id="rId2"/>
    <sheet name="MRE" sheetId="3" r:id="rId3"/>
    <sheet name="Accident" sheetId="4" r:id="rId4"/>
    <sheet name="Victim" sheetId="5" r:id="rId5"/>
    <sheet name="QA" sheetId="6" r:id="rId6"/>
    <sheet name="Victim Assist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2" i="7"/>
  <c r="C3" i="7"/>
  <c r="C4" i="7"/>
  <c r="C5" i="7"/>
  <c r="C2" i="7"/>
  <c r="D32" i="6" l="1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C4" i="6"/>
  <c r="C5" i="6"/>
  <c r="C6" i="6"/>
  <c r="C7" i="6"/>
  <c r="C8" i="6"/>
  <c r="C9" i="6"/>
  <c r="C10" i="6"/>
  <c r="C11" i="6"/>
  <c r="C12" i="6"/>
  <c r="C2" i="6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C4" i="4"/>
  <c r="C5" i="4"/>
  <c r="C6" i="4"/>
  <c r="C7" i="4"/>
  <c r="C8" i="4"/>
  <c r="C9" i="4"/>
  <c r="C10" i="4"/>
  <c r="C11" i="4"/>
  <c r="C12" i="4"/>
  <c r="C2" i="4"/>
  <c r="D12" i="3"/>
  <c r="D11" i="3"/>
  <c r="D10" i="3"/>
  <c r="D9" i="3"/>
  <c r="D8" i="3"/>
  <c r="D7" i="3"/>
  <c r="D6" i="3"/>
  <c r="D5" i="3"/>
  <c r="D4" i="3"/>
  <c r="D3" i="3"/>
  <c r="D2" i="3"/>
  <c r="C3" i="3"/>
  <c r="C4" i="3"/>
  <c r="C5" i="3"/>
  <c r="C6" i="3"/>
  <c r="C7" i="3"/>
  <c r="C8" i="3"/>
  <c r="C9" i="3"/>
  <c r="C10" i="3"/>
  <c r="C11" i="3"/>
  <c r="C12" i="3"/>
  <c r="C2" i="3"/>
  <c r="C3" i="2"/>
  <c r="C4" i="2"/>
  <c r="C5" i="2"/>
  <c r="C6" i="2"/>
  <c r="C7" i="2"/>
  <c r="C8" i="2"/>
  <c r="C9" i="2"/>
  <c r="C10" i="2"/>
  <c r="D10" i="2" s="1"/>
  <c r="C11" i="2"/>
  <c r="C12" i="2"/>
  <c r="C13" i="2"/>
  <c r="C14" i="2"/>
  <c r="D14" i="2" s="1"/>
  <c r="C15" i="2"/>
  <c r="C16" i="2"/>
  <c r="C17" i="2"/>
  <c r="C18" i="2"/>
  <c r="D18" i="2" s="1"/>
  <c r="C19" i="2"/>
  <c r="C20" i="2"/>
  <c r="C21" i="2"/>
  <c r="D21" i="2" s="1"/>
  <c r="C22" i="2"/>
  <c r="C23" i="2"/>
  <c r="C24" i="2"/>
  <c r="C25" i="2"/>
  <c r="C26" i="2"/>
  <c r="D26" i="2" s="1"/>
  <c r="C27" i="2"/>
  <c r="C28" i="2"/>
  <c r="C2" i="2"/>
  <c r="D2" i="2" s="1"/>
  <c r="D25" i="2"/>
  <c r="D17" i="2"/>
  <c r="D13" i="2"/>
  <c r="D9" i="2"/>
  <c r="D5" i="2"/>
  <c r="D3" i="2"/>
  <c r="D4" i="2"/>
  <c r="D6" i="2"/>
  <c r="D7" i="2"/>
  <c r="D8" i="2"/>
  <c r="D11" i="2"/>
  <c r="D12" i="2"/>
  <c r="D15" i="2"/>
  <c r="D16" i="2"/>
  <c r="D19" i="2"/>
  <c r="D20" i="2"/>
  <c r="D22" i="2"/>
  <c r="D23" i="2"/>
  <c r="D24" i="2"/>
  <c r="D27" i="2"/>
  <c r="D2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<sst xmlns="http://schemas.openxmlformats.org/spreadsheetml/2006/main" count="486" uniqueCount="323">
  <si>
    <t>left join imsmaenum ime01 on ime01.imsmaenum_guid = hazard.metalcontentlevelenum_guid</t>
  </si>
  <si>
    <t>left join imsmaenum ime02 on ime02.imsmaenum_guid = hazard.slopeenum_guid</t>
  </si>
  <si>
    <t>left join imsmaenum ime03 on ime03.imsmaenum_guid = hazard.blockroadsenum_guid</t>
  </si>
  <si>
    <t>left join imsmaenum ime04 on ime04.imsmaenum_guid = hazard.blockagriculturalenum_guid</t>
  </si>
  <si>
    <t>left join imsmaenum ime05 on ime05.imsmaenum_guid = hazard.blockinfrastructureenum_guid</t>
  </si>
  <si>
    <t>left join imsmaenum ime06 on ime06.imsmaenum_guid = hazard.blockwaterenum_guid</t>
  </si>
  <si>
    <t>left join imsmaenum ime07 on ime07.imsmaenum_guid = hazard.priorityenum_guid</t>
  </si>
  <si>
    <t>left join imsmaenum ime08 on ime08.imsmaenum_guid = hazard.status_guid</t>
  </si>
  <si>
    <t>left join imsmaenum ime09 on ime09.imsmaenum_guid = hazard.dangerousareatype_guid</t>
  </si>
  <si>
    <t>left join imsmaenum ime10 on ime10.imsmaenum_guid = hazard.areatype_guid</t>
  </si>
  <si>
    <t>left join imsmaenum ime11 on ime11.imsmaenum_guid = hazard.maareatype_guid</t>
  </si>
  <si>
    <t>left join imsmaenum ime12 on ime12.imsmaenum_guid = hazard.informationsource_guid</t>
  </si>
  <si>
    <t>left join imsmaenum ime13 on ime13.imsmaenum_guid = hazard.inforeliability_guid</t>
  </si>
  <si>
    <t>left join imsmaenum ime14 on ime14.imsmaenum_guid = hazard.sourcereliability_guid</t>
  </si>
  <si>
    <t>left join imsmaenum ime15 on ime15.imsmaenum_guid = hazard.confirmed_guid</t>
  </si>
  <si>
    <t>left join imsmaenum ime16 on ime16.imsmaenum_guid = hazard.terraincategory_guid</t>
  </si>
  <si>
    <t>left join imsmaenum ime17 on ime17.imsmaenum_guid = hazard.vegetationdensity_guid</t>
  </si>
  <si>
    <t>left join imsmaenum ime18 on ime18.imsmaenum_guid = hazard.vegetationremovedby_guid</t>
  </si>
  <si>
    <t>left join imsmaenum ime19 on ime19.imsmaenum_guid = hazard.metalcontaminationlevel_guid</t>
  </si>
  <si>
    <t>left join imsmaenum ime20 on ime20.imsmaenum_guid = hazard.typeofmechdevice_guid</t>
  </si>
  <si>
    <t>left join imsmaenum ime21 on ime21.imsmaenum_guid = hazard.roadusablefor_guid</t>
  </si>
  <si>
    <t>left join imsmaenum ime22 on ime22.imsmaenum_guid = hazard.clearancedifficulty_guid</t>
  </si>
  <si>
    <t>left join imsmaenum ime23 on ime23.imsmaenum_guid = hazard.intendedlandused_guid</t>
  </si>
  <si>
    <t>left join imsmaenum ime24 on ime24.imsmaenum_guid = hazard.deviceinfoclassification_guid</t>
  </si>
  <si>
    <t>left join imsmaenum ime25 on ime25.imsmaenum_guid = hazard.antiliftfitted_guid</t>
  </si>
  <si>
    <t>left join imsmaenum ime26 on ime26.imsmaenum_guid = hazard.boobytrapped_guid</t>
  </si>
  <si>
    <t>left join imsmaenum ime27 on ime27.imsmaenum_guid = hazard.minesuxocondition_guid</t>
  </si>
  <si>
    <t>left join imsmaenum ime28 on ime28.imsmaenum_guid = hazard.devprojectplannedinarea_guid</t>
  </si>
  <si>
    <t>left join imsmaenum ime29 on ime29.imsmaenum_guid = hazard.fightinginarea_guid</t>
  </si>
  <si>
    <t>left join imsmaenum ime30 on ime30.imsmaenum_guid = hazard.non_agriculture_blockage</t>
  </si>
  <si>
    <t>left join imsmaenum ime31 on ime31.imsmaenum_guid = hazard.safety_and_security_blockage</t>
  </si>
  <si>
    <t>left join imsmaenum ime32 on ime32.imsmaenum_guid = hazard.land_related_disputes</t>
  </si>
  <si>
    <t>left join imsmaenum ime33 on ime33.imsmaenum_guid = hazard.ordnance_situation</t>
  </si>
  <si>
    <t>left join imsmaenum ime34 on ime34.imsmaenum_guid = hazard.type_of_minefield</t>
  </si>
  <si>
    <t>left join imsmaenum ime35 on ime35.imsmaenum_guid = hazard.external_visual_ordnance_condition</t>
  </si>
  <si>
    <t>left join imsmaenum ime36 on ime36.imsmaenum_guid = hazard.evidence_of_contamination</t>
  </si>
  <si>
    <t>left join imsmaenum ime37 on ime37.imsmaenum_guid = hazard.status_changed_reason</t>
  </si>
  <si>
    <t>left join imsmaenum ime38 on ime38.imsmaenum_guid = hazard.returnees_expected</t>
  </si>
  <si>
    <t>ime01</t>
  </si>
  <si>
    <t>ime02</t>
  </si>
  <si>
    <t>ime03</t>
  </si>
  <si>
    <t>ime04</t>
  </si>
  <si>
    <t>ime05</t>
  </si>
  <si>
    <t>ime06</t>
  </si>
  <si>
    <t>ime07</t>
  </si>
  <si>
    <t>ime08</t>
  </si>
  <si>
    <t>ime09</t>
  </si>
  <si>
    <t>ime10</t>
  </si>
  <si>
    <t>ime11</t>
  </si>
  <si>
    <t>ime12</t>
  </si>
  <si>
    <t>ime13</t>
  </si>
  <si>
    <t>ime14</t>
  </si>
  <si>
    <t>ime15</t>
  </si>
  <si>
    <t>ime16</t>
  </si>
  <si>
    <t>ime17</t>
  </si>
  <si>
    <t>ime18</t>
  </si>
  <si>
    <t>ime19</t>
  </si>
  <si>
    <t>ime20</t>
  </si>
  <si>
    <t>ime21</t>
  </si>
  <si>
    <t>ime22</t>
  </si>
  <si>
    <t>ime23</t>
  </si>
  <si>
    <t>ime24</t>
  </si>
  <si>
    <t>ime25</t>
  </si>
  <si>
    <t>ime26</t>
  </si>
  <si>
    <t>ime27</t>
  </si>
  <si>
    <t>ime28</t>
  </si>
  <si>
    <t>ime29</t>
  </si>
  <si>
    <t>ime30</t>
  </si>
  <si>
    <t>ime31</t>
  </si>
  <si>
    <t>ime32</t>
  </si>
  <si>
    <t>ime33</t>
  </si>
  <si>
    <t>ime34</t>
  </si>
  <si>
    <t>ime35</t>
  </si>
  <si>
    <t>ime36</t>
  </si>
  <si>
    <t>ime37</t>
  </si>
  <si>
    <t>ime38</t>
  </si>
  <si>
    <t>Number</t>
  </si>
  <si>
    <t>Join</t>
  </si>
  <si>
    <t>Enum</t>
  </si>
  <si>
    <t>Query</t>
  </si>
  <si>
    <t>left join imsmaenum ime01 on ime01.imsmaenum_guid = hazreduc.hazreductypeenum_guid</t>
  </si>
  <si>
    <t>left join imsmaenum ime02 on ime02.imsmaenum_guid = hazreduc.assumptionpriortovisit_guid</t>
  </si>
  <si>
    <t>left join imsmaenum ime03 on ime03.imsmaenum_guid = hazreduc.status_guid</t>
  </si>
  <si>
    <t>left join imsmaenum ime04 on ime04.imsmaenum_guid = hazreduc.inforeliability_guid</t>
  </si>
  <si>
    <t>left join imsmaenum ime05 on ime05.imsmaenum_guid = hazreduc.sourcereliability_guid</t>
  </si>
  <si>
    <t>left join imsmaenum ime06 on ime06.imsmaenum_guid = hazreduc.confirmed_guid</t>
  </si>
  <si>
    <t>left join imsmaenum ime07 on ime07.imsmaenum_guid = hazreduc.terraincategory_guid</t>
  </si>
  <si>
    <t>left join imsmaenum ime08 on ime08.imsmaenum_guid = hazreduc.vegetationremovedby_guid</t>
  </si>
  <si>
    <t>left join imsmaenum ime09 on ime09.imsmaenum_guid = hazreduc.metalcontaminationlevel_guid</t>
  </si>
  <si>
    <t>left join imsmaenum ime10 on ime10.imsmaenum_guid = hazreduc.soilmetalcontentlevel_guid</t>
  </si>
  <si>
    <t>left join imsmaenum ime11 on ime11.imsmaenum_guid = hazreduc.boobytrap_guid</t>
  </si>
  <si>
    <t>left join imsmaenum ime12 on ime12.imsmaenum_guid = hazreduc.antilift_guid</t>
  </si>
  <si>
    <t>left join imsmaenum ime13 on ime13.imsmaenum_guid = hazreduc.mineuxocondition_guid</t>
  </si>
  <si>
    <t>left join imsmaenum ime14 on ime14.imsmaenum_guid = hazreduc.mechanicaldemining_guid</t>
  </si>
  <si>
    <t>left join imsmaenum ime15 on ime15.imsmaenum_guid = hazreduc.roadusablefor_guid</t>
  </si>
  <si>
    <t>left join imsmaenum ime16 on ime16.imsmaenum_guid = hazreduc.monitor_guid</t>
  </si>
  <si>
    <t>left join imsmaenum ime17 on ime17.imsmaenum_guid = hazreduc.qualityassurance_guid</t>
  </si>
  <si>
    <t>left join imsmaenum ime18 on ime18.imsmaenum_guid = hazreduc.marking_guid</t>
  </si>
  <si>
    <t>left join imsmaenum ime19 on ime19.imsmaenum_guid = hazreduc.fightinginarea_guid</t>
  </si>
  <si>
    <t>left join imsmaenum ime20 on ime20.imsmaenum_guid = hazreduc.dangerousarea_guid</t>
  </si>
  <si>
    <t>left join imsmaenum ime21 on ime21.imsmaenum_guid = hazreduc.status_changed_reason</t>
  </si>
  <si>
    <t>left join imsmaenum ime22 on ime22.imsmaenum_guid = hazreduc.external_visual_ordnance_condition</t>
  </si>
  <si>
    <t>left join imsmaenum ime23 on ime23.imsmaenum_guid = hazreduc.handover_carried_out</t>
  </si>
  <si>
    <t>left join imsmaenum ime24 on ime24.imsmaenum_guid = hazreduc.community_involved_in_handover</t>
  </si>
  <si>
    <t>left join imsmaenum ime25 on ime25.imsmaenum_guid = hazreduc.type_of_minefield</t>
  </si>
  <si>
    <t>left join imsmaenum ime26 on ime26.imsmaenum_guid = hazreduc.deployed_asset</t>
  </si>
  <si>
    <t>left join imsmaenum ime27 on ime27.imsmaenum_guid = hazreduc.technical_survey_type</t>
  </si>
  <si>
    <t>left join imsmaenum ime01 on ime01.imsmaenum_guid = mre.status_guid</t>
  </si>
  <si>
    <t>left join imsmaenum ime02 on ime02.imsmaenum_guid = mre.confirmed_guid</t>
  </si>
  <si>
    <t>left join imsmaenum ime03 on ime03.imsmaenum_guid = mre.inforeliability_guid</t>
  </si>
  <si>
    <t>left join imsmaenum ime04 on ime04.imsmaenum_guid = mre.sourcereliability_guid</t>
  </si>
  <si>
    <t>left join imsmaenum ime05 on ime05.imsmaenum_guid = mre.campaignlevel_guid</t>
  </si>
  <si>
    <t>left join imsmaenum ime06 on ime06.imsmaenum_guid = mre.supportedactivitytype_guid</t>
  </si>
  <si>
    <t>left join imsmaenum ime07 on ime07.imsmaenum_guid = mre.period_guid</t>
  </si>
  <si>
    <t>left join imsmaenum ime08 on ime08.imsmaenum_guid = mre.mineactiontype_guid</t>
  </si>
  <si>
    <t>left join imsmaenum ime09 on ime09.imsmaenum_guid = mre.briefinglimits_guid</t>
  </si>
  <si>
    <t>left join imsmaenum ime10 on ime10.imsmaenum_guid = mre.briefingthreats_guid</t>
  </si>
  <si>
    <t>left join imsmaenum ime11 on ime11.imsmaenum_guid = mre.briefingwalked_guid</t>
  </si>
  <si>
    <t>left join imsmaenum ime01 on ime01.imsmaenum_guid = accident.accidenttypeenum_guid</t>
  </si>
  <si>
    <t>left join imsmaenum ime02 on ime02.imsmaenum_guid = accident.confirm_guid</t>
  </si>
  <si>
    <t>left join imsmaenum ime03 on ime03.imsmaenum_guid = accident.inforeliability_guid</t>
  </si>
  <si>
    <t>left join imsmaenum ime04 on ime04.imsmaenum_guid = accident.sourcereliability_guid</t>
  </si>
  <si>
    <t>left join imsmaenum ime05 on ime05.imsmaenum_guid = accident.dangerousareatype_guid</t>
  </si>
  <si>
    <t>left join imsmaenum ime06 on ime06.imsmaenum_guid = accident.clearanceinprogress_guid</t>
  </si>
  <si>
    <t>left join imsmaenum ime07 on ime07.imsmaenum_guid = accident.areamarked_guid</t>
  </si>
  <si>
    <t>left join imsmaenum ime08 on ime08.imsmaenum_guid = accident.mineuxomarked_guid</t>
  </si>
  <si>
    <t>left join imsmaenum ime09 on ime09.imsmaenum_guid = accident.maactivitytype_guid</t>
  </si>
  <si>
    <t>left join imsmaenum ime10 on ime10.imsmaenum_guid = accident.directionfromnearesttown_guid</t>
  </si>
  <si>
    <t>left join imsmaenum ime11 on ime11.imsmaenum_guid = accident.areatype_guid</t>
  </si>
  <si>
    <t>left join imsmaenum ime12 on ime12.imsmaenum_guid = accident.rapid_organisation_type</t>
  </si>
  <si>
    <t>left join imsmaenum ime13 on ime13.imsmaenum_guid = accident.rapid_land_classification</t>
  </si>
  <si>
    <t>left join imsmaenum ime14 on ime14.imsmaenum_guid = accident.demining_area_type</t>
  </si>
  <si>
    <t>left join imsmaenum ime15 on ime15.imsmaenum_guid = accident.demining_asset</t>
  </si>
  <si>
    <t>left join imsmaenum ime16 on ime16.imsmaenum_guid = accident.slope</t>
  </si>
  <si>
    <t>left join imsmaenum ime17 on ime17.imsmaenum_guid = accident.vegetation_density</t>
  </si>
  <si>
    <t>left join imsmaenum ime18 on ime18.imsmaenum_guid = accident.temperature</t>
  </si>
  <si>
    <t>left join imsmaenum ime19 on ime19.imsmaenum_guid = accident.wind_speed</t>
  </si>
  <si>
    <t>left join imsmaenum ime20 on ime20.imsmaenum_guid = accident.depth_of_ordnance</t>
  </si>
  <si>
    <t>left join imsmaenum ime21 on ime21.imsmaenum_guid = accident.soil_characterisation</t>
  </si>
  <si>
    <t>left join imsmaenum ime22 on ime22.imsmaenum_guid = accident.was_the_ordnance_moved_before_the_accident</t>
  </si>
  <si>
    <t>left join imsmaenum ime23 on ime23.imsmaenum_guid = accident.time_of_accident</t>
  </si>
  <si>
    <t>left join imsmaenum ime24 on ime24.imsmaenum_guid = accident.ground_composition</t>
  </si>
  <si>
    <t>left join imsmaenum ime25 on ime25.imsmaenum_guid = accident.soil_compaction</t>
  </si>
  <si>
    <t>left join imsmaenum ime26 on ime26.imsmaenum_guid = accident.metal_debris_level</t>
  </si>
  <si>
    <t>left join imsmaenum ime27 on ime27.imsmaenum_guid = accident.magnetic_ferrous_soil_content</t>
  </si>
  <si>
    <t>left join imsmaenum ime28 on ime28.imsmaenum_guid = accident.how_ordnance_activated</t>
  </si>
  <si>
    <t>left join imsmaenum ime01 on ime01.imsmaenum_guid = victim.activityataccenum_guid</t>
  </si>
  <si>
    <t>left join imsmaenum ime02 on ime02.imsmaenum_guid = victim.ppeyesnoenum_guid</t>
  </si>
  <si>
    <t>left join imsmaenum ime03 on ime03.imsmaenum_guid = victim.genderenum_guid</t>
  </si>
  <si>
    <t>left join imsmaenum ime04 on ime04.imsmaenum_guid = victim.killedorinjuredenum_guid</t>
  </si>
  <si>
    <t>left join imsmaenum ime05 on ime05.imsmaenum_guid = victim.status_guid</t>
  </si>
  <si>
    <t>left join imsmaenum ime06 on ime06.imsmaenum_guid = victim.mannerofdeath_guid</t>
  </si>
  <si>
    <t>left join imsmaenum ime07 on ime07.imsmaenum_guid = victim.ppeeffectiveness_guid</t>
  </si>
  <si>
    <t>left join imsmaenum ime08 on ime08.imsmaenum_guid = victim.firstmedicalfacility_guid</t>
  </si>
  <si>
    <t>left join imsmaenum ime09 on ime09.imsmaenum_guid = victim.howoftenenteredarea_guid</t>
  </si>
  <si>
    <t>left join imsmaenum ime10 on ime10.imsmaenum_guid = victim.sawobject_guid</t>
  </si>
  <si>
    <t>left join imsmaenum ime11 on ime11.imsmaenum_guid = victim.knewareadangerous_guid</t>
  </si>
  <si>
    <t>left join imsmaenum ime12 on ime12.imsmaenum_guid = victim.reasonenteredarea_guid</t>
  </si>
  <si>
    <t>left join imsmaenum ime13 on ime13.imsmaenum_guid = victim.mineavoidancetrained_guid</t>
  </si>
  <si>
    <t>left join imsmaenum ime14 on ime14.imsmaenum_guid = victim.accidentally_touched</t>
  </si>
  <si>
    <t>left join imsmaenum ime15 on ime15.imsmaenum_guid = victim.addictions</t>
  </si>
  <si>
    <t>left join imsmaenum ime16 on ime16.imsmaenum_guid = victim.arable_land</t>
  </si>
  <si>
    <t>left join imsmaenum ime17 on ime17.imsmaenum_guid = victim.area_cleared_by_victim</t>
  </si>
  <si>
    <t>left join imsmaenum ime18 on ime18.imsmaenum_guid = victim.bathroom</t>
  </si>
  <si>
    <t>left join imsmaenum ime19 on ime19.imsmaenum_guid = victim.bread_winner_role_changed_after_accident</t>
  </si>
  <si>
    <t>left join imsmaenum ime20 on ime20.imsmaenum_guid = victim.car_truck</t>
  </si>
  <si>
    <t>left join imsmaenum ime21 on ime21.imsmaenum_guid = victim.child_attending_school</t>
  </si>
  <si>
    <t>left join imsmaenum ime22 on ime22.imsmaenum_guid = victim.clothes</t>
  </si>
  <si>
    <t>left join imsmaenum ime23 on ime23.imsmaenum_guid = victim.community_tried_to_include_victim_into_community</t>
  </si>
  <si>
    <t>left join imsmaenum ime24 on ime24.imsmaenum_guid = victim.current_rehabilitation_pillar</t>
  </si>
  <si>
    <t>left join imsmaenum ime25 on ime25.imsmaenum_guid = victim.day_to_day_activities_accessibility</t>
  </si>
  <si>
    <t>left join imsmaenum ime26 on ime26.imsmaenum_guid = victim.day_to_day_activities_mobility</t>
  </si>
  <si>
    <t>left join imsmaenum ime27 on ime27.imsmaenum_guid = victim.day_to_day_activities_social_life</t>
  </si>
  <si>
    <t>left join imsmaenum ime28 on ime28.imsmaenum_guid = victim.demining_function</t>
  </si>
  <si>
    <t>left join imsmaenum ime29 on ime29.imsmaenum_guid = victim.denied_job_placement_opportunity</t>
  </si>
  <si>
    <t>left join imsmaenum ime30 on ime30.imsmaenum_guid = victim.denied_vocational_training</t>
  </si>
  <si>
    <t>left join imsmaenum ime31 on ime31.imsmaenum_guid = victim.disability</t>
  </si>
  <si>
    <t>left join imsmaenum ime32 on ime32.imsmaenum_guid = victim.disability_group</t>
  </si>
  <si>
    <t>left join imsmaenum ime33 on ime33.imsmaenum_guid = victim.displacement_status</t>
  </si>
  <si>
    <t>left join imsmaenum ime34 on ime34.imsmaenum_guid = victim.dwelling_repairs</t>
  </si>
  <si>
    <t>left join imsmaenum ime35 on ime35.imsmaenum_guid = victim.electricity</t>
  </si>
  <si>
    <t>left join imsmaenum ime36 on ime36.imsmaenum_guid = victim.encourage_complete_education</t>
  </si>
  <si>
    <t>left join imsmaenum ime37 on ime37.imsmaenum_guid = victim.event_caused_loss_of_job</t>
  </si>
  <si>
    <t>left join imsmaenum ime38 on ime38.imsmaenum_guid = victim.family_tried_to_include_victim_into_community</t>
  </si>
  <si>
    <t>left join imsmaenum ime39 on ime39.imsmaenum_guid = victim.feels_included_in_society</t>
  </si>
  <si>
    <t>left join imsmaenum ime40 on ime40.imsmaenum_guid = victim.freezer</t>
  </si>
  <si>
    <t>left join imsmaenum ime41 on ime41.imsmaenum_guid = victim.furniture_toys</t>
  </si>
  <si>
    <t>left join imsmaenum ime42 on ime42.imsmaenum_guid = victim.gas</t>
  </si>
  <si>
    <t>left join imsmaenum ime43 on ime43.imsmaenum_guid = victim.heating_cooling</t>
  </si>
  <si>
    <t>left join imsmaenum ime44 on ime44.imsmaenum_guid = victim.highest_level_education</t>
  </si>
  <si>
    <t>left join imsmaenum ime45 on ime45.imsmaenum_guid = victim.how_long_use_prosthesis</t>
  </si>
  <si>
    <t>left join imsmaenum ime46 on ime46.imsmaenum_guid = victim.hygiene_items</t>
  </si>
  <si>
    <t>left join imsmaenum ime47 on ime47.imsmaenum_guid = victim.included_in_assistance_program</t>
  </si>
  <si>
    <t>left join imsmaenum ime48 on ime48.imsmaenum_guid = victim.intentionally_touched</t>
  </si>
  <si>
    <t>left join imsmaenum ime49 on ime49.imsmaenum_guid = victim.interested_in_advocacy_work</t>
  </si>
  <si>
    <t>left join imsmaenum ime50 on ime50.imsmaenum_guid = victim.interviewee_type</t>
  </si>
  <si>
    <t>left join imsmaenum ime51 on ime51.imsmaenum_guid = victim.kitchen</t>
  </si>
  <si>
    <t>left join imsmaenum ime52 on ime52.imsmaenum_guid = victim.last_use_prosthesis</t>
  </si>
  <si>
    <t>left join imsmaenum ime53 on ime53.imsmaenum_guid = victim.laundry_machine</t>
  </si>
  <si>
    <t>left join imsmaenum ime54 on ime54.imsmaenum_guid = victim.law_awareness</t>
  </si>
  <si>
    <t>left join imsmaenum ime55 on ime55.imsmaenum_guid = victim.level_of_income</t>
  </si>
  <si>
    <t>left join imsmaenum ime56 on ime56.imsmaenum_guid = victim.livestock</t>
  </si>
  <si>
    <t>left join imsmaenum ime57 on ime57.imsmaenum_guid = victim.local_educational_service_met_needs</t>
  </si>
  <si>
    <t>left join imsmaenum ime58 on ime58.imsmaenum_guid = victim.marital_status</t>
  </si>
  <si>
    <t>left join imsmaenum ime59 on ime59.imsmaenum_guid = victim.medicine</t>
  </si>
  <si>
    <t>left join imsmaenum ime60 on ime60.imsmaenum_guid = victim.occupation_after_event</t>
  </si>
  <si>
    <t>left join imsmaenum ime61 on ime61.imsmaenum_guid = victim.occupation_before_event</t>
  </si>
  <si>
    <t>left join imsmaenum ime62 on ime62.imsmaenum_guid = victim.ordnance_found_or_destroyed_by_victim</t>
  </si>
  <si>
    <t>left join imsmaenum ime63 on ime63.imsmaenum_guid = victim.other_problems</t>
  </si>
  <si>
    <t>left join imsmaenum ime64 on ime64.imsmaenum_guid = victim.permission_to_share_with_authorities</t>
  </si>
  <si>
    <t>left join imsmaenum ime65 on ime65.imsmaenum_guid = victim.permission_to_share_with_ngos</t>
  </si>
  <si>
    <t>left join imsmaenum ime66 on ime66.imsmaenum_guid = victim.place_of_interview</t>
  </si>
  <si>
    <t>left join imsmaenum ime67 on ime67.imsmaenum_guid = victim.re_employ_victim</t>
  </si>
  <si>
    <t>left join imsmaenum ime68 on ime68.imsmaenum_guid = victim.refrigerator</t>
  </si>
  <si>
    <t>left join imsmaenum ime69 on ime69.imsmaenum_guid = victim.relationship_direct_beneficiary</t>
  </si>
  <si>
    <t>left join imsmaenum ime70 on ime70.imsmaenum_guid = victim.sewage</t>
  </si>
  <si>
    <t>left join imsmaenum ime71 on ime71.imsmaenum_guid = victim.stove</t>
  </si>
  <si>
    <t>left join imsmaenum ime72 on ime72.imsmaenum_guid = victim.time_on_post</t>
  </si>
  <si>
    <t>left join imsmaenum ime73 on ime73.imsmaenum_guid = victim.time_range_to_first_medical_facility</t>
  </si>
  <si>
    <t>left join imsmaenum ime74 on ime74.imsmaenum_guid = victim.time_range_to_hospital</t>
  </si>
  <si>
    <t>left join imsmaenum ime75 on ime75.imsmaenum_guid = victim.time_since_leave</t>
  </si>
  <si>
    <t>left join imsmaenum ime76 on ime76.imsmaenum_guid = victim.time_since_training</t>
  </si>
  <si>
    <t>left join imsmaenum ime77 on ime77.imsmaenum_guid = victim.toilet</t>
  </si>
  <si>
    <t>left join imsmaenum ime78 on ime78.imsmaenum_guid = victim.tractor</t>
  </si>
  <si>
    <t>left join imsmaenum ime79 on ime79.imsmaenum_guid = victim.tv_set</t>
  </si>
  <si>
    <t>left join imsmaenum ime80 on ime80.imsmaenum_guid = victim.type_of_habitat</t>
  </si>
  <si>
    <t>left join imsmaenum ime81 on ime81.imsmaenum_guid = victim.type_of_residence</t>
  </si>
  <si>
    <t>left join imsmaenum ime82 on ime82.imsmaenum_guid = victim.victim_arrived_to_first_medical_facility</t>
  </si>
  <si>
    <t>left join imsmaenum ime83 on ime83.imsmaenum_guid = victim.victim_breadwinner</t>
  </si>
  <si>
    <t>left join imsmaenum ime84 on ime84.imsmaenum_guid = victim.victim_state</t>
  </si>
  <si>
    <t>left join imsmaenum ime85 on ime85.imsmaenum_guid = victim.victim_type</t>
  </si>
  <si>
    <t>left join imsmaenum ime86 on ime86.imsmaenum_guid = victim.victim_worked_in_area</t>
  </si>
  <si>
    <t>left join imsmaenum ime87 on ime87.imsmaenum_guid = victim.video_dvd</t>
  </si>
  <si>
    <t>left join imsmaenum ime88 on ime88.imsmaenum_guid = victim.water</t>
  </si>
  <si>
    <t>left join imsmaenum ime89 on ime89.imsmaenum_guid = victim.where_use_prosthesis</t>
  </si>
  <si>
    <t>left join imsmaenum ime90 on ime90.imsmaenum_guid = victim.why_not_use_prosthesis</t>
  </si>
  <si>
    <t>ime39</t>
  </si>
  <si>
    <t>ime40</t>
  </si>
  <si>
    <t>ime41</t>
  </si>
  <si>
    <t>ime42</t>
  </si>
  <si>
    <t>ime43</t>
  </si>
  <si>
    <t>ime44</t>
  </si>
  <si>
    <t>ime45</t>
  </si>
  <si>
    <t>ime46</t>
  </si>
  <si>
    <t>ime47</t>
  </si>
  <si>
    <t>ime48</t>
  </si>
  <si>
    <t>ime49</t>
  </si>
  <si>
    <t>ime50</t>
  </si>
  <si>
    <t>ime51</t>
  </si>
  <si>
    <t>ime52</t>
  </si>
  <si>
    <t>ime53</t>
  </si>
  <si>
    <t>ime54</t>
  </si>
  <si>
    <t>ime55</t>
  </si>
  <si>
    <t>ime56</t>
  </si>
  <si>
    <t>ime57</t>
  </si>
  <si>
    <t>ime58</t>
  </si>
  <si>
    <t>ime59</t>
  </si>
  <si>
    <t>ime60</t>
  </si>
  <si>
    <t>ime61</t>
  </si>
  <si>
    <t>ime62</t>
  </si>
  <si>
    <t>ime63</t>
  </si>
  <si>
    <t>ime64</t>
  </si>
  <si>
    <t>ime65</t>
  </si>
  <si>
    <t>ime66</t>
  </si>
  <si>
    <t>ime67</t>
  </si>
  <si>
    <t>ime68</t>
  </si>
  <si>
    <t>ime69</t>
  </si>
  <si>
    <t>ime70</t>
  </si>
  <si>
    <t>ime71</t>
  </si>
  <si>
    <t>ime72</t>
  </si>
  <si>
    <t>ime73</t>
  </si>
  <si>
    <t>ime74</t>
  </si>
  <si>
    <t>ime75</t>
  </si>
  <si>
    <t>ime76</t>
  </si>
  <si>
    <t>ime77</t>
  </si>
  <si>
    <t>ime78</t>
  </si>
  <si>
    <t>ime79</t>
  </si>
  <si>
    <t>ime80</t>
  </si>
  <si>
    <t>ime81</t>
  </si>
  <si>
    <t>ime82</t>
  </si>
  <si>
    <t>ime83</t>
  </si>
  <si>
    <t>ime84</t>
  </si>
  <si>
    <t>ime85</t>
  </si>
  <si>
    <t>ime86</t>
  </si>
  <si>
    <t>ime87</t>
  </si>
  <si>
    <t>ime88</t>
  </si>
  <si>
    <t>ime89</t>
  </si>
  <si>
    <t>ime90</t>
  </si>
  <si>
    <t xml:space="preserve">left join imsmaenum ime01 on ime01.imsmaenum_guid = qa.status_guid </t>
  </si>
  <si>
    <t xml:space="preserve">left join imsmaenum ime02 on ime02.imsmaenum_guid = qa.referencetype_guid </t>
  </si>
  <si>
    <t xml:space="preserve">left join imsmaenum ime03 on ime03.imsmaenum_guid = qa.hazreducref_guid </t>
  </si>
  <si>
    <t xml:space="preserve">left join imsmaenum ime04 on ime04.imsmaenum_guid = qa.contact_guid </t>
  </si>
  <si>
    <t xml:space="preserve">left join imsmaenum ime05 on ime05.imsmaenum_guid = qa.objecttype_guid </t>
  </si>
  <si>
    <t xml:space="preserve">left join imsmaenum ime06 on ime06.imsmaenum_guid = qa.marking_guid </t>
  </si>
  <si>
    <t xml:space="preserve">left join imsmaenum ime07 on ime07.imsmaenum_guid = qa.respauthorg_guid </t>
  </si>
  <si>
    <t xml:space="preserve">left join imsmaenum ime08 on ime08.imsmaenum_guid = qa.activitytype_guid </t>
  </si>
  <si>
    <t xml:space="preserve">left join imsmaenum ime09 on ime09.imsmaenum_guid = qa.debriefedprovided_guid </t>
  </si>
  <si>
    <t xml:space="preserve">left join imsmaenum ime10 on ime10.imsmaenum_guid = qa.debriefedaccepted_guid </t>
  </si>
  <si>
    <t xml:space="preserve">left join imsmaenum ime11 on ime11.imsmaenum_guid = qa.noncompliancecorrected_guid </t>
  </si>
  <si>
    <t xml:space="preserve">left join imsmaenum ime12 on ime12.imsmaenum_guid = qa.warningdelivered_guid </t>
  </si>
  <si>
    <t xml:space="preserve">left join imsmaenum ime13 on ime13.imsmaenum_guid = qa.warningexplained_guid </t>
  </si>
  <si>
    <t xml:space="preserve">left join imsmaenum ime14 on ime14.imsmaenum_guid = qa.warningreceived_guid </t>
  </si>
  <si>
    <t xml:space="preserve">left join imsmaenum ime15 on ime15.imsmaenum_guid = qa.specialmonitoring_guid </t>
  </si>
  <si>
    <t xml:space="preserve">left join imsmaenum ime16 on ime16.imsmaenum_guid = qa.operationssuspended_guid </t>
  </si>
  <si>
    <t xml:space="preserve">left join imsmaenum ime17 on ime17.imsmaenum_guid = qa.documentation_guid </t>
  </si>
  <si>
    <t xml:space="preserve">left join imsmaenum ime18 on ime18.imsmaenum_guid = qa.compliantwithorgsop_guid </t>
  </si>
  <si>
    <t xml:space="preserve">left join imsmaenum ime19 on ime19.imsmaenum_guid = qa.compliantwithntsg_guid </t>
  </si>
  <si>
    <t xml:space="preserve">left join imsmaenum ime20 on ime20.imsmaenum_guid = qa.evidenceoftande_guid </t>
  </si>
  <si>
    <t xml:space="preserve">left join imsmaenum ime21 on ime21.imsmaenum_guid = qa.accreditedbyunmao_guid </t>
  </si>
  <si>
    <t xml:space="preserve">left join imsmaenum ime22 on ime22.imsmaenum_guid = qa.adequatesupervision_guid </t>
  </si>
  <si>
    <t xml:space="preserve">left join imsmaenum ime23 on ime23.imsmaenum_guid = qa.equipmentsuitable_guid </t>
  </si>
  <si>
    <t xml:space="preserve">left join imsmaenum ime24 on ime24.imsmaenum_guid = qa.facilitiessuitable_guid </t>
  </si>
  <si>
    <t xml:space="preserve">left join imsmaenum ime25 on ime25.imsmaenum_guid = qa.equipmentstoredproperly_guid </t>
  </si>
  <si>
    <t xml:space="preserve">left join imsmaenum ime26 on ime26.imsmaenum_guid = qa.personnelqualified_guid </t>
  </si>
  <si>
    <t xml:space="preserve">left join imsmaenum ime27 on ime27.imsmaenum_guid = qa.qualifiedmedicavailable_guid </t>
  </si>
  <si>
    <t xml:space="preserve">left join imsmaenum ime28 on ime28.imsmaenum_guid = qa.maintenancelogscurrent_guid </t>
  </si>
  <si>
    <t xml:space="preserve">left join imsmaenum ime29 on ime29.imsmaenum_guid = qa.visitorlogscurrent_guid </t>
  </si>
  <si>
    <t xml:space="preserve">left join imsmaenum ime30 on ime30.imsmaenum_guid = qa.internalqalogscurrent_guid </t>
  </si>
  <si>
    <t xml:space="preserve">left join imsmaenum ime31 on ime31.imsmaenum_guid = qa.qaresultstatus_guid </t>
  </si>
  <si>
    <t xml:space="preserve">left join imsmaenum ime01 on ime01.imsmaenum_guid = victim_assistance.status_guid </t>
  </si>
  <si>
    <t xml:space="preserve">left join imsmaenum ime02 on ime02.imsmaenum_guid = victim_assistance.status_change_reason_guid </t>
  </si>
  <si>
    <t xml:space="preserve">left join imsmaenum ime03 on ime03.imsmaenum_guid = victim_assistance.priority_enum_guid </t>
  </si>
  <si>
    <t xml:space="preserve">left join imsmaenum ime04 on ime04.imsmaenum_guid = victim_assistance.currency_guid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</si>
</sst>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09ED-4A49-40D3-A213-DE59DBBA7469}">
  <dimension ref="A1:D39"/>
  <sheetViews>
    <sheetView workbookViewId="0">
      <selection activeCell="B39" sqref="B39"/>
    </sheetView>
  </sheetViews>
  <sheetFormatPr defaultRowHeight="14.4" x14ac:dyDescent="0.3"/>
  <cols>
    <col min="2" max="2" width="91.109375" bestFit="1" customWidth="1"/>
    <col min="3" max="3" width="32.109375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0</v>
      </c>
      <c r="C2" t="str">
        <f>MID(B2, 60, 50)</f>
        <v>metalcontentlevelenum_guid</v>
      </c>
      <c r="D2" t="str">
        <f>"(select '"&amp;C2&amp;"' as enum,"&amp;A2&amp;".enumvalue, count(*) from hazard "&amp;B2&amp;" group by "&amp;A2&amp;".enumvalue) union (select '"&amp;C2&amp;"' as enum, '-------------------------------', 0) union"</f>
        <v>(select 'metalcontentlevelenum_guid' as enum,ime01.enumvalue, count(*) from hazard left join imsmaenum ime01 on ime01.imsmaenum_guid = hazard.metalcontentlevelenum_guid group by ime01.enumvalue) union (select 'metalcontentlevelenum_guid' as enum, '-------------------------------', 0) union</v>
      </c>
    </row>
    <row r="3" spans="1:4" x14ac:dyDescent="0.3">
      <c r="A3" t="s">
        <v>39</v>
      </c>
      <c r="B3" t="s">
        <v>1</v>
      </c>
      <c r="C3" t="str">
        <f t="shared" ref="C3:C39" si="0">MID(B3, 60, 50)</f>
        <v>slopeenum_guid</v>
      </c>
      <c r="D3" t="str">
        <f t="shared" ref="D3:D39" si="1">"(select '"&amp;C3&amp;"' as enum,"&amp;A3&amp;".enumvalue, count(*) from hazard "&amp;B3&amp;" group by "&amp;A3&amp;".enumvalue) union (select '"&amp;C3&amp;"' as enum, '-------------------------------', 0) union"</f>
        <v>(select 'slopeenum_guid' as enum,ime02.enumvalue, count(*) from hazard left join imsmaenum ime02 on ime02.imsmaenum_guid = hazard.slopeenum_guid group by ime02.enumvalue) union (select 'slopeenum_guid' as enum, '-------------------------------', 0) union</v>
      </c>
    </row>
    <row r="4" spans="1:4" x14ac:dyDescent="0.3">
      <c r="A4" t="s">
        <v>40</v>
      </c>
      <c r="B4" t="s">
        <v>2</v>
      </c>
      <c r="C4" t="str">
        <f t="shared" si="0"/>
        <v>blockroadsenum_guid</v>
      </c>
      <c r="D4" t="str">
        <f t="shared" si="1"/>
        <v>(select 'blockroadsenum_guid' as enum,ime03.enumvalue, count(*) from hazard left join imsmaenum ime03 on ime03.imsmaenum_guid = hazard.blockroadsenum_guid group by ime03.enumvalue) union (select 'blockroadsenum_guid' as enum, '-------------------------------', 0) union</v>
      </c>
    </row>
    <row r="5" spans="1:4" x14ac:dyDescent="0.3">
      <c r="A5" t="s">
        <v>41</v>
      </c>
      <c r="B5" t="s">
        <v>3</v>
      </c>
      <c r="C5" t="str">
        <f t="shared" si="0"/>
        <v>blockagriculturalenum_guid</v>
      </c>
      <c r="D5" t="str">
        <f t="shared" si="1"/>
        <v>(select 'blockagriculturalenum_guid' as enum,ime04.enumvalue, count(*) from hazard left join imsmaenum ime04 on ime04.imsmaenum_guid = hazard.blockagriculturalenum_guid group by ime04.enumvalue) union (select 'blockagriculturalenum_guid' as enum, '-------------------------------', 0) union</v>
      </c>
    </row>
    <row r="6" spans="1:4" x14ac:dyDescent="0.3">
      <c r="A6" t="s">
        <v>42</v>
      </c>
      <c r="B6" t="s">
        <v>4</v>
      </c>
      <c r="C6" t="str">
        <f t="shared" si="0"/>
        <v>blockinfrastructureenum_guid</v>
      </c>
      <c r="D6" t="str">
        <f t="shared" si="1"/>
        <v>(select 'blockinfrastructureenum_guid' as enum,ime05.enumvalue, count(*) from hazard left join imsmaenum ime05 on ime05.imsmaenum_guid = hazard.blockinfrastructureenum_guid group by ime05.enumvalue) union (select 'blockinfrastructureenum_guid' as enum, '-------------------------------', 0) union</v>
      </c>
    </row>
    <row r="7" spans="1:4" x14ac:dyDescent="0.3">
      <c r="A7" t="s">
        <v>43</v>
      </c>
      <c r="B7" t="s">
        <v>5</v>
      </c>
      <c r="C7" t="str">
        <f t="shared" si="0"/>
        <v>blockwaterenum_guid</v>
      </c>
      <c r="D7" t="str">
        <f t="shared" si="1"/>
        <v>(select 'blockwaterenum_guid' as enum,ime06.enumvalue, count(*) from hazard left join imsmaenum ime06 on ime06.imsmaenum_guid = hazard.blockwaterenum_guid group by ime06.enumvalue) union (select 'blockwaterenum_guid' as enum, '-------------------------------', 0) union</v>
      </c>
    </row>
    <row r="8" spans="1:4" x14ac:dyDescent="0.3">
      <c r="A8" t="s">
        <v>44</v>
      </c>
      <c r="B8" t="s">
        <v>6</v>
      </c>
      <c r="C8" t="str">
        <f t="shared" si="0"/>
        <v>priorityenum_guid</v>
      </c>
      <c r="D8" t="str">
        <f t="shared" si="1"/>
        <v>(select 'priorityenum_guid' as enum,ime07.enumvalue, count(*) from hazard left join imsmaenum ime07 on ime07.imsmaenum_guid = hazard.priorityenum_guid group by ime07.enumvalue) union (select 'priorityenum_guid' as enum, '-------------------------------', 0) union</v>
      </c>
    </row>
    <row r="9" spans="1:4" x14ac:dyDescent="0.3">
      <c r="A9" t="s">
        <v>45</v>
      </c>
      <c r="B9" t="s">
        <v>7</v>
      </c>
      <c r="C9" t="str">
        <f t="shared" si="0"/>
        <v>status_guid</v>
      </c>
      <c r="D9" t="str">
        <f t="shared" si="1"/>
        <v>(select 'status_guid' as enum,ime08.enumvalue, count(*) from hazard left join imsmaenum ime08 on ime08.imsmaenum_guid = hazard.status_guid group by ime08.enumvalue) union (select 'status_guid' as enum, '-------------------------------', 0) union</v>
      </c>
    </row>
    <row r="10" spans="1:4" x14ac:dyDescent="0.3">
      <c r="A10" t="s">
        <v>46</v>
      </c>
      <c r="B10" t="s">
        <v>8</v>
      </c>
      <c r="C10" t="str">
        <f t="shared" si="0"/>
        <v>dangerousareatype_guid</v>
      </c>
      <c r="D10" t="str">
        <f t="shared" si="1"/>
        <v>(select 'dangerousareatype_guid' as enum,ime09.enumvalue, count(*) from hazard left join imsmaenum ime09 on ime09.imsmaenum_guid = hazard.dangerousareatype_guid group by ime09.enumvalue) union (select 'dangerousareatype_guid' as enum, '-------------------------------', 0) union</v>
      </c>
    </row>
    <row r="11" spans="1:4" x14ac:dyDescent="0.3">
      <c r="A11" t="s">
        <v>47</v>
      </c>
      <c r="B11" t="s">
        <v>9</v>
      </c>
      <c r="C11" t="str">
        <f t="shared" si="0"/>
        <v>areatype_guid</v>
      </c>
      <c r="D11" t="str">
        <f t="shared" si="1"/>
        <v>(select 'areatype_guid' as enum,ime10.enumvalue, count(*) from hazard left join imsmaenum ime10 on ime10.imsmaenum_guid = hazard.areatype_guid group by ime10.enumvalue) union (select 'areatype_guid' as enum, '-------------------------------', 0) union</v>
      </c>
    </row>
    <row r="12" spans="1:4" x14ac:dyDescent="0.3">
      <c r="A12" t="s">
        <v>48</v>
      </c>
      <c r="B12" t="s">
        <v>10</v>
      </c>
      <c r="C12" t="str">
        <f t="shared" si="0"/>
        <v>maareatype_guid</v>
      </c>
      <c r="D12" t="str">
        <f t="shared" si="1"/>
        <v>(select 'maareatype_guid' as enum,ime11.enumvalue, count(*) from hazard left join imsmaenum ime11 on ime11.imsmaenum_guid = hazard.maareatype_guid group by ime11.enumvalue) union (select 'maareatype_guid' as enum, '-------------------------------', 0) union</v>
      </c>
    </row>
    <row r="13" spans="1:4" x14ac:dyDescent="0.3">
      <c r="A13" t="s">
        <v>49</v>
      </c>
      <c r="B13" t="s">
        <v>11</v>
      </c>
      <c r="C13" t="str">
        <f t="shared" si="0"/>
        <v>informationsource_guid</v>
      </c>
      <c r="D13" t="str">
        <f t="shared" si="1"/>
        <v>(select 'informationsource_guid' as enum,ime12.enumvalue, count(*) from hazard left join imsmaenum ime12 on ime12.imsmaenum_guid = hazard.informationsource_guid group by ime12.enumvalue) union (select 'informationsource_guid' as enum, '-------------------------------', 0) union</v>
      </c>
    </row>
    <row r="14" spans="1:4" x14ac:dyDescent="0.3">
      <c r="A14" t="s">
        <v>50</v>
      </c>
      <c r="B14" t="s">
        <v>12</v>
      </c>
      <c r="C14" t="str">
        <f t="shared" si="0"/>
        <v>inforeliability_guid</v>
      </c>
      <c r="D14" t="str">
        <f t="shared" si="1"/>
        <v>(select 'inforeliability_guid' as enum,ime13.enumvalue, count(*) from hazard left join imsmaenum ime13 on ime13.imsmaenum_guid = hazard.inforeliability_guid group by ime13.enumvalue) union (select 'inforeliability_guid' as enum, '-------------------------------', 0) union</v>
      </c>
    </row>
    <row r="15" spans="1:4" x14ac:dyDescent="0.3">
      <c r="A15" t="s">
        <v>51</v>
      </c>
      <c r="B15" t="s">
        <v>13</v>
      </c>
      <c r="C15" t="str">
        <f t="shared" si="0"/>
        <v>sourcereliability_guid</v>
      </c>
      <c r="D15" t="str">
        <f t="shared" si="1"/>
        <v>(select 'sourcereliability_guid' as enum,ime14.enumvalue, count(*) from hazard left join imsmaenum ime14 on ime14.imsmaenum_guid = hazard.sourcereliability_guid group by ime14.enumvalue) union (select 'sourcereliability_guid' as enum, '-------------------------------', 0) union</v>
      </c>
    </row>
    <row r="16" spans="1:4" x14ac:dyDescent="0.3">
      <c r="A16" t="s">
        <v>52</v>
      </c>
      <c r="B16" t="s">
        <v>14</v>
      </c>
      <c r="C16" t="str">
        <f t="shared" si="0"/>
        <v>confirmed_guid</v>
      </c>
      <c r="D16" t="str">
        <f t="shared" si="1"/>
        <v>(select 'confirmed_guid' as enum,ime15.enumvalue, count(*) from hazard left join imsmaenum ime15 on ime15.imsmaenum_guid = hazard.confirmed_guid group by ime15.enumvalue) union (select 'confirmed_guid' as enum, '-------------------------------', 0) union</v>
      </c>
    </row>
    <row r="17" spans="1:4" x14ac:dyDescent="0.3">
      <c r="A17" t="s">
        <v>53</v>
      </c>
      <c r="B17" t="s">
        <v>15</v>
      </c>
      <c r="C17" t="str">
        <f t="shared" si="0"/>
        <v>terraincategory_guid</v>
      </c>
      <c r="D17" t="str">
        <f t="shared" si="1"/>
        <v>(select 'terraincategory_guid' as enum,ime16.enumvalue, count(*) from hazard left join imsmaenum ime16 on ime16.imsmaenum_guid = hazard.terraincategory_guid group by ime16.enumvalue) union (select 'terraincategory_guid' as enum, '-------------------------------', 0) union</v>
      </c>
    </row>
    <row r="18" spans="1:4" x14ac:dyDescent="0.3">
      <c r="A18" t="s">
        <v>54</v>
      </c>
      <c r="B18" t="s">
        <v>16</v>
      </c>
      <c r="C18" t="str">
        <f t="shared" si="0"/>
        <v>vegetationdensity_guid</v>
      </c>
      <c r="D18" t="str">
        <f t="shared" si="1"/>
        <v>(select 'vegetationdensity_guid' as enum,ime17.enumvalue, count(*) from hazard left join imsmaenum ime17 on ime17.imsmaenum_guid = hazard.vegetationdensity_guid group by ime17.enumvalue) union (select 'vegetationdensity_guid' as enum, '-------------------------------', 0) union</v>
      </c>
    </row>
    <row r="19" spans="1:4" x14ac:dyDescent="0.3">
      <c r="A19" t="s">
        <v>55</v>
      </c>
      <c r="B19" t="s">
        <v>17</v>
      </c>
      <c r="C19" t="str">
        <f t="shared" si="0"/>
        <v>vegetationremovedby_guid</v>
      </c>
      <c r="D19" t="str">
        <f t="shared" si="1"/>
        <v>(select 'vegetationremovedby_guid' as enum,ime18.enumvalue, count(*) from hazard left join imsmaenum ime18 on ime18.imsmaenum_guid = hazard.vegetationremovedby_guid group by ime18.enumvalue) union (select 'vegetationremovedby_guid' as enum, '-------------------------------', 0) union</v>
      </c>
    </row>
    <row r="20" spans="1:4" x14ac:dyDescent="0.3">
      <c r="A20" t="s">
        <v>56</v>
      </c>
      <c r="B20" t="s">
        <v>18</v>
      </c>
      <c r="C20" t="str">
        <f t="shared" si="0"/>
        <v>metalcontaminationlevel_guid</v>
      </c>
      <c r="D20" t="str">
        <f t="shared" si="1"/>
        <v>(select 'metalcontaminationlevel_guid' as enum,ime19.enumvalue, count(*) from hazard left join imsmaenum ime19 on ime19.imsmaenum_guid = hazard.metalcontaminationlevel_guid group by ime19.enumvalue) union (select 'metalcontaminationlevel_guid' as enum, '-------------------------------', 0) union</v>
      </c>
    </row>
    <row r="21" spans="1:4" x14ac:dyDescent="0.3">
      <c r="A21" t="s">
        <v>57</v>
      </c>
      <c r="B21" t="s">
        <v>19</v>
      </c>
      <c r="C21" t="str">
        <f t="shared" si="0"/>
        <v>typeofmechdevice_guid</v>
      </c>
      <c r="D21" t="str">
        <f t="shared" si="1"/>
        <v>(select 'typeofmechdevice_guid' as enum,ime20.enumvalue, count(*) from hazard left join imsmaenum ime20 on ime20.imsmaenum_guid = hazard.typeofmechdevice_guid group by ime20.enumvalue) union (select 'typeofmechdevice_guid' as enum, '-------------------------------', 0) union</v>
      </c>
    </row>
    <row r="22" spans="1:4" x14ac:dyDescent="0.3">
      <c r="A22" t="s">
        <v>58</v>
      </c>
      <c r="B22" t="s">
        <v>20</v>
      </c>
      <c r="C22" t="str">
        <f t="shared" si="0"/>
        <v>roadusablefor_guid</v>
      </c>
      <c r="D22" t="str">
        <f t="shared" si="1"/>
        <v>(select 'roadusablefor_guid' as enum,ime21.enumvalue, count(*) from hazard left join imsmaenum ime21 on ime21.imsmaenum_guid = hazard.roadusablefor_guid group by ime21.enumvalue) union (select 'roadusablefor_guid' as enum, '-------------------------------', 0) union</v>
      </c>
    </row>
    <row r="23" spans="1:4" x14ac:dyDescent="0.3">
      <c r="A23" t="s">
        <v>59</v>
      </c>
      <c r="B23" t="s">
        <v>21</v>
      </c>
      <c r="C23" t="str">
        <f t="shared" si="0"/>
        <v>clearancedifficulty_guid</v>
      </c>
      <c r="D23" t="str">
        <f t="shared" si="1"/>
        <v>(select 'clearancedifficulty_guid' as enum,ime22.enumvalue, count(*) from hazard left join imsmaenum ime22 on ime22.imsmaenum_guid = hazard.clearancedifficulty_guid group by ime22.enumvalue) union (select 'clearancedifficulty_guid' as enum, '-------------------------------', 0) union</v>
      </c>
    </row>
    <row r="24" spans="1:4" x14ac:dyDescent="0.3">
      <c r="A24" t="s">
        <v>60</v>
      </c>
      <c r="B24" t="s">
        <v>22</v>
      </c>
      <c r="C24" t="str">
        <f t="shared" si="0"/>
        <v>intendedlandused_guid</v>
      </c>
      <c r="D24" t="str">
        <f t="shared" si="1"/>
        <v>(select 'intendedlandused_guid' as enum,ime23.enumvalue, count(*) from hazard left join imsmaenum ime23 on ime23.imsmaenum_guid = hazard.intendedlandused_guid group by ime23.enumvalue) union (select 'intendedlandused_guid' as enum, '-------------------------------', 0) union</v>
      </c>
    </row>
    <row r="25" spans="1:4" x14ac:dyDescent="0.3">
      <c r="A25" t="s">
        <v>61</v>
      </c>
      <c r="B25" t="s">
        <v>23</v>
      </c>
      <c r="C25" t="str">
        <f t="shared" si="0"/>
        <v>deviceinfoclassification_guid</v>
      </c>
      <c r="D25" t="str">
        <f t="shared" si="1"/>
        <v>(select 'deviceinfoclassification_guid' as enum,ime24.enumvalue, count(*) from hazard left join imsmaenum ime24 on ime24.imsmaenum_guid = hazard.deviceinfoclassification_guid group by ime24.enumvalue) union (select 'deviceinfoclassification_guid' as enum, '-------------------------------', 0) union</v>
      </c>
    </row>
    <row r="26" spans="1:4" x14ac:dyDescent="0.3">
      <c r="A26" t="s">
        <v>62</v>
      </c>
      <c r="B26" t="s">
        <v>24</v>
      </c>
      <c r="C26" t="str">
        <f t="shared" si="0"/>
        <v>antiliftfitted_guid</v>
      </c>
      <c r="D26" t="str">
        <f t="shared" si="1"/>
        <v>(select 'antiliftfitted_guid' as enum,ime25.enumvalue, count(*) from hazard left join imsmaenum ime25 on ime25.imsmaenum_guid = hazard.antiliftfitted_guid group by ime25.enumvalue) union (select 'antiliftfitted_guid' as enum, '-------------------------------', 0) union</v>
      </c>
    </row>
    <row r="27" spans="1:4" x14ac:dyDescent="0.3">
      <c r="A27" t="s">
        <v>63</v>
      </c>
      <c r="B27" t="s">
        <v>25</v>
      </c>
      <c r="C27" t="str">
        <f t="shared" si="0"/>
        <v>boobytrapped_guid</v>
      </c>
      <c r="D27" t="str">
        <f t="shared" si="1"/>
        <v>(select 'boobytrapped_guid' as enum,ime26.enumvalue, count(*) from hazard left join imsmaenum ime26 on ime26.imsmaenum_guid = hazard.boobytrapped_guid group by ime26.enumvalue) union (select 'boobytrapped_guid' as enum, '-------------------------------', 0) union</v>
      </c>
    </row>
    <row r="28" spans="1:4" x14ac:dyDescent="0.3">
      <c r="A28" t="s">
        <v>64</v>
      </c>
      <c r="B28" t="s">
        <v>26</v>
      </c>
      <c r="C28" t="str">
        <f t="shared" si="0"/>
        <v>minesuxocondition_guid</v>
      </c>
      <c r="D28" t="str">
        <f t="shared" si="1"/>
        <v>(select 'minesuxocondition_guid' as enum,ime27.enumvalue, count(*) from hazard left join imsmaenum ime27 on ime27.imsmaenum_guid = hazard.minesuxocondition_guid group by ime27.enumvalue) union (select 'minesuxocondition_guid' as enum, '-------------------------------', 0) union</v>
      </c>
    </row>
    <row r="29" spans="1:4" x14ac:dyDescent="0.3">
      <c r="A29" t="s">
        <v>65</v>
      </c>
      <c r="B29" t="s">
        <v>27</v>
      </c>
      <c r="C29" t="str">
        <f t="shared" si="0"/>
        <v>devprojectplannedinarea_guid</v>
      </c>
      <c r="D29" t="str">
        <f t="shared" si="1"/>
        <v>(select 'devprojectplannedinarea_guid' as enum,ime28.enumvalue, count(*) from hazard left join imsmaenum ime28 on ime28.imsmaenum_guid = hazard.devprojectplannedinarea_guid group by ime28.enumvalue) union (select 'devprojectplannedinarea_guid' as enum, '-------------------------------', 0) union</v>
      </c>
    </row>
    <row r="30" spans="1:4" x14ac:dyDescent="0.3">
      <c r="A30" t="s">
        <v>66</v>
      </c>
      <c r="B30" t="s">
        <v>28</v>
      </c>
      <c r="C30" t="str">
        <f t="shared" si="0"/>
        <v>fightinginarea_guid</v>
      </c>
      <c r="D30" t="str">
        <f t="shared" si="1"/>
        <v>(select 'fightinginarea_guid' as enum,ime29.enumvalue, count(*) from hazard left join imsmaenum ime29 on ime29.imsmaenum_guid = hazard.fightinginarea_guid group by ime29.enumvalue) union (select 'fightinginarea_guid' as enum, '-------------------------------', 0) union</v>
      </c>
    </row>
    <row r="31" spans="1:4" x14ac:dyDescent="0.3">
      <c r="A31" t="s">
        <v>67</v>
      </c>
      <c r="B31" t="s">
        <v>29</v>
      </c>
      <c r="C31" t="str">
        <f t="shared" si="0"/>
        <v>non_agriculture_blockage</v>
      </c>
      <c r="D31" t="str">
        <f t="shared" si="1"/>
        <v>(select 'non_agriculture_blockage' as enum,ime30.enumvalue, count(*) from hazard left join imsmaenum ime30 on ime30.imsmaenum_guid = hazard.non_agriculture_blockage group by ime30.enumvalue) union (select 'non_agriculture_blockage' as enum, '-------------------------------', 0) union</v>
      </c>
    </row>
    <row r="32" spans="1:4" x14ac:dyDescent="0.3">
      <c r="A32" t="s">
        <v>68</v>
      </c>
      <c r="B32" t="s">
        <v>30</v>
      </c>
      <c r="C32" t="str">
        <f t="shared" si="0"/>
        <v>safety_and_security_blockage</v>
      </c>
      <c r="D32" t="str">
        <f t="shared" si="1"/>
        <v>(select 'safety_and_security_blockage' as enum,ime31.enumvalue, count(*) from hazard left join imsmaenum ime31 on ime31.imsmaenum_guid = hazard.safety_and_security_blockage group by ime31.enumvalue) union (select 'safety_and_security_blockage' as enum, '-------------------------------', 0) union</v>
      </c>
    </row>
    <row r="33" spans="1:4" x14ac:dyDescent="0.3">
      <c r="A33" t="s">
        <v>69</v>
      </c>
      <c r="B33" t="s">
        <v>31</v>
      </c>
      <c r="C33" t="str">
        <f t="shared" si="0"/>
        <v>land_related_disputes</v>
      </c>
      <c r="D33" t="str">
        <f t="shared" si="1"/>
        <v>(select 'land_related_disputes' as enum,ime32.enumvalue, count(*) from hazard left join imsmaenum ime32 on ime32.imsmaenum_guid = hazard.land_related_disputes group by ime32.enumvalue) union (select 'land_related_disputes' as enum, '-------------------------------', 0) union</v>
      </c>
    </row>
    <row r="34" spans="1:4" x14ac:dyDescent="0.3">
      <c r="A34" t="s">
        <v>70</v>
      </c>
      <c r="B34" t="s">
        <v>32</v>
      </c>
      <c r="C34" t="str">
        <f t="shared" si="0"/>
        <v>ordnance_situation</v>
      </c>
      <c r="D34" t="str">
        <f t="shared" si="1"/>
        <v>(select 'ordnance_situation' as enum,ime33.enumvalue, count(*) from hazard left join imsmaenum ime33 on ime33.imsmaenum_guid = hazard.ordnance_situation group by ime33.enumvalue) union (select 'ordnance_situation' as enum, '-------------------------------', 0) union</v>
      </c>
    </row>
    <row r="35" spans="1:4" x14ac:dyDescent="0.3">
      <c r="A35" t="s">
        <v>71</v>
      </c>
      <c r="B35" t="s">
        <v>33</v>
      </c>
      <c r="C35" t="str">
        <f t="shared" si="0"/>
        <v>type_of_minefield</v>
      </c>
      <c r="D35" t="str">
        <f t="shared" si="1"/>
        <v>(select 'type_of_minefield' as enum,ime34.enumvalue, count(*) from hazard left join imsmaenum ime34 on ime34.imsmaenum_guid = hazard.type_of_minefield group by ime34.enumvalue) union (select 'type_of_minefield' as enum, '-------------------------------', 0) union</v>
      </c>
    </row>
    <row r="36" spans="1:4" x14ac:dyDescent="0.3">
      <c r="A36" t="s">
        <v>72</v>
      </c>
      <c r="B36" t="s">
        <v>34</v>
      </c>
      <c r="C36" t="str">
        <f t="shared" si="0"/>
        <v>external_visual_ordnance_condition</v>
      </c>
      <c r="D36" t="str">
        <f t="shared" si="1"/>
        <v>(select 'external_visual_ordnance_condition' as enum,ime35.enumvalue, count(*) from hazard left join imsmaenum ime35 on ime35.imsmaenum_guid = hazard.external_visual_ordnance_condition group by ime35.enumvalue) union (select 'external_visual_ordnance_condition' as enum, '-------------------------------', 0) union</v>
      </c>
    </row>
    <row r="37" spans="1:4" x14ac:dyDescent="0.3">
      <c r="A37" t="s">
        <v>73</v>
      </c>
      <c r="B37" t="s">
        <v>35</v>
      </c>
      <c r="C37" t="str">
        <f t="shared" si="0"/>
        <v>evidence_of_contamination</v>
      </c>
      <c r="D37" t="str">
        <f t="shared" si="1"/>
        <v>(select 'evidence_of_contamination' as enum,ime36.enumvalue, count(*) from hazard left join imsmaenum ime36 on ime36.imsmaenum_guid = hazard.evidence_of_contamination group by ime36.enumvalue) union (select 'evidence_of_contamination' as enum, '-------------------------------', 0) union</v>
      </c>
    </row>
    <row r="38" spans="1:4" x14ac:dyDescent="0.3">
      <c r="A38" t="s">
        <v>74</v>
      </c>
      <c r="B38" t="s">
        <v>36</v>
      </c>
      <c r="C38" t="str">
        <f t="shared" si="0"/>
        <v>status_changed_reason</v>
      </c>
      <c r="D38" t="str">
        <f t="shared" si="1"/>
        <v>(select 'status_changed_reason' as enum,ime37.enumvalue, count(*) from hazard left join imsmaenum ime37 on ime37.imsmaenum_guid = hazard.status_changed_reason group by ime37.enumvalue) union (select 'status_changed_reason' as enum, '-------------------------------', 0) union</v>
      </c>
    </row>
    <row r="39" spans="1:4" x14ac:dyDescent="0.3">
      <c r="A39" t="s">
        <v>75</v>
      </c>
      <c r="B39" t="s">
        <v>37</v>
      </c>
      <c r="C39" t="str">
        <f t="shared" si="0"/>
        <v>returnees_expected</v>
      </c>
      <c r="D39" t="str">
        <f t="shared" si="1"/>
        <v>(select 'returnees_expected' as enum,ime38.enumvalue, count(*) from hazard left join imsmaenum ime38 on ime38.imsmaenum_guid = hazard.returnees_expected group by ime38.enumvalue) union (select 'returnees_expected' as enum, '-------------------------------', 0) union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BBB1-455F-40CB-8C26-97A30D0208A1}">
  <dimension ref="A1:D28"/>
  <sheetViews>
    <sheetView workbookViewId="0">
      <selection activeCell="C2" sqref="C2:D2"/>
    </sheetView>
  </sheetViews>
  <sheetFormatPr defaultRowHeight="14.4" x14ac:dyDescent="0.3"/>
  <cols>
    <col min="2" max="2" width="84.5546875" bestFit="1" customWidth="1"/>
    <col min="3" max="3" width="26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80</v>
      </c>
      <c r="C2" t="str">
        <f>MID(B2, 62, 50)</f>
        <v>hazreductypeenum_guid</v>
      </c>
      <c r="D2" t="str">
        <f t="shared" ref="D2:D28" si="0">"(select '"&amp;C2&amp;"' as enum,"&amp;A2&amp;".enumvalue, count(*) from hazreduc "&amp;B2&amp;" group by "&amp;A2&amp;".enumvalue) union (select '"&amp;C2&amp;"' as enum, '-------------------------------', 0) union"</f>
        <v>(select 'hazreductypeenum_guid' as enum,ime01.enumvalue, count(*) from hazreduc left join imsmaenum ime01 on ime01.imsmaenum_guid = hazreduc.hazreductypeenum_guid group by ime01.enumvalue) union (select 'hazreductypeenum_guid' as enum, '-------------------------------', 0) union</v>
      </c>
    </row>
    <row r="3" spans="1:4" x14ac:dyDescent="0.3">
      <c r="A3" t="s">
        <v>39</v>
      </c>
      <c r="B3" t="s">
        <v>81</v>
      </c>
      <c r="C3" t="str">
        <f t="shared" ref="C3:C28" si="1">MID(B3, 62, 50)</f>
        <v>assumptionpriortovisit_guid</v>
      </c>
      <c r="D3" t="str">
        <f t="shared" si="0"/>
        <v>(select 'assumptionpriortovisit_guid' as enum,ime02.enumvalue, count(*) from hazreduc left join imsmaenum ime02 on ime02.imsmaenum_guid = hazreduc.assumptionpriortovisit_guid group by ime02.enumvalue) union (select 'assumptionpriortovisit_guid' as enum, '-------------------------------', 0) union</v>
      </c>
    </row>
    <row r="4" spans="1:4" x14ac:dyDescent="0.3">
      <c r="A4" t="s">
        <v>40</v>
      </c>
      <c r="B4" t="s">
        <v>82</v>
      </c>
      <c r="C4" t="str">
        <f t="shared" si="1"/>
        <v>status_guid</v>
      </c>
      <c r="D4" t="str">
        <f t="shared" si="0"/>
        <v>(select 'status_guid' as enum,ime03.enumvalue, count(*) from hazreduc left join imsmaenum ime03 on ime03.imsmaenum_guid = hazreduc.status_guid group by ime03.enumvalue) union (select 'status_guid' as enum, '-------------------------------', 0) union</v>
      </c>
    </row>
    <row r="5" spans="1:4" x14ac:dyDescent="0.3">
      <c r="A5" t="s">
        <v>41</v>
      </c>
      <c r="B5" t="s">
        <v>83</v>
      </c>
      <c r="C5" t="str">
        <f t="shared" si="1"/>
        <v>inforeliability_guid</v>
      </c>
      <c r="D5" t="str">
        <f t="shared" si="0"/>
        <v>(select 'inforeliability_guid' as enum,ime04.enumvalue, count(*) from hazreduc left join imsmaenum ime04 on ime04.imsmaenum_guid = hazreduc.inforeliability_guid group by ime04.enumvalue) union (select 'inforeliability_guid' as enum, '-------------------------------', 0) union</v>
      </c>
    </row>
    <row r="6" spans="1:4" x14ac:dyDescent="0.3">
      <c r="A6" t="s">
        <v>42</v>
      </c>
      <c r="B6" t="s">
        <v>84</v>
      </c>
      <c r="C6" t="str">
        <f t="shared" si="1"/>
        <v>sourcereliability_guid</v>
      </c>
      <c r="D6" t="str">
        <f t="shared" si="0"/>
        <v>(select 'sourcereliability_guid' as enum,ime05.enumvalue, count(*) from hazreduc left join imsmaenum ime05 on ime05.imsmaenum_guid = hazreduc.sourcereliability_guid group by ime05.enumvalue) union (select 'sourcereliability_guid' as enum, '-------------------------------', 0) union</v>
      </c>
    </row>
    <row r="7" spans="1:4" x14ac:dyDescent="0.3">
      <c r="A7" t="s">
        <v>43</v>
      </c>
      <c r="B7" t="s">
        <v>85</v>
      </c>
      <c r="C7" t="str">
        <f t="shared" si="1"/>
        <v>confirmed_guid</v>
      </c>
      <c r="D7" t="str">
        <f t="shared" si="0"/>
        <v>(select 'confirmed_guid' as enum,ime06.enumvalue, count(*) from hazreduc left join imsmaenum ime06 on ime06.imsmaenum_guid = hazreduc.confirmed_guid group by ime06.enumvalue) union (select 'confirmed_guid' as enum, '-------------------------------', 0) union</v>
      </c>
    </row>
    <row r="8" spans="1:4" x14ac:dyDescent="0.3">
      <c r="A8" t="s">
        <v>44</v>
      </c>
      <c r="B8" t="s">
        <v>86</v>
      </c>
      <c r="C8" t="str">
        <f t="shared" si="1"/>
        <v>terraincategory_guid</v>
      </c>
      <c r="D8" t="str">
        <f t="shared" si="0"/>
        <v>(select 'terraincategory_guid' as enum,ime07.enumvalue, count(*) from hazreduc left join imsmaenum ime07 on ime07.imsmaenum_guid = hazreduc.terraincategory_guid group by ime07.enumvalue) union (select 'terraincategory_guid' as enum, '-------------------------------', 0) union</v>
      </c>
    </row>
    <row r="9" spans="1:4" x14ac:dyDescent="0.3">
      <c r="A9" t="s">
        <v>45</v>
      </c>
      <c r="B9" t="s">
        <v>87</v>
      </c>
      <c r="C9" t="str">
        <f t="shared" si="1"/>
        <v>vegetationremovedby_guid</v>
      </c>
      <c r="D9" t="str">
        <f t="shared" si="0"/>
        <v>(select 'vegetationremovedby_guid' as enum,ime08.enumvalue, count(*) from hazreduc left join imsmaenum ime08 on ime08.imsmaenum_guid = hazreduc.vegetationremovedby_guid group by ime08.enumvalue) union (select 'vegetationremovedby_guid' as enum, '-------------------------------', 0) union</v>
      </c>
    </row>
    <row r="10" spans="1:4" x14ac:dyDescent="0.3">
      <c r="A10" t="s">
        <v>46</v>
      </c>
      <c r="B10" t="s">
        <v>88</v>
      </c>
      <c r="C10" t="str">
        <f t="shared" si="1"/>
        <v>metalcontaminationlevel_guid</v>
      </c>
      <c r="D10" t="str">
        <f t="shared" si="0"/>
        <v>(select 'metalcontaminationlevel_guid' as enum,ime09.enumvalue, count(*) from hazreduc left join imsmaenum ime09 on ime09.imsmaenum_guid = hazreduc.metalcontaminationlevel_guid group by ime09.enumvalue) union (select 'metalcontaminationlevel_guid' as enum, '-------------------------------', 0) union</v>
      </c>
    </row>
    <row r="11" spans="1:4" x14ac:dyDescent="0.3">
      <c r="A11" t="s">
        <v>47</v>
      </c>
      <c r="B11" t="s">
        <v>89</v>
      </c>
      <c r="C11" t="str">
        <f t="shared" si="1"/>
        <v>soilmetalcontentlevel_guid</v>
      </c>
      <c r="D11" t="str">
        <f t="shared" si="0"/>
        <v>(select 'soilmetalcontentlevel_guid' as enum,ime10.enumvalue, count(*) from hazreduc left join imsmaenum ime10 on ime10.imsmaenum_guid = hazreduc.soilmetalcontentlevel_guid group by ime10.enumvalue) union (select 'soilmetalcontentlevel_guid' as enum, '-------------------------------', 0) union</v>
      </c>
    </row>
    <row r="12" spans="1:4" x14ac:dyDescent="0.3">
      <c r="A12" t="s">
        <v>48</v>
      </c>
      <c r="B12" t="s">
        <v>90</v>
      </c>
      <c r="C12" t="str">
        <f t="shared" si="1"/>
        <v>boobytrap_guid</v>
      </c>
      <c r="D12" t="str">
        <f t="shared" si="0"/>
        <v>(select 'boobytrap_guid' as enum,ime11.enumvalue, count(*) from hazreduc left join imsmaenum ime11 on ime11.imsmaenum_guid = hazreduc.boobytrap_guid group by ime11.enumvalue) union (select 'boobytrap_guid' as enum, '-------------------------------', 0) union</v>
      </c>
    </row>
    <row r="13" spans="1:4" x14ac:dyDescent="0.3">
      <c r="A13" t="s">
        <v>49</v>
      </c>
      <c r="B13" t="s">
        <v>91</v>
      </c>
      <c r="C13" t="str">
        <f t="shared" si="1"/>
        <v>antilift_guid</v>
      </c>
      <c r="D13" t="str">
        <f t="shared" si="0"/>
        <v>(select 'antilift_guid' as enum,ime12.enumvalue, count(*) from hazreduc left join imsmaenum ime12 on ime12.imsmaenum_guid = hazreduc.antilift_guid group by ime12.enumvalue) union (select 'antilift_guid' as enum, '-------------------------------', 0) union</v>
      </c>
    </row>
    <row r="14" spans="1:4" x14ac:dyDescent="0.3">
      <c r="A14" t="s">
        <v>50</v>
      </c>
      <c r="B14" t="s">
        <v>92</v>
      </c>
      <c r="C14" t="str">
        <f t="shared" si="1"/>
        <v>mineuxocondition_guid</v>
      </c>
      <c r="D14" t="str">
        <f t="shared" si="0"/>
        <v>(select 'mineuxocondition_guid' as enum,ime13.enumvalue, count(*) from hazreduc left join imsmaenum ime13 on ime13.imsmaenum_guid = hazreduc.mineuxocondition_guid group by ime13.enumvalue) union (select 'mineuxocondition_guid' as enum, '-------------------------------', 0) union</v>
      </c>
    </row>
    <row r="15" spans="1:4" x14ac:dyDescent="0.3">
      <c r="A15" t="s">
        <v>51</v>
      </c>
      <c r="B15" t="s">
        <v>93</v>
      </c>
      <c r="C15" t="str">
        <f t="shared" si="1"/>
        <v>mechanicaldemining_guid</v>
      </c>
      <c r="D15" t="str">
        <f t="shared" si="0"/>
        <v>(select 'mechanicaldemining_guid' as enum,ime14.enumvalue, count(*) from hazreduc left join imsmaenum ime14 on ime14.imsmaenum_guid = hazreduc.mechanicaldemining_guid group by ime14.enumvalue) union (select 'mechanicaldemining_guid' as enum, '-------------------------------', 0) union</v>
      </c>
    </row>
    <row r="16" spans="1:4" x14ac:dyDescent="0.3">
      <c r="A16" t="s">
        <v>52</v>
      </c>
      <c r="B16" t="s">
        <v>94</v>
      </c>
      <c r="C16" t="str">
        <f t="shared" si="1"/>
        <v>roadusablefor_guid</v>
      </c>
      <c r="D16" t="str">
        <f t="shared" si="0"/>
        <v>(select 'roadusablefor_guid' as enum,ime15.enumvalue, count(*) from hazreduc left join imsmaenum ime15 on ime15.imsmaenum_guid = hazreduc.roadusablefor_guid group by ime15.enumvalue) union (select 'roadusablefor_guid' as enum, '-------------------------------', 0) union</v>
      </c>
    </row>
    <row r="17" spans="1:4" x14ac:dyDescent="0.3">
      <c r="A17" t="s">
        <v>53</v>
      </c>
      <c r="B17" t="s">
        <v>95</v>
      </c>
      <c r="C17" t="str">
        <f t="shared" si="1"/>
        <v>monitor_guid</v>
      </c>
      <c r="D17" t="str">
        <f t="shared" si="0"/>
        <v>(select 'monitor_guid' as enum,ime16.enumvalue, count(*) from hazreduc left join imsmaenum ime16 on ime16.imsmaenum_guid = hazreduc.monitor_guid group by ime16.enumvalue) union (select 'monitor_guid' as enum, '-------------------------------', 0) union</v>
      </c>
    </row>
    <row r="18" spans="1:4" x14ac:dyDescent="0.3">
      <c r="A18" t="s">
        <v>54</v>
      </c>
      <c r="B18" t="s">
        <v>96</v>
      </c>
      <c r="C18" t="str">
        <f t="shared" si="1"/>
        <v>qualityassurance_guid</v>
      </c>
      <c r="D18" t="str">
        <f t="shared" si="0"/>
        <v>(select 'qualityassurance_guid' as enum,ime17.enumvalue, count(*) from hazreduc left join imsmaenum ime17 on ime17.imsmaenum_guid = hazreduc.qualityassurance_guid group by ime17.enumvalue) union (select 'qualityassurance_guid' as enum, '-------------------------------', 0) union</v>
      </c>
    </row>
    <row r="19" spans="1:4" x14ac:dyDescent="0.3">
      <c r="A19" t="s">
        <v>55</v>
      </c>
      <c r="B19" t="s">
        <v>97</v>
      </c>
      <c r="C19" t="str">
        <f t="shared" si="1"/>
        <v>marking_guid</v>
      </c>
      <c r="D19" t="str">
        <f t="shared" si="0"/>
        <v>(select 'marking_guid' as enum,ime18.enumvalue, count(*) from hazreduc left join imsmaenum ime18 on ime18.imsmaenum_guid = hazreduc.marking_guid group by ime18.enumvalue) union (select 'marking_guid' as enum, '-------------------------------', 0) union</v>
      </c>
    </row>
    <row r="20" spans="1:4" x14ac:dyDescent="0.3">
      <c r="A20" t="s">
        <v>56</v>
      </c>
      <c r="B20" t="s">
        <v>98</v>
      </c>
      <c r="C20" t="str">
        <f t="shared" si="1"/>
        <v>fightinginarea_guid</v>
      </c>
      <c r="D20" t="str">
        <f t="shared" si="0"/>
        <v>(select 'fightinginarea_guid' as enum,ime19.enumvalue, count(*) from hazreduc left join imsmaenum ime19 on ime19.imsmaenum_guid = hazreduc.fightinginarea_guid group by ime19.enumvalue) union (select 'fightinginarea_guid' as enum, '-------------------------------', 0) union</v>
      </c>
    </row>
    <row r="21" spans="1:4" x14ac:dyDescent="0.3">
      <c r="A21" t="s">
        <v>57</v>
      </c>
      <c r="B21" t="s">
        <v>99</v>
      </c>
      <c r="C21" t="str">
        <f t="shared" si="1"/>
        <v>dangerousarea_guid</v>
      </c>
      <c r="D21" t="str">
        <f t="shared" si="0"/>
        <v>(select 'dangerousarea_guid' as enum,ime20.enumvalue, count(*) from hazreduc left join imsmaenum ime20 on ime20.imsmaenum_guid = hazreduc.dangerousarea_guid group by ime20.enumvalue) union (select 'dangerousarea_guid' as enum, '-------------------------------', 0) union</v>
      </c>
    </row>
    <row r="22" spans="1:4" x14ac:dyDescent="0.3">
      <c r="A22" t="s">
        <v>58</v>
      </c>
      <c r="B22" t="s">
        <v>100</v>
      </c>
      <c r="C22" t="str">
        <f t="shared" si="1"/>
        <v>status_changed_reason</v>
      </c>
      <c r="D22" t="str">
        <f t="shared" si="0"/>
        <v>(select 'status_changed_reason' as enum,ime21.enumvalue, count(*) from hazreduc left join imsmaenum ime21 on ime21.imsmaenum_guid = hazreduc.status_changed_reason group by ime21.enumvalue) union (select 'status_changed_reason' as enum, '-------------------------------', 0) union</v>
      </c>
    </row>
    <row r="23" spans="1:4" x14ac:dyDescent="0.3">
      <c r="A23" t="s">
        <v>59</v>
      </c>
      <c r="B23" t="s">
        <v>101</v>
      </c>
      <c r="C23" t="str">
        <f t="shared" si="1"/>
        <v>external_visual_ordnance_condition</v>
      </c>
      <c r="D23" t="str">
        <f t="shared" si="0"/>
        <v>(select 'external_visual_ordnance_condition' as enum,ime22.enumvalue, count(*) from hazreduc left join imsmaenum ime22 on ime22.imsmaenum_guid = hazreduc.external_visual_ordnance_condition group by ime22.enumvalue) union (select 'external_visual_ordnance_condition' as enum, '-------------------------------', 0) union</v>
      </c>
    </row>
    <row r="24" spans="1:4" x14ac:dyDescent="0.3">
      <c r="A24" t="s">
        <v>60</v>
      </c>
      <c r="B24" t="s">
        <v>102</v>
      </c>
      <c r="C24" t="str">
        <f t="shared" si="1"/>
        <v>handover_carried_out</v>
      </c>
      <c r="D24" t="str">
        <f t="shared" si="0"/>
        <v>(select 'handover_carried_out' as enum,ime23.enumvalue, count(*) from hazreduc left join imsmaenum ime23 on ime23.imsmaenum_guid = hazreduc.handover_carried_out group by ime23.enumvalue) union (select 'handover_carried_out' as enum, '-------------------------------', 0) union</v>
      </c>
    </row>
    <row r="25" spans="1:4" x14ac:dyDescent="0.3">
      <c r="A25" t="s">
        <v>61</v>
      </c>
      <c r="B25" t="s">
        <v>103</v>
      </c>
      <c r="C25" t="str">
        <f t="shared" si="1"/>
        <v>community_involved_in_handover</v>
      </c>
      <c r="D25" t="str">
        <f t="shared" si="0"/>
        <v>(select 'community_involved_in_handover' as enum,ime24.enumvalue, count(*) from hazreduc left join imsmaenum ime24 on ime24.imsmaenum_guid = hazreduc.community_involved_in_handover group by ime24.enumvalue) union (select 'community_involved_in_handover' as enum, '-------------------------------', 0) union</v>
      </c>
    </row>
    <row r="26" spans="1:4" x14ac:dyDescent="0.3">
      <c r="A26" t="s">
        <v>62</v>
      </c>
      <c r="B26" t="s">
        <v>104</v>
      </c>
      <c r="C26" t="str">
        <f t="shared" si="1"/>
        <v>type_of_minefield</v>
      </c>
      <c r="D26" t="str">
        <f t="shared" si="0"/>
        <v>(select 'type_of_minefield' as enum,ime25.enumvalue, count(*) from hazreduc left join imsmaenum ime25 on ime25.imsmaenum_guid = hazreduc.type_of_minefield group by ime25.enumvalue) union (select 'type_of_minefield' as enum, '-------------------------------', 0) union</v>
      </c>
    </row>
    <row r="27" spans="1:4" x14ac:dyDescent="0.3">
      <c r="A27" t="s">
        <v>63</v>
      </c>
      <c r="B27" t="s">
        <v>105</v>
      </c>
      <c r="C27" t="str">
        <f t="shared" si="1"/>
        <v>deployed_asset</v>
      </c>
      <c r="D27" t="str">
        <f t="shared" si="0"/>
        <v>(select 'deployed_asset' as enum,ime26.enumvalue, count(*) from hazreduc left join imsmaenum ime26 on ime26.imsmaenum_guid = hazreduc.deployed_asset group by ime26.enumvalue) union (select 'deployed_asset' as enum, '-------------------------------', 0) union</v>
      </c>
    </row>
    <row r="28" spans="1:4" x14ac:dyDescent="0.3">
      <c r="A28" t="s">
        <v>64</v>
      </c>
      <c r="B28" t="s">
        <v>106</v>
      </c>
      <c r="C28" t="str">
        <f t="shared" si="1"/>
        <v>technical_survey_type</v>
      </c>
      <c r="D28" t="str">
        <f t="shared" si="0"/>
        <v>(select 'technical_survey_type' as enum,ime27.enumvalue, count(*) from hazreduc left join imsmaenum ime27 on ime27.imsmaenum_guid = hazreduc.technical_survey_type group by ime27.enumvalue) union (select 'technical_survey_type' as enum, '-------------------------------', 0) union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83AC-2F1A-4733-8F41-A35154F01E6C}">
  <dimension ref="A1:D12"/>
  <sheetViews>
    <sheetView workbookViewId="0">
      <selection activeCell="D2" sqref="D2:D12"/>
    </sheetView>
  </sheetViews>
  <sheetFormatPr defaultRowHeight="14.4" x14ac:dyDescent="0.3"/>
  <cols>
    <col min="2" max="2" width="80.77734375" bestFit="1" customWidth="1"/>
    <col min="3" max="3" width="25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107</v>
      </c>
      <c r="C2" t="str">
        <f>MID(B2, 57, 50)</f>
        <v>status_guid</v>
      </c>
      <c r="D2" t="str">
        <f t="shared" ref="D2:D12" si="0">"(select '"&amp;C2&amp;"' as enum,"&amp;A2&amp;".enumvalue, count(*) from mre "&amp;B2&amp;" group by "&amp;A2&amp;".enumvalue) union (select '"&amp;C2&amp;"' as enum, '-------------------------------', 0) union"</f>
        <v>(select 'status_guid' as enum,ime01.enumvalue, count(*) from mre left join imsmaenum ime01 on ime01.imsmaenum_guid = mre.status_guid group by ime01.enumvalue) union (select 'status_guid' as enum, '-------------------------------', 0) union</v>
      </c>
    </row>
    <row r="3" spans="1:4" x14ac:dyDescent="0.3">
      <c r="A3" t="s">
        <v>39</v>
      </c>
      <c r="B3" t="s">
        <v>108</v>
      </c>
      <c r="C3" t="str">
        <f t="shared" ref="C3:C12" si="1">MID(B3, 57, 50)</f>
        <v>confirmed_guid</v>
      </c>
      <c r="D3" t="str">
        <f t="shared" si="0"/>
        <v>(select 'confirmed_guid' as enum,ime02.enumvalue, count(*) from mre left join imsmaenum ime02 on ime02.imsmaenum_guid = mre.confirmed_guid group by ime02.enumvalue) union (select 'confirmed_guid' as enum, '-------------------------------', 0) union</v>
      </c>
    </row>
    <row r="4" spans="1:4" x14ac:dyDescent="0.3">
      <c r="A4" t="s">
        <v>40</v>
      </c>
      <c r="B4" t="s">
        <v>109</v>
      </c>
      <c r="C4" t="str">
        <f t="shared" si="1"/>
        <v>inforeliability_guid</v>
      </c>
      <c r="D4" t="str">
        <f t="shared" si="0"/>
        <v>(select 'inforeliability_guid' as enum,ime03.enumvalue, count(*) from mre left join imsmaenum ime03 on ime03.imsmaenum_guid = mre.inforeliability_guid group by ime03.enumvalue) union (select 'inforeliability_guid' as enum, '-------------------------------', 0) union</v>
      </c>
    </row>
    <row r="5" spans="1:4" x14ac:dyDescent="0.3">
      <c r="A5" t="s">
        <v>41</v>
      </c>
      <c r="B5" t="s">
        <v>110</v>
      </c>
      <c r="C5" t="str">
        <f t="shared" si="1"/>
        <v>sourcereliability_guid</v>
      </c>
      <c r="D5" t="str">
        <f t="shared" si="0"/>
        <v>(select 'sourcereliability_guid' as enum,ime04.enumvalue, count(*) from mre left join imsmaenum ime04 on ime04.imsmaenum_guid = mre.sourcereliability_guid group by ime04.enumvalue) union (select 'sourcereliability_guid' as enum, '-------------------------------', 0) union</v>
      </c>
    </row>
    <row r="6" spans="1:4" x14ac:dyDescent="0.3">
      <c r="A6" t="s">
        <v>42</v>
      </c>
      <c r="B6" t="s">
        <v>111</v>
      </c>
      <c r="C6" t="str">
        <f t="shared" si="1"/>
        <v>campaignlevel_guid</v>
      </c>
      <c r="D6" t="str">
        <f t="shared" si="0"/>
        <v>(select 'campaignlevel_guid' as enum,ime05.enumvalue, count(*) from mre left join imsmaenum ime05 on ime05.imsmaenum_guid = mre.campaignlevel_guid group by ime05.enumvalue) union (select 'campaignlevel_guid' as enum, '-------------------------------', 0) union</v>
      </c>
    </row>
    <row r="7" spans="1:4" x14ac:dyDescent="0.3">
      <c r="A7" t="s">
        <v>43</v>
      </c>
      <c r="B7" t="s">
        <v>112</v>
      </c>
      <c r="C7" t="str">
        <f t="shared" si="1"/>
        <v>supportedactivitytype_guid</v>
      </c>
      <c r="D7" t="str">
        <f t="shared" si="0"/>
        <v>(select 'supportedactivitytype_guid' as enum,ime06.enumvalue, count(*) from mre left join imsmaenum ime06 on ime06.imsmaenum_guid = mre.supportedactivitytype_guid group by ime06.enumvalue) union (select 'supportedactivitytype_guid' as enum, '-------------------------------', 0) union</v>
      </c>
    </row>
    <row r="8" spans="1:4" x14ac:dyDescent="0.3">
      <c r="A8" t="s">
        <v>44</v>
      </c>
      <c r="B8" t="s">
        <v>113</v>
      </c>
      <c r="C8" t="str">
        <f t="shared" si="1"/>
        <v>period_guid</v>
      </c>
      <c r="D8" t="str">
        <f t="shared" si="0"/>
        <v>(select 'period_guid' as enum,ime07.enumvalue, count(*) from mre left join imsmaenum ime07 on ime07.imsmaenum_guid = mre.period_guid group by ime07.enumvalue) union (select 'period_guid' as enum, '-------------------------------', 0) union</v>
      </c>
    </row>
    <row r="9" spans="1:4" x14ac:dyDescent="0.3">
      <c r="A9" t="s">
        <v>45</v>
      </c>
      <c r="B9" t="s">
        <v>114</v>
      </c>
      <c r="C9" t="str">
        <f t="shared" si="1"/>
        <v>mineactiontype_guid</v>
      </c>
      <c r="D9" t="str">
        <f t="shared" si="0"/>
        <v>(select 'mineactiontype_guid' as enum,ime08.enumvalue, count(*) from mre left join imsmaenum ime08 on ime08.imsmaenum_guid = mre.mineactiontype_guid group by ime08.enumvalue) union (select 'mineactiontype_guid' as enum, '-------------------------------', 0) union</v>
      </c>
    </row>
    <row r="10" spans="1:4" x14ac:dyDescent="0.3">
      <c r="A10" t="s">
        <v>46</v>
      </c>
      <c r="B10" t="s">
        <v>115</v>
      </c>
      <c r="C10" t="str">
        <f t="shared" si="1"/>
        <v>briefinglimits_guid</v>
      </c>
      <c r="D10" t="str">
        <f t="shared" si="0"/>
        <v>(select 'briefinglimits_guid' as enum,ime09.enumvalue, count(*) from mre left join imsmaenum ime09 on ime09.imsmaenum_guid = mre.briefinglimits_guid group by ime09.enumvalue) union (select 'briefinglimits_guid' as enum, '-------------------------------', 0) union</v>
      </c>
    </row>
    <row r="11" spans="1:4" x14ac:dyDescent="0.3">
      <c r="A11" t="s">
        <v>47</v>
      </c>
      <c r="B11" t="s">
        <v>116</v>
      </c>
      <c r="C11" t="str">
        <f t="shared" si="1"/>
        <v>briefingthreats_guid</v>
      </c>
      <c r="D11" t="str">
        <f t="shared" si="0"/>
        <v>(select 'briefingthreats_guid' as enum,ime10.enumvalue, count(*) from mre left join imsmaenum ime10 on ime10.imsmaenum_guid = mre.briefingthreats_guid group by ime10.enumvalue) union (select 'briefingthreats_guid' as enum, '-------------------------------', 0) union</v>
      </c>
    </row>
    <row r="12" spans="1:4" x14ac:dyDescent="0.3">
      <c r="A12" t="s">
        <v>48</v>
      </c>
      <c r="B12" t="s">
        <v>117</v>
      </c>
      <c r="C12" t="str">
        <f t="shared" si="1"/>
        <v>briefingwalked_guid</v>
      </c>
      <c r="D12" t="str">
        <f t="shared" si="0"/>
        <v>(select 'briefingwalked_guid' as enum,ime11.enumvalue, count(*) from mre left join imsmaenum ime11 on ime11.imsmaenum_guid = mre.briefingwalked_guid group by ime11.enumvalue) union (select 'briefingwalked_guid' as enum, '-------------------------------', 0) union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E51-B2CC-4279-A373-CC431889507B}">
  <dimension ref="A1:D29"/>
  <sheetViews>
    <sheetView workbookViewId="0">
      <selection activeCell="D29" sqref="D2:D29"/>
    </sheetView>
  </sheetViews>
  <sheetFormatPr defaultRowHeight="14.4" x14ac:dyDescent="0.3"/>
  <cols>
    <col min="2" max="2" width="80.77734375" bestFit="1" customWidth="1"/>
    <col min="3" max="3" width="25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118</v>
      </c>
      <c r="C2" t="str">
        <f>MID(B2, 62, 50)</f>
        <v>accidenttypeenum_guid</v>
      </c>
      <c r="D2" t="str">
        <f t="shared" ref="D2:D29" si="0">"(select '"&amp;C2&amp;"' as enum,"&amp;A2&amp;".enumvalue, count(*) from accident "&amp;B2&amp;" group by "&amp;A2&amp;".enumvalue) union (select '"&amp;C2&amp;"' as enum, '-------------------------------', 0) union"</f>
        <v>(select 'accidenttypeenum_guid' as enum,ime01.enumvalue, count(*) from accident left join imsmaenum ime01 on ime01.imsmaenum_guid = accident.accidenttypeenum_guid group by ime01.enumvalue) union (select 'accidenttypeenum_guid' as enum, '-------------------------------', 0) union</v>
      </c>
    </row>
    <row r="3" spans="1:4" x14ac:dyDescent="0.3">
      <c r="A3" t="s">
        <v>39</v>
      </c>
      <c r="B3" t="s">
        <v>119</v>
      </c>
      <c r="C3" t="str">
        <f t="shared" ref="C3:C29" si="1">MID(B3, 62, 50)</f>
        <v>confirm_guid</v>
      </c>
      <c r="D3" t="str">
        <f t="shared" si="0"/>
        <v>(select 'confirm_guid' as enum,ime02.enumvalue, count(*) from accident left join imsmaenum ime02 on ime02.imsmaenum_guid = accident.confirm_guid group by ime02.enumvalue) union (select 'confirm_guid' as enum, '-------------------------------', 0) union</v>
      </c>
    </row>
    <row r="4" spans="1:4" x14ac:dyDescent="0.3">
      <c r="A4" t="s">
        <v>40</v>
      </c>
      <c r="B4" t="s">
        <v>120</v>
      </c>
      <c r="C4" t="str">
        <f t="shared" si="1"/>
        <v>inforeliability_guid</v>
      </c>
      <c r="D4" t="str">
        <f t="shared" si="0"/>
        <v>(select 'inforeliability_guid' as enum,ime03.enumvalue, count(*) from accident left join imsmaenum ime03 on ime03.imsmaenum_guid = accident.inforeliability_guid group by ime03.enumvalue) union (select 'inforeliability_guid' as enum, '-------------------------------', 0) union</v>
      </c>
    </row>
    <row r="5" spans="1:4" x14ac:dyDescent="0.3">
      <c r="A5" t="s">
        <v>41</v>
      </c>
      <c r="B5" t="s">
        <v>121</v>
      </c>
      <c r="C5" t="str">
        <f t="shared" si="1"/>
        <v>sourcereliability_guid</v>
      </c>
      <c r="D5" t="str">
        <f t="shared" si="0"/>
        <v>(select 'sourcereliability_guid' as enum,ime04.enumvalue, count(*) from accident left join imsmaenum ime04 on ime04.imsmaenum_guid = accident.sourcereliability_guid group by ime04.enumvalue) union (select 'sourcereliability_guid' as enum, '-------------------------------', 0) union</v>
      </c>
    </row>
    <row r="6" spans="1:4" x14ac:dyDescent="0.3">
      <c r="A6" t="s">
        <v>42</v>
      </c>
      <c r="B6" t="s">
        <v>122</v>
      </c>
      <c r="C6" t="str">
        <f t="shared" si="1"/>
        <v>dangerousareatype_guid</v>
      </c>
      <c r="D6" t="str">
        <f t="shared" si="0"/>
        <v>(select 'dangerousareatype_guid' as enum,ime05.enumvalue, count(*) from accident left join imsmaenum ime05 on ime05.imsmaenum_guid = accident.dangerousareatype_guid group by ime05.enumvalue) union (select 'dangerousareatype_guid' as enum, '-------------------------------', 0) union</v>
      </c>
    </row>
    <row r="7" spans="1:4" x14ac:dyDescent="0.3">
      <c r="A7" t="s">
        <v>43</v>
      </c>
      <c r="B7" t="s">
        <v>123</v>
      </c>
      <c r="C7" t="str">
        <f t="shared" si="1"/>
        <v>clearanceinprogress_guid</v>
      </c>
      <c r="D7" t="str">
        <f t="shared" si="0"/>
        <v>(select 'clearanceinprogress_guid' as enum,ime06.enumvalue, count(*) from accident left join imsmaenum ime06 on ime06.imsmaenum_guid = accident.clearanceinprogress_guid group by ime06.enumvalue) union (select 'clearanceinprogress_guid' as enum, '-------------------------------', 0) union</v>
      </c>
    </row>
    <row r="8" spans="1:4" x14ac:dyDescent="0.3">
      <c r="A8" t="s">
        <v>44</v>
      </c>
      <c r="B8" t="s">
        <v>124</v>
      </c>
      <c r="C8" t="str">
        <f t="shared" si="1"/>
        <v>areamarked_guid</v>
      </c>
      <c r="D8" t="str">
        <f t="shared" si="0"/>
        <v>(select 'areamarked_guid' as enum,ime07.enumvalue, count(*) from accident left join imsmaenum ime07 on ime07.imsmaenum_guid = accident.areamarked_guid group by ime07.enumvalue) union (select 'areamarked_guid' as enum, '-------------------------------', 0) union</v>
      </c>
    </row>
    <row r="9" spans="1:4" x14ac:dyDescent="0.3">
      <c r="A9" t="s">
        <v>45</v>
      </c>
      <c r="B9" t="s">
        <v>125</v>
      </c>
      <c r="C9" t="str">
        <f t="shared" si="1"/>
        <v>mineuxomarked_guid</v>
      </c>
      <c r="D9" t="str">
        <f t="shared" si="0"/>
        <v>(select 'mineuxomarked_guid' as enum,ime08.enumvalue, count(*) from accident left join imsmaenum ime08 on ime08.imsmaenum_guid = accident.mineuxomarked_guid group by ime08.enumvalue) union (select 'mineuxomarked_guid' as enum, '-------------------------------', 0) union</v>
      </c>
    </row>
    <row r="10" spans="1:4" x14ac:dyDescent="0.3">
      <c r="A10" t="s">
        <v>46</v>
      </c>
      <c r="B10" t="s">
        <v>126</v>
      </c>
      <c r="C10" t="str">
        <f t="shared" si="1"/>
        <v>maactivitytype_guid</v>
      </c>
      <c r="D10" t="str">
        <f t="shared" si="0"/>
        <v>(select 'maactivitytype_guid' as enum,ime09.enumvalue, count(*) from accident left join imsmaenum ime09 on ime09.imsmaenum_guid = accident.maactivitytype_guid group by ime09.enumvalue) union (select 'maactivitytype_guid' as enum, '-------------------------------', 0) union</v>
      </c>
    </row>
    <row r="11" spans="1:4" x14ac:dyDescent="0.3">
      <c r="A11" t="s">
        <v>47</v>
      </c>
      <c r="B11" t="s">
        <v>127</v>
      </c>
      <c r="C11" t="str">
        <f t="shared" si="1"/>
        <v>directionfromnearesttown_guid</v>
      </c>
      <c r="D11" t="str">
        <f t="shared" si="0"/>
        <v>(select 'directionfromnearesttown_guid' as enum,ime10.enumvalue, count(*) from accident left join imsmaenum ime10 on ime10.imsmaenum_guid = accident.directionfromnearesttown_guid group by ime10.enumvalue) union (select 'directionfromnearesttown_guid' as enum, '-------------------------------', 0) union</v>
      </c>
    </row>
    <row r="12" spans="1:4" x14ac:dyDescent="0.3">
      <c r="A12" t="s">
        <v>48</v>
      </c>
      <c r="B12" t="s">
        <v>128</v>
      </c>
      <c r="C12" t="str">
        <f t="shared" si="1"/>
        <v>areatype_guid</v>
      </c>
      <c r="D12" t="str">
        <f t="shared" si="0"/>
        <v>(select 'areatype_guid' as enum,ime11.enumvalue, count(*) from accident left join imsmaenum ime11 on ime11.imsmaenum_guid = accident.areatype_guid group by ime11.enumvalue) union (select 'areatype_guid' as enum, '-------------------------------', 0) union</v>
      </c>
    </row>
    <row r="13" spans="1:4" x14ac:dyDescent="0.3">
      <c r="A13" t="s">
        <v>49</v>
      </c>
      <c r="B13" t="s">
        <v>129</v>
      </c>
      <c r="C13" t="str">
        <f t="shared" si="1"/>
        <v>rapid_organisation_type</v>
      </c>
      <c r="D13" t="str">
        <f t="shared" si="0"/>
        <v>(select 'rapid_organisation_type' as enum,ime12.enumvalue, count(*) from accident left join imsmaenum ime12 on ime12.imsmaenum_guid = accident.rapid_organisation_type group by ime12.enumvalue) union (select 'rapid_organisation_type' as enum, '-------------------------------', 0) union</v>
      </c>
    </row>
    <row r="14" spans="1:4" x14ac:dyDescent="0.3">
      <c r="A14" t="s">
        <v>50</v>
      </c>
      <c r="B14" t="s">
        <v>130</v>
      </c>
      <c r="C14" t="str">
        <f t="shared" si="1"/>
        <v>rapid_land_classification</v>
      </c>
      <c r="D14" t="str">
        <f t="shared" si="0"/>
        <v>(select 'rapid_land_classification' as enum,ime13.enumvalue, count(*) from accident left join imsmaenum ime13 on ime13.imsmaenum_guid = accident.rapid_land_classification group by ime13.enumvalue) union (select 'rapid_land_classification' as enum, '-------------------------------', 0) union</v>
      </c>
    </row>
    <row r="15" spans="1:4" x14ac:dyDescent="0.3">
      <c r="A15" t="s">
        <v>51</v>
      </c>
      <c r="B15" t="s">
        <v>131</v>
      </c>
      <c r="C15" t="str">
        <f t="shared" si="1"/>
        <v>demining_area_type</v>
      </c>
      <c r="D15" t="str">
        <f t="shared" si="0"/>
        <v>(select 'demining_area_type' as enum,ime14.enumvalue, count(*) from accident left join imsmaenum ime14 on ime14.imsmaenum_guid = accident.demining_area_type group by ime14.enumvalue) union (select 'demining_area_type' as enum, '-------------------------------', 0) union</v>
      </c>
    </row>
    <row r="16" spans="1:4" x14ac:dyDescent="0.3">
      <c r="A16" t="s">
        <v>52</v>
      </c>
      <c r="B16" t="s">
        <v>132</v>
      </c>
      <c r="C16" t="str">
        <f t="shared" si="1"/>
        <v>demining_asset</v>
      </c>
      <c r="D16" t="str">
        <f t="shared" si="0"/>
        <v>(select 'demining_asset' as enum,ime15.enumvalue, count(*) from accident left join imsmaenum ime15 on ime15.imsmaenum_guid = accident.demining_asset group by ime15.enumvalue) union (select 'demining_asset' as enum, '-------------------------------', 0) union</v>
      </c>
    </row>
    <row r="17" spans="1:4" x14ac:dyDescent="0.3">
      <c r="A17" t="s">
        <v>53</v>
      </c>
      <c r="B17" t="s">
        <v>133</v>
      </c>
      <c r="C17" t="str">
        <f t="shared" si="1"/>
        <v>slope</v>
      </c>
      <c r="D17" t="str">
        <f t="shared" si="0"/>
        <v>(select 'slope' as enum,ime16.enumvalue, count(*) from accident left join imsmaenum ime16 on ime16.imsmaenum_guid = accident.slope group by ime16.enumvalue) union (select 'slope' as enum, '-------------------------------', 0) union</v>
      </c>
    </row>
    <row r="18" spans="1:4" x14ac:dyDescent="0.3">
      <c r="A18" t="s">
        <v>54</v>
      </c>
      <c r="B18" t="s">
        <v>134</v>
      </c>
      <c r="C18" t="str">
        <f t="shared" si="1"/>
        <v>vegetation_density</v>
      </c>
      <c r="D18" t="str">
        <f t="shared" si="0"/>
        <v>(select 'vegetation_density' as enum,ime17.enumvalue, count(*) from accident left join imsmaenum ime17 on ime17.imsmaenum_guid = accident.vegetation_density group by ime17.enumvalue) union (select 'vegetation_density' as enum, '-------------------------------', 0) union</v>
      </c>
    </row>
    <row r="19" spans="1:4" x14ac:dyDescent="0.3">
      <c r="A19" t="s">
        <v>55</v>
      </c>
      <c r="B19" t="s">
        <v>135</v>
      </c>
      <c r="C19" t="str">
        <f t="shared" si="1"/>
        <v>temperature</v>
      </c>
      <c r="D19" t="str">
        <f t="shared" si="0"/>
        <v>(select 'temperature' as enum,ime18.enumvalue, count(*) from accident left join imsmaenum ime18 on ime18.imsmaenum_guid = accident.temperature group by ime18.enumvalue) union (select 'temperature' as enum, '-------------------------------', 0) union</v>
      </c>
    </row>
    <row r="20" spans="1:4" x14ac:dyDescent="0.3">
      <c r="A20" t="s">
        <v>56</v>
      </c>
      <c r="B20" t="s">
        <v>136</v>
      </c>
      <c r="C20" t="str">
        <f t="shared" si="1"/>
        <v>wind_speed</v>
      </c>
      <c r="D20" t="str">
        <f t="shared" si="0"/>
        <v>(select 'wind_speed' as enum,ime19.enumvalue, count(*) from accident left join imsmaenum ime19 on ime19.imsmaenum_guid = accident.wind_speed group by ime19.enumvalue) union (select 'wind_speed' as enum, '-------------------------------', 0) union</v>
      </c>
    </row>
    <row r="21" spans="1:4" x14ac:dyDescent="0.3">
      <c r="A21" t="s">
        <v>57</v>
      </c>
      <c r="B21" t="s">
        <v>137</v>
      </c>
      <c r="C21" t="str">
        <f t="shared" si="1"/>
        <v>depth_of_ordnance</v>
      </c>
      <c r="D21" t="str">
        <f t="shared" si="0"/>
        <v>(select 'depth_of_ordnance' as enum,ime20.enumvalue, count(*) from accident left join imsmaenum ime20 on ime20.imsmaenum_guid = accident.depth_of_ordnance group by ime20.enumvalue) union (select 'depth_of_ordnance' as enum, '-------------------------------', 0) union</v>
      </c>
    </row>
    <row r="22" spans="1:4" x14ac:dyDescent="0.3">
      <c r="A22" t="s">
        <v>58</v>
      </c>
      <c r="B22" t="s">
        <v>138</v>
      </c>
      <c r="C22" t="str">
        <f t="shared" si="1"/>
        <v>soil_characterisation</v>
      </c>
      <c r="D22" t="str">
        <f t="shared" si="0"/>
        <v>(select 'soil_characterisation' as enum,ime21.enumvalue, count(*) from accident left join imsmaenum ime21 on ime21.imsmaenum_guid = accident.soil_characterisation group by ime21.enumvalue) union (select 'soil_characterisation' as enum, '-------------------------------', 0) union</v>
      </c>
    </row>
    <row r="23" spans="1:4" x14ac:dyDescent="0.3">
      <c r="A23" t="s">
        <v>59</v>
      </c>
      <c r="B23" t="s">
        <v>139</v>
      </c>
      <c r="C23" t="str">
        <f t="shared" si="1"/>
        <v>was_the_ordnance_moved_before_the_accident</v>
      </c>
      <c r="D23" t="str">
        <f t="shared" si="0"/>
        <v>(select 'was_the_ordnance_moved_before_the_accident' as enum,ime22.enumvalue, count(*) from accident left join imsmaenum ime22 on ime22.imsmaenum_guid = accident.was_the_ordnance_moved_before_the_accident group by ime22.enumvalue) union (select 'was_the_ordnance_moved_before_the_accident' as enum, '-------------------------------', 0) union</v>
      </c>
    </row>
    <row r="24" spans="1:4" x14ac:dyDescent="0.3">
      <c r="A24" t="s">
        <v>60</v>
      </c>
      <c r="B24" t="s">
        <v>140</v>
      </c>
      <c r="C24" t="str">
        <f t="shared" si="1"/>
        <v>time_of_accident</v>
      </c>
      <c r="D24" t="str">
        <f t="shared" si="0"/>
        <v>(select 'time_of_accident' as enum,ime23.enumvalue, count(*) from accident left join imsmaenum ime23 on ime23.imsmaenum_guid = accident.time_of_accident group by ime23.enumvalue) union (select 'time_of_accident' as enum, '-------------------------------', 0) union</v>
      </c>
    </row>
    <row r="25" spans="1:4" x14ac:dyDescent="0.3">
      <c r="A25" t="s">
        <v>61</v>
      </c>
      <c r="B25" t="s">
        <v>141</v>
      </c>
      <c r="C25" t="str">
        <f t="shared" si="1"/>
        <v>ground_composition</v>
      </c>
      <c r="D25" t="str">
        <f t="shared" si="0"/>
        <v>(select 'ground_composition' as enum,ime24.enumvalue, count(*) from accident left join imsmaenum ime24 on ime24.imsmaenum_guid = accident.ground_composition group by ime24.enumvalue) union (select 'ground_composition' as enum, '-------------------------------', 0) union</v>
      </c>
    </row>
    <row r="26" spans="1:4" x14ac:dyDescent="0.3">
      <c r="A26" t="s">
        <v>62</v>
      </c>
      <c r="B26" t="s">
        <v>142</v>
      </c>
      <c r="C26" t="str">
        <f t="shared" si="1"/>
        <v>soil_compaction</v>
      </c>
      <c r="D26" t="str">
        <f t="shared" si="0"/>
        <v>(select 'soil_compaction' as enum,ime25.enumvalue, count(*) from accident left join imsmaenum ime25 on ime25.imsmaenum_guid = accident.soil_compaction group by ime25.enumvalue) union (select 'soil_compaction' as enum, '-------------------------------', 0) union</v>
      </c>
    </row>
    <row r="27" spans="1:4" x14ac:dyDescent="0.3">
      <c r="A27" t="s">
        <v>63</v>
      </c>
      <c r="B27" t="s">
        <v>143</v>
      </c>
      <c r="C27" t="str">
        <f t="shared" si="1"/>
        <v>metal_debris_level</v>
      </c>
      <c r="D27" t="str">
        <f t="shared" si="0"/>
        <v>(select 'metal_debris_level' as enum,ime26.enumvalue, count(*) from accident left join imsmaenum ime26 on ime26.imsmaenum_guid = accident.metal_debris_level group by ime26.enumvalue) union (select 'metal_debris_level' as enum, '-------------------------------', 0) union</v>
      </c>
    </row>
    <row r="28" spans="1:4" x14ac:dyDescent="0.3">
      <c r="A28" t="s">
        <v>64</v>
      </c>
      <c r="B28" t="s">
        <v>144</v>
      </c>
      <c r="C28" t="str">
        <f t="shared" si="1"/>
        <v>magnetic_ferrous_soil_content</v>
      </c>
      <c r="D28" t="str">
        <f t="shared" si="0"/>
        <v>(select 'magnetic_ferrous_soil_content' as enum,ime27.enumvalue, count(*) from accident left join imsmaenum ime27 on ime27.imsmaenum_guid = accident.magnetic_ferrous_soil_content group by ime27.enumvalue) union (select 'magnetic_ferrous_soil_content' as enum, '-------------------------------', 0) union</v>
      </c>
    </row>
    <row r="29" spans="1:4" x14ac:dyDescent="0.3">
      <c r="A29" t="s">
        <v>65</v>
      </c>
      <c r="B29" t="s">
        <v>145</v>
      </c>
      <c r="C29" t="str">
        <f t="shared" si="1"/>
        <v>how_ordnance_activated</v>
      </c>
      <c r="D29" t="str">
        <f t="shared" si="0"/>
        <v>(select 'how_ordnance_activated' as enum,ime28.enumvalue, count(*) from accident left join imsmaenum ime28 on ime28.imsmaenum_guid = accident.how_ordnance_activated group by ime28.enumvalue) union (select 'how_ordnance_activated' as enum, '-------------------------------', 0) union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442B-E744-4BBF-9C30-908B4D7FD7B5}">
  <dimension ref="A1:D91"/>
  <sheetViews>
    <sheetView topLeftCell="A50" workbookViewId="0">
      <selection activeCell="D2" sqref="D2:D91"/>
    </sheetView>
  </sheetViews>
  <sheetFormatPr defaultRowHeight="14.4" x14ac:dyDescent="0.3"/>
  <cols>
    <col min="2" max="2" width="80.77734375" bestFit="1" customWidth="1"/>
    <col min="3" max="3" width="25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146</v>
      </c>
      <c r="C2" t="str">
        <f>MID(B2, 60, 50)</f>
        <v>activityataccenum_guid</v>
      </c>
      <c r="D2" t="str">
        <f t="shared" ref="D2:D33" si="0">"(select '"&amp;C2&amp;"' as enum,"&amp;A2&amp;".enumvalue, count(*) from victim "&amp;B2&amp;" group by "&amp;A2&amp;".enumvalue) union (select '"&amp;C2&amp;"' as enum, '-------------------------------', 0) union"</f>
        <v>(select 'activityataccenum_guid' as enum,ime01.enumvalue, count(*) from victim left join imsmaenum ime01 on ime01.imsmaenum_guid = victim.activityataccenum_guid group by ime01.enumvalue) union (select 'activityataccenum_guid' as enum, '-------------------------------', 0) union</v>
      </c>
    </row>
    <row r="3" spans="1:4" x14ac:dyDescent="0.3">
      <c r="A3" t="s">
        <v>39</v>
      </c>
      <c r="B3" t="s">
        <v>147</v>
      </c>
      <c r="C3" t="str">
        <f t="shared" ref="C3:C66" si="1">MID(B3, 60, 50)</f>
        <v>ppeyesnoenum_guid</v>
      </c>
      <c r="D3" t="str">
        <f t="shared" si="0"/>
        <v>(select 'ppeyesnoenum_guid' as enum,ime02.enumvalue, count(*) from victim left join imsmaenum ime02 on ime02.imsmaenum_guid = victim.ppeyesnoenum_guid group by ime02.enumvalue) union (select 'ppeyesnoenum_guid' as enum, '-------------------------------', 0) union</v>
      </c>
    </row>
    <row r="4" spans="1:4" x14ac:dyDescent="0.3">
      <c r="A4" t="s">
        <v>40</v>
      </c>
      <c r="B4" t="s">
        <v>148</v>
      </c>
      <c r="C4" t="str">
        <f t="shared" si="1"/>
        <v>genderenum_guid</v>
      </c>
      <c r="D4" t="str">
        <f t="shared" si="0"/>
        <v>(select 'genderenum_guid' as enum,ime03.enumvalue, count(*) from victim left join imsmaenum ime03 on ime03.imsmaenum_guid = victim.genderenum_guid group by ime03.enumvalue) union (select 'genderenum_guid' as enum, '-------------------------------', 0) union</v>
      </c>
    </row>
    <row r="5" spans="1:4" x14ac:dyDescent="0.3">
      <c r="A5" t="s">
        <v>41</v>
      </c>
      <c r="B5" t="s">
        <v>149</v>
      </c>
      <c r="C5" t="str">
        <f t="shared" si="1"/>
        <v>killedorinjuredenum_guid</v>
      </c>
      <c r="D5" t="str">
        <f t="shared" si="0"/>
        <v>(select 'killedorinjuredenum_guid' as enum,ime04.enumvalue, count(*) from victim left join imsmaenum ime04 on ime04.imsmaenum_guid = victim.killedorinjuredenum_guid group by ime04.enumvalue) union (select 'killedorinjuredenum_guid' as enum, '-------------------------------', 0) union</v>
      </c>
    </row>
    <row r="6" spans="1:4" x14ac:dyDescent="0.3">
      <c r="A6" t="s">
        <v>42</v>
      </c>
      <c r="B6" t="s">
        <v>150</v>
      </c>
      <c r="C6" t="str">
        <f t="shared" si="1"/>
        <v>status_guid</v>
      </c>
      <c r="D6" t="str">
        <f t="shared" si="0"/>
        <v>(select 'status_guid' as enum,ime05.enumvalue, count(*) from victim left join imsmaenum ime05 on ime05.imsmaenum_guid = victim.status_guid group by ime05.enumvalue) union (select 'status_guid' as enum, '-------------------------------', 0) union</v>
      </c>
    </row>
    <row r="7" spans="1:4" x14ac:dyDescent="0.3">
      <c r="A7" t="s">
        <v>43</v>
      </c>
      <c r="B7" t="s">
        <v>151</v>
      </c>
      <c r="C7" t="str">
        <f t="shared" si="1"/>
        <v>mannerofdeath_guid</v>
      </c>
      <c r="D7" t="str">
        <f t="shared" si="0"/>
        <v>(select 'mannerofdeath_guid' as enum,ime06.enumvalue, count(*) from victim left join imsmaenum ime06 on ime06.imsmaenum_guid = victim.mannerofdeath_guid group by ime06.enumvalue) union (select 'mannerofdeath_guid' as enum, '-------------------------------', 0) union</v>
      </c>
    </row>
    <row r="8" spans="1:4" x14ac:dyDescent="0.3">
      <c r="A8" t="s">
        <v>44</v>
      </c>
      <c r="B8" t="s">
        <v>152</v>
      </c>
      <c r="C8" t="str">
        <f t="shared" si="1"/>
        <v>ppeeffectiveness_guid</v>
      </c>
      <c r="D8" t="str">
        <f t="shared" si="0"/>
        <v>(select 'ppeeffectiveness_guid' as enum,ime07.enumvalue, count(*) from victim left join imsmaenum ime07 on ime07.imsmaenum_guid = victim.ppeeffectiveness_guid group by ime07.enumvalue) union (select 'ppeeffectiveness_guid' as enum, '-------------------------------', 0) union</v>
      </c>
    </row>
    <row r="9" spans="1:4" x14ac:dyDescent="0.3">
      <c r="A9" t="s">
        <v>45</v>
      </c>
      <c r="B9" t="s">
        <v>153</v>
      </c>
      <c r="C9" t="str">
        <f t="shared" si="1"/>
        <v>firstmedicalfacility_guid</v>
      </c>
      <c r="D9" t="str">
        <f t="shared" si="0"/>
        <v>(select 'firstmedicalfacility_guid' as enum,ime08.enumvalue, count(*) from victim left join imsmaenum ime08 on ime08.imsmaenum_guid = victim.firstmedicalfacility_guid group by ime08.enumvalue) union (select 'firstmedicalfacility_guid' as enum, '-------------------------------', 0) union</v>
      </c>
    </row>
    <row r="10" spans="1:4" x14ac:dyDescent="0.3">
      <c r="A10" t="s">
        <v>46</v>
      </c>
      <c r="B10" t="s">
        <v>154</v>
      </c>
      <c r="C10" t="str">
        <f t="shared" si="1"/>
        <v>howoftenenteredarea_guid</v>
      </c>
      <c r="D10" t="str">
        <f t="shared" si="0"/>
        <v>(select 'howoftenenteredarea_guid' as enum,ime09.enumvalue, count(*) from victim left join imsmaenum ime09 on ime09.imsmaenum_guid = victim.howoftenenteredarea_guid group by ime09.enumvalue) union (select 'howoftenenteredarea_guid' as enum, '-------------------------------', 0) union</v>
      </c>
    </row>
    <row r="11" spans="1:4" x14ac:dyDescent="0.3">
      <c r="A11" t="s">
        <v>47</v>
      </c>
      <c r="B11" t="s">
        <v>155</v>
      </c>
      <c r="C11" t="str">
        <f t="shared" si="1"/>
        <v>sawobject_guid</v>
      </c>
      <c r="D11" t="str">
        <f t="shared" si="0"/>
        <v>(select 'sawobject_guid' as enum,ime10.enumvalue, count(*) from victim left join imsmaenum ime10 on ime10.imsmaenum_guid = victim.sawobject_guid group by ime10.enumvalue) union (select 'sawobject_guid' as enum, '-------------------------------', 0) union</v>
      </c>
    </row>
    <row r="12" spans="1:4" x14ac:dyDescent="0.3">
      <c r="A12" t="s">
        <v>48</v>
      </c>
      <c r="B12" t="s">
        <v>156</v>
      </c>
      <c r="C12" t="str">
        <f t="shared" si="1"/>
        <v>knewareadangerous_guid</v>
      </c>
      <c r="D12" t="str">
        <f t="shared" si="0"/>
        <v>(select 'knewareadangerous_guid' as enum,ime11.enumvalue, count(*) from victim left join imsmaenum ime11 on ime11.imsmaenum_guid = victim.knewareadangerous_guid group by ime11.enumvalue) union (select 'knewareadangerous_guid' as enum, '-------------------------------', 0) union</v>
      </c>
    </row>
    <row r="13" spans="1:4" x14ac:dyDescent="0.3">
      <c r="A13" t="s">
        <v>49</v>
      </c>
      <c r="B13" t="s">
        <v>157</v>
      </c>
      <c r="C13" t="str">
        <f t="shared" si="1"/>
        <v>reasonenteredarea_guid</v>
      </c>
      <c r="D13" t="str">
        <f t="shared" si="0"/>
        <v>(select 'reasonenteredarea_guid' as enum,ime12.enumvalue, count(*) from victim left join imsmaenum ime12 on ime12.imsmaenum_guid = victim.reasonenteredarea_guid group by ime12.enumvalue) union (select 'reasonenteredarea_guid' as enum, '-------------------------------', 0) union</v>
      </c>
    </row>
    <row r="14" spans="1:4" x14ac:dyDescent="0.3">
      <c r="A14" t="s">
        <v>50</v>
      </c>
      <c r="B14" t="s">
        <v>158</v>
      </c>
      <c r="C14" t="str">
        <f t="shared" si="1"/>
        <v>mineavoidancetrained_guid</v>
      </c>
      <c r="D14" t="str">
        <f t="shared" si="0"/>
        <v>(select 'mineavoidancetrained_guid' as enum,ime13.enumvalue, count(*) from victim left join imsmaenum ime13 on ime13.imsmaenum_guid = victim.mineavoidancetrained_guid group by ime13.enumvalue) union (select 'mineavoidancetrained_guid' as enum, '-------------------------------', 0) union</v>
      </c>
    </row>
    <row r="15" spans="1:4" x14ac:dyDescent="0.3">
      <c r="A15" t="s">
        <v>51</v>
      </c>
      <c r="B15" t="s">
        <v>159</v>
      </c>
      <c r="C15" t="str">
        <f t="shared" si="1"/>
        <v>accidentally_touched</v>
      </c>
      <c r="D15" t="str">
        <f t="shared" si="0"/>
        <v>(select 'accidentally_touched' as enum,ime14.enumvalue, count(*) from victim left join imsmaenum ime14 on ime14.imsmaenum_guid = victim.accidentally_touched group by ime14.enumvalue) union (select 'accidentally_touched' as enum, '-------------------------------', 0) union</v>
      </c>
    </row>
    <row r="16" spans="1:4" x14ac:dyDescent="0.3">
      <c r="A16" t="s">
        <v>52</v>
      </c>
      <c r="B16" t="s">
        <v>160</v>
      </c>
      <c r="C16" t="str">
        <f t="shared" si="1"/>
        <v>addictions</v>
      </c>
      <c r="D16" t="str">
        <f t="shared" si="0"/>
        <v>(select 'addictions' as enum,ime15.enumvalue, count(*) from victim left join imsmaenum ime15 on ime15.imsmaenum_guid = victim.addictions group by ime15.enumvalue) union (select 'addictions' as enum, '-------------------------------', 0) union</v>
      </c>
    </row>
    <row r="17" spans="1:4" x14ac:dyDescent="0.3">
      <c r="A17" t="s">
        <v>53</v>
      </c>
      <c r="B17" t="s">
        <v>161</v>
      </c>
      <c r="C17" t="str">
        <f t="shared" si="1"/>
        <v>arable_land</v>
      </c>
      <c r="D17" t="str">
        <f t="shared" si="0"/>
        <v>(select 'arable_land' as enum,ime16.enumvalue, count(*) from victim left join imsmaenum ime16 on ime16.imsmaenum_guid = victim.arable_land group by ime16.enumvalue) union (select 'arable_land' as enum, '-------------------------------', 0) union</v>
      </c>
    </row>
    <row r="18" spans="1:4" x14ac:dyDescent="0.3">
      <c r="A18" t="s">
        <v>54</v>
      </c>
      <c r="B18" t="s">
        <v>162</v>
      </c>
      <c r="C18" t="str">
        <f t="shared" si="1"/>
        <v>area_cleared_by_victim</v>
      </c>
      <c r="D18" t="str">
        <f t="shared" si="0"/>
        <v>(select 'area_cleared_by_victim' as enum,ime17.enumvalue, count(*) from victim left join imsmaenum ime17 on ime17.imsmaenum_guid = victim.area_cleared_by_victim group by ime17.enumvalue) union (select 'area_cleared_by_victim' as enum, '-------------------------------', 0) union</v>
      </c>
    </row>
    <row r="19" spans="1:4" x14ac:dyDescent="0.3">
      <c r="A19" t="s">
        <v>55</v>
      </c>
      <c r="B19" t="s">
        <v>163</v>
      </c>
      <c r="C19" t="str">
        <f t="shared" si="1"/>
        <v>bathroom</v>
      </c>
      <c r="D19" t="str">
        <f t="shared" si="0"/>
        <v>(select 'bathroom' as enum,ime18.enumvalue, count(*) from victim left join imsmaenum ime18 on ime18.imsmaenum_guid = victim.bathroom group by ime18.enumvalue) union (select 'bathroom' as enum, '-------------------------------', 0) union</v>
      </c>
    </row>
    <row r="20" spans="1:4" x14ac:dyDescent="0.3">
      <c r="A20" t="s">
        <v>56</v>
      </c>
      <c r="B20" t="s">
        <v>164</v>
      </c>
      <c r="C20" t="str">
        <f t="shared" si="1"/>
        <v>bread_winner_role_changed_after_accident</v>
      </c>
      <c r="D20" t="str">
        <f t="shared" si="0"/>
        <v>(select 'bread_winner_role_changed_after_accident' as enum,ime19.enumvalue, count(*) from victim left join imsmaenum ime19 on ime19.imsmaenum_guid = victim.bread_winner_role_changed_after_accident group by ime19.enumvalue) union (select 'bread_winner_role_changed_after_accident' as enum, '-------------------------------', 0) union</v>
      </c>
    </row>
    <row r="21" spans="1:4" x14ac:dyDescent="0.3">
      <c r="A21" t="s">
        <v>57</v>
      </c>
      <c r="B21" t="s">
        <v>165</v>
      </c>
      <c r="C21" t="str">
        <f t="shared" si="1"/>
        <v>car_truck</v>
      </c>
      <c r="D21" t="str">
        <f t="shared" si="0"/>
        <v>(select 'car_truck' as enum,ime20.enumvalue, count(*) from victim left join imsmaenum ime20 on ime20.imsmaenum_guid = victim.car_truck group by ime20.enumvalue) union (select 'car_truck' as enum, '-------------------------------', 0) union</v>
      </c>
    </row>
    <row r="22" spans="1:4" x14ac:dyDescent="0.3">
      <c r="A22" t="s">
        <v>58</v>
      </c>
      <c r="B22" t="s">
        <v>166</v>
      </c>
      <c r="C22" t="str">
        <f t="shared" si="1"/>
        <v>child_attending_school</v>
      </c>
      <c r="D22" t="str">
        <f t="shared" si="0"/>
        <v>(select 'child_attending_school' as enum,ime21.enumvalue, count(*) from victim left join imsmaenum ime21 on ime21.imsmaenum_guid = victim.child_attending_school group by ime21.enumvalue) union (select 'child_attending_school' as enum, '-------------------------------', 0) union</v>
      </c>
    </row>
    <row r="23" spans="1:4" x14ac:dyDescent="0.3">
      <c r="A23" t="s">
        <v>59</v>
      </c>
      <c r="B23" t="s">
        <v>167</v>
      </c>
      <c r="C23" t="str">
        <f t="shared" si="1"/>
        <v>clothes</v>
      </c>
      <c r="D23" t="str">
        <f t="shared" si="0"/>
        <v>(select 'clothes' as enum,ime22.enumvalue, count(*) from victim left join imsmaenum ime22 on ime22.imsmaenum_guid = victim.clothes group by ime22.enumvalue) union (select 'clothes' as enum, '-------------------------------', 0) union</v>
      </c>
    </row>
    <row r="24" spans="1:4" x14ac:dyDescent="0.3">
      <c r="A24" t="s">
        <v>60</v>
      </c>
      <c r="B24" t="s">
        <v>168</v>
      </c>
      <c r="C24" t="str">
        <f t="shared" si="1"/>
        <v>community_tried_to_include_victim_into_community</v>
      </c>
      <c r="D24" t="str">
        <f t="shared" si="0"/>
        <v>(select 'community_tried_to_include_victim_into_community' as enum,ime23.enumvalue, count(*) from victim left join imsmaenum ime23 on ime23.imsmaenum_guid = victim.community_tried_to_include_victim_into_community group by ime23.enumvalue) union (select 'community_tried_to_include_victim_into_community' as enum, '-------------------------------', 0) union</v>
      </c>
    </row>
    <row r="25" spans="1:4" x14ac:dyDescent="0.3">
      <c r="A25" t="s">
        <v>61</v>
      </c>
      <c r="B25" t="s">
        <v>169</v>
      </c>
      <c r="C25" t="str">
        <f t="shared" si="1"/>
        <v>current_rehabilitation_pillar</v>
      </c>
      <c r="D25" t="str">
        <f t="shared" si="0"/>
        <v>(select 'current_rehabilitation_pillar' as enum,ime24.enumvalue, count(*) from victim left join imsmaenum ime24 on ime24.imsmaenum_guid = victim.current_rehabilitation_pillar group by ime24.enumvalue) union (select 'current_rehabilitation_pillar' as enum, '-------------------------------', 0) union</v>
      </c>
    </row>
    <row r="26" spans="1:4" x14ac:dyDescent="0.3">
      <c r="A26" t="s">
        <v>62</v>
      </c>
      <c r="B26" t="s">
        <v>170</v>
      </c>
      <c r="C26" t="str">
        <f t="shared" si="1"/>
        <v>day_to_day_activities_accessibility</v>
      </c>
      <c r="D26" t="str">
        <f t="shared" si="0"/>
        <v>(select 'day_to_day_activities_accessibility' as enum,ime25.enumvalue, count(*) from victim left join imsmaenum ime25 on ime25.imsmaenum_guid = victim.day_to_day_activities_accessibility group by ime25.enumvalue) union (select 'day_to_day_activities_accessibility' as enum, '-------------------------------', 0) union</v>
      </c>
    </row>
    <row r="27" spans="1:4" x14ac:dyDescent="0.3">
      <c r="A27" t="s">
        <v>63</v>
      </c>
      <c r="B27" t="s">
        <v>171</v>
      </c>
      <c r="C27" t="str">
        <f t="shared" si="1"/>
        <v>day_to_day_activities_mobility</v>
      </c>
      <c r="D27" t="str">
        <f t="shared" si="0"/>
        <v>(select 'day_to_day_activities_mobility' as enum,ime26.enumvalue, count(*) from victim left join imsmaenum ime26 on ime26.imsmaenum_guid = victim.day_to_day_activities_mobility group by ime26.enumvalue) union (select 'day_to_day_activities_mobility' as enum, '-------------------------------', 0) union</v>
      </c>
    </row>
    <row r="28" spans="1:4" x14ac:dyDescent="0.3">
      <c r="A28" t="s">
        <v>64</v>
      </c>
      <c r="B28" t="s">
        <v>172</v>
      </c>
      <c r="C28" t="str">
        <f t="shared" si="1"/>
        <v>day_to_day_activities_social_life</v>
      </c>
      <c r="D28" t="str">
        <f t="shared" si="0"/>
        <v>(select 'day_to_day_activities_social_life' as enum,ime27.enumvalue, count(*) from victim left join imsmaenum ime27 on ime27.imsmaenum_guid = victim.day_to_day_activities_social_life group by ime27.enumvalue) union (select 'day_to_day_activities_social_life' as enum, '-------------------------------', 0) union</v>
      </c>
    </row>
    <row r="29" spans="1:4" x14ac:dyDescent="0.3">
      <c r="A29" t="s">
        <v>65</v>
      </c>
      <c r="B29" t="s">
        <v>173</v>
      </c>
      <c r="C29" t="str">
        <f t="shared" si="1"/>
        <v>demining_function</v>
      </c>
      <c r="D29" t="str">
        <f t="shared" si="0"/>
        <v>(select 'demining_function' as enum,ime28.enumvalue, count(*) from victim left join imsmaenum ime28 on ime28.imsmaenum_guid = victim.demining_function group by ime28.enumvalue) union (select 'demining_function' as enum, '-------------------------------', 0) union</v>
      </c>
    </row>
    <row r="30" spans="1:4" x14ac:dyDescent="0.3">
      <c r="A30" t="s">
        <v>66</v>
      </c>
      <c r="B30" t="s">
        <v>174</v>
      </c>
      <c r="C30" t="str">
        <f t="shared" si="1"/>
        <v>denied_job_placement_opportunity</v>
      </c>
      <c r="D30" t="str">
        <f t="shared" si="0"/>
        <v>(select 'denied_job_placement_opportunity' as enum,ime29.enumvalue, count(*) from victim left join imsmaenum ime29 on ime29.imsmaenum_guid = victim.denied_job_placement_opportunity group by ime29.enumvalue) union (select 'denied_job_placement_opportunity' as enum, '-------------------------------', 0) union</v>
      </c>
    </row>
    <row r="31" spans="1:4" x14ac:dyDescent="0.3">
      <c r="A31" t="s">
        <v>67</v>
      </c>
      <c r="B31" t="s">
        <v>175</v>
      </c>
      <c r="C31" t="str">
        <f t="shared" si="1"/>
        <v>denied_vocational_training</v>
      </c>
      <c r="D31" t="str">
        <f t="shared" si="0"/>
        <v>(select 'denied_vocational_training' as enum,ime30.enumvalue, count(*) from victim left join imsmaenum ime30 on ime30.imsmaenum_guid = victim.denied_vocational_training group by ime30.enumvalue) union (select 'denied_vocational_training' as enum, '-------------------------------', 0) union</v>
      </c>
    </row>
    <row r="32" spans="1:4" x14ac:dyDescent="0.3">
      <c r="A32" t="s">
        <v>68</v>
      </c>
      <c r="B32" t="s">
        <v>176</v>
      </c>
      <c r="C32" t="str">
        <f t="shared" si="1"/>
        <v>disability</v>
      </c>
      <c r="D32" t="str">
        <f t="shared" si="0"/>
        <v>(select 'disability' as enum,ime31.enumvalue, count(*) from victim left join imsmaenum ime31 on ime31.imsmaenum_guid = victim.disability group by ime31.enumvalue) union (select 'disability' as enum, '-------------------------------', 0) union</v>
      </c>
    </row>
    <row r="33" spans="1:4" x14ac:dyDescent="0.3">
      <c r="A33" t="s">
        <v>69</v>
      </c>
      <c r="B33" t="s">
        <v>177</v>
      </c>
      <c r="C33" t="str">
        <f t="shared" si="1"/>
        <v>disability_group</v>
      </c>
      <c r="D33" t="str">
        <f t="shared" si="0"/>
        <v>(select 'disability_group' as enum,ime32.enumvalue, count(*) from victim left join imsmaenum ime32 on ime32.imsmaenum_guid = victim.disability_group group by ime32.enumvalue) union (select 'disability_group' as enum, '-------------------------------', 0) union</v>
      </c>
    </row>
    <row r="34" spans="1:4" x14ac:dyDescent="0.3">
      <c r="A34" t="s">
        <v>70</v>
      </c>
      <c r="B34" t="s">
        <v>178</v>
      </c>
      <c r="C34" t="str">
        <f t="shared" si="1"/>
        <v>displacement_status</v>
      </c>
      <c r="D34" t="str">
        <f t="shared" ref="D34:D65" si="2">"(select '"&amp;C34&amp;"' as enum,"&amp;A34&amp;".enumvalue, count(*) from victim "&amp;B34&amp;" group by "&amp;A34&amp;".enumvalue) union (select '"&amp;C34&amp;"' as enum, '-------------------------------', 0) union"</f>
        <v>(select 'displacement_status' as enum,ime33.enumvalue, count(*) from victim left join imsmaenum ime33 on ime33.imsmaenum_guid = victim.displacement_status group by ime33.enumvalue) union (select 'displacement_status' as enum, '-------------------------------', 0) union</v>
      </c>
    </row>
    <row r="35" spans="1:4" x14ac:dyDescent="0.3">
      <c r="A35" t="s">
        <v>71</v>
      </c>
      <c r="B35" t="s">
        <v>179</v>
      </c>
      <c r="C35" t="str">
        <f t="shared" si="1"/>
        <v>dwelling_repairs</v>
      </c>
      <c r="D35" t="str">
        <f t="shared" si="2"/>
        <v>(select 'dwelling_repairs' as enum,ime34.enumvalue, count(*) from victim left join imsmaenum ime34 on ime34.imsmaenum_guid = victim.dwelling_repairs group by ime34.enumvalue) union (select 'dwelling_repairs' as enum, '-------------------------------', 0) union</v>
      </c>
    </row>
    <row r="36" spans="1:4" x14ac:dyDescent="0.3">
      <c r="A36" t="s">
        <v>72</v>
      </c>
      <c r="B36" t="s">
        <v>180</v>
      </c>
      <c r="C36" t="str">
        <f t="shared" si="1"/>
        <v>electricity</v>
      </c>
      <c r="D36" t="str">
        <f t="shared" si="2"/>
        <v>(select 'electricity' as enum,ime35.enumvalue, count(*) from victim left join imsmaenum ime35 on ime35.imsmaenum_guid = victim.electricity group by ime35.enumvalue) union (select 'electricity' as enum, '-------------------------------', 0) union</v>
      </c>
    </row>
    <row r="37" spans="1:4" x14ac:dyDescent="0.3">
      <c r="A37" t="s">
        <v>73</v>
      </c>
      <c r="B37" t="s">
        <v>181</v>
      </c>
      <c r="C37" t="str">
        <f t="shared" si="1"/>
        <v>encourage_complete_education</v>
      </c>
      <c r="D37" t="str">
        <f t="shared" si="2"/>
        <v>(select 'encourage_complete_education' as enum,ime36.enumvalue, count(*) from victim left join imsmaenum ime36 on ime36.imsmaenum_guid = victim.encourage_complete_education group by ime36.enumvalue) union (select 'encourage_complete_education' as enum, '-------------------------------', 0) union</v>
      </c>
    </row>
    <row r="38" spans="1:4" x14ac:dyDescent="0.3">
      <c r="A38" t="s">
        <v>74</v>
      </c>
      <c r="B38" t="s">
        <v>182</v>
      </c>
      <c r="C38" t="str">
        <f t="shared" si="1"/>
        <v>event_caused_loss_of_job</v>
      </c>
      <c r="D38" t="str">
        <f t="shared" si="2"/>
        <v>(select 'event_caused_loss_of_job' as enum,ime37.enumvalue, count(*) from victim left join imsmaenum ime37 on ime37.imsmaenum_guid = victim.event_caused_loss_of_job group by ime37.enumvalue) union (select 'event_caused_loss_of_job' as enum, '-------------------------------', 0) union</v>
      </c>
    </row>
    <row r="39" spans="1:4" x14ac:dyDescent="0.3">
      <c r="A39" t="s">
        <v>75</v>
      </c>
      <c r="B39" t="s">
        <v>183</v>
      </c>
      <c r="C39" t="str">
        <f t="shared" si="1"/>
        <v>family_tried_to_include_victim_into_community</v>
      </c>
      <c r="D39" t="str">
        <f t="shared" si="2"/>
        <v>(select 'family_tried_to_include_victim_into_community' as enum,ime38.enumvalue, count(*) from victim left join imsmaenum ime38 on ime38.imsmaenum_guid = victim.family_tried_to_include_victim_into_community group by ime38.enumvalue) union (select 'family_tried_to_include_victim_into_community' as enum, '-------------------------------', 0) union</v>
      </c>
    </row>
    <row r="40" spans="1:4" x14ac:dyDescent="0.3">
      <c r="A40" t="s">
        <v>236</v>
      </c>
      <c r="B40" t="s">
        <v>184</v>
      </c>
      <c r="C40" t="str">
        <f t="shared" si="1"/>
        <v>feels_included_in_society</v>
      </c>
      <c r="D40" t="str">
        <f t="shared" si="2"/>
        <v>(select 'feels_included_in_society' as enum,ime39.enumvalue, count(*) from victim left join imsmaenum ime39 on ime39.imsmaenum_guid = victim.feels_included_in_society group by ime39.enumvalue) union (select 'feels_included_in_society' as enum, '-------------------------------', 0) union</v>
      </c>
    </row>
    <row r="41" spans="1:4" x14ac:dyDescent="0.3">
      <c r="A41" t="s">
        <v>237</v>
      </c>
      <c r="B41" t="s">
        <v>185</v>
      </c>
      <c r="C41" t="str">
        <f t="shared" si="1"/>
        <v>freezer</v>
      </c>
      <c r="D41" t="str">
        <f t="shared" si="2"/>
        <v>(select 'freezer' as enum,ime40.enumvalue, count(*) from victim left join imsmaenum ime40 on ime40.imsmaenum_guid = victim.freezer group by ime40.enumvalue) union (select 'freezer' as enum, '-------------------------------', 0) union</v>
      </c>
    </row>
    <row r="42" spans="1:4" x14ac:dyDescent="0.3">
      <c r="A42" t="s">
        <v>238</v>
      </c>
      <c r="B42" t="s">
        <v>186</v>
      </c>
      <c r="C42" t="str">
        <f t="shared" si="1"/>
        <v>furniture_toys</v>
      </c>
      <c r="D42" t="str">
        <f t="shared" si="2"/>
        <v>(select 'furniture_toys' as enum,ime41.enumvalue, count(*) from victim left join imsmaenum ime41 on ime41.imsmaenum_guid = victim.furniture_toys group by ime41.enumvalue) union (select 'furniture_toys' as enum, '-------------------------------', 0) union</v>
      </c>
    </row>
    <row r="43" spans="1:4" x14ac:dyDescent="0.3">
      <c r="A43" t="s">
        <v>239</v>
      </c>
      <c r="B43" t="s">
        <v>187</v>
      </c>
      <c r="C43" t="str">
        <f t="shared" si="1"/>
        <v>gas</v>
      </c>
      <c r="D43" t="str">
        <f t="shared" si="2"/>
        <v>(select 'gas' as enum,ime42.enumvalue, count(*) from victim left join imsmaenum ime42 on ime42.imsmaenum_guid = victim.gas group by ime42.enumvalue) union (select 'gas' as enum, '-------------------------------', 0) union</v>
      </c>
    </row>
    <row r="44" spans="1:4" x14ac:dyDescent="0.3">
      <c r="A44" t="s">
        <v>240</v>
      </c>
      <c r="B44" t="s">
        <v>188</v>
      </c>
      <c r="C44" t="str">
        <f t="shared" si="1"/>
        <v>heating_cooling</v>
      </c>
      <c r="D44" t="str">
        <f t="shared" si="2"/>
        <v>(select 'heating_cooling' as enum,ime43.enumvalue, count(*) from victim left join imsmaenum ime43 on ime43.imsmaenum_guid = victim.heating_cooling group by ime43.enumvalue) union (select 'heating_cooling' as enum, '-------------------------------', 0) union</v>
      </c>
    </row>
    <row r="45" spans="1:4" x14ac:dyDescent="0.3">
      <c r="A45" t="s">
        <v>241</v>
      </c>
      <c r="B45" t="s">
        <v>189</v>
      </c>
      <c r="C45" t="str">
        <f t="shared" si="1"/>
        <v>highest_level_education</v>
      </c>
      <c r="D45" t="str">
        <f t="shared" si="2"/>
        <v>(select 'highest_level_education' as enum,ime44.enumvalue, count(*) from victim left join imsmaenum ime44 on ime44.imsmaenum_guid = victim.highest_level_education group by ime44.enumvalue) union (select 'highest_level_education' as enum, '-------------------------------', 0) union</v>
      </c>
    </row>
    <row r="46" spans="1:4" x14ac:dyDescent="0.3">
      <c r="A46" t="s">
        <v>242</v>
      </c>
      <c r="B46" t="s">
        <v>190</v>
      </c>
      <c r="C46" t="str">
        <f t="shared" si="1"/>
        <v>how_long_use_prosthesis</v>
      </c>
      <c r="D46" t="str">
        <f t="shared" si="2"/>
        <v>(select 'how_long_use_prosthesis' as enum,ime45.enumvalue, count(*) from victim left join imsmaenum ime45 on ime45.imsmaenum_guid = victim.how_long_use_prosthesis group by ime45.enumvalue) union (select 'how_long_use_prosthesis' as enum, '-------------------------------', 0) union</v>
      </c>
    </row>
    <row r="47" spans="1:4" x14ac:dyDescent="0.3">
      <c r="A47" t="s">
        <v>243</v>
      </c>
      <c r="B47" t="s">
        <v>191</v>
      </c>
      <c r="C47" t="str">
        <f t="shared" si="1"/>
        <v>hygiene_items</v>
      </c>
      <c r="D47" t="str">
        <f t="shared" si="2"/>
        <v>(select 'hygiene_items' as enum,ime46.enumvalue, count(*) from victim left join imsmaenum ime46 on ime46.imsmaenum_guid = victim.hygiene_items group by ime46.enumvalue) union (select 'hygiene_items' as enum, '-------------------------------', 0) union</v>
      </c>
    </row>
    <row r="48" spans="1:4" x14ac:dyDescent="0.3">
      <c r="A48" t="s">
        <v>244</v>
      </c>
      <c r="B48" t="s">
        <v>192</v>
      </c>
      <c r="C48" t="str">
        <f t="shared" si="1"/>
        <v>included_in_assistance_program</v>
      </c>
      <c r="D48" t="str">
        <f t="shared" si="2"/>
        <v>(select 'included_in_assistance_program' as enum,ime47.enumvalue, count(*) from victim left join imsmaenum ime47 on ime47.imsmaenum_guid = victim.included_in_assistance_program group by ime47.enumvalue) union (select 'included_in_assistance_program' as enum, '-------------------------------', 0) union</v>
      </c>
    </row>
    <row r="49" spans="1:4" x14ac:dyDescent="0.3">
      <c r="A49" t="s">
        <v>245</v>
      </c>
      <c r="B49" t="s">
        <v>193</v>
      </c>
      <c r="C49" t="str">
        <f t="shared" si="1"/>
        <v>intentionally_touched</v>
      </c>
      <c r="D49" t="str">
        <f t="shared" si="2"/>
        <v>(select 'intentionally_touched' as enum,ime48.enumvalue, count(*) from victim left join imsmaenum ime48 on ime48.imsmaenum_guid = victim.intentionally_touched group by ime48.enumvalue) union (select 'intentionally_touched' as enum, '-------------------------------', 0) union</v>
      </c>
    </row>
    <row r="50" spans="1:4" x14ac:dyDescent="0.3">
      <c r="A50" t="s">
        <v>246</v>
      </c>
      <c r="B50" t="s">
        <v>194</v>
      </c>
      <c r="C50" t="str">
        <f t="shared" si="1"/>
        <v>interested_in_advocacy_work</v>
      </c>
      <c r="D50" t="str">
        <f t="shared" si="2"/>
        <v>(select 'interested_in_advocacy_work' as enum,ime49.enumvalue, count(*) from victim left join imsmaenum ime49 on ime49.imsmaenum_guid = victim.interested_in_advocacy_work group by ime49.enumvalue) union (select 'interested_in_advocacy_work' as enum, '-------------------------------', 0) union</v>
      </c>
    </row>
    <row r="51" spans="1:4" x14ac:dyDescent="0.3">
      <c r="A51" t="s">
        <v>247</v>
      </c>
      <c r="B51" t="s">
        <v>195</v>
      </c>
      <c r="C51" t="str">
        <f t="shared" si="1"/>
        <v>interviewee_type</v>
      </c>
      <c r="D51" t="str">
        <f t="shared" si="2"/>
        <v>(select 'interviewee_type' as enum,ime50.enumvalue, count(*) from victim left join imsmaenum ime50 on ime50.imsmaenum_guid = victim.interviewee_type group by ime50.enumvalue) union (select 'interviewee_type' as enum, '-------------------------------', 0) union</v>
      </c>
    </row>
    <row r="52" spans="1:4" x14ac:dyDescent="0.3">
      <c r="A52" t="s">
        <v>248</v>
      </c>
      <c r="B52" t="s">
        <v>196</v>
      </c>
      <c r="C52" t="str">
        <f t="shared" si="1"/>
        <v>kitchen</v>
      </c>
      <c r="D52" t="str">
        <f t="shared" si="2"/>
        <v>(select 'kitchen' as enum,ime51.enumvalue, count(*) from victim left join imsmaenum ime51 on ime51.imsmaenum_guid = victim.kitchen group by ime51.enumvalue) union (select 'kitchen' as enum, '-------------------------------', 0) union</v>
      </c>
    </row>
    <row r="53" spans="1:4" x14ac:dyDescent="0.3">
      <c r="A53" t="s">
        <v>249</v>
      </c>
      <c r="B53" t="s">
        <v>197</v>
      </c>
      <c r="C53" t="str">
        <f t="shared" si="1"/>
        <v>last_use_prosthesis</v>
      </c>
      <c r="D53" t="str">
        <f t="shared" si="2"/>
        <v>(select 'last_use_prosthesis' as enum,ime52.enumvalue, count(*) from victim left join imsmaenum ime52 on ime52.imsmaenum_guid = victim.last_use_prosthesis group by ime52.enumvalue) union (select 'last_use_prosthesis' as enum, '-------------------------------', 0) union</v>
      </c>
    </row>
    <row r="54" spans="1:4" x14ac:dyDescent="0.3">
      <c r="A54" t="s">
        <v>250</v>
      </c>
      <c r="B54" t="s">
        <v>198</v>
      </c>
      <c r="C54" t="str">
        <f t="shared" si="1"/>
        <v>laundry_machine</v>
      </c>
      <c r="D54" t="str">
        <f t="shared" si="2"/>
        <v>(select 'laundry_machine' as enum,ime53.enumvalue, count(*) from victim left join imsmaenum ime53 on ime53.imsmaenum_guid = victim.laundry_machine group by ime53.enumvalue) union (select 'laundry_machine' as enum, '-------------------------------', 0) union</v>
      </c>
    </row>
    <row r="55" spans="1:4" x14ac:dyDescent="0.3">
      <c r="A55" t="s">
        <v>251</v>
      </c>
      <c r="B55" t="s">
        <v>199</v>
      </c>
      <c r="C55" t="str">
        <f t="shared" si="1"/>
        <v>law_awareness</v>
      </c>
      <c r="D55" t="str">
        <f t="shared" si="2"/>
        <v>(select 'law_awareness' as enum,ime54.enumvalue, count(*) from victim left join imsmaenum ime54 on ime54.imsmaenum_guid = victim.law_awareness group by ime54.enumvalue) union (select 'law_awareness' as enum, '-------------------------------', 0) union</v>
      </c>
    </row>
    <row r="56" spans="1:4" x14ac:dyDescent="0.3">
      <c r="A56" t="s">
        <v>252</v>
      </c>
      <c r="B56" t="s">
        <v>200</v>
      </c>
      <c r="C56" t="str">
        <f t="shared" si="1"/>
        <v>level_of_income</v>
      </c>
      <c r="D56" t="str">
        <f t="shared" si="2"/>
        <v>(select 'level_of_income' as enum,ime55.enumvalue, count(*) from victim left join imsmaenum ime55 on ime55.imsmaenum_guid = victim.level_of_income group by ime55.enumvalue) union (select 'level_of_income' as enum, '-------------------------------', 0) union</v>
      </c>
    </row>
    <row r="57" spans="1:4" x14ac:dyDescent="0.3">
      <c r="A57" t="s">
        <v>253</v>
      </c>
      <c r="B57" t="s">
        <v>201</v>
      </c>
      <c r="C57" t="str">
        <f t="shared" si="1"/>
        <v>livestock</v>
      </c>
      <c r="D57" t="str">
        <f t="shared" si="2"/>
        <v>(select 'livestock' as enum,ime56.enumvalue, count(*) from victim left join imsmaenum ime56 on ime56.imsmaenum_guid = victim.livestock group by ime56.enumvalue) union (select 'livestock' as enum, '-------------------------------', 0) union</v>
      </c>
    </row>
    <row r="58" spans="1:4" x14ac:dyDescent="0.3">
      <c r="A58" t="s">
        <v>254</v>
      </c>
      <c r="B58" t="s">
        <v>202</v>
      </c>
      <c r="C58" t="str">
        <f t="shared" si="1"/>
        <v>local_educational_service_met_needs</v>
      </c>
      <c r="D58" t="str">
        <f t="shared" si="2"/>
        <v>(select 'local_educational_service_met_needs' as enum,ime57.enumvalue, count(*) from victim left join imsmaenum ime57 on ime57.imsmaenum_guid = victim.local_educational_service_met_needs group by ime57.enumvalue) union (select 'local_educational_service_met_needs' as enum, '-------------------------------', 0) union</v>
      </c>
    </row>
    <row r="59" spans="1:4" x14ac:dyDescent="0.3">
      <c r="A59" t="s">
        <v>255</v>
      </c>
      <c r="B59" t="s">
        <v>203</v>
      </c>
      <c r="C59" t="str">
        <f t="shared" si="1"/>
        <v>marital_status</v>
      </c>
      <c r="D59" t="str">
        <f t="shared" si="2"/>
        <v>(select 'marital_status' as enum,ime58.enumvalue, count(*) from victim left join imsmaenum ime58 on ime58.imsmaenum_guid = victim.marital_status group by ime58.enumvalue) union (select 'marital_status' as enum, '-------------------------------', 0) union</v>
      </c>
    </row>
    <row r="60" spans="1:4" x14ac:dyDescent="0.3">
      <c r="A60" t="s">
        <v>256</v>
      </c>
      <c r="B60" t="s">
        <v>204</v>
      </c>
      <c r="C60" t="str">
        <f t="shared" si="1"/>
        <v>medicine</v>
      </c>
      <c r="D60" t="str">
        <f t="shared" si="2"/>
        <v>(select 'medicine' as enum,ime59.enumvalue, count(*) from victim left join imsmaenum ime59 on ime59.imsmaenum_guid = victim.medicine group by ime59.enumvalue) union (select 'medicine' as enum, '-------------------------------', 0) union</v>
      </c>
    </row>
    <row r="61" spans="1:4" x14ac:dyDescent="0.3">
      <c r="A61" t="s">
        <v>257</v>
      </c>
      <c r="B61" t="s">
        <v>205</v>
      </c>
      <c r="C61" t="str">
        <f t="shared" si="1"/>
        <v>occupation_after_event</v>
      </c>
      <c r="D61" t="str">
        <f t="shared" si="2"/>
        <v>(select 'occupation_after_event' as enum,ime60.enumvalue, count(*) from victim left join imsmaenum ime60 on ime60.imsmaenum_guid = victim.occupation_after_event group by ime60.enumvalue) union (select 'occupation_after_event' as enum, '-------------------------------', 0) union</v>
      </c>
    </row>
    <row r="62" spans="1:4" x14ac:dyDescent="0.3">
      <c r="A62" t="s">
        <v>258</v>
      </c>
      <c r="B62" t="s">
        <v>206</v>
      </c>
      <c r="C62" t="str">
        <f t="shared" si="1"/>
        <v>occupation_before_event</v>
      </c>
      <c r="D62" t="str">
        <f t="shared" si="2"/>
        <v>(select 'occupation_before_event' as enum,ime61.enumvalue, count(*) from victim left join imsmaenum ime61 on ime61.imsmaenum_guid = victim.occupation_before_event group by ime61.enumvalue) union (select 'occupation_before_event' as enum, '-------------------------------', 0) union</v>
      </c>
    </row>
    <row r="63" spans="1:4" x14ac:dyDescent="0.3">
      <c r="A63" t="s">
        <v>259</v>
      </c>
      <c r="B63" t="s">
        <v>207</v>
      </c>
      <c r="C63" t="str">
        <f t="shared" si="1"/>
        <v>ordnance_found_or_destroyed_by_victim</v>
      </c>
      <c r="D63" t="str">
        <f t="shared" si="2"/>
        <v>(select 'ordnance_found_or_destroyed_by_victim' as enum,ime62.enumvalue, count(*) from victim left join imsmaenum ime62 on ime62.imsmaenum_guid = victim.ordnance_found_or_destroyed_by_victim group by ime62.enumvalue) union (select 'ordnance_found_or_destroyed_by_victim' as enum, '-------------------------------', 0) union</v>
      </c>
    </row>
    <row r="64" spans="1:4" x14ac:dyDescent="0.3">
      <c r="A64" t="s">
        <v>260</v>
      </c>
      <c r="B64" t="s">
        <v>208</v>
      </c>
      <c r="C64" t="str">
        <f t="shared" si="1"/>
        <v>other_problems</v>
      </c>
      <c r="D64" t="str">
        <f t="shared" si="2"/>
        <v>(select 'other_problems' as enum,ime63.enumvalue, count(*) from victim left join imsmaenum ime63 on ime63.imsmaenum_guid = victim.other_problems group by ime63.enumvalue) union (select 'other_problems' as enum, '-------------------------------', 0) union</v>
      </c>
    </row>
    <row r="65" spans="1:4" x14ac:dyDescent="0.3">
      <c r="A65" t="s">
        <v>261</v>
      </c>
      <c r="B65" t="s">
        <v>209</v>
      </c>
      <c r="C65" t="str">
        <f t="shared" si="1"/>
        <v>permission_to_share_with_authorities</v>
      </c>
      <c r="D65" t="str">
        <f t="shared" si="2"/>
        <v>(select 'permission_to_share_with_authorities' as enum,ime64.enumvalue, count(*) from victim left join imsmaenum ime64 on ime64.imsmaenum_guid = victim.permission_to_share_with_authorities group by ime64.enumvalue) union (select 'permission_to_share_with_authorities' as enum, '-------------------------------', 0) union</v>
      </c>
    </row>
    <row r="66" spans="1:4" x14ac:dyDescent="0.3">
      <c r="A66" t="s">
        <v>262</v>
      </c>
      <c r="B66" t="s">
        <v>210</v>
      </c>
      <c r="C66" t="str">
        <f t="shared" si="1"/>
        <v>permission_to_share_with_ngos</v>
      </c>
      <c r="D66" t="str">
        <f t="shared" ref="D66:D97" si="3">"(select '"&amp;C66&amp;"' as enum,"&amp;A66&amp;".enumvalue, count(*) from victim "&amp;B66&amp;" group by "&amp;A66&amp;".enumvalue) union (select '"&amp;C66&amp;"' as enum, '-------------------------------', 0) union"</f>
        <v>(select 'permission_to_share_with_ngos' as enum,ime65.enumvalue, count(*) from victim left join imsmaenum ime65 on ime65.imsmaenum_guid = victim.permission_to_share_with_ngos group by ime65.enumvalue) union (select 'permission_to_share_with_ngos' as enum, '-------------------------------', 0) union</v>
      </c>
    </row>
    <row r="67" spans="1:4" x14ac:dyDescent="0.3">
      <c r="A67" t="s">
        <v>263</v>
      </c>
      <c r="B67" t="s">
        <v>211</v>
      </c>
      <c r="C67" t="str">
        <f t="shared" ref="C67:C91" si="4">MID(B67, 60, 50)</f>
        <v>place_of_interview</v>
      </c>
      <c r="D67" t="str">
        <f t="shared" si="3"/>
        <v>(select 'place_of_interview' as enum,ime66.enumvalue, count(*) from victim left join imsmaenum ime66 on ime66.imsmaenum_guid = victim.place_of_interview group by ime66.enumvalue) union (select 'place_of_interview' as enum, '-------------------------------', 0) union</v>
      </c>
    </row>
    <row r="68" spans="1:4" x14ac:dyDescent="0.3">
      <c r="A68" t="s">
        <v>264</v>
      </c>
      <c r="B68" t="s">
        <v>212</v>
      </c>
      <c r="C68" t="str">
        <f t="shared" si="4"/>
        <v>re_employ_victim</v>
      </c>
      <c r="D68" t="str">
        <f t="shared" si="3"/>
        <v>(select 're_employ_victim' as enum,ime67.enumvalue, count(*) from victim left join imsmaenum ime67 on ime67.imsmaenum_guid = victim.re_employ_victim group by ime67.enumvalue) union (select 're_employ_victim' as enum, '-------------------------------', 0) union</v>
      </c>
    </row>
    <row r="69" spans="1:4" x14ac:dyDescent="0.3">
      <c r="A69" t="s">
        <v>265</v>
      </c>
      <c r="B69" t="s">
        <v>213</v>
      </c>
      <c r="C69" t="str">
        <f t="shared" si="4"/>
        <v>refrigerator</v>
      </c>
      <c r="D69" t="str">
        <f t="shared" si="3"/>
        <v>(select 'refrigerator' as enum,ime68.enumvalue, count(*) from victim left join imsmaenum ime68 on ime68.imsmaenum_guid = victim.refrigerator group by ime68.enumvalue) union (select 'refrigerator' as enum, '-------------------------------', 0) union</v>
      </c>
    </row>
    <row r="70" spans="1:4" x14ac:dyDescent="0.3">
      <c r="A70" t="s">
        <v>266</v>
      </c>
      <c r="B70" t="s">
        <v>214</v>
      </c>
      <c r="C70" t="str">
        <f t="shared" si="4"/>
        <v>relationship_direct_beneficiary</v>
      </c>
      <c r="D70" t="str">
        <f t="shared" si="3"/>
        <v>(select 'relationship_direct_beneficiary' as enum,ime69.enumvalue, count(*) from victim left join imsmaenum ime69 on ime69.imsmaenum_guid = victim.relationship_direct_beneficiary group by ime69.enumvalue) union (select 'relationship_direct_beneficiary' as enum, '-------------------------------', 0) union</v>
      </c>
    </row>
    <row r="71" spans="1:4" x14ac:dyDescent="0.3">
      <c r="A71" t="s">
        <v>267</v>
      </c>
      <c r="B71" t="s">
        <v>215</v>
      </c>
      <c r="C71" t="str">
        <f t="shared" si="4"/>
        <v>sewage</v>
      </c>
      <c r="D71" t="str">
        <f t="shared" si="3"/>
        <v>(select 'sewage' as enum,ime70.enumvalue, count(*) from victim left join imsmaenum ime70 on ime70.imsmaenum_guid = victim.sewage group by ime70.enumvalue) union (select 'sewage' as enum, '-------------------------------', 0) union</v>
      </c>
    </row>
    <row r="72" spans="1:4" x14ac:dyDescent="0.3">
      <c r="A72" t="s">
        <v>268</v>
      </c>
      <c r="B72" t="s">
        <v>216</v>
      </c>
      <c r="C72" t="str">
        <f t="shared" si="4"/>
        <v>stove</v>
      </c>
      <c r="D72" t="str">
        <f t="shared" si="3"/>
        <v>(select 'stove' as enum,ime71.enumvalue, count(*) from victim left join imsmaenum ime71 on ime71.imsmaenum_guid = victim.stove group by ime71.enumvalue) union (select 'stove' as enum, '-------------------------------', 0) union</v>
      </c>
    </row>
    <row r="73" spans="1:4" x14ac:dyDescent="0.3">
      <c r="A73" t="s">
        <v>269</v>
      </c>
      <c r="B73" t="s">
        <v>217</v>
      </c>
      <c r="C73" t="str">
        <f t="shared" si="4"/>
        <v>time_on_post</v>
      </c>
      <c r="D73" t="str">
        <f t="shared" si="3"/>
        <v>(select 'time_on_post' as enum,ime72.enumvalue, count(*) from victim left join imsmaenum ime72 on ime72.imsmaenum_guid = victim.time_on_post group by ime72.enumvalue) union (select 'time_on_post' as enum, '-------------------------------', 0) union</v>
      </c>
    </row>
    <row r="74" spans="1:4" x14ac:dyDescent="0.3">
      <c r="A74" t="s">
        <v>270</v>
      </c>
      <c r="B74" t="s">
        <v>218</v>
      </c>
      <c r="C74" t="str">
        <f t="shared" si="4"/>
        <v>time_range_to_first_medical_facility</v>
      </c>
      <c r="D74" t="str">
        <f t="shared" si="3"/>
        <v>(select 'time_range_to_first_medical_facility' as enum,ime73.enumvalue, count(*) from victim left join imsmaenum ime73 on ime73.imsmaenum_guid = victim.time_range_to_first_medical_facility group by ime73.enumvalue) union (select 'time_range_to_first_medical_facility' as enum, '-------------------------------', 0) union</v>
      </c>
    </row>
    <row r="75" spans="1:4" x14ac:dyDescent="0.3">
      <c r="A75" t="s">
        <v>271</v>
      </c>
      <c r="B75" t="s">
        <v>219</v>
      </c>
      <c r="C75" t="str">
        <f t="shared" si="4"/>
        <v>time_range_to_hospital</v>
      </c>
      <c r="D75" t="str">
        <f t="shared" si="3"/>
        <v>(select 'time_range_to_hospital' as enum,ime74.enumvalue, count(*) from victim left join imsmaenum ime74 on ime74.imsmaenum_guid = victim.time_range_to_hospital group by ime74.enumvalue) union (select 'time_range_to_hospital' as enum, '-------------------------------', 0) union</v>
      </c>
    </row>
    <row r="76" spans="1:4" x14ac:dyDescent="0.3">
      <c r="A76" t="s">
        <v>272</v>
      </c>
      <c r="B76" t="s">
        <v>220</v>
      </c>
      <c r="C76" t="str">
        <f t="shared" si="4"/>
        <v>time_since_leave</v>
      </c>
      <c r="D76" t="str">
        <f t="shared" si="3"/>
        <v>(select 'time_since_leave' as enum,ime75.enumvalue, count(*) from victim left join imsmaenum ime75 on ime75.imsmaenum_guid = victim.time_since_leave group by ime75.enumvalue) union (select 'time_since_leave' as enum, '-------------------------------', 0) union</v>
      </c>
    </row>
    <row r="77" spans="1:4" x14ac:dyDescent="0.3">
      <c r="A77" t="s">
        <v>273</v>
      </c>
      <c r="B77" t="s">
        <v>221</v>
      </c>
      <c r="C77" t="str">
        <f t="shared" si="4"/>
        <v>time_since_training</v>
      </c>
      <c r="D77" t="str">
        <f t="shared" si="3"/>
        <v>(select 'time_since_training' as enum,ime76.enumvalue, count(*) from victim left join imsmaenum ime76 on ime76.imsmaenum_guid = victim.time_since_training group by ime76.enumvalue) union (select 'time_since_training' as enum, '-------------------------------', 0) union</v>
      </c>
    </row>
    <row r="78" spans="1:4" x14ac:dyDescent="0.3">
      <c r="A78" t="s">
        <v>274</v>
      </c>
      <c r="B78" t="s">
        <v>222</v>
      </c>
      <c r="C78" t="str">
        <f t="shared" si="4"/>
        <v>toilet</v>
      </c>
      <c r="D78" t="str">
        <f t="shared" si="3"/>
        <v>(select 'toilet' as enum,ime77.enumvalue, count(*) from victim left join imsmaenum ime77 on ime77.imsmaenum_guid = victim.toilet group by ime77.enumvalue) union (select 'toilet' as enum, '-------------------------------', 0) union</v>
      </c>
    </row>
    <row r="79" spans="1:4" x14ac:dyDescent="0.3">
      <c r="A79" t="s">
        <v>275</v>
      </c>
      <c r="B79" t="s">
        <v>223</v>
      </c>
      <c r="C79" t="str">
        <f t="shared" si="4"/>
        <v>tractor</v>
      </c>
      <c r="D79" t="str">
        <f t="shared" si="3"/>
        <v>(select 'tractor' as enum,ime78.enumvalue, count(*) from victim left join imsmaenum ime78 on ime78.imsmaenum_guid = victim.tractor group by ime78.enumvalue) union (select 'tractor' as enum, '-------------------------------', 0) union</v>
      </c>
    </row>
    <row r="80" spans="1:4" x14ac:dyDescent="0.3">
      <c r="A80" t="s">
        <v>276</v>
      </c>
      <c r="B80" t="s">
        <v>224</v>
      </c>
      <c r="C80" t="str">
        <f t="shared" si="4"/>
        <v>tv_set</v>
      </c>
      <c r="D80" t="str">
        <f t="shared" si="3"/>
        <v>(select 'tv_set' as enum,ime79.enumvalue, count(*) from victim left join imsmaenum ime79 on ime79.imsmaenum_guid = victim.tv_set group by ime79.enumvalue) union (select 'tv_set' as enum, '-------------------------------', 0) union</v>
      </c>
    </row>
    <row r="81" spans="1:4" x14ac:dyDescent="0.3">
      <c r="A81" t="s">
        <v>277</v>
      </c>
      <c r="B81" t="s">
        <v>225</v>
      </c>
      <c r="C81" t="str">
        <f t="shared" si="4"/>
        <v>type_of_habitat</v>
      </c>
      <c r="D81" t="str">
        <f t="shared" si="3"/>
        <v>(select 'type_of_habitat' as enum,ime80.enumvalue, count(*) from victim left join imsmaenum ime80 on ime80.imsmaenum_guid = victim.type_of_habitat group by ime80.enumvalue) union (select 'type_of_habitat' as enum, '-------------------------------', 0) union</v>
      </c>
    </row>
    <row r="82" spans="1:4" x14ac:dyDescent="0.3">
      <c r="A82" t="s">
        <v>278</v>
      </c>
      <c r="B82" t="s">
        <v>226</v>
      </c>
      <c r="C82" t="str">
        <f t="shared" si="4"/>
        <v>type_of_residence</v>
      </c>
      <c r="D82" t="str">
        <f t="shared" si="3"/>
        <v>(select 'type_of_residence' as enum,ime81.enumvalue, count(*) from victim left join imsmaenum ime81 on ime81.imsmaenum_guid = victim.type_of_residence group by ime81.enumvalue) union (select 'type_of_residence' as enum, '-------------------------------', 0) union</v>
      </c>
    </row>
    <row r="83" spans="1:4" x14ac:dyDescent="0.3">
      <c r="A83" t="s">
        <v>279</v>
      </c>
      <c r="B83" t="s">
        <v>227</v>
      </c>
      <c r="C83" t="str">
        <f t="shared" si="4"/>
        <v>victim_arrived_to_first_medical_facility</v>
      </c>
      <c r="D83" t="str">
        <f t="shared" si="3"/>
        <v>(select 'victim_arrived_to_first_medical_facility' as enum,ime82.enumvalue, count(*) from victim left join imsmaenum ime82 on ime82.imsmaenum_guid = victim.victim_arrived_to_first_medical_facility group by ime82.enumvalue) union (select 'victim_arrived_to_first_medical_facility' as enum, '-------------------------------', 0) union</v>
      </c>
    </row>
    <row r="84" spans="1:4" x14ac:dyDescent="0.3">
      <c r="A84" t="s">
        <v>280</v>
      </c>
      <c r="B84" t="s">
        <v>228</v>
      </c>
      <c r="C84" t="str">
        <f t="shared" si="4"/>
        <v>victim_breadwinner</v>
      </c>
      <c r="D84" t="str">
        <f t="shared" si="3"/>
        <v>(select 'victim_breadwinner' as enum,ime83.enumvalue, count(*) from victim left join imsmaenum ime83 on ime83.imsmaenum_guid = victim.victim_breadwinner group by ime83.enumvalue) union (select 'victim_breadwinner' as enum, '-------------------------------', 0) union</v>
      </c>
    </row>
    <row r="85" spans="1:4" x14ac:dyDescent="0.3">
      <c r="A85" t="s">
        <v>281</v>
      </c>
      <c r="B85" t="s">
        <v>229</v>
      </c>
      <c r="C85" t="str">
        <f t="shared" si="4"/>
        <v>victim_state</v>
      </c>
      <c r="D85" t="str">
        <f t="shared" si="3"/>
        <v>(select 'victim_state' as enum,ime84.enumvalue, count(*) from victim left join imsmaenum ime84 on ime84.imsmaenum_guid = victim.victim_state group by ime84.enumvalue) union (select 'victim_state' as enum, '-------------------------------', 0) union</v>
      </c>
    </row>
    <row r="86" spans="1:4" x14ac:dyDescent="0.3">
      <c r="A86" t="s">
        <v>282</v>
      </c>
      <c r="B86" t="s">
        <v>230</v>
      </c>
      <c r="C86" t="str">
        <f t="shared" si="4"/>
        <v>victim_type</v>
      </c>
      <c r="D86" t="str">
        <f t="shared" si="3"/>
        <v>(select 'victim_type' as enum,ime85.enumvalue, count(*) from victim left join imsmaenum ime85 on ime85.imsmaenum_guid = victim.victim_type group by ime85.enumvalue) union (select 'victim_type' as enum, '-------------------------------', 0) union</v>
      </c>
    </row>
    <row r="87" spans="1:4" x14ac:dyDescent="0.3">
      <c r="A87" t="s">
        <v>283</v>
      </c>
      <c r="B87" t="s">
        <v>231</v>
      </c>
      <c r="C87" t="str">
        <f t="shared" si="4"/>
        <v>victim_worked_in_area</v>
      </c>
      <c r="D87" t="str">
        <f t="shared" si="3"/>
        <v>(select 'victim_worked_in_area' as enum,ime86.enumvalue, count(*) from victim left join imsmaenum ime86 on ime86.imsmaenum_guid = victim.victim_worked_in_area group by ime86.enumvalue) union (select 'victim_worked_in_area' as enum, '-------------------------------', 0) union</v>
      </c>
    </row>
    <row r="88" spans="1:4" x14ac:dyDescent="0.3">
      <c r="A88" t="s">
        <v>284</v>
      </c>
      <c r="B88" t="s">
        <v>232</v>
      </c>
      <c r="C88" t="str">
        <f t="shared" si="4"/>
        <v>video_dvd</v>
      </c>
      <c r="D88" t="str">
        <f t="shared" si="3"/>
        <v>(select 'video_dvd' as enum,ime87.enumvalue, count(*) from victim left join imsmaenum ime87 on ime87.imsmaenum_guid = victim.video_dvd group by ime87.enumvalue) union (select 'video_dvd' as enum, '-------------------------------', 0) union</v>
      </c>
    </row>
    <row r="89" spans="1:4" x14ac:dyDescent="0.3">
      <c r="A89" t="s">
        <v>285</v>
      </c>
      <c r="B89" t="s">
        <v>233</v>
      </c>
      <c r="C89" t="str">
        <f t="shared" si="4"/>
        <v>water</v>
      </c>
      <c r="D89" t="str">
        <f t="shared" si="3"/>
        <v>(select 'water' as enum,ime88.enumvalue, count(*) from victim left join imsmaenum ime88 on ime88.imsmaenum_guid = victim.water group by ime88.enumvalue) union (select 'water' as enum, '-------------------------------', 0) union</v>
      </c>
    </row>
    <row r="90" spans="1:4" x14ac:dyDescent="0.3">
      <c r="A90" t="s">
        <v>286</v>
      </c>
      <c r="B90" t="s">
        <v>234</v>
      </c>
      <c r="C90" t="str">
        <f t="shared" si="4"/>
        <v>where_use_prosthesis</v>
      </c>
      <c r="D90" t="str">
        <f t="shared" si="3"/>
        <v>(select 'where_use_prosthesis' as enum,ime89.enumvalue, count(*) from victim left join imsmaenum ime89 on ime89.imsmaenum_guid = victim.where_use_prosthesis group by ime89.enumvalue) union (select 'where_use_prosthesis' as enum, '-------------------------------', 0) union</v>
      </c>
    </row>
    <row r="91" spans="1:4" x14ac:dyDescent="0.3">
      <c r="A91" t="s">
        <v>287</v>
      </c>
      <c r="B91" t="s">
        <v>235</v>
      </c>
      <c r="C91" t="str">
        <f t="shared" si="4"/>
        <v>why_not_use_prosthesis</v>
      </c>
      <c r="D91" t="str">
        <f t="shared" si="3"/>
        <v>(select 'why_not_use_prosthesis' as enum,ime90.enumvalue, count(*) from victim left join imsmaenum ime90 on ime90.imsmaenum_guid = victim.why_not_use_prosthesis group by ime90.enumvalue) union (select 'why_not_use_prosthesis' as enum, '-------------------------------', 0) union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CCCA-7BCE-48FA-A178-C79B6AED7169}">
  <dimension ref="A1:D32"/>
  <sheetViews>
    <sheetView workbookViewId="0">
      <selection activeCell="B36" sqref="B36"/>
    </sheetView>
  </sheetViews>
  <sheetFormatPr defaultRowHeight="14.4" x14ac:dyDescent="0.3"/>
  <cols>
    <col min="2" max="2" width="80.77734375" bestFit="1" customWidth="1"/>
    <col min="3" max="3" width="25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288</v>
      </c>
      <c r="C2" t="str">
        <f>MID(B2, 56, 50)</f>
        <v xml:space="preserve">status_guid </v>
      </c>
      <c r="D2" t="str">
        <f t="shared" ref="D2:D32" si="0">"(select '"&amp;C2&amp;"' as enum,"&amp;A2&amp;".enumvalue, count(*) from qa "&amp;B2&amp;" group by "&amp;A2&amp;".enumvalue) union (select '"&amp;C2&amp;"' as enum, '-------------------------------', 0) union"</f>
        <v>(select 'status_guid ' as enum,ime01.enumvalue, count(*) from qa left join imsmaenum ime01 on ime01.imsmaenum_guid = qa.status_guid  group by ime01.enumvalue) union (select 'status_guid ' as enum, '-------------------------------', 0) union</v>
      </c>
    </row>
    <row r="3" spans="1:4" x14ac:dyDescent="0.3">
      <c r="A3" t="s">
        <v>39</v>
      </c>
      <c r="B3" t="s">
        <v>289</v>
      </c>
      <c r="C3" t="str">
        <f t="shared" ref="C3:C32" si="1">MID(B3, 56, 50)</f>
        <v xml:space="preserve">referencetype_guid </v>
      </c>
      <c r="D3" t="str">
        <f t="shared" si="0"/>
        <v>(select 'referencetype_guid ' as enum,ime02.enumvalue, count(*) from qa left join imsmaenum ime02 on ime02.imsmaenum_guid = qa.referencetype_guid  group by ime02.enumvalue) union (select 'referencetype_guid ' as enum, '-------------------------------', 0) union</v>
      </c>
    </row>
    <row r="4" spans="1:4" x14ac:dyDescent="0.3">
      <c r="A4" t="s">
        <v>40</v>
      </c>
      <c r="B4" t="s">
        <v>290</v>
      </c>
      <c r="C4" t="str">
        <f t="shared" si="1"/>
        <v xml:space="preserve">hazreducref_guid </v>
      </c>
      <c r="D4" t="str">
        <f t="shared" si="0"/>
        <v>(select 'hazreducref_guid ' as enum,ime03.enumvalue, count(*) from qa left join imsmaenum ime03 on ime03.imsmaenum_guid = qa.hazreducref_guid  group by ime03.enumvalue) union (select 'hazreducref_guid ' as enum, '-------------------------------', 0) union</v>
      </c>
    </row>
    <row r="5" spans="1:4" x14ac:dyDescent="0.3">
      <c r="A5" t="s">
        <v>41</v>
      </c>
      <c r="B5" t="s">
        <v>291</v>
      </c>
      <c r="C5" t="str">
        <f t="shared" si="1"/>
        <v xml:space="preserve">contact_guid </v>
      </c>
      <c r="D5" t="str">
        <f t="shared" si="0"/>
        <v>(select 'contact_guid ' as enum,ime04.enumvalue, count(*) from qa left join imsmaenum ime04 on ime04.imsmaenum_guid = qa.contact_guid  group by ime04.enumvalue) union (select 'contact_guid ' as enum, '-------------------------------', 0) union</v>
      </c>
    </row>
    <row r="6" spans="1:4" x14ac:dyDescent="0.3">
      <c r="A6" t="s">
        <v>42</v>
      </c>
      <c r="B6" t="s">
        <v>292</v>
      </c>
      <c r="C6" t="str">
        <f t="shared" si="1"/>
        <v xml:space="preserve">objecttype_guid </v>
      </c>
      <c r="D6" t="str">
        <f t="shared" si="0"/>
        <v>(select 'objecttype_guid ' as enum,ime05.enumvalue, count(*) from qa left join imsmaenum ime05 on ime05.imsmaenum_guid = qa.objecttype_guid  group by ime05.enumvalue) union (select 'objecttype_guid ' as enum, '-------------------------------', 0) union</v>
      </c>
    </row>
    <row r="7" spans="1:4" x14ac:dyDescent="0.3">
      <c r="A7" t="s">
        <v>43</v>
      </c>
      <c r="B7" t="s">
        <v>293</v>
      </c>
      <c r="C7" t="str">
        <f t="shared" si="1"/>
        <v xml:space="preserve">marking_guid </v>
      </c>
      <c r="D7" t="str">
        <f t="shared" si="0"/>
        <v>(select 'marking_guid ' as enum,ime06.enumvalue, count(*) from qa left join imsmaenum ime06 on ime06.imsmaenum_guid = qa.marking_guid  group by ime06.enumvalue) union (select 'marking_guid ' as enum, '-------------------------------', 0) union</v>
      </c>
    </row>
    <row r="8" spans="1:4" x14ac:dyDescent="0.3">
      <c r="A8" t="s">
        <v>44</v>
      </c>
      <c r="B8" t="s">
        <v>294</v>
      </c>
      <c r="C8" t="str">
        <f t="shared" si="1"/>
        <v xml:space="preserve">respauthorg_guid </v>
      </c>
      <c r="D8" t="str">
        <f t="shared" si="0"/>
        <v>(select 'respauthorg_guid ' as enum,ime07.enumvalue, count(*) from qa left join imsmaenum ime07 on ime07.imsmaenum_guid = qa.respauthorg_guid  group by ime07.enumvalue) union (select 'respauthorg_guid ' as enum, '-------------------------------', 0) union</v>
      </c>
    </row>
    <row r="9" spans="1:4" x14ac:dyDescent="0.3">
      <c r="A9" t="s">
        <v>45</v>
      </c>
      <c r="B9" t="s">
        <v>295</v>
      </c>
      <c r="C9" t="str">
        <f t="shared" si="1"/>
        <v xml:space="preserve">activitytype_guid </v>
      </c>
      <c r="D9" t="str">
        <f t="shared" si="0"/>
        <v>(select 'activitytype_guid ' as enum,ime08.enumvalue, count(*) from qa left join imsmaenum ime08 on ime08.imsmaenum_guid = qa.activitytype_guid  group by ime08.enumvalue) union (select 'activitytype_guid ' as enum, '-------------------------------', 0) union</v>
      </c>
    </row>
    <row r="10" spans="1:4" x14ac:dyDescent="0.3">
      <c r="A10" t="s">
        <v>46</v>
      </c>
      <c r="B10" t="s">
        <v>296</v>
      </c>
      <c r="C10" t="str">
        <f t="shared" si="1"/>
        <v xml:space="preserve">debriefedprovided_guid </v>
      </c>
      <c r="D10" t="str">
        <f t="shared" si="0"/>
        <v>(select 'debriefedprovided_guid ' as enum,ime09.enumvalue, count(*) from qa left join imsmaenum ime09 on ime09.imsmaenum_guid = qa.debriefedprovided_guid  group by ime09.enumvalue) union (select 'debriefedprovided_guid ' as enum, '-------------------------------', 0) union</v>
      </c>
    </row>
    <row r="11" spans="1:4" x14ac:dyDescent="0.3">
      <c r="A11" t="s">
        <v>47</v>
      </c>
      <c r="B11" t="s">
        <v>297</v>
      </c>
      <c r="C11" t="str">
        <f t="shared" si="1"/>
        <v xml:space="preserve">debriefedaccepted_guid </v>
      </c>
      <c r="D11" t="str">
        <f t="shared" si="0"/>
        <v>(select 'debriefedaccepted_guid ' as enum,ime10.enumvalue, count(*) from qa left join imsmaenum ime10 on ime10.imsmaenum_guid = qa.debriefedaccepted_guid  group by ime10.enumvalue) union (select 'debriefedaccepted_guid ' as enum, '-------------------------------', 0) union</v>
      </c>
    </row>
    <row r="12" spans="1:4" x14ac:dyDescent="0.3">
      <c r="A12" t="s">
        <v>48</v>
      </c>
      <c r="B12" t="s">
        <v>298</v>
      </c>
      <c r="C12" t="str">
        <f t="shared" si="1"/>
        <v xml:space="preserve">noncompliancecorrected_guid </v>
      </c>
      <c r="D12" t="str">
        <f t="shared" si="0"/>
        <v>(select 'noncompliancecorrected_guid ' as enum,ime11.enumvalue, count(*) from qa left join imsmaenum ime11 on ime11.imsmaenum_guid = qa.noncompliancecorrected_guid  group by ime11.enumvalue) union (select 'noncompliancecorrected_guid ' as enum, '-------------------------------', 0) union</v>
      </c>
    </row>
    <row r="13" spans="1:4" x14ac:dyDescent="0.3">
      <c r="A13" t="s">
        <v>49</v>
      </c>
      <c r="B13" t="s">
        <v>299</v>
      </c>
      <c r="C13" t="str">
        <f t="shared" si="1"/>
        <v xml:space="preserve">warningdelivered_guid </v>
      </c>
      <c r="D13" t="str">
        <f t="shared" si="0"/>
        <v>(select 'warningdelivered_guid ' as enum,ime12.enumvalue, count(*) from qa left join imsmaenum ime12 on ime12.imsmaenum_guid = qa.warningdelivered_guid  group by ime12.enumvalue) union (select 'warningdelivered_guid ' as enum, '-------------------------------', 0) union</v>
      </c>
    </row>
    <row r="14" spans="1:4" x14ac:dyDescent="0.3">
      <c r="A14" t="s">
        <v>50</v>
      </c>
      <c r="B14" t="s">
        <v>300</v>
      </c>
      <c r="C14" t="str">
        <f t="shared" si="1"/>
        <v xml:space="preserve">warningexplained_guid </v>
      </c>
      <c r="D14" t="str">
        <f t="shared" si="0"/>
        <v>(select 'warningexplained_guid ' as enum,ime13.enumvalue, count(*) from qa left join imsmaenum ime13 on ime13.imsmaenum_guid = qa.warningexplained_guid  group by ime13.enumvalue) union (select 'warningexplained_guid ' as enum, '-------------------------------', 0) union</v>
      </c>
    </row>
    <row r="15" spans="1:4" x14ac:dyDescent="0.3">
      <c r="A15" t="s">
        <v>51</v>
      </c>
      <c r="B15" t="s">
        <v>301</v>
      </c>
      <c r="C15" t="str">
        <f t="shared" si="1"/>
        <v xml:space="preserve">warningreceived_guid </v>
      </c>
      <c r="D15" t="str">
        <f t="shared" si="0"/>
        <v>(select 'warningreceived_guid ' as enum,ime14.enumvalue, count(*) from qa left join imsmaenum ime14 on ime14.imsmaenum_guid = qa.warningreceived_guid  group by ime14.enumvalue) union (select 'warningreceived_guid ' as enum, '-------------------------------', 0) union</v>
      </c>
    </row>
    <row r="16" spans="1:4" x14ac:dyDescent="0.3">
      <c r="A16" t="s">
        <v>52</v>
      </c>
      <c r="B16" t="s">
        <v>302</v>
      </c>
      <c r="C16" t="str">
        <f t="shared" si="1"/>
        <v xml:space="preserve">specialmonitoring_guid </v>
      </c>
      <c r="D16" t="str">
        <f t="shared" si="0"/>
        <v>(select 'specialmonitoring_guid ' as enum,ime15.enumvalue, count(*) from qa left join imsmaenum ime15 on ime15.imsmaenum_guid = qa.specialmonitoring_guid  group by ime15.enumvalue) union (select 'specialmonitoring_guid ' as enum, '-------------------------------', 0) union</v>
      </c>
    </row>
    <row r="17" spans="1:4" x14ac:dyDescent="0.3">
      <c r="A17" t="s">
        <v>53</v>
      </c>
      <c r="B17" t="s">
        <v>303</v>
      </c>
      <c r="C17" t="str">
        <f t="shared" si="1"/>
        <v xml:space="preserve">operationssuspended_guid </v>
      </c>
      <c r="D17" t="str">
        <f t="shared" si="0"/>
        <v>(select 'operationssuspended_guid ' as enum,ime16.enumvalue, count(*) from qa left join imsmaenum ime16 on ime16.imsmaenum_guid = qa.operationssuspended_guid  group by ime16.enumvalue) union (select 'operationssuspended_guid ' as enum, '-------------------------------', 0) union</v>
      </c>
    </row>
    <row r="18" spans="1:4" x14ac:dyDescent="0.3">
      <c r="A18" t="s">
        <v>54</v>
      </c>
      <c r="B18" t="s">
        <v>304</v>
      </c>
      <c r="C18" t="str">
        <f t="shared" si="1"/>
        <v xml:space="preserve">documentation_guid </v>
      </c>
      <c r="D18" t="str">
        <f t="shared" si="0"/>
        <v>(select 'documentation_guid ' as enum,ime17.enumvalue, count(*) from qa left join imsmaenum ime17 on ime17.imsmaenum_guid = qa.documentation_guid  group by ime17.enumvalue) union (select 'documentation_guid ' as enum, '-------------------------------', 0) union</v>
      </c>
    </row>
    <row r="19" spans="1:4" x14ac:dyDescent="0.3">
      <c r="A19" t="s">
        <v>55</v>
      </c>
      <c r="B19" t="s">
        <v>305</v>
      </c>
      <c r="C19" t="str">
        <f t="shared" si="1"/>
        <v xml:space="preserve">compliantwithorgsop_guid </v>
      </c>
      <c r="D19" t="str">
        <f t="shared" si="0"/>
        <v>(select 'compliantwithorgsop_guid ' as enum,ime18.enumvalue, count(*) from qa left join imsmaenum ime18 on ime18.imsmaenum_guid = qa.compliantwithorgsop_guid  group by ime18.enumvalue) union (select 'compliantwithorgsop_guid ' as enum, '-------------------------------', 0) union</v>
      </c>
    </row>
    <row r="20" spans="1:4" x14ac:dyDescent="0.3">
      <c r="A20" t="s">
        <v>56</v>
      </c>
      <c r="B20" t="s">
        <v>306</v>
      </c>
      <c r="C20" t="str">
        <f t="shared" si="1"/>
        <v xml:space="preserve">compliantwithntsg_guid </v>
      </c>
      <c r="D20" t="str">
        <f t="shared" si="0"/>
        <v>(select 'compliantwithntsg_guid ' as enum,ime19.enumvalue, count(*) from qa left join imsmaenum ime19 on ime19.imsmaenum_guid = qa.compliantwithntsg_guid  group by ime19.enumvalue) union (select 'compliantwithntsg_guid ' as enum, '-------------------------------', 0) union</v>
      </c>
    </row>
    <row r="21" spans="1:4" x14ac:dyDescent="0.3">
      <c r="A21" t="s">
        <v>57</v>
      </c>
      <c r="B21" t="s">
        <v>307</v>
      </c>
      <c r="C21" t="str">
        <f t="shared" si="1"/>
        <v xml:space="preserve">evidenceoftande_guid </v>
      </c>
      <c r="D21" t="str">
        <f t="shared" si="0"/>
        <v>(select 'evidenceoftande_guid ' as enum,ime20.enumvalue, count(*) from qa left join imsmaenum ime20 on ime20.imsmaenum_guid = qa.evidenceoftande_guid  group by ime20.enumvalue) union (select 'evidenceoftande_guid ' as enum, '-------------------------------', 0) union</v>
      </c>
    </row>
    <row r="22" spans="1:4" x14ac:dyDescent="0.3">
      <c r="A22" t="s">
        <v>58</v>
      </c>
      <c r="B22" t="s">
        <v>308</v>
      </c>
      <c r="C22" t="str">
        <f t="shared" si="1"/>
        <v xml:space="preserve">accreditedbyunmao_guid </v>
      </c>
      <c r="D22" t="str">
        <f t="shared" si="0"/>
        <v>(select 'accreditedbyunmao_guid ' as enum,ime21.enumvalue, count(*) from qa left join imsmaenum ime21 on ime21.imsmaenum_guid = qa.accreditedbyunmao_guid  group by ime21.enumvalue) union (select 'accreditedbyunmao_guid ' as enum, '-------------------------------', 0) union</v>
      </c>
    </row>
    <row r="23" spans="1:4" x14ac:dyDescent="0.3">
      <c r="A23" t="s">
        <v>59</v>
      </c>
      <c r="B23" t="s">
        <v>309</v>
      </c>
      <c r="C23" t="str">
        <f t="shared" si="1"/>
        <v xml:space="preserve">adequatesupervision_guid </v>
      </c>
      <c r="D23" t="str">
        <f t="shared" si="0"/>
        <v>(select 'adequatesupervision_guid ' as enum,ime22.enumvalue, count(*) from qa left join imsmaenum ime22 on ime22.imsmaenum_guid = qa.adequatesupervision_guid  group by ime22.enumvalue) union (select 'adequatesupervision_guid ' as enum, '-------------------------------', 0) union</v>
      </c>
    </row>
    <row r="24" spans="1:4" x14ac:dyDescent="0.3">
      <c r="A24" t="s">
        <v>60</v>
      </c>
      <c r="B24" t="s">
        <v>310</v>
      </c>
      <c r="C24" t="str">
        <f t="shared" si="1"/>
        <v xml:space="preserve">equipmentsuitable_guid </v>
      </c>
      <c r="D24" t="str">
        <f t="shared" si="0"/>
        <v>(select 'equipmentsuitable_guid ' as enum,ime23.enumvalue, count(*) from qa left join imsmaenum ime23 on ime23.imsmaenum_guid = qa.equipmentsuitable_guid  group by ime23.enumvalue) union (select 'equipmentsuitable_guid ' as enum, '-------------------------------', 0) union</v>
      </c>
    </row>
    <row r="25" spans="1:4" x14ac:dyDescent="0.3">
      <c r="A25" t="s">
        <v>61</v>
      </c>
      <c r="B25" t="s">
        <v>311</v>
      </c>
      <c r="C25" t="str">
        <f t="shared" si="1"/>
        <v xml:space="preserve">facilitiessuitable_guid </v>
      </c>
      <c r="D25" t="str">
        <f t="shared" si="0"/>
        <v>(select 'facilitiessuitable_guid ' as enum,ime24.enumvalue, count(*) from qa left join imsmaenum ime24 on ime24.imsmaenum_guid = qa.facilitiessuitable_guid  group by ime24.enumvalue) union (select 'facilitiessuitable_guid ' as enum, '-------------------------------', 0) union</v>
      </c>
    </row>
    <row r="26" spans="1:4" x14ac:dyDescent="0.3">
      <c r="A26" t="s">
        <v>62</v>
      </c>
      <c r="B26" t="s">
        <v>312</v>
      </c>
      <c r="C26" t="str">
        <f t="shared" si="1"/>
        <v xml:space="preserve">equipmentstoredproperly_guid </v>
      </c>
      <c r="D26" t="str">
        <f t="shared" si="0"/>
        <v>(select 'equipmentstoredproperly_guid ' as enum,ime25.enumvalue, count(*) from qa left join imsmaenum ime25 on ime25.imsmaenum_guid = qa.equipmentstoredproperly_guid  group by ime25.enumvalue) union (select 'equipmentstoredproperly_guid ' as enum, '-------------------------------', 0) union</v>
      </c>
    </row>
    <row r="27" spans="1:4" x14ac:dyDescent="0.3">
      <c r="A27" t="s">
        <v>63</v>
      </c>
      <c r="B27" t="s">
        <v>313</v>
      </c>
      <c r="C27" t="str">
        <f t="shared" si="1"/>
        <v xml:space="preserve">personnelqualified_guid </v>
      </c>
      <c r="D27" t="str">
        <f t="shared" si="0"/>
        <v>(select 'personnelqualified_guid ' as enum,ime26.enumvalue, count(*) from qa left join imsmaenum ime26 on ime26.imsmaenum_guid = qa.personnelqualified_guid  group by ime26.enumvalue) union (select 'personnelqualified_guid ' as enum, '-------------------------------', 0) union</v>
      </c>
    </row>
    <row r="28" spans="1:4" x14ac:dyDescent="0.3">
      <c r="A28" t="s">
        <v>64</v>
      </c>
      <c r="B28" t="s">
        <v>314</v>
      </c>
      <c r="C28" t="str">
        <f t="shared" si="1"/>
        <v xml:space="preserve">qualifiedmedicavailable_guid </v>
      </c>
      <c r="D28" t="str">
        <f t="shared" si="0"/>
        <v>(select 'qualifiedmedicavailable_guid ' as enum,ime27.enumvalue, count(*) from qa left join imsmaenum ime27 on ime27.imsmaenum_guid = qa.qualifiedmedicavailable_guid  group by ime27.enumvalue) union (select 'qualifiedmedicavailable_guid ' as enum, '-------------------------------', 0) union</v>
      </c>
    </row>
    <row r="29" spans="1:4" x14ac:dyDescent="0.3">
      <c r="A29" t="s">
        <v>65</v>
      </c>
      <c r="B29" t="s">
        <v>315</v>
      </c>
      <c r="C29" t="str">
        <f t="shared" si="1"/>
        <v xml:space="preserve">maintenancelogscurrent_guid </v>
      </c>
      <c r="D29" t="str">
        <f t="shared" si="0"/>
        <v>(select 'maintenancelogscurrent_guid ' as enum,ime28.enumvalue, count(*) from qa left join imsmaenum ime28 on ime28.imsmaenum_guid = qa.maintenancelogscurrent_guid  group by ime28.enumvalue) union (select 'maintenancelogscurrent_guid ' as enum, '-------------------------------', 0) union</v>
      </c>
    </row>
    <row r="30" spans="1:4" x14ac:dyDescent="0.3">
      <c r="A30" t="s">
        <v>66</v>
      </c>
      <c r="B30" t="s">
        <v>316</v>
      </c>
      <c r="C30" t="str">
        <f t="shared" si="1"/>
        <v xml:space="preserve">visitorlogscurrent_guid </v>
      </c>
      <c r="D30" t="str">
        <f t="shared" si="0"/>
        <v>(select 'visitorlogscurrent_guid ' as enum,ime29.enumvalue, count(*) from qa left join imsmaenum ime29 on ime29.imsmaenum_guid = qa.visitorlogscurrent_guid  group by ime29.enumvalue) union (select 'visitorlogscurrent_guid ' as enum, '-------------------------------', 0) union</v>
      </c>
    </row>
    <row r="31" spans="1:4" x14ac:dyDescent="0.3">
      <c r="A31" t="s">
        <v>67</v>
      </c>
      <c r="B31" t="s">
        <v>317</v>
      </c>
      <c r="C31" t="str">
        <f t="shared" si="1"/>
        <v xml:space="preserve">internalqalogscurrent_guid </v>
      </c>
      <c r="D31" t="str">
        <f t="shared" si="0"/>
        <v>(select 'internalqalogscurrent_guid ' as enum,ime30.enumvalue, count(*) from qa left join imsmaenum ime30 on ime30.imsmaenum_guid = qa.internalqalogscurrent_guid  group by ime30.enumvalue) union (select 'internalqalogscurrent_guid ' as enum, '-------------------------------', 0) union</v>
      </c>
    </row>
    <row r="32" spans="1:4" x14ac:dyDescent="0.3">
      <c r="A32" t="s">
        <v>68</v>
      </c>
      <c r="B32" t="s">
        <v>318</v>
      </c>
      <c r="C32" t="str">
        <f t="shared" si="1"/>
        <v xml:space="preserve">qaresultstatus_guid </v>
      </c>
      <c r="D32" t="str">
        <f t="shared" si="0"/>
        <v>(select 'qaresultstatus_guid ' as enum,ime31.enumvalue, count(*) from qa left join imsmaenum ime31 on ime31.imsmaenum_guid = qa.qaresultstatus_guid  group by ime31.enumvalue) union (select 'qaresultstatus_guid ' as enum, '-------------------------------', 0) union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44B-301A-4F5D-8FF0-34E336A018D1}">
  <dimension ref="A1:D5"/>
  <sheetViews>
    <sheetView tabSelected="1" workbookViewId="0">
      <selection activeCell="B22" sqref="B22"/>
    </sheetView>
  </sheetViews>
  <sheetFormatPr defaultRowHeight="14.4" x14ac:dyDescent="0.3"/>
  <cols>
    <col min="2" max="2" width="80.77734375" bestFit="1" customWidth="1"/>
    <col min="3" max="3" width="25.21875" bestFit="1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38</v>
      </c>
      <c r="B2" t="s">
        <v>319</v>
      </c>
      <c r="C2" t="str">
        <f>MID(B2, 71, 50)</f>
        <v xml:space="preserve">status_guid </v>
      </c>
      <c r="D2" t="str">
        <f>"(select '"&amp;C2&amp;"' as enum,"&amp;A2&amp;".enumvalue, count(*) from victim_assistance "&amp;B2&amp;" group by "&amp;A2&amp;".enumvalue) union (select '"&amp;C2&amp;"' as enum, '-------------------------------', 0) union"</f>
        <v>(select 'status_guid ' as enum,ime01.enumvalue, count(*) from victim_assistance left join imsmaenum ime01 on ime01.imsmaenum_guid = victim_assistance.status_guid  group by ime01.enumvalue) union (select 'status_guid ' as enum, '-------------------------------', 0) union</v>
      </c>
    </row>
    <row r="3" spans="1:4" x14ac:dyDescent="0.3">
      <c r="A3" t="s">
        <v>39</v>
      </c>
      <c r="B3" t="s">
        <v>320</v>
      </c>
      <c r="C3" t="str">
        <f t="shared" ref="C3:C5" si="0">MID(B3, 71, 50)</f>
        <v xml:space="preserve">status_change_reason_guid </v>
      </c>
      <c r="D3" t="str">
        <f t="shared" ref="D3:D5" si="1">"(select '"&amp;C3&amp;"' as enum,"&amp;A3&amp;".enumvalue, count(*) from victim_assistance "&amp;B3&amp;" group by "&amp;A3&amp;".enumvalue) union (select '"&amp;C3&amp;"' as enum, '-------------------------------', 0) union"</f>
        <v>(select 'status_change_reason_guid ' as enum,ime02.enumvalue, count(*) from victim_assistance left join imsmaenum ime02 on ime02.imsmaenum_guid = victim_assistance.status_change_reason_guid  group by ime02.enumvalue) union (select 'status_change_reason_guid ' as enum, '-------------------------------', 0) union</v>
      </c>
    </row>
    <row r="4" spans="1:4" x14ac:dyDescent="0.3">
      <c r="A4" t="s">
        <v>40</v>
      </c>
      <c r="B4" t="s">
        <v>321</v>
      </c>
      <c r="C4" t="str">
        <f t="shared" si="0"/>
        <v xml:space="preserve">priority_enum_guid </v>
      </c>
      <c r="D4" t="str">
        <f t="shared" si="1"/>
        <v>(select 'priority_enum_guid ' as enum,ime03.enumvalue, count(*) from victim_assistance left join imsmaenum ime03 on ime03.imsmaenum_guid = victim_assistance.priority_enum_guid  group by ime03.enumvalue) union (select 'priority_enum_guid ' as enum, '-------------------------------', 0) union</v>
      </c>
    </row>
    <row r="5" spans="1:4" x14ac:dyDescent="0.3">
      <c r="A5" t="s">
        <v>41</v>
      </c>
      <c r="B5" t="s">
        <v>322</v>
      </c>
      <c r="C5" t="str">
        <f t="shared" si="0"/>
        <v xml:space="preserve">currency_guid </v>
      </c>
      <c r="D5" t="str">
        <f t="shared" si="1"/>
        <v>(select 'currency_guid ' as enum,ime04.enumvalue, count(*) from victim_assistance left join imsmaenum ime04 on ime04.imsmaenum_guid = victim_assistance.currency_guid  group by ime04.enumvalue) union (select 'currency_guid ' as enum, '-------------------------------', 0)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Hazard</vt:lpstr>
      <vt:lpstr>Hazard Reduction</vt:lpstr>
      <vt:lpstr>MRE</vt:lpstr>
      <vt:lpstr>Accident</vt:lpstr>
      <vt:lpstr>Victim</vt:lpstr>
      <vt:lpstr>QA</vt:lpstr>
      <vt:lpstr>Victim Assistance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Demars</dc:creator>
  <cp:lastModifiedBy>Olivier Demars</cp:lastModifiedBy>
  <dcterms:created xsi:type="dcterms:W3CDTF">2019-12-16T03:32:03Z</dcterms:created>
  <dcterms:modified xsi:type="dcterms:W3CDTF">2019-12-20T03:49:38Z</dcterms:modified>
</cp:coreProperties>
</file>