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48" windowWidth="28452" windowHeight="12444" activeTab="3"/>
  </bookViews>
  <sheets>
    <sheet name="Plan1" sheetId="1" r:id="rId1"/>
    <sheet name="rascunho" sheetId="2" r:id="rId2"/>
    <sheet name="Plan3" sheetId="3" r:id="rId3"/>
    <sheet name="Plan4" sheetId="4" r:id="rId4"/>
  </sheets>
  <calcPr calcId="125725"/>
</workbook>
</file>

<file path=xl/calcChain.xml><?xml version="1.0" encoding="utf-8"?>
<calcChain xmlns="http://schemas.openxmlformats.org/spreadsheetml/2006/main">
  <c r="F6" i="4"/>
  <c r="B6"/>
  <c r="G5"/>
  <c r="C5"/>
  <c r="G4"/>
  <c r="C4"/>
  <c r="G3"/>
  <c r="G6" s="1"/>
  <c r="C3"/>
  <c r="F8" i="3"/>
  <c r="F9"/>
  <c r="F10"/>
  <c r="F11"/>
  <c r="F12"/>
  <c r="F7"/>
  <c r="F13" s="1"/>
  <c r="C8"/>
  <c r="C9"/>
  <c r="C10"/>
  <c r="C11"/>
  <c r="C7"/>
  <c r="M13"/>
  <c r="J13"/>
  <c r="I13"/>
  <c r="E13"/>
  <c r="B13"/>
  <c r="N12"/>
  <c r="N8"/>
  <c r="N7"/>
  <c r="N13" s="1"/>
  <c r="J12"/>
  <c r="J8"/>
  <c r="J7"/>
  <c r="J74" i="2"/>
  <c r="H74"/>
  <c r="G74"/>
  <c r="J73"/>
  <c r="H73"/>
  <c r="G73"/>
  <c r="G72"/>
  <c r="H72" s="1"/>
  <c r="J72" s="1"/>
  <c r="G71"/>
  <c r="H71" s="1"/>
  <c r="J71" s="1"/>
  <c r="G70"/>
  <c r="H70" s="1"/>
  <c r="J70" s="1"/>
  <c r="H69"/>
  <c r="J69" s="1"/>
  <c r="G69"/>
  <c r="H68"/>
  <c r="J68" s="1"/>
  <c r="G68"/>
  <c r="G67"/>
  <c r="H67" s="1"/>
  <c r="J67" s="1"/>
  <c r="J66"/>
  <c r="H66"/>
  <c r="G66"/>
  <c r="J65"/>
  <c r="H65"/>
  <c r="G65"/>
  <c r="G64"/>
  <c r="H64" s="1"/>
  <c r="J64" s="1"/>
  <c r="G63"/>
  <c r="H63" s="1"/>
  <c r="J63" s="1"/>
  <c r="G62"/>
  <c r="H62" s="1"/>
  <c r="J62" s="1"/>
  <c r="G47"/>
  <c r="H47" s="1"/>
  <c r="J47" s="1"/>
  <c r="G48"/>
  <c r="H48" s="1"/>
  <c r="J48" s="1"/>
  <c r="G49"/>
  <c r="H49" s="1"/>
  <c r="J49" s="1"/>
  <c r="G50"/>
  <c r="H50" s="1"/>
  <c r="J50" s="1"/>
  <c r="G51"/>
  <c r="H51"/>
  <c r="J51" s="1"/>
  <c r="G52"/>
  <c r="H52"/>
  <c r="J52" s="1"/>
  <c r="G53"/>
  <c r="H53" s="1"/>
  <c r="J53" s="1"/>
  <c r="G54"/>
  <c r="H54" s="1"/>
  <c r="J54" s="1"/>
  <c r="G55"/>
  <c r="H55" s="1"/>
  <c r="J55" s="1"/>
  <c r="G56"/>
  <c r="H56"/>
  <c r="J56"/>
  <c r="G57"/>
  <c r="H57" s="1"/>
  <c r="J57" s="1"/>
  <c r="G58"/>
  <c r="H58" s="1"/>
  <c r="J58" s="1"/>
  <c r="G46"/>
  <c r="H46" s="1"/>
  <c r="J46" s="1"/>
  <c r="N25"/>
  <c r="P25" s="1"/>
  <c r="N26"/>
  <c r="P26" s="1"/>
  <c r="N27"/>
  <c r="P27" s="1"/>
  <c r="N28"/>
  <c r="P28" s="1"/>
  <c r="N29"/>
  <c r="P29" s="1"/>
  <c r="N30"/>
  <c r="P30" s="1"/>
  <c r="N31"/>
  <c r="P31" s="1"/>
  <c r="N32"/>
  <c r="P32" s="1"/>
  <c r="N33"/>
  <c r="P33" s="1"/>
  <c r="N34"/>
  <c r="P34" s="1"/>
  <c r="N35"/>
  <c r="P35" s="1"/>
  <c r="N36"/>
  <c r="P36" s="1"/>
  <c r="N24"/>
  <c r="P24" s="1"/>
  <c r="M25"/>
  <c r="M26"/>
  <c r="M27"/>
  <c r="M28"/>
  <c r="M29"/>
  <c r="M30"/>
  <c r="M31"/>
  <c r="M32"/>
  <c r="M33"/>
  <c r="M34"/>
  <c r="M35"/>
  <c r="M36"/>
  <c r="M24"/>
  <c r="U22" i="1"/>
  <c r="V22" s="1"/>
  <c r="X22" s="1"/>
  <c r="U23"/>
  <c r="V23" s="1"/>
  <c r="X23" s="1"/>
  <c r="U24"/>
  <c r="V24" s="1"/>
  <c r="X24" s="1"/>
  <c r="U25"/>
  <c r="V25" s="1"/>
  <c r="X25" s="1"/>
  <c r="U26"/>
  <c r="V26"/>
  <c r="X26" s="1"/>
  <c r="U27"/>
  <c r="V27" s="1"/>
  <c r="X27" s="1"/>
  <c r="U28"/>
  <c r="V28" s="1"/>
  <c r="X28" s="1"/>
  <c r="U29"/>
  <c r="V29" s="1"/>
  <c r="X29" s="1"/>
  <c r="U30"/>
  <c r="V30" s="1"/>
  <c r="X30" s="1"/>
  <c r="U31"/>
  <c r="V31" s="1"/>
  <c r="X31" s="1"/>
  <c r="U32"/>
  <c r="V32" s="1"/>
  <c r="X32" s="1"/>
  <c r="U33"/>
  <c r="V33" s="1"/>
  <c r="X33" s="1"/>
  <c r="U34"/>
  <c r="V34"/>
  <c r="X34" s="1"/>
  <c r="U5"/>
  <c r="V5" s="1"/>
  <c r="X5" s="1"/>
  <c r="U6"/>
  <c r="V6" s="1"/>
  <c r="X6" s="1"/>
  <c r="U7"/>
  <c r="V7" s="1"/>
  <c r="X7" s="1"/>
  <c r="U8"/>
  <c r="V8" s="1"/>
  <c r="X8" s="1"/>
  <c r="U9"/>
  <c r="V9" s="1"/>
  <c r="X9" s="1"/>
  <c r="U10"/>
  <c r="V10" s="1"/>
  <c r="X10" s="1"/>
  <c r="U11"/>
  <c r="V11" s="1"/>
  <c r="X11" s="1"/>
  <c r="U12"/>
  <c r="V12"/>
  <c r="X12" s="1"/>
  <c r="U13"/>
  <c r="V13" s="1"/>
  <c r="X13" s="1"/>
  <c r="U14"/>
  <c r="V14" s="1"/>
  <c r="X14" s="1"/>
  <c r="U15"/>
  <c r="V15" s="1"/>
  <c r="X15" s="1"/>
  <c r="U16"/>
  <c r="V16" s="1"/>
  <c r="X16" s="1"/>
  <c r="U17"/>
  <c r="V17" s="1"/>
  <c r="X17" s="1"/>
  <c r="U4"/>
  <c r="V4" s="1"/>
  <c r="X4" s="1"/>
  <c r="U18"/>
  <c r="V18" s="1"/>
  <c r="X18" s="1"/>
  <c r="U20"/>
  <c r="V20" s="1"/>
  <c r="X20" s="1"/>
  <c r="U21"/>
  <c r="V21" s="1"/>
  <c r="X21" s="1"/>
  <c r="C6" i="4" l="1"/>
  <c r="C13" i="3"/>
</calcChain>
</file>

<file path=xl/sharedStrings.xml><?xml version="1.0" encoding="utf-8"?>
<sst xmlns="http://schemas.openxmlformats.org/spreadsheetml/2006/main" count="210" uniqueCount="71">
  <si>
    <t>Significância:  0 ‘***’ 0,001 ‘**’ 0,01 ‘*’ 0,05 ‘.’ 0,1 ‘ ’</t>
  </si>
  <si>
    <t>***</t>
  </si>
  <si>
    <t>Intercepto</t>
  </si>
  <si>
    <t>.</t>
  </si>
  <si>
    <t>Nada importante</t>
  </si>
  <si>
    <t>*</t>
  </si>
  <si>
    <t>Pouco importante</t>
  </si>
  <si>
    <t>Importância do voto</t>
  </si>
  <si>
    <t>Nenhuma confiança</t>
  </si>
  <si>
    <t>Pouca confiança</t>
  </si>
  <si>
    <t>Confia na Urna</t>
  </si>
  <si>
    <t>Esquerda</t>
  </si>
  <si>
    <t>Direita</t>
  </si>
  <si>
    <t>Ideologia</t>
  </si>
  <si>
    <t>Superior completo</t>
  </si>
  <si>
    <t>Ensino médio completo</t>
  </si>
  <si>
    <t>Escolaridade</t>
  </si>
  <si>
    <t>Feminino</t>
  </si>
  <si>
    <t>Sexo</t>
  </si>
  <si>
    <t>Idade</t>
  </si>
  <si>
    <t>Erro Padrão</t>
  </si>
  <si>
    <t>Coeficiente</t>
  </si>
  <si>
    <t>Itens de controle</t>
  </si>
  <si>
    <t>pvalor</t>
  </si>
  <si>
    <t>graus de liberdade</t>
  </si>
  <si>
    <t>modulo</t>
  </si>
  <si>
    <t>estatistica de teste</t>
  </si>
  <si>
    <t>Item sensível</t>
  </si>
  <si>
    <t>modelo 4</t>
  </si>
  <si>
    <t>Modelo 3</t>
  </si>
  <si>
    <t>Modelo 2</t>
  </si>
  <si>
    <t>Modelo 1</t>
  </si>
  <si>
    <t>Técnica de Regressão de Contagem de Itens (Item Count Technique Regression )</t>
  </si>
  <si>
    <t>Interior</t>
  </si>
  <si>
    <t>Região Metropolitana</t>
  </si>
  <si>
    <t>Entre 2 e 5 SM</t>
  </si>
  <si>
    <t xml:space="preserve">Mais de 5 SM </t>
  </si>
  <si>
    <t>Região</t>
  </si>
  <si>
    <t>Renda</t>
  </si>
  <si>
    <t>Sensitive item</t>
  </si>
  <si>
    <t>Est,</t>
  </si>
  <si>
    <t>S,E,</t>
  </si>
  <si>
    <t>(Intercept)</t>
  </si>
  <si>
    <t>idade</t>
  </si>
  <si>
    <t>as,factor(sexo)2</t>
  </si>
  <si>
    <t>ideologiaDireita</t>
  </si>
  <si>
    <t>ideologiaEsquerda</t>
  </si>
  <si>
    <t>educa2 Ensino médio completo</t>
  </si>
  <si>
    <t>educa3 Superior completo</t>
  </si>
  <si>
    <t>confia_urna2,Pouca confiança</t>
  </si>
  <si>
    <t>confia_urna3,Nenhuma confiança</t>
  </si>
  <si>
    <t>importância_voto2,Pouco importante</t>
  </si>
  <si>
    <t>importância_voto3,Nada importante</t>
  </si>
  <si>
    <t>regiaoInterior</t>
  </si>
  <si>
    <t>regiaoRegião Metropolitana</t>
  </si>
  <si>
    <t>rendaEntre 2 e 5 SM</t>
  </si>
  <si>
    <t>rendaMais de 5 SM</t>
  </si>
  <si>
    <t>Control items</t>
  </si>
  <si>
    <t>Itens</t>
  </si>
  <si>
    <t>Tratamento</t>
  </si>
  <si>
    <t>Controle</t>
  </si>
  <si>
    <t>Frequência</t>
  </si>
  <si>
    <t>Proporção</t>
  </si>
  <si>
    <t>Experimento em lista</t>
  </si>
  <si>
    <t>O(A) sr(a) conhece alguém  que já trocou o voto por um favor ou benefício que recebeu de algum candidato?</t>
  </si>
  <si>
    <t>Sim</t>
  </si>
  <si>
    <t>Não</t>
  </si>
  <si>
    <t>Não sabe</t>
  </si>
  <si>
    <t>O(A) sr(a) já trocou o voto por um favor ou benefício que recebeu de algum candidato?</t>
  </si>
  <si>
    <t>Total</t>
  </si>
  <si>
    <t>Pergunta direta</t>
  </si>
</sst>
</file>

<file path=xl/styles.xml><?xml version="1.0" encoding="utf-8"?>
<styleSheet xmlns="http://schemas.openxmlformats.org/spreadsheetml/2006/main">
  <numFmts count="2">
    <numFmt numFmtId="164" formatCode="0.000"/>
    <numFmt numFmtId="170" formatCode="0.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onsolas"/>
      <family val="3"/>
    </font>
    <font>
      <sz val="10"/>
      <color rgb="FF000000"/>
      <name val="Times New Roman"/>
      <family val="1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0" borderId="0" xfId="0" applyFont="1"/>
    <xf numFmtId="0" fontId="1" fillId="0" borderId="0" xfId="0" applyFont="1"/>
    <xf numFmtId="164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164" fontId="5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left"/>
    </xf>
    <xf numFmtId="0" fontId="4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4" fillId="2" borderId="0" xfId="0" applyFont="1" applyFill="1" applyBorder="1"/>
    <xf numFmtId="0" fontId="2" fillId="2" borderId="0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0" xfId="0" applyFont="1" applyFill="1" applyBorder="1"/>
    <xf numFmtId="164" fontId="2" fillId="2" borderId="4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left"/>
    </xf>
    <xf numFmtId="16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left"/>
    </xf>
    <xf numFmtId="164" fontId="5" fillId="2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0" fillId="5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/>
    <xf numFmtId="0" fontId="7" fillId="0" borderId="0" xfId="0" applyFont="1"/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70" fontId="2" fillId="2" borderId="0" xfId="0" applyNumberFormat="1" applyFont="1" applyFill="1" applyAlignment="1">
      <alignment horizontal="center" vertical="center"/>
    </xf>
    <xf numFmtId="170" fontId="2" fillId="2" borderId="0" xfId="0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70" fontId="4" fillId="2" borderId="0" xfId="0" applyNumberFormat="1" applyFont="1" applyFill="1" applyBorder="1" applyAlignment="1">
      <alignment horizontal="center" vertical="center" wrapText="1"/>
    </xf>
    <xf numFmtId="170" fontId="2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170" fontId="2" fillId="2" borderId="0" xfId="0" applyNumberFormat="1" applyFont="1" applyFill="1" applyBorder="1" applyAlignment="1">
      <alignment horizontal="center" vertical="center"/>
    </xf>
    <xf numFmtId="170" fontId="2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5419</xdr:colOff>
      <xdr:row>20</xdr:row>
      <xdr:rowOff>128606</xdr:rowOff>
    </xdr:from>
    <xdr:to>
      <xdr:col>19</xdr:col>
      <xdr:colOff>10134</xdr:colOff>
      <xdr:row>44</xdr:row>
      <xdr:rowOff>158824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017" t="34259" r="56681" b="15093"/>
        <a:stretch>
          <a:fillRect/>
        </a:stretch>
      </xdr:blipFill>
      <xdr:spPr bwMode="auto">
        <a:xfrm>
          <a:off x="2894393" y="4004867"/>
          <a:ext cx="8395855" cy="422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topLeftCell="A25" zoomScale="145" zoomScaleNormal="145" workbookViewId="0">
      <selection activeCell="O35" sqref="A1:O35"/>
    </sheetView>
  </sheetViews>
  <sheetFormatPr defaultRowHeight="13.2"/>
  <cols>
    <col min="1" max="1" width="18.44140625" style="3" customWidth="1"/>
    <col min="2" max="2" width="20.5546875" style="1" customWidth="1"/>
    <col min="3" max="4" width="9.88671875" style="1" hidden="1" customWidth="1"/>
    <col min="5" max="5" width="3" style="3" hidden="1" customWidth="1"/>
    <col min="6" max="7" width="9.88671875" style="1" hidden="1" customWidth="1"/>
    <col min="8" max="8" width="4" style="1" hidden="1" customWidth="1"/>
    <col min="9" max="10" width="9.88671875" style="1" hidden="1" customWidth="1"/>
    <col min="11" max="11" width="4" style="1" hidden="1" customWidth="1"/>
    <col min="12" max="13" width="9.88671875" style="1" customWidth="1"/>
    <col min="14" max="14" width="4" style="1" bestFit="1" customWidth="1"/>
    <col min="15" max="15" width="1.5546875" style="1" customWidth="1"/>
    <col min="16" max="19" width="4" style="1" customWidth="1"/>
    <col min="20" max="20" width="109.44140625" style="1" customWidth="1"/>
    <col min="21" max="16384" width="8.88671875" style="1"/>
  </cols>
  <sheetData>
    <row r="1" spans="1:24">
      <c r="A1" s="18" t="s">
        <v>32</v>
      </c>
      <c r="B1" s="26"/>
      <c r="C1" s="26"/>
      <c r="D1" s="26"/>
      <c r="E1" s="33"/>
      <c r="F1" s="26"/>
      <c r="G1" s="26"/>
      <c r="H1" s="26"/>
      <c r="I1" s="26"/>
      <c r="J1" s="26"/>
      <c r="K1" s="26"/>
      <c r="L1" s="26"/>
      <c r="M1" s="26"/>
      <c r="N1" s="26"/>
      <c r="O1" s="4"/>
      <c r="P1" s="4"/>
      <c r="Q1" s="4"/>
      <c r="R1" s="4"/>
      <c r="S1" s="4"/>
      <c r="T1" s="4"/>
    </row>
    <row r="2" spans="1:24">
      <c r="A2" s="4"/>
      <c r="B2" s="4"/>
      <c r="C2" s="41" t="s">
        <v>31</v>
      </c>
      <c r="D2" s="41"/>
      <c r="E2" s="41"/>
      <c r="F2" s="41" t="s">
        <v>30</v>
      </c>
      <c r="G2" s="41"/>
      <c r="H2" s="41"/>
      <c r="I2" s="41" t="s">
        <v>29</v>
      </c>
      <c r="J2" s="41"/>
      <c r="K2" s="41"/>
      <c r="L2" s="41" t="s">
        <v>31</v>
      </c>
      <c r="M2" s="41"/>
      <c r="N2" s="41"/>
      <c r="O2" s="40"/>
      <c r="P2" s="40"/>
      <c r="Q2" s="40"/>
      <c r="R2" s="40"/>
      <c r="S2" s="40"/>
      <c r="T2" s="40"/>
      <c r="U2" s="39" t="s">
        <v>28</v>
      </c>
      <c r="V2" s="39"/>
      <c r="W2" s="39"/>
      <c r="X2" s="39"/>
    </row>
    <row r="3" spans="1:24">
      <c r="A3" s="34" t="s">
        <v>27</v>
      </c>
      <c r="B3" s="18"/>
      <c r="C3" s="26" t="s">
        <v>21</v>
      </c>
      <c r="D3" s="26" t="s">
        <v>20</v>
      </c>
      <c r="E3" s="33"/>
      <c r="F3" s="26" t="s">
        <v>21</v>
      </c>
      <c r="G3" s="26" t="s">
        <v>20</v>
      </c>
      <c r="H3" s="26"/>
      <c r="I3" s="26" t="s">
        <v>21</v>
      </c>
      <c r="J3" s="26" t="s">
        <v>20</v>
      </c>
      <c r="K3" s="26"/>
      <c r="L3" s="26" t="s">
        <v>21</v>
      </c>
      <c r="M3" s="26" t="s">
        <v>20</v>
      </c>
      <c r="N3" s="33"/>
      <c r="O3" s="6"/>
      <c r="P3" s="6"/>
      <c r="Q3" s="6"/>
      <c r="R3" s="6"/>
      <c r="S3" s="6"/>
      <c r="T3" s="27"/>
      <c r="U3" s="38" t="s">
        <v>26</v>
      </c>
      <c r="V3" s="38" t="s">
        <v>25</v>
      </c>
      <c r="W3" s="38" t="s">
        <v>24</v>
      </c>
      <c r="X3" s="37" t="s">
        <v>23</v>
      </c>
    </row>
    <row r="4" spans="1:24" ht="25.2">
      <c r="A4" s="32" t="s">
        <v>19</v>
      </c>
      <c r="B4" s="26"/>
      <c r="C4" s="16"/>
      <c r="D4" s="16"/>
      <c r="E4" s="17"/>
      <c r="F4" s="16"/>
      <c r="G4" s="16"/>
      <c r="H4" s="16"/>
      <c r="I4" s="16"/>
      <c r="J4" s="16"/>
      <c r="K4" s="15"/>
      <c r="L4" s="16">
        <v>-8.1499999999999993E-3</v>
      </c>
      <c r="M4" s="16">
        <v>4.6100000000000004E-3</v>
      </c>
      <c r="N4" s="43" t="s">
        <v>3</v>
      </c>
      <c r="O4" s="36"/>
      <c r="P4" s="36"/>
      <c r="Q4" s="36"/>
      <c r="R4" s="36"/>
      <c r="S4" s="36"/>
      <c r="T4" s="35"/>
      <c r="U4" s="1">
        <f>L4/M4</f>
        <v>-1.7678958785249455</v>
      </c>
      <c r="V4" s="8">
        <f>ABS(U4)</f>
        <v>1.7678958785249455</v>
      </c>
      <c r="W4" s="7">
        <v>992</v>
      </c>
      <c r="X4" s="2">
        <f>TDIST(V4,W4,2)</f>
        <v>7.7385643476908725E-2</v>
      </c>
    </row>
    <row r="5" spans="1:24" ht="14.4">
      <c r="A5" s="33" t="s">
        <v>18</v>
      </c>
      <c r="B5" s="18" t="s">
        <v>17</v>
      </c>
      <c r="C5" s="16"/>
      <c r="D5" s="16"/>
      <c r="E5" s="17"/>
      <c r="F5" s="16"/>
      <c r="G5" s="16"/>
      <c r="H5" s="16"/>
      <c r="I5" s="16"/>
      <c r="J5" s="16"/>
      <c r="K5" s="16"/>
      <c r="L5" s="16">
        <v>-5.1670000000000001E-2</v>
      </c>
      <c r="M5" s="16">
        <v>0.14285999999999999</v>
      </c>
      <c r="N5" s="17"/>
      <c r="O5" s="36"/>
      <c r="P5" s="36"/>
      <c r="Q5" s="36"/>
      <c r="R5" s="36"/>
      <c r="S5" s="36"/>
      <c r="T5" s="35"/>
      <c r="U5" s="1">
        <f t="shared" ref="U5:U17" si="0">L5/M5</f>
        <v>-0.36168276634467317</v>
      </c>
      <c r="V5" s="8">
        <f t="shared" ref="V5:V17" si="1">ABS(U5)</f>
        <v>0.36168276634467317</v>
      </c>
      <c r="W5" s="7">
        <v>992</v>
      </c>
      <c r="X5" s="2">
        <f t="shared" ref="X5:X17" si="2">TDIST(V5,W5,2)</f>
        <v>0.71766612995488821</v>
      </c>
    </row>
    <row r="6" spans="1:24" ht="14.4">
      <c r="A6" s="25" t="s">
        <v>16</v>
      </c>
      <c r="B6" s="45" t="s">
        <v>15</v>
      </c>
      <c r="C6" s="23"/>
      <c r="D6" s="23"/>
      <c r="E6" s="22"/>
      <c r="F6" s="23"/>
      <c r="G6" s="23"/>
      <c r="H6" s="23"/>
      <c r="I6" s="23"/>
      <c r="J6" s="23"/>
      <c r="K6" s="23"/>
      <c r="L6" s="23">
        <v>0.17111999999999999</v>
      </c>
      <c r="M6" s="23">
        <v>0.16874</v>
      </c>
      <c r="N6" s="22"/>
      <c r="O6" s="36"/>
      <c r="P6" s="36"/>
      <c r="Q6" s="36"/>
      <c r="R6" s="36"/>
      <c r="S6" s="36"/>
      <c r="T6" s="35"/>
      <c r="U6" s="1">
        <f t="shared" si="0"/>
        <v>1.0141045395282684</v>
      </c>
      <c r="V6" s="8">
        <f t="shared" si="1"/>
        <v>1.0141045395282684</v>
      </c>
      <c r="W6" s="7">
        <v>992</v>
      </c>
      <c r="X6" s="2">
        <f t="shared" si="2"/>
        <v>0.31078014707475488</v>
      </c>
    </row>
    <row r="7" spans="1:24" ht="14.4">
      <c r="A7" s="19"/>
      <c r="B7" s="26" t="s">
        <v>14</v>
      </c>
      <c r="C7" s="16"/>
      <c r="D7" s="16"/>
      <c r="E7" s="17"/>
      <c r="F7" s="16"/>
      <c r="G7" s="16"/>
      <c r="H7" s="16"/>
      <c r="I7" s="16"/>
      <c r="J7" s="16"/>
      <c r="K7" s="16"/>
      <c r="L7" s="16">
        <v>4.7E-2</v>
      </c>
      <c r="M7" s="16">
        <v>0.21021999999999999</v>
      </c>
      <c r="N7" s="17"/>
      <c r="O7" s="36"/>
      <c r="P7" s="36"/>
      <c r="Q7" s="36"/>
      <c r="R7" s="36"/>
      <c r="S7" s="36"/>
      <c r="T7" s="35"/>
      <c r="U7" s="1">
        <f t="shared" si="0"/>
        <v>0.22357530206450385</v>
      </c>
      <c r="V7" s="8">
        <f t="shared" si="1"/>
        <v>0.22357530206450385</v>
      </c>
      <c r="W7" s="7">
        <v>992</v>
      </c>
      <c r="X7" s="2">
        <f t="shared" si="2"/>
        <v>0.82313381581752121</v>
      </c>
    </row>
    <row r="8" spans="1:24" ht="14.4">
      <c r="A8" s="21" t="s">
        <v>13</v>
      </c>
      <c r="B8" s="20" t="s">
        <v>12</v>
      </c>
      <c r="C8" s="9"/>
      <c r="D8" s="9"/>
      <c r="E8" s="10"/>
      <c r="F8" s="9"/>
      <c r="G8" s="9"/>
      <c r="H8" s="9"/>
      <c r="I8" s="9"/>
      <c r="J8" s="9"/>
      <c r="K8" s="9"/>
      <c r="L8" s="9">
        <v>-0.1454</v>
      </c>
      <c r="M8" s="9">
        <v>0.20238999999999999</v>
      </c>
      <c r="N8" s="10"/>
      <c r="O8" s="36"/>
      <c r="P8" s="36"/>
      <c r="Q8" s="36"/>
      <c r="R8" s="36"/>
      <c r="S8" s="36"/>
      <c r="T8" s="35"/>
      <c r="U8" s="1">
        <f t="shared" si="0"/>
        <v>-0.71841494144967644</v>
      </c>
      <c r="V8" s="8">
        <f t="shared" si="1"/>
        <v>0.71841494144967644</v>
      </c>
      <c r="W8" s="7">
        <v>992</v>
      </c>
      <c r="X8" s="2">
        <f t="shared" si="2"/>
        <v>0.47267064498812794</v>
      </c>
    </row>
    <row r="9" spans="1:24" ht="14.4">
      <c r="A9" s="19"/>
      <c r="B9" s="18" t="s">
        <v>11</v>
      </c>
      <c r="C9" s="16"/>
      <c r="D9" s="16"/>
      <c r="E9" s="17"/>
      <c r="F9" s="16"/>
      <c r="G9" s="16"/>
      <c r="H9" s="16"/>
      <c r="I9" s="16"/>
      <c r="J9" s="16"/>
      <c r="K9" s="16"/>
      <c r="L9" s="16">
        <v>-4.7940000000000003E-2</v>
      </c>
      <c r="M9" s="16">
        <v>0.21465999999999999</v>
      </c>
      <c r="N9" s="17"/>
      <c r="O9" s="36"/>
      <c r="P9" s="36"/>
      <c r="Q9" s="36"/>
      <c r="R9" s="36"/>
      <c r="S9" s="36"/>
      <c r="T9" s="35"/>
      <c r="U9" s="1">
        <f t="shared" si="0"/>
        <v>-0.22332991707817015</v>
      </c>
      <c r="V9" s="8">
        <f t="shared" si="1"/>
        <v>0.22332991707817015</v>
      </c>
      <c r="W9" s="7">
        <v>992</v>
      </c>
      <c r="X9" s="2">
        <f t="shared" si="2"/>
        <v>0.82332472444189597</v>
      </c>
    </row>
    <row r="10" spans="1:24" ht="14.4">
      <c r="A10" s="21" t="s">
        <v>10</v>
      </c>
      <c r="B10" s="20" t="s">
        <v>9</v>
      </c>
      <c r="C10" s="9"/>
      <c r="D10" s="9"/>
      <c r="E10" s="10"/>
      <c r="F10" s="9"/>
      <c r="G10" s="9"/>
      <c r="H10" s="9"/>
      <c r="I10" s="9"/>
      <c r="J10" s="9"/>
      <c r="K10" s="9"/>
      <c r="L10" s="9">
        <v>0.18101999999999999</v>
      </c>
      <c r="M10" s="9">
        <v>0.16811999999999999</v>
      </c>
      <c r="N10" s="10"/>
      <c r="O10" s="10"/>
      <c r="P10" s="10"/>
      <c r="Q10" s="10"/>
      <c r="R10" s="10"/>
      <c r="S10" s="10"/>
      <c r="T10" s="9"/>
      <c r="U10" s="1">
        <f t="shared" si="0"/>
        <v>1.0767309064953605</v>
      </c>
      <c r="V10" s="8">
        <f t="shared" si="1"/>
        <v>1.0767309064953605</v>
      </c>
      <c r="W10" s="7">
        <v>992</v>
      </c>
      <c r="X10" s="2">
        <f t="shared" si="2"/>
        <v>0.28186227961633936</v>
      </c>
    </row>
    <row r="11" spans="1:24" ht="14.4">
      <c r="A11" s="19"/>
      <c r="B11" s="18" t="s">
        <v>8</v>
      </c>
      <c r="C11" s="16"/>
      <c r="D11" s="16"/>
      <c r="E11" s="17"/>
      <c r="F11" s="16"/>
      <c r="G11" s="16"/>
      <c r="H11" s="16"/>
      <c r="I11" s="16"/>
      <c r="J11" s="16"/>
      <c r="K11" s="16"/>
      <c r="L11" s="16">
        <v>8.3890000000000006E-2</v>
      </c>
      <c r="M11" s="16">
        <v>0.21032000000000001</v>
      </c>
      <c r="N11" s="17"/>
      <c r="O11" s="10"/>
      <c r="P11" s="10"/>
      <c r="Q11" s="10"/>
      <c r="R11" s="10"/>
      <c r="S11" s="10"/>
      <c r="T11" s="9"/>
      <c r="U11" s="1">
        <f t="shared" si="0"/>
        <v>0.39886839102320276</v>
      </c>
      <c r="V11" s="8">
        <f t="shared" si="1"/>
        <v>0.39886839102320276</v>
      </c>
      <c r="W11" s="7">
        <v>992</v>
      </c>
      <c r="X11" s="2">
        <f t="shared" si="2"/>
        <v>0.69007602444462868</v>
      </c>
    </row>
    <row r="12" spans="1:24" ht="14.4">
      <c r="A12" s="25" t="s">
        <v>7</v>
      </c>
      <c r="B12" s="24" t="s">
        <v>6</v>
      </c>
      <c r="C12" s="23"/>
      <c r="D12" s="23"/>
      <c r="E12" s="22"/>
      <c r="F12" s="23"/>
      <c r="G12" s="23"/>
      <c r="H12" s="23"/>
      <c r="I12" s="23"/>
      <c r="J12" s="23"/>
      <c r="K12" s="23"/>
      <c r="L12" s="23">
        <v>0.11093</v>
      </c>
      <c r="M12" s="23">
        <v>0.28132000000000001</v>
      </c>
      <c r="N12" s="22"/>
      <c r="O12" s="10"/>
      <c r="P12" s="10"/>
      <c r="Q12" s="10"/>
      <c r="R12" s="10"/>
      <c r="S12" s="10"/>
      <c r="T12" s="9"/>
      <c r="U12" s="1">
        <f t="shared" si="0"/>
        <v>0.39431963600170622</v>
      </c>
      <c r="V12" s="8">
        <f t="shared" si="1"/>
        <v>0.39431963600170622</v>
      </c>
      <c r="W12" s="7">
        <v>992</v>
      </c>
      <c r="X12" s="2">
        <f t="shared" si="2"/>
        <v>0.69342982110422824</v>
      </c>
    </row>
    <row r="13" spans="1:24" ht="14.4">
      <c r="A13" s="19"/>
      <c r="B13" s="18" t="s">
        <v>4</v>
      </c>
      <c r="C13" s="16"/>
      <c r="D13" s="16"/>
      <c r="E13" s="17"/>
      <c r="F13" s="16"/>
      <c r="G13" s="16"/>
      <c r="H13" s="16"/>
      <c r="I13" s="16"/>
      <c r="J13" s="16"/>
      <c r="K13" s="16"/>
      <c r="L13" s="16">
        <v>0.40128000000000003</v>
      </c>
      <c r="M13" s="16">
        <v>0.40351999999999999</v>
      </c>
      <c r="N13" s="17"/>
      <c r="O13" s="10"/>
      <c r="P13" s="10"/>
      <c r="Q13" s="10"/>
      <c r="R13" s="10"/>
      <c r="S13" s="10"/>
      <c r="T13" s="9"/>
      <c r="U13" s="1">
        <f t="shared" si="0"/>
        <v>0.99444885011895334</v>
      </c>
      <c r="V13" s="8">
        <f t="shared" si="1"/>
        <v>0.99444885011895334</v>
      </c>
      <c r="W13" s="7">
        <v>992</v>
      </c>
      <c r="X13" s="2">
        <f t="shared" si="2"/>
        <v>0.32024689918786631</v>
      </c>
    </row>
    <row r="14" spans="1:24" ht="14.4">
      <c r="A14" s="21" t="s">
        <v>37</v>
      </c>
      <c r="B14" s="20" t="s">
        <v>33</v>
      </c>
      <c r="C14" s="9"/>
      <c r="D14" s="9"/>
      <c r="E14" s="10"/>
      <c r="F14" s="9"/>
      <c r="G14" s="9"/>
      <c r="H14" s="9"/>
      <c r="I14" s="9"/>
      <c r="J14" s="9"/>
      <c r="K14" s="9"/>
      <c r="L14" s="9">
        <v>0.18401999999999999</v>
      </c>
      <c r="M14" s="9">
        <v>0.15920999999999999</v>
      </c>
      <c r="N14" s="10"/>
      <c r="O14" s="10"/>
      <c r="P14" s="10"/>
      <c r="Q14" s="10"/>
      <c r="R14" s="10"/>
      <c r="S14" s="10"/>
      <c r="T14" s="9"/>
      <c r="U14" s="1">
        <f t="shared" si="0"/>
        <v>1.1558319201055209</v>
      </c>
      <c r="V14" s="8">
        <f t="shared" si="1"/>
        <v>1.1558319201055209</v>
      </c>
      <c r="W14" s="7">
        <v>992</v>
      </c>
      <c r="X14" s="2">
        <f t="shared" si="2"/>
        <v>0.24802821286263144</v>
      </c>
    </row>
    <row r="15" spans="1:24" ht="14.4">
      <c r="A15" s="19"/>
      <c r="B15" s="18" t="s">
        <v>34</v>
      </c>
      <c r="C15" s="16"/>
      <c r="D15" s="16"/>
      <c r="E15" s="17"/>
      <c r="F15" s="16"/>
      <c r="G15" s="16"/>
      <c r="H15" s="16"/>
      <c r="I15" s="16"/>
      <c r="J15" s="16"/>
      <c r="K15" s="16"/>
      <c r="L15" s="16">
        <v>-6.2600000000000003E-2</v>
      </c>
      <c r="M15" s="16">
        <v>0.19070000000000001</v>
      </c>
      <c r="N15" s="17"/>
      <c r="O15" s="10"/>
      <c r="P15" s="10"/>
      <c r="Q15" s="10"/>
      <c r="R15" s="10"/>
      <c r="S15" s="10"/>
      <c r="T15" s="9"/>
      <c r="U15" s="1">
        <f t="shared" si="0"/>
        <v>-0.32826428945988462</v>
      </c>
      <c r="V15" s="8">
        <f t="shared" si="1"/>
        <v>0.32826428945988462</v>
      </c>
      <c r="W15" s="7">
        <v>992</v>
      </c>
      <c r="X15" s="2">
        <f t="shared" si="2"/>
        <v>0.74278111759807597</v>
      </c>
    </row>
    <row r="16" spans="1:24" ht="14.4">
      <c r="A16" s="21" t="s">
        <v>38</v>
      </c>
      <c r="B16" s="20" t="s">
        <v>35</v>
      </c>
      <c r="C16" s="9"/>
      <c r="D16" s="9"/>
      <c r="E16" s="10"/>
      <c r="F16" s="9"/>
      <c r="G16" s="9"/>
      <c r="H16" s="9"/>
      <c r="I16" s="9"/>
      <c r="J16" s="9"/>
      <c r="K16" s="9"/>
      <c r="L16" s="9">
        <v>-8.4739999999999996E-2</v>
      </c>
      <c r="M16" s="9">
        <v>0.16864000000000001</v>
      </c>
      <c r="N16" s="10"/>
      <c r="O16" s="10"/>
      <c r="P16" s="10"/>
      <c r="Q16" s="10"/>
      <c r="R16" s="10"/>
      <c r="S16" s="10"/>
      <c r="T16" s="9"/>
      <c r="U16" s="1">
        <f t="shared" si="0"/>
        <v>-0.5024905123339658</v>
      </c>
      <c r="V16" s="8">
        <f t="shared" si="1"/>
        <v>0.5024905123339658</v>
      </c>
      <c r="W16" s="7">
        <v>992</v>
      </c>
      <c r="X16" s="2">
        <f t="shared" si="2"/>
        <v>0.61543405058380385</v>
      </c>
    </row>
    <row r="17" spans="1:24" ht="14.4">
      <c r="A17" s="19"/>
      <c r="B17" s="18" t="s">
        <v>36</v>
      </c>
      <c r="C17" s="16"/>
      <c r="D17" s="16"/>
      <c r="E17" s="17"/>
      <c r="F17" s="16"/>
      <c r="G17" s="16"/>
      <c r="H17" s="16"/>
      <c r="I17" s="16"/>
      <c r="J17" s="16"/>
      <c r="K17" s="16"/>
      <c r="L17" s="16">
        <v>8.4269999999999998E-2</v>
      </c>
      <c r="M17" s="16">
        <v>0.20233999999999999</v>
      </c>
      <c r="N17" s="17"/>
      <c r="O17" s="10"/>
      <c r="P17" s="10"/>
      <c r="Q17" s="10"/>
      <c r="R17" s="10"/>
      <c r="S17" s="10"/>
      <c r="T17" s="9"/>
      <c r="U17" s="1">
        <f t="shared" si="0"/>
        <v>0.41647721656617576</v>
      </c>
      <c r="V17" s="8">
        <f t="shared" si="1"/>
        <v>0.41647721656617576</v>
      </c>
      <c r="W17" s="7">
        <v>992</v>
      </c>
      <c r="X17" s="2">
        <f t="shared" si="2"/>
        <v>0.67715093003426086</v>
      </c>
    </row>
    <row r="18" spans="1:24" ht="15" thickBot="1">
      <c r="A18" s="14" t="s">
        <v>2</v>
      </c>
      <c r="B18" s="13"/>
      <c r="C18" s="12"/>
      <c r="D18" s="12"/>
      <c r="E18" s="11"/>
      <c r="F18" s="12"/>
      <c r="G18" s="12"/>
      <c r="H18" s="12"/>
      <c r="I18" s="12"/>
      <c r="J18" s="12"/>
      <c r="K18" s="12"/>
      <c r="L18" s="12">
        <v>0.2974</v>
      </c>
      <c r="M18" s="12">
        <v>0.31850000000000001</v>
      </c>
      <c r="N18" s="11"/>
      <c r="O18" s="10"/>
      <c r="P18" s="10"/>
      <c r="Q18" s="10"/>
      <c r="R18" s="10"/>
      <c r="S18" s="10"/>
      <c r="T18" s="9"/>
      <c r="U18" s="1">
        <f>L18/M18</f>
        <v>0.93375196232339086</v>
      </c>
      <c r="V18" s="8">
        <f>ABS(U18)</f>
        <v>0.93375196232339086</v>
      </c>
      <c r="W18" s="7">
        <v>992</v>
      </c>
      <c r="X18" s="2">
        <f>TDIST(V18,W18,2)</f>
        <v>0.35065907490809012</v>
      </c>
    </row>
    <row r="19" spans="1:24" ht="33.6" customHeight="1">
      <c r="A19" s="34" t="s">
        <v>22</v>
      </c>
      <c r="B19" s="18"/>
      <c r="C19" s="26" t="s">
        <v>21</v>
      </c>
      <c r="D19" s="26" t="s">
        <v>20</v>
      </c>
      <c r="E19" s="33"/>
      <c r="F19" s="26" t="s">
        <v>21</v>
      </c>
      <c r="G19" s="26" t="s">
        <v>20</v>
      </c>
      <c r="H19" s="26"/>
      <c r="I19" s="26" t="s">
        <v>21</v>
      </c>
      <c r="J19" s="26" t="s">
        <v>20</v>
      </c>
      <c r="K19" s="26"/>
      <c r="L19" s="26" t="s">
        <v>21</v>
      </c>
      <c r="M19" s="26" t="s">
        <v>20</v>
      </c>
      <c r="N19" s="33"/>
      <c r="O19" s="6"/>
      <c r="P19" s="6"/>
      <c r="Q19" s="6"/>
      <c r="R19" s="6"/>
      <c r="S19" s="6"/>
      <c r="T19" s="27"/>
      <c r="V19" s="8"/>
      <c r="W19" s="7"/>
      <c r="X19" s="2"/>
    </row>
    <row r="20" spans="1:24" ht="14.4">
      <c r="A20" s="32" t="s">
        <v>19</v>
      </c>
      <c r="B20" s="26"/>
      <c r="C20" s="16"/>
      <c r="D20" s="16"/>
      <c r="E20" s="17"/>
      <c r="F20" s="16"/>
      <c r="G20" s="16"/>
      <c r="H20" s="16"/>
      <c r="I20" s="16"/>
      <c r="J20" s="16"/>
      <c r="K20" s="16"/>
      <c r="L20" s="16">
        <v>1.2999999999999999E-3</v>
      </c>
      <c r="M20" s="16">
        <v>3.0699999999999998E-3</v>
      </c>
      <c r="N20" s="17"/>
      <c r="O20" s="10"/>
      <c r="P20" s="10"/>
      <c r="Q20" s="10"/>
      <c r="R20" s="10"/>
      <c r="S20" s="10"/>
      <c r="T20" s="9"/>
      <c r="U20" s="1">
        <f>L20/M20</f>
        <v>0.42345276872964172</v>
      </c>
      <c r="V20" s="8">
        <f>ABS(U20)</f>
        <v>0.42345276872964172</v>
      </c>
      <c r="W20" s="7">
        <v>992</v>
      </c>
      <c r="X20" s="2">
        <f>TDIST(V20,W20,2)</f>
        <v>0.67205674295477613</v>
      </c>
    </row>
    <row r="21" spans="1:24" ht="14.4">
      <c r="A21" s="31" t="s">
        <v>18</v>
      </c>
      <c r="B21" s="30" t="s">
        <v>17</v>
      </c>
      <c r="C21" s="29"/>
      <c r="D21" s="29"/>
      <c r="E21" s="28"/>
      <c r="F21" s="29"/>
      <c r="G21" s="29"/>
      <c r="H21" s="29"/>
      <c r="I21" s="29"/>
      <c r="J21" s="29"/>
      <c r="K21" s="29"/>
      <c r="L21" s="29">
        <v>4.9800000000000001E-3</v>
      </c>
      <c r="M21" s="29">
        <v>9.5469999999999999E-2</v>
      </c>
      <c r="N21" s="28"/>
      <c r="O21" s="10"/>
      <c r="P21" s="10"/>
      <c r="Q21" s="10"/>
      <c r="R21" s="10"/>
      <c r="S21" s="10"/>
      <c r="T21" s="9"/>
      <c r="U21" s="1">
        <f>L21/M21</f>
        <v>5.2162983136063684E-2</v>
      </c>
      <c r="V21" s="8">
        <f>ABS(U21)</f>
        <v>5.2162983136063684E-2</v>
      </c>
      <c r="W21" s="7">
        <v>992</v>
      </c>
      <c r="X21" s="2">
        <f>TDIST(V21,W21,2)</f>
        <v>0.95840932977299909</v>
      </c>
    </row>
    <row r="22" spans="1:24" ht="14.4">
      <c r="A22" s="21" t="s">
        <v>16</v>
      </c>
      <c r="B22" s="27" t="s">
        <v>15</v>
      </c>
      <c r="C22" s="9"/>
      <c r="D22" s="9"/>
      <c r="E22" s="10"/>
      <c r="F22" s="9"/>
      <c r="G22" s="9"/>
      <c r="H22" s="9"/>
      <c r="I22" s="9"/>
      <c r="J22" s="9"/>
      <c r="K22" s="9"/>
      <c r="L22" s="9">
        <v>0.25607999999999997</v>
      </c>
      <c r="M22" s="9">
        <v>0.12093</v>
      </c>
      <c r="N22" s="10" t="s">
        <v>5</v>
      </c>
      <c r="O22" s="10"/>
      <c r="P22" s="10"/>
      <c r="Q22" s="10"/>
      <c r="R22" s="10"/>
      <c r="S22" s="10"/>
      <c r="T22" s="9"/>
      <c r="U22" s="1">
        <f t="shared" ref="U22:U34" si="3">L22/M22</f>
        <v>2.117588687670553</v>
      </c>
      <c r="V22" s="8">
        <f t="shared" ref="V22:V34" si="4">ABS(U22)</f>
        <v>2.117588687670553</v>
      </c>
      <c r="W22" s="7">
        <v>992</v>
      </c>
      <c r="X22" s="2">
        <f t="shared" ref="X22:X34" si="5">TDIST(V22,W22,2)</f>
        <v>3.4458193411855527E-2</v>
      </c>
    </row>
    <row r="23" spans="1:24" ht="14.4">
      <c r="A23" s="19"/>
      <c r="B23" s="26" t="s">
        <v>14</v>
      </c>
      <c r="C23" s="16"/>
      <c r="D23" s="16"/>
      <c r="E23" s="17"/>
      <c r="F23" s="16"/>
      <c r="G23" s="16"/>
      <c r="H23" s="16"/>
      <c r="I23" s="16"/>
      <c r="J23" s="16"/>
      <c r="K23" s="16"/>
      <c r="L23" s="16">
        <v>0.51895000000000002</v>
      </c>
      <c r="M23" s="16">
        <v>0.14854000000000001</v>
      </c>
      <c r="N23" s="17" t="s">
        <v>1</v>
      </c>
      <c r="O23" s="10"/>
      <c r="P23" s="10"/>
      <c r="Q23" s="10"/>
      <c r="R23" s="10"/>
      <c r="S23" s="10"/>
      <c r="T23" s="9"/>
      <c r="U23" s="1">
        <f t="shared" si="3"/>
        <v>3.4936717382523228</v>
      </c>
      <c r="V23" s="8">
        <f t="shared" si="4"/>
        <v>3.4936717382523228</v>
      </c>
      <c r="W23" s="7">
        <v>992</v>
      </c>
      <c r="X23" s="2">
        <f t="shared" si="5"/>
        <v>4.9746195952408653E-4</v>
      </c>
    </row>
    <row r="24" spans="1:24" ht="14.4">
      <c r="A24" s="21"/>
      <c r="B24" s="20" t="s">
        <v>12</v>
      </c>
      <c r="C24" s="9"/>
      <c r="D24" s="9"/>
      <c r="E24" s="10"/>
      <c r="F24" s="9"/>
      <c r="G24" s="9"/>
      <c r="H24" s="9"/>
      <c r="I24" s="9"/>
      <c r="J24" s="9"/>
      <c r="K24" s="9"/>
      <c r="L24" s="9">
        <v>0.14348</v>
      </c>
      <c r="M24" s="9">
        <v>0.12878000000000001</v>
      </c>
      <c r="N24" s="10"/>
      <c r="O24" s="10"/>
      <c r="P24" s="10"/>
      <c r="Q24" s="10"/>
      <c r="R24" s="10"/>
      <c r="S24" s="10"/>
      <c r="T24" s="9"/>
      <c r="U24" s="1">
        <f t="shared" si="3"/>
        <v>1.1141481596521199</v>
      </c>
      <c r="V24" s="8">
        <f t="shared" si="4"/>
        <v>1.1141481596521199</v>
      </c>
      <c r="W24" s="7">
        <v>992</v>
      </c>
      <c r="X24" s="2">
        <f t="shared" si="5"/>
        <v>0.26548549789895814</v>
      </c>
    </row>
    <row r="25" spans="1:24" ht="14.4">
      <c r="A25" s="19"/>
      <c r="B25" s="18" t="s">
        <v>11</v>
      </c>
      <c r="C25" s="16"/>
      <c r="D25" s="16"/>
      <c r="E25" s="17"/>
      <c r="F25" s="16"/>
      <c r="G25" s="16"/>
      <c r="H25" s="16"/>
      <c r="I25" s="16"/>
      <c r="J25" s="16"/>
      <c r="K25" s="16"/>
      <c r="L25" s="16">
        <v>-3.7470000000000003E-2</v>
      </c>
      <c r="M25" s="16">
        <v>0.13364999999999999</v>
      </c>
      <c r="N25" s="17"/>
      <c r="O25" s="10"/>
      <c r="P25" s="10"/>
      <c r="Q25" s="10"/>
      <c r="R25" s="10"/>
      <c r="S25" s="10"/>
      <c r="T25" s="9"/>
      <c r="U25" s="1">
        <f t="shared" si="3"/>
        <v>-0.28035914702581372</v>
      </c>
      <c r="V25" s="8">
        <f t="shared" si="4"/>
        <v>0.28035914702581372</v>
      </c>
      <c r="W25" s="7">
        <v>992</v>
      </c>
      <c r="X25" s="2">
        <f t="shared" si="5"/>
        <v>0.77926043113059396</v>
      </c>
    </row>
    <row r="26" spans="1:24" ht="14.4">
      <c r="A26" s="25" t="s">
        <v>10</v>
      </c>
      <c r="B26" s="24" t="s">
        <v>9</v>
      </c>
      <c r="C26" s="23"/>
      <c r="D26" s="23"/>
      <c r="E26" s="22"/>
      <c r="F26" s="23"/>
      <c r="G26" s="23"/>
      <c r="H26" s="23"/>
      <c r="I26" s="23"/>
      <c r="J26" s="23"/>
      <c r="K26" s="23"/>
      <c r="L26" s="23">
        <v>-4.0499999999999998E-3</v>
      </c>
      <c r="M26" s="23">
        <v>0.11323999999999999</v>
      </c>
      <c r="N26" s="22"/>
      <c r="O26" s="10"/>
      <c r="P26" s="10"/>
      <c r="Q26" s="10"/>
      <c r="R26" s="10"/>
      <c r="S26" s="10"/>
      <c r="T26" s="9"/>
      <c r="U26" s="1">
        <f t="shared" si="3"/>
        <v>-3.5764747439067469E-2</v>
      </c>
      <c r="V26" s="8">
        <f t="shared" si="4"/>
        <v>3.5764747439067469E-2</v>
      </c>
      <c r="W26" s="7">
        <v>992</v>
      </c>
      <c r="X26" s="2">
        <f t="shared" si="5"/>
        <v>0.97147713779736855</v>
      </c>
    </row>
    <row r="27" spans="1:24" ht="14.4">
      <c r="A27" s="19"/>
      <c r="B27" s="18" t="s">
        <v>8</v>
      </c>
      <c r="C27" s="16"/>
      <c r="D27" s="16"/>
      <c r="E27" s="17"/>
      <c r="F27" s="16"/>
      <c r="G27" s="16"/>
      <c r="H27" s="16"/>
      <c r="I27" s="16"/>
      <c r="J27" s="16"/>
      <c r="K27" s="16"/>
      <c r="L27" s="16">
        <v>-8.3250000000000005E-2</v>
      </c>
      <c r="M27" s="16">
        <v>0.15101999999999999</v>
      </c>
      <c r="N27" s="17"/>
      <c r="O27" s="10"/>
      <c r="P27" s="10"/>
      <c r="Q27" s="10"/>
      <c r="R27" s="10"/>
      <c r="S27" s="10"/>
      <c r="T27" s="9"/>
      <c r="U27" s="1">
        <f t="shared" si="3"/>
        <v>-0.55125148986889161</v>
      </c>
      <c r="V27" s="8">
        <f t="shared" si="4"/>
        <v>0.55125148986889161</v>
      </c>
      <c r="W27" s="7">
        <v>992</v>
      </c>
      <c r="X27" s="2">
        <f t="shared" si="5"/>
        <v>0.58158542365653443</v>
      </c>
    </row>
    <row r="28" spans="1:24" ht="14.4">
      <c r="A28" s="25" t="s">
        <v>7</v>
      </c>
      <c r="B28" s="24" t="s">
        <v>6</v>
      </c>
      <c r="C28" s="23"/>
      <c r="D28" s="23"/>
      <c r="E28" s="22"/>
      <c r="F28" s="23"/>
      <c r="G28" s="23"/>
      <c r="H28" s="23"/>
      <c r="I28" s="23"/>
      <c r="J28" s="23"/>
      <c r="K28" s="23"/>
      <c r="L28" s="23">
        <v>-0.41504000000000002</v>
      </c>
      <c r="M28" s="23">
        <v>0.19366</v>
      </c>
      <c r="N28" s="22" t="s">
        <v>5</v>
      </c>
      <c r="O28" s="10"/>
      <c r="P28" s="10"/>
      <c r="Q28" s="10"/>
      <c r="R28" s="10"/>
      <c r="S28" s="10"/>
      <c r="T28" s="9"/>
      <c r="U28" s="1">
        <f t="shared" si="3"/>
        <v>-2.1431374573995665</v>
      </c>
      <c r="V28" s="8">
        <f t="shared" si="4"/>
        <v>2.1431374573995665</v>
      </c>
      <c r="W28" s="7">
        <v>992</v>
      </c>
      <c r="X28" s="2">
        <f t="shared" si="5"/>
        <v>3.2344763577633572E-2</v>
      </c>
    </row>
    <row r="29" spans="1:24" ht="25.2">
      <c r="A29" s="19"/>
      <c r="B29" s="18" t="s">
        <v>4</v>
      </c>
      <c r="C29" s="16"/>
      <c r="D29" s="16"/>
      <c r="E29" s="17"/>
      <c r="F29" s="16"/>
      <c r="G29" s="16"/>
      <c r="H29" s="16"/>
      <c r="I29" s="16"/>
      <c r="J29" s="16"/>
      <c r="K29" s="16"/>
      <c r="L29" s="16">
        <v>-0.4017</v>
      </c>
      <c r="M29" s="16">
        <v>0.22617999999999999</v>
      </c>
      <c r="N29" s="43" t="s">
        <v>3</v>
      </c>
      <c r="O29" s="10"/>
      <c r="P29" s="10"/>
      <c r="Q29" s="10"/>
      <c r="R29" s="10"/>
      <c r="S29" s="10"/>
      <c r="T29" s="9"/>
      <c r="U29" s="1">
        <f t="shared" si="3"/>
        <v>-1.7760190998319922</v>
      </c>
      <c r="V29" s="8">
        <f t="shared" si="4"/>
        <v>1.7760190998319922</v>
      </c>
      <c r="W29" s="7">
        <v>992</v>
      </c>
      <c r="X29" s="2">
        <f t="shared" si="5"/>
        <v>7.6036229087042842E-2</v>
      </c>
    </row>
    <row r="30" spans="1:24" ht="25.2">
      <c r="A30" s="25" t="s">
        <v>37</v>
      </c>
      <c r="B30" s="24" t="s">
        <v>33</v>
      </c>
      <c r="C30" s="23"/>
      <c r="D30" s="23"/>
      <c r="E30" s="22"/>
      <c r="F30" s="23"/>
      <c r="G30" s="23"/>
      <c r="H30" s="23"/>
      <c r="I30" s="23"/>
      <c r="J30" s="23"/>
      <c r="K30" s="23"/>
      <c r="L30" s="23">
        <v>-0.14976</v>
      </c>
      <c r="M30" s="23">
        <v>0.1028</v>
      </c>
      <c r="N30" s="44"/>
      <c r="O30" s="10"/>
      <c r="P30" s="10"/>
      <c r="Q30" s="10"/>
      <c r="R30" s="10"/>
      <c r="S30" s="10"/>
      <c r="T30" s="9"/>
      <c r="U30" s="1">
        <f t="shared" si="3"/>
        <v>-1.4568093385214007</v>
      </c>
      <c r="V30" s="8">
        <f t="shared" si="4"/>
        <v>1.4568093385214007</v>
      </c>
      <c r="W30" s="7">
        <v>992</v>
      </c>
      <c r="X30" s="2">
        <f t="shared" si="5"/>
        <v>0.14548546257379114</v>
      </c>
    </row>
    <row r="31" spans="1:24" ht="25.2">
      <c r="A31" s="19"/>
      <c r="B31" s="18" t="s">
        <v>34</v>
      </c>
      <c r="C31" s="16"/>
      <c r="D31" s="16"/>
      <c r="E31" s="17"/>
      <c r="F31" s="16"/>
      <c r="G31" s="16"/>
      <c r="H31" s="16"/>
      <c r="I31" s="16"/>
      <c r="J31" s="16"/>
      <c r="K31" s="16"/>
      <c r="L31" s="16">
        <v>-9.6379999999999993E-2</v>
      </c>
      <c r="M31" s="16">
        <v>0.13905999999999999</v>
      </c>
      <c r="N31" s="15"/>
      <c r="O31" s="10"/>
      <c r="P31" s="10"/>
      <c r="Q31" s="10"/>
      <c r="R31" s="10"/>
      <c r="S31" s="10"/>
      <c r="T31" s="9"/>
      <c r="U31" s="1">
        <f t="shared" si="3"/>
        <v>-0.69308212282467996</v>
      </c>
      <c r="V31" s="8">
        <f t="shared" si="4"/>
        <v>0.69308212282467996</v>
      </c>
      <c r="W31" s="7">
        <v>992</v>
      </c>
      <c r="X31" s="2">
        <f t="shared" si="5"/>
        <v>0.48842024533269091</v>
      </c>
    </row>
    <row r="32" spans="1:24" ht="25.2">
      <c r="A32" s="21" t="s">
        <v>38</v>
      </c>
      <c r="B32" s="20" t="s">
        <v>35</v>
      </c>
      <c r="C32" s="9"/>
      <c r="D32" s="9"/>
      <c r="E32" s="10"/>
      <c r="F32" s="9"/>
      <c r="G32" s="9"/>
      <c r="H32" s="9"/>
      <c r="I32" s="9"/>
      <c r="J32" s="9"/>
      <c r="K32" s="9"/>
      <c r="L32" s="9">
        <v>0.12151000000000001</v>
      </c>
      <c r="M32" s="9">
        <v>0.1157</v>
      </c>
      <c r="N32" s="42"/>
      <c r="O32" s="10"/>
      <c r="P32" s="10"/>
      <c r="Q32" s="10"/>
      <c r="R32" s="10"/>
      <c r="S32" s="10"/>
      <c r="T32" s="9"/>
      <c r="U32" s="1">
        <f t="shared" si="3"/>
        <v>1.0502160760587729</v>
      </c>
      <c r="V32" s="8">
        <f t="shared" si="4"/>
        <v>1.0502160760587729</v>
      </c>
      <c r="W32" s="7">
        <v>992</v>
      </c>
      <c r="X32" s="2">
        <f t="shared" si="5"/>
        <v>0.29387455647587646</v>
      </c>
    </row>
    <row r="33" spans="1:24" ht="25.2">
      <c r="A33" s="19"/>
      <c r="B33" s="18" t="s">
        <v>36</v>
      </c>
      <c r="C33" s="16"/>
      <c r="D33" s="16"/>
      <c r="E33" s="17"/>
      <c r="F33" s="16"/>
      <c r="G33" s="16"/>
      <c r="H33" s="16"/>
      <c r="I33" s="16"/>
      <c r="J33" s="16"/>
      <c r="K33" s="16"/>
      <c r="L33" s="16">
        <v>1.3939999999999999E-2</v>
      </c>
      <c r="M33" s="16">
        <v>0.14154</v>
      </c>
      <c r="N33" s="15"/>
      <c r="O33" s="10"/>
      <c r="P33" s="10"/>
      <c r="Q33" s="10"/>
      <c r="R33" s="10"/>
      <c r="S33" s="10"/>
      <c r="T33" s="9"/>
      <c r="U33" s="1">
        <f t="shared" si="3"/>
        <v>9.8488059912392248E-2</v>
      </c>
      <c r="V33" s="8">
        <f t="shared" si="4"/>
        <v>9.8488059912392248E-2</v>
      </c>
      <c r="W33" s="7">
        <v>992</v>
      </c>
      <c r="X33" s="2">
        <f t="shared" si="5"/>
        <v>0.92156464946003214</v>
      </c>
    </row>
    <row r="34" spans="1:24" ht="15" thickBot="1">
      <c r="A34" s="14" t="s">
        <v>2</v>
      </c>
      <c r="B34" s="13"/>
      <c r="C34" s="12"/>
      <c r="D34" s="12"/>
      <c r="E34" s="11"/>
      <c r="F34" s="12"/>
      <c r="G34" s="12"/>
      <c r="H34" s="12"/>
      <c r="I34" s="12"/>
      <c r="J34" s="12"/>
      <c r="K34" s="12"/>
      <c r="L34" s="12">
        <v>1.77545</v>
      </c>
      <c r="M34" s="12">
        <v>0.20588000000000001</v>
      </c>
      <c r="N34" s="11" t="s">
        <v>1</v>
      </c>
      <c r="O34" s="10"/>
      <c r="P34" s="10"/>
      <c r="Q34" s="10"/>
      <c r="R34" s="10"/>
      <c r="S34" s="10"/>
      <c r="T34" s="9"/>
      <c r="U34" s="1">
        <f t="shared" si="3"/>
        <v>8.623712842432484</v>
      </c>
      <c r="V34" s="8">
        <f t="shared" si="4"/>
        <v>8.623712842432484</v>
      </c>
      <c r="W34" s="7">
        <v>992</v>
      </c>
      <c r="X34" s="2">
        <f t="shared" si="5"/>
        <v>2.5349515264302918E-17</v>
      </c>
    </row>
    <row r="35" spans="1:24">
      <c r="A35" s="6" t="s">
        <v>0</v>
      </c>
      <c r="B35" s="4"/>
      <c r="C35" s="4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4">
      <c r="A36" s="5"/>
      <c r="B36" s="4"/>
      <c r="C36" s="4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>
      <c r="A37" s="5"/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</sheetData>
  <mergeCells count="17">
    <mergeCell ref="A30:A31"/>
    <mergeCell ref="A32:A33"/>
    <mergeCell ref="A28:A29"/>
    <mergeCell ref="C2:E2"/>
    <mergeCell ref="F2:H2"/>
    <mergeCell ref="I2:K2"/>
    <mergeCell ref="A6:A7"/>
    <mergeCell ref="A8:A9"/>
    <mergeCell ref="A10:A11"/>
    <mergeCell ref="A12:A13"/>
    <mergeCell ref="A22:A23"/>
    <mergeCell ref="A24:A25"/>
    <mergeCell ref="U2:X2"/>
    <mergeCell ref="L2:N2"/>
    <mergeCell ref="A26:A27"/>
    <mergeCell ref="A14:A15"/>
    <mergeCell ref="A16:A17"/>
  </mergeCells>
  <conditionalFormatting sqref="X4:X3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P74"/>
  <sheetViews>
    <sheetView topLeftCell="D40" zoomScale="175" zoomScaleNormal="175" workbookViewId="0">
      <selection activeCell="D63" sqref="D63"/>
    </sheetView>
  </sheetViews>
  <sheetFormatPr defaultRowHeight="14.4"/>
  <cols>
    <col min="4" max="4" width="32.21875" bestFit="1" customWidth="1"/>
  </cols>
  <sheetData>
    <row r="3" spans="4:6">
      <c r="D3" t="s">
        <v>39</v>
      </c>
    </row>
    <row r="4" spans="4:6">
      <c r="E4" t="s">
        <v>40</v>
      </c>
      <c r="F4" t="s">
        <v>41</v>
      </c>
    </row>
    <row r="5" spans="4:6">
      <c r="D5" t="s">
        <v>42</v>
      </c>
    </row>
    <row r="6" spans="4:6">
      <c r="D6" t="s">
        <v>43</v>
      </c>
    </row>
    <row r="7" spans="4:6">
      <c r="D7" t="s">
        <v>44</v>
      </c>
    </row>
    <row r="8" spans="4:6">
      <c r="D8" t="s">
        <v>45</v>
      </c>
    </row>
    <row r="9" spans="4:6">
      <c r="D9" t="s">
        <v>46</v>
      </c>
    </row>
    <row r="10" spans="4:6">
      <c r="D10" t="s">
        <v>47</v>
      </c>
    </row>
    <row r="11" spans="4:6">
      <c r="D11" t="s">
        <v>48</v>
      </c>
    </row>
    <row r="12" spans="4:6">
      <c r="D12" t="s">
        <v>49</v>
      </c>
    </row>
    <row r="13" spans="4:6">
      <c r="D13" t="s">
        <v>50</v>
      </c>
    </row>
    <row r="14" spans="4:6">
      <c r="D14" t="s">
        <v>51</v>
      </c>
    </row>
    <row r="15" spans="4:6">
      <c r="D15" t="s">
        <v>52</v>
      </c>
    </row>
    <row r="16" spans="4:6">
      <c r="D16" t="s">
        <v>53</v>
      </c>
    </row>
    <row r="17" spans="4:16">
      <c r="D17" t="s">
        <v>54</v>
      </c>
    </row>
    <row r="18" spans="4:16">
      <c r="D18" t="s">
        <v>55</v>
      </c>
    </row>
    <row r="19" spans="4:16">
      <c r="D19" t="s">
        <v>56</v>
      </c>
    </row>
    <row r="21" spans="4:16">
      <c r="D21" t="s">
        <v>57</v>
      </c>
    </row>
    <row r="22" spans="4:16">
      <c r="J22" t="s">
        <v>39</v>
      </c>
    </row>
    <row r="23" spans="4:16">
      <c r="D23" t="s">
        <v>42</v>
      </c>
      <c r="K23" t="s">
        <v>40</v>
      </c>
      <c r="L23" t="s">
        <v>41</v>
      </c>
      <c r="M23" t="s">
        <v>26</v>
      </c>
      <c r="N23" s="38" t="s">
        <v>25</v>
      </c>
      <c r="O23" s="38" t="s">
        <v>24</v>
      </c>
      <c r="P23" s="37" t="s">
        <v>23</v>
      </c>
    </row>
    <row r="24" spans="4:16">
      <c r="D24" t="s">
        <v>43</v>
      </c>
      <c r="J24" t="s">
        <v>42</v>
      </c>
      <c r="K24">
        <v>-3.6281599999999998</v>
      </c>
      <c r="L24">
        <v>0.72753999999999996</v>
      </c>
      <c r="M24">
        <f>K24/L24</f>
        <v>-4.9868873189103002</v>
      </c>
      <c r="N24" s="8">
        <f>ABS(M24)</f>
        <v>4.9868873189103002</v>
      </c>
      <c r="O24" s="7">
        <v>992</v>
      </c>
      <c r="P24" s="2">
        <f>TDIST(N24,O24,2)</f>
        <v>7.2403376673203092E-7</v>
      </c>
    </row>
    <row r="25" spans="4:16">
      <c r="D25" t="s">
        <v>44</v>
      </c>
      <c r="J25" t="s">
        <v>43</v>
      </c>
      <c r="K25" s="46">
        <v>2.2790000000000001E-2</v>
      </c>
      <c r="L25">
        <v>1.265E-2</v>
      </c>
      <c r="M25">
        <f t="shared" ref="M25:M36" si="0">K25/L25</f>
        <v>1.8015810276679842</v>
      </c>
      <c r="N25" s="8">
        <f t="shared" ref="N25:N36" si="1">ABS(M25)</f>
        <v>1.8015810276679842</v>
      </c>
      <c r="O25" s="7">
        <v>993</v>
      </c>
      <c r="P25" s="2">
        <f t="shared" ref="P25:P36" si="2">TDIST(N25,O25,2)</f>
        <v>7.1914571592831586E-2</v>
      </c>
    </row>
    <row r="26" spans="4:16">
      <c r="D26" t="s">
        <v>45</v>
      </c>
      <c r="J26" t="s">
        <v>44</v>
      </c>
      <c r="K26">
        <v>-0.13245000000000001</v>
      </c>
      <c r="L26">
        <v>0.39219999999999999</v>
      </c>
      <c r="M26">
        <f t="shared" si="0"/>
        <v>-0.33771035186129528</v>
      </c>
      <c r="N26" s="8">
        <f t="shared" si="1"/>
        <v>0.33771035186129528</v>
      </c>
      <c r="O26" s="7">
        <v>994</v>
      </c>
      <c r="P26" s="2">
        <f t="shared" si="2"/>
        <v>0.73565277749872748</v>
      </c>
    </row>
    <row r="27" spans="4:16">
      <c r="D27" t="s">
        <v>46</v>
      </c>
      <c r="J27" t="s">
        <v>47</v>
      </c>
      <c r="K27">
        <v>0.64729000000000003</v>
      </c>
      <c r="L27">
        <v>0.56786999999999999</v>
      </c>
      <c r="M27">
        <f t="shared" si="0"/>
        <v>1.1398559529469774</v>
      </c>
      <c r="N27" s="8">
        <f t="shared" si="1"/>
        <v>1.1398559529469774</v>
      </c>
      <c r="O27" s="7">
        <v>995</v>
      </c>
      <c r="P27" s="2">
        <f t="shared" si="2"/>
        <v>0.25462063200044993</v>
      </c>
    </row>
    <row r="28" spans="4:16">
      <c r="D28" t="s">
        <v>47</v>
      </c>
      <c r="J28" t="s">
        <v>48</v>
      </c>
      <c r="K28" s="46">
        <v>2.3019400000000001</v>
      </c>
      <c r="L28">
        <v>0.75580999999999998</v>
      </c>
      <c r="M28">
        <f t="shared" si="0"/>
        <v>3.0456596234503381</v>
      </c>
      <c r="N28" s="8">
        <f t="shared" si="1"/>
        <v>3.0456596234503381</v>
      </c>
      <c r="O28" s="7">
        <v>996</v>
      </c>
      <c r="P28" s="2">
        <f t="shared" si="2"/>
        <v>2.3827894223718391E-3</v>
      </c>
    </row>
    <row r="29" spans="4:16">
      <c r="D29" t="s">
        <v>48</v>
      </c>
      <c r="J29" t="s">
        <v>49</v>
      </c>
      <c r="K29">
        <v>7.7329999999999996E-2</v>
      </c>
      <c r="L29">
        <v>0.44686999999999999</v>
      </c>
      <c r="M29">
        <f t="shared" si="0"/>
        <v>0.17304809004855998</v>
      </c>
      <c r="N29" s="8">
        <f t="shared" si="1"/>
        <v>0.17304809004855998</v>
      </c>
      <c r="O29" s="7">
        <v>997</v>
      </c>
      <c r="P29" s="2">
        <f t="shared" si="2"/>
        <v>0.86264875170310451</v>
      </c>
    </row>
    <row r="30" spans="4:16">
      <c r="D30" t="s">
        <v>49</v>
      </c>
      <c r="J30" t="s">
        <v>50</v>
      </c>
      <c r="K30">
        <v>8.1790000000000002E-2</v>
      </c>
      <c r="L30">
        <v>0.54510000000000003</v>
      </c>
      <c r="M30">
        <f t="shared" si="0"/>
        <v>0.15004586314437718</v>
      </c>
      <c r="N30" s="8">
        <f t="shared" si="1"/>
        <v>0.15004586314437718</v>
      </c>
      <c r="O30" s="7">
        <v>998</v>
      </c>
      <c r="P30" s="2">
        <f t="shared" si="2"/>
        <v>0.88075874912984797</v>
      </c>
    </row>
    <row r="31" spans="4:16">
      <c r="D31" t="s">
        <v>50</v>
      </c>
      <c r="J31" t="s">
        <v>51</v>
      </c>
      <c r="K31">
        <v>-0.42699999999999999</v>
      </c>
      <c r="L31">
        <v>1.10731</v>
      </c>
      <c r="M31">
        <f t="shared" si="0"/>
        <v>-0.38561920329447036</v>
      </c>
      <c r="N31" s="8">
        <f t="shared" si="1"/>
        <v>0.38561920329447036</v>
      </c>
      <c r="O31" s="7">
        <v>999</v>
      </c>
      <c r="P31" s="2">
        <f t="shared" si="2"/>
        <v>0.69986080639603365</v>
      </c>
    </row>
    <row r="32" spans="4:16">
      <c r="D32" t="s">
        <v>51</v>
      </c>
      <c r="J32" t="s">
        <v>52</v>
      </c>
      <c r="K32" s="46">
        <v>1.7904500000000001</v>
      </c>
      <c r="L32">
        <v>0.77630999999999994</v>
      </c>
      <c r="M32">
        <f t="shared" si="0"/>
        <v>2.306359572851052</v>
      </c>
      <c r="N32" s="8">
        <f t="shared" si="1"/>
        <v>2.306359572851052</v>
      </c>
      <c r="O32" s="7">
        <v>1000</v>
      </c>
      <c r="P32" s="2">
        <f t="shared" si="2"/>
        <v>2.1294272896075873E-2</v>
      </c>
    </row>
    <row r="33" spans="4:16">
      <c r="D33" t="s">
        <v>52</v>
      </c>
      <c r="J33" t="s">
        <v>53</v>
      </c>
      <c r="K33" s="46">
        <v>-1.25116</v>
      </c>
      <c r="L33">
        <v>0.47553000000000001</v>
      </c>
      <c r="M33">
        <f t="shared" si="0"/>
        <v>-2.6310853153323661</v>
      </c>
      <c r="N33" s="8">
        <f t="shared" si="1"/>
        <v>2.6310853153323661</v>
      </c>
      <c r="O33" s="7">
        <v>1001</v>
      </c>
      <c r="P33" s="2">
        <f t="shared" si="2"/>
        <v>8.6420752613547026E-3</v>
      </c>
    </row>
    <row r="34" spans="4:16">
      <c r="D34" t="s">
        <v>53</v>
      </c>
      <c r="J34" t="s">
        <v>54</v>
      </c>
      <c r="K34">
        <v>-0.78129999999999999</v>
      </c>
      <c r="L34">
        <v>0.58367999999999998</v>
      </c>
      <c r="M34">
        <f t="shared" si="0"/>
        <v>-1.3385759320175439</v>
      </c>
      <c r="N34" s="8">
        <f t="shared" si="1"/>
        <v>1.3385759320175439</v>
      </c>
      <c r="O34" s="7">
        <v>1002</v>
      </c>
      <c r="P34" s="2">
        <f t="shared" si="2"/>
        <v>0.18101239580755712</v>
      </c>
    </row>
    <row r="35" spans="4:16">
      <c r="D35" t="s">
        <v>54</v>
      </c>
      <c r="J35" t="s">
        <v>55</v>
      </c>
      <c r="K35">
        <v>0.37836999999999998</v>
      </c>
      <c r="L35">
        <v>0.47717999999999999</v>
      </c>
      <c r="M35">
        <f t="shared" si="0"/>
        <v>0.79292929292929293</v>
      </c>
      <c r="N35" s="8">
        <f t="shared" si="1"/>
        <v>0.79292929292929293</v>
      </c>
      <c r="O35" s="7">
        <v>1003</v>
      </c>
      <c r="P35" s="2">
        <f t="shared" si="2"/>
        <v>0.42800653863254357</v>
      </c>
    </row>
    <row r="36" spans="4:16">
      <c r="D36" t="s">
        <v>55</v>
      </c>
      <c r="J36" t="s">
        <v>56</v>
      </c>
      <c r="K36" s="46">
        <v>-1.4968399999999999</v>
      </c>
      <c r="L36">
        <v>0.76880000000000004</v>
      </c>
      <c r="M36">
        <f t="shared" si="0"/>
        <v>-1.9469823100936523</v>
      </c>
      <c r="N36" s="8">
        <f t="shared" si="1"/>
        <v>1.9469823100936523</v>
      </c>
      <c r="O36" s="7">
        <v>1004</v>
      </c>
      <c r="P36" s="2">
        <f t="shared" si="2"/>
        <v>5.1815407234617035E-2</v>
      </c>
    </row>
    <row r="37" spans="4:16">
      <c r="D37" t="s">
        <v>56</v>
      </c>
    </row>
    <row r="44" spans="4:16">
      <c r="D44" t="s">
        <v>39</v>
      </c>
    </row>
    <row r="45" spans="4:16">
      <c r="E45" t="s">
        <v>40</v>
      </c>
      <c r="F45" t="s">
        <v>41</v>
      </c>
      <c r="G45" t="s">
        <v>26</v>
      </c>
      <c r="H45" s="38" t="s">
        <v>25</v>
      </c>
      <c r="I45" s="38" t="s">
        <v>24</v>
      </c>
      <c r="J45" s="37" t="s">
        <v>23</v>
      </c>
    </row>
    <row r="46" spans="4:16">
      <c r="D46" t="s">
        <v>42</v>
      </c>
      <c r="E46">
        <v>-3.76044</v>
      </c>
      <c r="F46">
        <v>30.45955</v>
      </c>
      <c r="G46">
        <f>E46/F46</f>
        <v>-0.12345684686740284</v>
      </c>
      <c r="H46" s="8">
        <f>ABS(G46)</f>
        <v>0.12345684686740284</v>
      </c>
      <c r="I46" s="7">
        <v>992</v>
      </c>
      <c r="J46" s="2">
        <f>TDIST(H46,I46,2)</f>
        <v>0.90177035254600857</v>
      </c>
    </row>
    <row r="47" spans="4:16">
      <c r="D47" t="s">
        <v>43</v>
      </c>
      <c r="E47">
        <v>-0.10908</v>
      </c>
      <c r="F47">
        <v>1.6209199999999999</v>
      </c>
      <c r="G47">
        <f t="shared" ref="G47:G58" si="3">E47/F47</f>
        <v>-6.7295116353675688E-2</v>
      </c>
      <c r="H47" s="8">
        <f t="shared" ref="H47:H58" si="4">ABS(G47)</f>
        <v>6.7295116353675688E-2</v>
      </c>
      <c r="I47" s="7">
        <v>992</v>
      </c>
      <c r="J47" s="2">
        <f t="shared" ref="J47:J58" si="5">TDIST(H47,I47,2)</f>
        <v>0.94636032517345714</v>
      </c>
    </row>
    <row r="48" spans="4:16">
      <c r="D48" t="s">
        <v>44</v>
      </c>
      <c r="E48">
        <v>0.86758999999999997</v>
      </c>
      <c r="F48">
        <v>14.88888</v>
      </c>
      <c r="G48">
        <f t="shared" si="3"/>
        <v>5.8271004937913394E-2</v>
      </c>
      <c r="H48" s="8">
        <f t="shared" si="4"/>
        <v>5.8271004937913394E-2</v>
      </c>
      <c r="I48" s="7">
        <v>992</v>
      </c>
      <c r="J48" s="2">
        <f t="shared" si="5"/>
        <v>0.95354449844765699</v>
      </c>
    </row>
    <row r="49" spans="4:10">
      <c r="D49" t="s">
        <v>47</v>
      </c>
      <c r="E49">
        <v>2.4569399999999999</v>
      </c>
      <c r="F49">
        <v>27.63766</v>
      </c>
      <c r="G49">
        <f t="shared" si="3"/>
        <v>8.8898264180107864E-2</v>
      </c>
      <c r="H49" s="8">
        <f t="shared" si="4"/>
        <v>8.8898264180107864E-2</v>
      </c>
      <c r="I49" s="7">
        <v>992</v>
      </c>
      <c r="J49" s="2">
        <f t="shared" si="5"/>
        <v>0.9291807066641965</v>
      </c>
    </row>
    <row r="50" spans="4:10">
      <c r="D50" t="s">
        <v>48</v>
      </c>
      <c r="E50">
        <v>-2.0386799999999998</v>
      </c>
      <c r="F50">
        <v>11.76318</v>
      </c>
      <c r="G50">
        <f t="shared" si="3"/>
        <v>-0.17331027834310109</v>
      </c>
      <c r="H50" s="8">
        <f t="shared" si="4"/>
        <v>0.17331027834310109</v>
      </c>
      <c r="I50" s="7">
        <v>992</v>
      </c>
      <c r="J50" s="2">
        <f t="shared" si="5"/>
        <v>0.86244290132199719</v>
      </c>
    </row>
    <row r="51" spans="4:10">
      <c r="D51" t="s">
        <v>49</v>
      </c>
      <c r="E51">
        <v>3.5630099999999998</v>
      </c>
      <c r="F51">
        <v>36.60004</v>
      </c>
      <c r="G51">
        <f t="shared" si="3"/>
        <v>9.7349893606673649E-2</v>
      </c>
      <c r="H51" s="8">
        <f t="shared" si="4"/>
        <v>9.7349893606673649E-2</v>
      </c>
      <c r="I51" s="7">
        <v>992</v>
      </c>
      <c r="J51" s="2">
        <f t="shared" si="5"/>
        <v>0.92246819945891745</v>
      </c>
    </row>
    <row r="52" spans="4:10">
      <c r="D52" t="s">
        <v>50</v>
      </c>
      <c r="E52">
        <v>4.6588000000000003</v>
      </c>
      <c r="F52">
        <v>60.732970000000002</v>
      </c>
      <c r="G52">
        <f t="shared" si="3"/>
        <v>7.6709569777338407E-2</v>
      </c>
      <c r="H52" s="8">
        <f t="shared" si="4"/>
        <v>7.6709569777338407E-2</v>
      </c>
      <c r="I52" s="7">
        <v>992</v>
      </c>
      <c r="J52" s="2">
        <f t="shared" si="5"/>
        <v>0.93887005936472645</v>
      </c>
    </row>
    <row r="53" spans="4:10">
      <c r="D53" t="s">
        <v>51</v>
      </c>
      <c r="E53">
        <v>-6.6423100000000002</v>
      </c>
      <c r="F53">
        <v>54.343809999999998</v>
      </c>
      <c r="G53">
        <f t="shared" si="3"/>
        <v>-0.12222753612600958</v>
      </c>
      <c r="H53" s="8">
        <f t="shared" si="4"/>
        <v>0.12222753612600958</v>
      </c>
      <c r="I53" s="7">
        <v>992</v>
      </c>
      <c r="J53" s="2">
        <f t="shared" si="5"/>
        <v>0.90274357514991965</v>
      </c>
    </row>
    <row r="54" spans="4:10">
      <c r="D54" t="s">
        <v>52</v>
      </c>
      <c r="E54">
        <v>2.7964899999999999</v>
      </c>
      <c r="F54">
        <v>28.089320000000001</v>
      </c>
      <c r="G54">
        <f t="shared" si="3"/>
        <v>9.9557055848984596E-2</v>
      </c>
      <c r="H54" s="8">
        <f t="shared" si="4"/>
        <v>9.9557055848984596E-2</v>
      </c>
      <c r="I54" s="7">
        <v>992</v>
      </c>
      <c r="J54" s="2">
        <f t="shared" si="5"/>
        <v>0.92071610367606682</v>
      </c>
    </row>
    <row r="55" spans="4:10">
      <c r="D55" t="s">
        <v>53</v>
      </c>
      <c r="E55">
        <v>-2.59368</v>
      </c>
      <c r="F55">
        <v>35.225630000000002</v>
      </c>
      <c r="G55">
        <f t="shared" si="3"/>
        <v>-7.3630478716775249E-2</v>
      </c>
      <c r="H55" s="8">
        <f t="shared" si="4"/>
        <v>7.3630478716775249E-2</v>
      </c>
      <c r="I55" s="7">
        <v>992</v>
      </c>
      <c r="J55" s="2">
        <f t="shared" si="5"/>
        <v>0.94131926214265649</v>
      </c>
    </row>
    <row r="56" spans="4:10">
      <c r="D56" t="s">
        <v>54</v>
      </c>
      <c r="E56">
        <v>-4.3059000000000003</v>
      </c>
      <c r="F56">
        <v>46.103740000000002</v>
      </c>
      <c r="G56">
        <f t="shared" si="3"/>
        <v>-9.3395893695392182E-2</v>
      </c>
      <c r="H56" s="8">
        <f t="shared" si="4"/>
        <v>9.3395893695392182E-2</v>
      </c>
      <c r="I56" s="7">
        <v>992</v>
      </c>
      <c r="J56" s="2">
        <f t="shared" si="5"/>
        <v>0.92560791162630141</v>
      </c>
    </row>
    <row r="57" spans="4:10">
      <c r="D57" t="s">
        <v>55</v>
      </c>
      <c r="E57">
        <v>1.7007099999999999</v>
      </c>
      <c r="F57">
        <v>25.547979999999999</v>
      </c>
      <c r="G57">
        <f t="shared" si="3"/>
        <v>6.6569255181818679E-2</v>
      </c>
      <c r="H57" s="8">
        <f t="shared" si="4"/>
        <v>6.6569255181818679E-2</v>
      </c>
      <c r="I57" s="7">
        <v>992</v>
      </c>
      <c r="J57" s="2">
        <f t="shared" si="5"/>
        <v>0.94693803584229563</v>
      </c>
    </row>
    <row r="58" spans="4:10">
      <c r="D58" t="s">
        <v>56</v>
      </c>
      <c r="E58">
        <v>4.7690000000000003E-2</v>
      </c>
      <c r="F58">
        <v>9.1567600000000002</v>
      </c>
      <c r="G58">
        <f t="shared" si="3"/>
        <v>5.2081740703043434E-3</v>
      </c>
      <c r="H58" s="8">
        <f t="shared" si="4"/>
        <v>5.2081740703043434E-3</v>
      </c>
      <c r="I58" s="7">
        <v>992</v>
      </c>
      <c r="J58" s="2">
        <f t="shared" si="5"/>
        <v>0.9958455442412073</v>
      </c>
    </row>
    <row r="60" spans="4:10">
      <c r="D60" t="s">
        <v>57</v>
      </c>
    </row>
    <row r="61" spans="4:10">
      <c r="E61" t="s">
        <v>40</v>
      </c>
      <c r="F61" t="s">
        <v>41</v>
      </c>
      <c r="G61" t="s">
        <v>26</v>
      </c>
      <c r="H61" s="38" t="s">
        <v>25</v>
      </c>
      <c r="I61" s="38" t="s">
        <v>24</v>
      </c>
      <c r="J61" s="37" t="s">
        <v>23</v>
      </c>
    </row>
    <row r="62" spans="4:10">
      <c r="D62" t="s">
        <v>42</v>
      </c>
      <c r="E62">
        <v>-0.22234000000000001</v>
      </c>
      <c r="F62">
        <v>0.20605000000000001</v>
      </c>
      <c r="G62">
        <f>E62/F62</f>
        <v>-1.0790584809512254</v>
      </c>
      <c r="H62" s="8">
        <f>ABS(G62)</f>
        <v>1.0790584809512254</v>
      </c>
      <c r="I62" s="7">
        <v>992</v>
      </c>
      <c r="J62" s="2">
        <f>TDIST(H62,I62,2)</f>
        <v>0.28082395386085035</v>
      </c>
    </row>
    <row r="63" spans="4:10">
      <c r="D63" t="s">
        <v>43</v>
      </c>
      <c r="E63">
        <v>-6.2E-4</v>
      </c>
      <c r="F63">
        <v>5.7499999999999999E-3</v>
      </c>
      <c r="G63">
        <f t="shared" ref="G63:G74" si="6">E63/F63</f>
        <v>-0.10782608695652174</v>
      </c>
      <c r="H63" s="8">
        <f t="shared" ref="H63:H74" si="7">ABS(G63)</f>
        <v>0.10782608695652174</v>
      </c>
      <c r="I63" s="7">
        <v>992</v>
      </c>
      <c r="J63" s="2">
        <f t="shared" ref="J63:J74" si="8">TDIST(H63,I63,2)</f>
        <v>0.91415545295282652</v>
      </c>
    </row>
    <row r="64" spans="4:10">
      <c r="D64" t="s">
        <v>44</v>
      </c>
      <c r="E64">
        <v>-7.6299999999999996E-3</v>
      </c>
      <c r="F64">
        <v>0.11866</v>
      </c>
      <c r="G64">
        <f t="shared" si="6"/>
        <v>-6.4301365245238495E-2</v>
      </c>
      <c r="H64" s="8">
        <f t="shared" si="7"/>
        <v>6.4301365245238495E-2</v>
      </c>
      <c r="I64" s="7">
        <v>992</v>
      </c>
      <c r="J64" s="2">
        <f t="shared" si="8"/>
        <v>0.94874322111327747</v>
      </c>
    </row>
    <row r="65" spans="4:10">
      <c r="D65" t="s">
        <v>47</v>
      </c>
      <c r="E65">
        <v>0.31169000000000002</v>
      </c>
      <c r="F65">
        <v>0.13386999999999999</v>
      </c>
      <c r="G65">
        <f t="shared" si="6"/>
        <v>2.3283035780981551</v>
      </c>
      <c r="H65" s="8">
        <f t="shared" si="7"/>
        <v>2.3283035780981551</v>
      </c>
      <c r="I65" s="7">
        <v>992</v>
      </c>
      <c r="J65" s="2">
        <f t="shared" si="8"/>
        <v>2.0096222392990703E-2</v>
      </c>
    </row>
    <row r="66" spans="4:10">
      <c r="D66" t="s">
        <v>48</v>
      </c>
      <c r="E66">
        <v>0.55881000000000003</v>
      </c>
      <c r="F66">
        <v>0.10741000000000001</v>
      </c>
      <c r="G66">
        <f t="shared" si="6"/>
        <v>5.2025882133879531</v>
      </c>
      <c r="H66" s="8">
        <f t="shared" si="7"/>
        <v>5.2025882133879531</v>
      </c>
      <c r="I66" s="7">
        <v>992</v>
      </c>
      <c r="J66" s="2">
        <f t="shared" si="8"/>
        <v>2.3875350179465241E-7</v>
      </c>
    </row>
    <row r="67" spans="4:10">
      <c r="D67" t="s">
        <v>49</v>
      </c>
      <c r="E67">
        <v>9.3700000000000006E-2</v>
      </c>
      <c r="F67">
        <v>0.21128</v>
      </c>
      <c r="G67">
        <f t="shared" si="6"/>
        <v>0.44348731541082925</v>
      </c>
      <c r="H67" s="8">
        <f t="shared" si="7"/>
        <v>0.44348731541082925</v>
      </c>
      <c r="I67" s="7">
        <v>992</v>
      </c>
      <c r="J67" s="2">
        <f t="shared" si="8"/>
        <v>0.65750999842244284</v>
      </c>
    </row>
    <row r="68" spans="4:10">
      <c r="D68" t="s">
        <v>50</v>
      </c>
      <c r="E68">
        <v>-3.2649999999999998E-2</v>
      </c>
      <c r="F68">
        <v>0.17569000000000001</v>
      </c>
      <c r="G68">
        <f t="shared" si="6"/>
        <v>-0.18583869315271215</v>
      </c>
      <c r="H68" s="8">
        <f t="shared" si="7"/>
        <v>0.18583869315271215</v>
      </c>
      <c r="I68" s="7">
        <v>992</v>
      </c>
      <c r="J68" s="2">
        <f t="shared" si="8"/>
        <v>0.85260925251078201</v>
      </c>
    </row>
    <row r="69" spans="4:10">
      <c r="D69" t="s">
        <v>51</v>
      </c>
      <c r="E69">
        <v>-0.28038999999999997</v>
      </c>
      <c r="F69">
        <v>0.16675000000000001</v>
      </c>
      <c r="G69">
        <f t="shared" si="6"/>
        <v>-1.6814992503748123</v>
      </c>
      <c r="H69" s="8">
        <f t="shared" si="7"/>
        <v>1.6814992503748123</v>
      </c>
      <c r="I69" s="7">
        <v>992</v>
      </c>
      <c r="J69" s="2">
        <f t="shared" si="8"/>
        <v>9.2980740429471798E-2</v>
      </c>
    </row>
    <row r="70" spans="4:10">
      <c r="D70" t="s">
        <v>52</v>
      </c>
      <c r="E70">
        <v>-0.33867999999999998</v>
      </c>
      <c r="F70">
        <v>0.20366000000000001</v>
      </c>
      <c r="G70">
        <f t="shared" si="6"/>
        <v>-1.6629676912501226</v>
      </c>
      <c r="H70" s="8">
        <f t="shared" si="7"/>
        <v>1.6629676912501226</v>
      </c>
      <c r="I70" s="7">
        <v>992</v>
      </c>
      <c r="J70" s="2">
        <f t="shared" si="8"/>
        <v>9.6634784750255331E-2</v>
      </c>
    </row>
    <row r="71" spans="4:10">
      <c r="D71" t="s">
        <v>53</v>
      </c>
      <c r="E71">
        <v>-1.7690000000000001E-2</v>
      </c>
      <c r="F71">
        <v>0.1651</v>
      </c>
      <c r="G71">
        <f t="shared" si="6"/>
        <v>-0.10714718352513629</v>
      </c>
      <c r="H71" s="8">
        <f t="shared" si="7"/>
        <v>0.10714718352513629</v>
      </c>
      <c r="I71" s="7">
        <v>992</v>
      </c>
      <c r="J71" s="2">
        <f t="shared" si="8"/>
        <v>0.91469388054741918</v>
      </c>
    </row>
    <row r="72" spans="4:10">
      <c r="D72" t="s">
        <v>54</v>
      </c>
      <c r="E72">
        <v>-4.7320000000000001E-2</v>
      </c>
      <c r="F72">
        <v>9.5630000000000007E-2</v>
      </c>
      <c r="G72">
        <f t="shared" si="6"/>
        <v>-0.49482380006274179</v>
      </c>
      <c r="H72" s="8">
        <f t="shared" si="7"/>
        <v>0.49482380006274179</v>
      </c>
      <c r="I72" s="7">
        <v>992</v>
      </c>
      <c r="J72" s="2">
        <f t="shared" si="8"/>
        <v>0.6208340748687613</v>
      </c>
    </row>
    <row r="73" spans="4:10">
      <c r="D73" t="s">
        <v>55</v>
      </c>
      <c r="E73">
        <v>5.2429999999999997E-2</v>
      </c>
      <c r="F73">
        <v>0.10939</v>
      </c>
      <c r="G73">
        <f t="shared" si="6"/>
        <v>0.47929426821464483</v>
      </c>
      <c r="H73" s="8">
        <f t="shared" si="7"/>
        <v>0.47929426821464483</v>
      </c>
      <c r="I73" s="7">
        <v>992</v>
      </c>
      <c r="J73" s="2">
        <f t="shared" si="8"/>
        <v>0.63183493905715771</v>
      </c>
    </row>
    <row r="74" spans="4:10">
      <c r="D74" t="s">
        <v>56</v>
      </c>
      <c r="E74">
        <v>6.0639999999999999E-2</v>
      </c>
      <c r="F74">
        <v>0.25301000000000001</v>
      </c>
      <c r="G74">
        <f t="shared" si="6"/>
        <v>0.23967432117307616</v>
      </c>
      <c r="H74" s="8">
        <f t="shared" si="7"/>
        <v>0.23967432117307616</v>
      </c>
      <c r="I74" s="7">
        <v>992</v>
      </c>
      <c r="J74" s="2">
        <f t="shared" si="8"/>
        <v>0.81063225618974388</v>
      </c>
    </row>
  </sheetData>
  <conditionalFormatting sqref="P24:P3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46:J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62:J7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zoomScale="145" zoomScaleNormal="145" workbookViewId="0">
      <selection activeCell="H4" sqref="H4:N13"/>
    </sheetView>
  </sheetViews>
  <sheetFormatPr defaultRowHeight="13.8"/>
  <cols>
    <col min="1" max="1" width="8.88671875" style="69"/>
    <col min="2" max="3" width="9.44140625" style="70" bestFit="1" customWidth="1"/>
    <col min="4" max="4" width="4" style="50" customWidth="1"/>
    <col min="5" max="5" width="8.88671875" style="50"/>
    <col min="6" max="6" width="9.44140625" style="50" bestFit="1" customWidth="1"/>
    <col min="7" max="7" width="3.21875" style="50" customWidth="1"/>
    <col min="8" max="10" width="8.88671875" style="50"/>
    <col min="11" max="11" width="2.5546875" style="50" customWidth="1"/>
    <col min="12" max="12" width="8.88671875" style="50"/>
    <col min="13" max="13" width="9.44140625" style="50" bestFit="1" customWidth="1"/>
    <col min="14" max="16384" width="8.88671875" style="50"/>
  </cols>
  <sheetData>
    <row r="1" spans="1:15">
      <c r="A1" s="47"/>
      <c r="B1" s="48"/>
      <c r="C1" s="48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9"/>
    </row>
    <row r="2" spans="1:15">
      <c r="A2" s="47"/>
      <c r="B2" s="48"/>
      <c r="C2" s="4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9"/>
    </row>
    <row r="3" spans="1:15">
      <c r="A3" s="47"/>
      <c r="B3" s="48"/>
      <c r="C3" s="4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9"/>
    </row>
    <row r="4" spans="1:15">
      <c r="A4" s="47"/>
      <c r="B4" s="41" t="s">
        <v>63</v>
      </c>
      <c r="C4" s="41"/>
      <c r="D4" s="41"/>
      <c r="E4" s="41"/>
      <c r="F4" s="41"/>
      <c r="G4" s="4"/>
      <c r="H4" s="51" t="s">
        <v>70</v>
      </c>
      <c r="I4" s="51"/>
      <c r="J4" s="51"/>
      <c r="K4" s="51"/>
      <c r="L4" s="51"/>
      <c r="M4" s="51"/>
      <c r="N4" s="51"/>
      <c r="O4" s="49"/>
    </row>
    <row r="5" spans="1:15" ht="43.8" customHeight="1">
      <c r="A5" s="52"/>
      <c r="B5" s="53" t="s">
        <v>60</v>
      </c>
      <c r="C5" s="53"/>
      <c r="D5" s="49"/>
      <c r="E5" s="53" t="s">
        <v>59</v>
      </c>
      <c r="F5" s="53"/>
      <c r="G5" s="49"/>
      <c r="H5" s="54" t="s">
        <v>64</v>
      </c>
      <c r="I5" s="54"/>
      <c r="J5" s="54"/>
      <c r="K5" s="49"/>
      <c r="L5" s="54" t="s">
        <v>68</v>
      </c>
      <c r="M5" s="54"/>
      <c r="N5" s="54"/>
      <c r="O5" s="49"/>
    </row>
    <row r="6" spans="1:15">
      <c r="A6" s="55" t="s">
        <v>58</v>
      </c>
      <c r="B6" s="56" t="s">
        <v>61</v>
      </c>
      <c r="C6" s="56" t="s">
        <v>62</v>
      </c>
      <c r="D6" s="49"/>
      <c r="E6" s="56" t="s">
        <v>61</v>
      </c>
      <c r="F6" s="56" t="s">
        <v>62</v>
      </c>
      <c r="G6" s="49"/>
      <c r="H6" s="26"/>
      <c r="I6" s="52" t="s">
        <v>61</v>
      </c>
      <c r="J6" s="52" t="s">
        <v>62</v>
      </c>
      <c r="K6" s="49"/>
      <c r="L6" s="26"/>
      <c r="M6" s="56" t="s">
        <v>61</v>
      </c>
      <c r="N6" s="56" t="s">
        <v>62</v>
      </c>
      <c r="O6" s="49"/>
    </row>
    <row r="7" spans="1:15">
      <c r="A7" s="57">
        <v>0</v>
      </c>
      <c r="B7" s="48">
        <v>30</v>
      </c>
      <c r="C7" s="58">
        <f>B7/$B$13*100</f>
        <v>3.8809831824062093</v>
      </c>
      <c r="D7" s="49"/>
      <c r="E7" s="48">
        <v>37</v>
      </c>
      <c r="F7" s="58">
        <f>E7/$E$13*100</f>
        <v>4.894179894179894</v>
      </c>
      <c r="G7" s="49"/>
      <c r="H7" s="4" t="s">
        <v>65</v>
      </c>
      <c r="I7" s="47">
        <v>791</v>
      </c>
      <c r="J7" s="59">
        <f>I7/(I7+I8+I12)*100</f>
        <v>51.733158927403537</v>
      </c>
      <c r="K7" s="49"/>
      <c r="L7" s="4" t="s">
        <v>65</v>
      </c>
      <c r="M7" s="48">
        <v>97</v>
      </c>
      <c r="N7" s="58">
        <f>M7/(M7+M8+M12)*100</f>
        <v>6.344015696533682</v>
      </c>
      <c r="O7" s="49"/>
    </row>
    <row r="8" spans="1:15">
      <c r="A8" s="57">
        <v>1</v>
      </c>
      <c r="B8" s="48">
        <v>280</v>
      </c>
      <c r="C8" s="58">
        <f t="shared" ref="C8:C11" si="0">B8/$B$13*100</f>
        <v>36.222509702457955</v>
      </c>
      <c r="D8" s="49"/>
      <c r="E8" s="48">
        <v>244</v>
      </c>
      <c r="F8" s="58">
        <f t="shared" ref="F8:F12" si="1">E8/$E$13*100</f>
        <v>32.275132275132272</v>
      </c>
      <c r="G8" s="49"/>
      <c r="H8" s="4" t="s">
        <v>66</v>
      </c>
      <c r="I8" s="47">
        <v>731</v>
      </c>
      <c r="J8" s="59">
        <f>I8/(I8+I12+I7)*100</f>
        <v>47.809025506867229</v>
      </c>
      <c r="K8" s="49"/>
      <c r="L8" s="4" t="s">
        <v>66</v>
      </c>
      <c r="M8" s="48">
        <v>1428</v>
      </c>
      <c r="N8" s="58">
        <f>M8/(M8+M12+M7)*100</f>
        <v>93.394375408763892</v>
      </c>
      <c r="O8" s="49"/>
    </row>
    <row r="9" spans="1:15">
      <c r="A9" s="57">
        <v>2</v>
      </c>
      <c r="B9" s="48">
        <v>245</v>
      </c>
      <c r="C9" s="58">
        <f t="shared" si="0"/>
        <v>31.694695989650711</v>
      </c>
      <c r="D9" s="49"/>
      <c r="E9" s="48">
        <v>215</v>
      </c>
      <c r="F9" s="58">
        <f t="shared" si="1"/>
        <v>28.439153439153444</v>
      </c>
      <c r="G9" s="49"/>
      <c r="H9" s="4"/>
      <c r="I9" s="47"/>
      <c r="J9" s="59"/>
      <c r="K9" s="49"/>
      <c r="L9" s="4"/>
      <c r="M9" s="48"/>
      <c r="N9" s="58"/>
      <c r="O9" s="49"/>
    </row>
    <row r="10" spans="1:15">
      <c r="A10" s="57">
        <v>3</v>
      </c>
      <c r="B10" s="48">
        <v>137</v>
      </c>
      <c r="C10" s="58">
        <f t="shared" si="0"/>
        <v>17.723156532988359</v>
      </c>
      <c r="D10" s="49"/>
      <c r="E10" s="48">
        <v>168</v>
      </c>
      <c r="F10" s="58">
        <f t="shared" si="1"/>
        <v>22.222222222222221</v>
      </c>
      <c r="G10" s="49"/>
      <c r="H10" s="4"/>
      <c r="I10" s="47"/>
      <c r="J10" s="59"/>
      <c r="K10" s="49"/>
      <c r="L10" s="4"/>
      <c r="M10" s="48"/>
      <c r="N10" s="58"/>
      <c r="O10" s="49"/>
    </row>
    <row r="11" spans="1:15">
      <c r="A11" s="57">
        <v>4</v>
      </c>
      <c r="B11" s="48">
        <v>81</v>
      </c>
      <c r="C11" s="58">
        <f t="shared" si="0"/>
        <v>10.478654592496765</v>
      </c>
      <c r="D11" s="49"/>
      <c r="E11" s="48">
        <v>68</v>
      </c>
      <c r="F11" s="58">
        <f t="shared" si="1"/>
        <v>8.9947089947089935</v>
      </c>
      <c r="G11" s="49"/>
      <c r="H11" s="4"/>
      <c r="I11" s="47"/>
      <c r="J11" s="59"/>
      <c r="K11" s="49"/>
      <c r="L11" s="4"/>
      <c r="M11" s="48"/>
      <c r="N11" s="58"/>
      <c r="O11" s="49"/>
    </row>
    <row r="12" spans="1:15">
      <c r="A12" s="60">
        <v>5</v>
      </c>
      <c r="B12" s="61"/>
      <c r="C12" s="62"/>
      <c r="D12" s="49"/>
      <c r="E12" s="61">
        <v>24</v>
      </c>
      <c r="F12" s="58">
        <f t="shared" si="1"/>
        <v>3.1746031746031744</v>
      </c>
      <c r="G12" s="49"/>
      <c r="H12" s="20" t="s">
        <v>67</v>
      </c>
      <c r="I12" s="40">
        <v>7</v>
      </c>
      <c r="J12" s="63">
        <f>I12/(I12+I8+I7)*100</f>
        <v>0.45781556572923476</v>
      </c>
      <c r="K12" s="49"/>
      <c r="L12" s="20" t="s">
        <v>67</v>
      </c>
      <c r="M12" s="64">
        <v>4</v>
      </c>
      <c r="N12" s="65">
        <f>M12/(M12+M8+M7)*100</f>
        <v>0.26160889470241988</v>
      </c>
      <c r="O12" s="49"/>
    </row>
    <row r="13" spans="1:15">
      <c r="A13" s="52" t="s">
        <v>69</v>
      </c>
      <c r="B13" s="56">
        <f>SUM(B7:B12)</f>
        <v>773</v>
      </c>
      <c r="C13" s="66">
        <f>SUM(C7:C12)</f>
        <v>100</v>
      </c>
      <c r="D13" s="49"/>
      <c r="E13" s="56">
        <f>SUM(E7:E12)</f>
        <v>756</v>
      </c>
      <c r="F13" s="66">
        <f>SUM(F7:F12)</f>
        <v>99.999999999999986</v>
      </c>
      <c r="G13" s="49"/>
      <c r="H13" s="26" t="s">
        <v>69</v>
      </c>
      <c r="I13" s="52">
        <f>SUM(I7:I12)</f>
        <v>1529</v>
      </c>
      <c r="J13" s="52">
        <f>SUM(J7:J12)</f>
        <v>100</v>
      </c>
      <c r="K13" s="49"/>
      <c r="L13" s="26" t="s">
        <v>69</v>
      </c>
      <c r="M13" s="56">
        <f>SUM(M7:M12)</f>
        <v>1529</v>
      </c>
      <c r="N13" s="56">
        <f>SUM(N7:N12)</f>
        <v>100</v>
      </c>
      <c r="O13" s="49"/>
    </row>
    <row r="14" spans="1:15" ht="5.4" customHeight="1">
      <c r="A14" s="67"/>
      <c r="B14" s="68"/>
      <c r="C14" s="68"/>
      <c r="D14" s="49"/>
      <c r="E14" s="49"/>
      <c r="F14" s="49"/>
      <c r="G14" s="49"/>
      <c r="H14" s="49"/>
      <c r="I14" s="49"/>
      <c r="J14" s="49"/>
      <c r="K14" s="49"/>
      <c r="L14" s="49"/>
      <c r="M14" s="68"/>
      <c r="N14" s="68"/>
      <c r="O14" s="49"/>
    </row>
    <row r="15" spans="1:15">
      <c r="A15" s="67"/>
      <c r="B15" s="68"/>
      <c r="C15" s="6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</row>
    <row r="16" spans="1:15">
      <c r="A16" s="67"/>
      <c r="B16" s="68"/>
      <c r="C16" s="68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1:15">
      <c r="A17" s="67"/>
      <c r="B17" s="68"/>
      <c r="C17" s="68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</row>
    <row r="19" spans="1:15">
      <c r="C19" s="71"/>
      <c r="D19" s="72"/>
    </row>
    <row r="20" spans="1:15">
      <c r="C20" s="71"/>
      <c r="D20" s="72"/>
    </row>
    <row r="21" spans="1:15">
      <c r="C21" s="71"/>
      <c r="D21" s="72"/>
    </row>
    <row r="22" spans="1:15">
      <c r="C22" s="71"/>
      <c r="D22" s="72"/>
    </row>
    <row r="23" spans="1:15">
      <c r="C23" s="71"/>
      <c r="D23" s="72"/>
    </row>
    <row r="24" spans="1:15">
      <c r="C24" s="71"/>
      <c r="D24" s="72"/>
    </row>
  </sheetData>
  <mergeCells count="6">
    <mergeCell ref="B5:C5"/>
    <mergeCell ref="E5:F5"/>
    <mergeCell ref="B4:F4"/>
    <mergeCell ref="L5:N5"/>
    <mergeCell ref="H4:N4"/>
    <mergeCell ref="H5:J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tabSelected="1" zoomScale="175" zoomScaleNormal="175" workbookViewId="0">
      <selection activeCell="O8" sqref="O8"/>
    </sheetView>
  </sheetViews>
  <sheetFormatPr defaultRowHeight="14.4"/>
  <sheetData>
    <row r="1" spans="1:7" ht="71.400000000000006" customHeight="1">
      <c r="A1" s="54" t="s">
        <v>64</v>
      </c>
      <c r="B1" s="54"/>
      <c r="C1" s="54"/>
      <c r="D1" s="49"/>
      <c r="E1" s="54" t="s">
        <v>68</v>
      </c>
      <c r="F1" s="54"/>
      <c r="G1" s="54"/>
    </row>
    <row r="2" spans="1:7">
      <c r="A2" s="26"/>
      <c r="B2" s="52" t="s">
        <v>61</v>
      </c>
      <c r="C2" s="52" t="s">
        <v>62</v>
      </c>
      <c r="D2" s="49"/>
      <c r="E2" s="26"/>
      <c r="F2" s="56" t="s">
        <v>61</v>
      </c>
      <c r="G2" s="56" t="s">
        <v>62</v>
      </c>
    </row>
    <row r="3" spans="1:7">
      <c r="A3" s="4" t="s">
        <v>65</v>
      </c>
      <c r="B3" s="47">
        <v>791</v>
      </c>
      <c r="C3" s="59">
        <f>B3/(B3+B4+B5)*100</f>
        <v>51.733158927403537</v>
      </c>
      <c r="D3" s="49"/>
      <c r="E3" s="4" t="s">
        <v>65</v>
      </c>
      <c r="F3" s="48">
        <v>97</v>
      </c>
      <c r="G3" s="58">
        <f>F3/(F3+F4+F5)*100</f>
        <v>6.344015696533682</v>
      </c>
    </row>
    <row r="4" spans="1:7">
      <c r="A4" s="4" t="s">
        <v>66</v>
      </c>
      <c r="B4" s="47">
        <v>731</v>
      </c>
      <c r="C4" s="59">
        <f>B4/(B4+B5+B3)*100</f>
        <v>47.809025506867229</v>
      </c>
      <c r="D4" s="49"/>
      <c r="E4" s="4" t="s">
        <v>66</v>
      </c>
      <c r="F4" s="48">
        <v>1428</v>
      </c>
      <c r="G4" s="58">
        <f>F4/(F4+F5+F3)*100</f>
        <v>93.394375408763892</v>
      </c>
    </row>
    <row r="5" spans="1:7">
      <c r="A5" s="20" t="s">
        <v>67</v>
      </c>
      <c r="B5" s="40">
        <v>7</v>
      </c>
      <c r="C5" s="63">
        <f>B5/(B5+B4+B3)*100</f>
        <v>0.45781556572923476</v>
      </c>
      <c r="D5" s="49"/>
      <c r="E5" s="20" t="s">
        <v>67</v>
      </c>
      <c r="F5" s="64">
        <v>4</v>
      </c>
      <c r="G5" s="65">
        <f>F5/(F5+F4+F3)*100</f>
        <v>0.26160889470241988</v>
      </c>
    </row>
    <row r="6" spans="1:7">
      <c r="A6" s="26" t="s">
        <v>69</v>
      </c>
      <c r="B6" s="52">
        <f>SUM(B3:B5)</f>
        <v>1529</v>
      </c>
      <c r="C6" s="52">
        <f>SUM(C3:C5)</f>
        <v>100</v>
      </c>
      <c r="D6" s="49"/>
      <c r="E6" s="26" t="s">
        <v>69</v>
      </c>
      <c r="F6" s="56">
        <f>SUM(F3:F5)</f>
        <v>1529</v>
      </c>
      <c r="G6" s="56">
        <f>SUM(G3:G5)</f>
        <v>100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rascunho</vt:lpstr>
      <vt:lpstr>Plan3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2023-03-10T15:32:41Z</dcterms:created>
  <dcterms:modified xsi:type="dcterms:W3CDTF">2023-03-10T17:07:35Z</dcterms:modified>
</cp:coreProperties>
</file>