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8451589707\Documents\GitHub\experimento_lista\abcp\"/>
    </mc:Choice>
  </mc:AlternateContent>
  <bookViews>
    <workbookView xWindow="0" yWindow="0" windowWidth="28800" windowHeight="12180" activeTab="3"/>
  </bookViews>
  <sheets>
    <sheet name="completo" sheetId="2" r:id="rId1"/>
    <sheet name="politicas" sheetId="5" r:id="rId2"/>
    <sheet name="sociais" sheetId="4" r:id="rId3"/>
    <sheet name="layou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D30" i="3"/>
  <c r="C30" i="3"/>
  <c r="D55" i="3"/>
  <c r="C55" i="3"/>
  <c r="D28" i="3"/>
  <c r="C28" i="3"/>
  <c r="D3" i="3"/>
  <c r="D4" i="3"/>
  <c r="D5" i="3"/>
  <c r="D6" i="3"/>
  <c r="D7" i="3"/>
  <c r="D8" i="3"/>
  <c r="D9" i="3"/>
  <c r="D10" i="3"/>
  <c r="D11" i="3"/>
  <c r="D12" i="3"/>
  <c r="D13" i="3"/>
  <c r="D14" i="3"/>
  <c r="C4" i="3"/>
  <c r="C5" i="3"/>
  <c r="C6" i="3"/>
  <c r="C7" i="3"/>
  <c r="C8" i="3"/>
  <c r="C9" i="3"/>
  <c r="C10" i="3"/>
  <c r="C11" i="3"/>
  <c r="C12" i="3"/>
  <c r="C13" i="3"/>
  <c r="C14" i="3"/>
  <c r="C3" i="3"/>
  <c r="G55" i="3"/>
  <c r="F55" i="3"/>
  <c r="F43" i="3"/>
  <c r="G43" i="3"/>
  <c r="F45" i="3"/>
  <c r="G45" i="3"/>
  <c r="F44" i="3"/>
  <c r="G44" i="3"/>
  <c r="F47" i="3"/>
  <c r="G47" i="3"/>
  <c r="F46" i="3"/>
  <c r="G46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G42" i="3"/>
  <c r="F42" i="3"/>
  <c r="G28" i="3"/>
  <c r="F28" i="3"/>
  <c r="F16" i="3"/>
  <c r="G16" i="3"/>
  <c r="F18" i="3"/>
  <c r="G18" i="3"/>
  <c r="F17" i="3"/>
  <c r="G17" i="3"/>
  <c r="F20" i="3"/>
  <c r="G20" i="3"/>
  <c r="F19" i="3"/>
  <c r="G19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G15" i="3"/>
  <c r="F15" i="3"/>
  <c r="I28" i="3"/>
  <c r="J28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7" i="3"/>
  <c r="J47" i="3"/>
  <c r="I46" i="3"/>
  <c r="J46" i="3"/>
  <c r="I49" i="3"/>
  <c r="J49" i="3"/>
  <c r="I48" i="3"/>
  <c r="J48" i="3"/>
  <c r="I50" i="3"/>
  <c r="J50" i="3"/>
  <c r="I51" i="3"/>
  <c r="J51" i="3"/>
  <c r="I52" i="3"/>
  <c r="J52" i="3"/>
  <c r="I53" i="3"/>
  <c r="J53" i="3"/>
  <c r="I54" i="3"/>
  <c r="J54" i="3"/>
  <c r="I55" i="3"/>
  <c r="J55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8" i="3"/>
  <c r="J18" i="3"/>
  <c r="I17" i="3"/>
  <c r="J17" i="3"/>
  <c r="I20" i="3"/>
  <c r="J20" i="3"/>
  <c r="I19" i="3"/>
  <c r="J19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J3" i="3"/>
  <c r="I3" i="3"/>
  <c r="D40" i="5"/>
  <c r="E40" i="5" s="1"/>
  <c r="F40" i="5" s="1"/>
  <c r="D39" i="5"/>
  <c r="E39" i="5" s="1"/>
  <c r="F39" i="5" s="1"/>
  <c r="D38" i="5"/>
  <c r="E38" i="5" s="1"/>
  <c r="F38" i="5" s="1"/>
  <c r="D37" i="5"/>
  <c r="E37" i="5" s="1"/>
  <c r="F37" i="5" s="1"/>
  <c r="D36" i="5"/>
  <c r="E36" i="5" s="1"/>
  <c r="F36" i="5" s="1"/>
  <c r="D35" i="5"/>
  <c r="E35" i="5" s="1"/>
  <c r="F35" i="5" s="1"/>
  <c r="D34" i="5"/>
  <c r="E34" i="5" s="1"/>
  <c r="F34" i="5" s="1"/>
  <c r="D33" i="5"/>
  <c r="E33" i="5" s="1"/>
  <c r="F33" i="5" s="1"/>
  <c r="D32" i="5"/>
  <c r="E32" i="5" s="1"/>
  <c r="F32" i="5" s="1"/>
  <c r="D31" i="5"/>
  <c r="E31" i="5" s="1"/>
  <c r="F31" i="5" s="1"/>
  <c r="D30" i="5"/>
  <c r="E30" i="5" s="1"/>
  <c r="F30" i="5" s="1"/>
  <c r="D29" i="5"/>
  <c r="E29" i="5" s="1"/>
  <c r="F29" i="5" s="1"/>
  <c r="D28" i="5"/>
  <c r="E28" i="5" s="1"/>
  <c r="F28" i="5" s="1"/>
  <c r="D27" i="5"/>
  <c r="E27" i="5" s="1"/>
  <c r="F27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/>
  <c r="F22" i="5" s="1"/>
  <c r="D23" i="5"/>
  <c r="E23" i="5" s="1"/>
  <c r="F23" i="5" s="1"/>
  <c r="F10" i="5"/>
  <c r="D10" i="5"/>
  <c r="E10" i="5" s="1"/>
  <c r="D36" i="4"/>
  <c r="E36" i="4" s="1"/>
  <c r="F36" i="4" s="1"/>
  <c r="D35" i="4"/>
  <c r="E35" i="4" s="1"/>
  <c r="F35" i="4" s="1"/>
  <c r="D34" i="4"/>
  <c r="E34" i="4" s="1"/>
  <c r="F34" i="4" s="1"/>
  <c r="D33" i="4"/>
  <c r="E33" i="4" s="1"/>
  <c r="F33" i="4" s="1"/>
  <c r="D32" i="4"/>
  <c r="E32" i="4" s="1"/>
  <c r="F32" i="4" s="1"/>
  <c r="D31" i="4"/>
  <c r="E31" i="4" s="1"/>
  <c r="F31" i="4" s="1"/>
  <c r="D30" i="4"/>
  <c r="E30" i="4" s="1"/>
  <c r="F30" i="4" s="1"/>
  <c r="D29" i="4"/>
  <c r="E29" i="4" s="1"/>
  <c r="F29" i="4" s="1"/>
  <c r="D28" i="4"/>
  <c r="E28" i="4" s="1"/>
  <c r="F28" i="4" s="1"/>
  <c r="D27" i="4"/>
  <c r="E27" i="4" s="1"/>
  <c r="F27" i="4" s="1"/>
  <c r="D26" i="4"/>
  <c r="E26" i="4" s="1"/>
  <c r="F26" i="4" s="1"/>
  <c r="D25" i="4"/>
  <c r="E25" i="4" s="1"/>
  <c r="F25" i="4" s="1"/>
  <c r="D24" i="4"/>
  <c r="E24" i="4" s="1"/>
  <c r="F24" i="4" s="1"/>
  <c r="D9" i="4"/>
  <c r="E9" i="4"/>
  <c r="F9" i="4" s="1"/>
  <c r="D10" i="4"/>
  <c r="E10" i="4" s="1"/>
  <c r="F10" i="4" s="1"/>
  <c r="D11" i="4"/>
  <c r="E11" i="4" s="1"/>
  <c r="F11" i="4" s="1"/>
  <c r="D12" i="4"/>
  <c r="E12" i="4"/>
  <c r="F12" i="4"/>
  <c r="D13" i="4"/>
  <c r="E13" i="4"/>
  <c r="F13" i="4" s="1"/>
  <c r="D14" i="4"/>
  <c r="E14" i="4" s="1"/>
  <c r="F14" i="4" s="1"/>
  <c r="D15" i="4"/>
  <c r="E15" i="4"/>
  <c r="F15" i="4"/>
  <c r="D16" i="4"/>
  <c r="E16" i="4" s="1"/>
  <c r="F16" i="4" s="1"/>
  <c r="D17" i="4"/>
  <c r="E17" i="4"/>
  <c r="F17" i="4" s="1"/>
  <c r="D18" i="4"/>
  <c r="E18" i="4" s="1"/>
  <c r="F18" i="4" s="1"/>
  <c r="D19" i="4"/>
  <c r="E19" i="4"/>
  <c r="F19" i="4"/>
  <c r="D20" i="4"/>
  <c r="E20" i="4" s="1"/>
  <c r="F20" i="4" s="1"/>
  <c r="F8" i="4"/>
  <c r="D8" i="4"/>
  <c r="E8" i="4" s="1"/>
  <c r="D37" i="2"/>
  <c r="D38" i="2"/>
  <c r="D39" i="2"/>
  <c r="E39" i="2" s="1"/>
  <c r="F39" i="2" s="1"/>
  <c r="D40" i="2"/>
  <c r="E40" i="2" s="1"/>
  <c r="F40" i="2" s="1"/>
  <c r="D41" i="2"/>
  <c r="E41" i="2" s="1"/>
  <c r="F41" i="2" s="1"/>
  <c r="D42" i="2"/>
  <c r="D43" i="2"/>
  <c r="E43" i="2" s="1"/>
  <c r="F43" i="2" s="1"/>
  <c r="D44" i="2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D50" i="2"/>
  <c r="D51" i="2"/>
  <c r="E51" i="2" s="1"/>
  <c r="F51" i="2" s="1"/>
  <c r="D52" i="2"/>
  <c r="E52" i="2" s="1"/>
  <c r="F52" i="2" s="1"/>
  <c r="D53" i="2"/>
  <c r="E53" i="2" s="1"/>
  <c r="F53" i="2" s="1"/>
  <c r="D54" i="2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D62" i="2"/>
  <c r="E62" i="2" s="1"/>
  <c r="F62" i="2" s="1"/>
  <c r="D6" i="2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E28" i="2"/>
  <c r="F28" i="2" s="1"/>
  <c r="E37" i="2"/>
  <c r="F37" i="2" s="1"/>
  <c r="E38" i="2"/>
  <c r="F38" i="2" s="1"/>
  <c r="E42" i="2"/>
  <c r="F42" i="2" s="1"/>
  <c r="E44" i="2"/>
  <c r="F44" i="2" s="1"/>
  <c r="E49" i="2"/>
  <c r="F49" i="2" s="1"/>
  <c r="E50" i="2"/>
  <c r="F50" i="2" s="1"/>
  <c r="E54" i="2"/>
  <c r="F54" i="2" s="1"/>
  <c r="E61" i="2"/>
  <c r="F61" i="2" s="1"/>
  <c r="D35" i="2"/>
  <c r="E35" i="2" s="1"/>
  <c r="F35" i="2" s="1"/>
  <c r="E71" i="2"/>
  <c r="E72" i="2"/>
</calcChain>
</file>

<file path=xl/sharedStrings.xml><?xml version="1.0" encoding="utf-8"?>
<sst xmlns="http://schemas.openxmlformats.org/spreadsheetml/2006/main" count="278" uniqueCount="92">
  <si>
    <t>Modelo 1</t>
  </si>
  <si>
    <t>Modelo 2</t>
  </si>
  <si>
    <t>Modelo 3</t>
  </si>
  <si>
    <t>Item sensível</t>
  </si>
  <si>
    <t>Coeficiente</t>
  </si>
  <si>
    <t>Erro Padrão</t>
  </si>
  <si>
    <t>Idade</t>
  </si>
  <si>
    <t>.</t>
  </si>
  <si>
    <t>*</t>
  </si>
  <si>
    <t>Sexo</t>
  </si>
  <si>
    <t>Escolaridade</t>
  </si>
  <si>
    <t>Ideologia</t>
  </si>
  <si>
    <t>Direita</t>
  </si>
  <si>
    <t>Esquerda</t>
  </si>
  <si>
    <t>Confia na Urna</t>
  </si>
  <si>
    <t>Pouca confiança</t>
  </si>
  <si>
    <t>Nenhuma confiança</t>
  </si>
  <si>
    <t>Intercepto</t>
  </si>
  <si>
    <t>Itens de controle</t>
  </si>
  <si>
    <t>***</t>
  </si>
  <si>
    <t>p-valor:  0 ‘***’ 0,001 ‘**’ 0,01 ‘*’ 0,05 ‘.’ 0,1 ‘ ’</t>
  </si>
  <si>
    <t xml:space="preserve">Item Count Technique Regression </t>
  </si>
  <si>
    <t xml:space="preserve">Call: ictreg(formula = resposta ~ ds_genero + fidade + educa + cor_raca + </t>
  </si>
  <si>
    <t xml:space="preserve">    regiao + voto_obrigatorio + confia_justica_eleitoral + confia_urna + </t>
  </si>
  <si>
    <t xml:space="preserve">    comprovante_impresso + ideologia + vit_vio_eleitoral + ds_sit_totalizacao + </t>
  </si>
  <si>
    <t xml:space="preserve">    ds_cargo, data = BD_reduzido, treat = "controle", J = 4, </t>
  </si>
  <si>
    <t xml:space="preserve">    method = "lm")</t>
  </si>
  <si>
    <t xml:space="preserve">Sensitive item </t>
  </si>
  <si>
    <t xml:space="preserve">Control items </t>
  </si>
  <si>
    <t>Est,</t>
  </si>
  <si>
    <t>S,E,</t>
  </si>
  <si>
    <t>(Intercept)</t>
  </si>
  <si>
    <t>ds_generoMASCULINO</t>
  </si>
  <si>
    <t>fidade25 a 34 anos</t>
  </si>
  <si>
    <t>fidade35 a 44 anos</t>
  </si>
  <si>
    <t>fidade45 a 59 anos</t>
  </si>
  <si>
    <t>fidade60 anos ou mais</t>
  </si>
  <si>
    <t>cor_racaNÃO BRANCA</t>
  </si>
  <si>
    <t>regiaoNordeste</t>
  </si>
  <si>
    <t>regiaoNorte</t>
  </si>
  <si>
    <t>regiaoSudeste</t>
  </si>
  <si>
    <t>regiaoSul</t>
  </si>
  <si>
    <t>voto_obrigatorioContra</t>
  </si>
  <si>
    <t>voto_obrigatorioIndiferente</t>
  </si>
  <si>
    <t>confia_justica_eleitoralNenhuma confiança</t>
  </si>
  <si>
    <t>confia_justica_eleitoralPouca confiança</t>
  </si>
  <si>
    <t>confia_urnaNenhuma confiança</t>
  </si>
  <si>
    <t>confia_urnaPouca confiança</t>
  </si>
  <si>
    <t>comprovante_impressoContra</t>
  </si>
  <si>
    <t>comprovante_impressoIndiferente</t>
  </si>
  <si>
    <t>ideologiaDireita</t>
  </si>
  <si>
    <t>ideologiaEsquerda</t>
  </si>
  <si>
    <t>vit_vio_eleitoralSim</t>
  </si>
  <si>
    <t>ds_sit_totalizacaoNão Eleito</t>
  </si>
  <si>
    <t>ds_cargoVEREADOR</t>
  </si>
  <si>
    <t>est de teste</t>
  </si>
  <si>
    <t>Residual standard error: 1,12541 with 5528 degrees of freedom</t>
  </si>
  <si>
    <t>educaAté o Ensino Médio</t>
  </si>
  <si>
    <t>educaAté o Ensino Superior</t>
  </si>
  <si>
    <t>Masculino</t>
  </si>
  <si>
    <t xml:space="preserve">Até o Ensino médio completo
</t>
  </si>
  <si>
    <t>Até o Superior completo</t>
  </si>
  <si>
    <t>25 a 34 anos</t>
  </si>
  <si>
    <t>35 a 44 anos</t>
  </si>
  <si>
    <t>45 a 59 anos</t>
  </si>
  <si>
    <t>60 anos ou mais</t>
  </si>
  <si>
    <t>Não Branco</t>
  </si>
  <si>
    <t>Cor/Raça</t>
  </si>
  <si>
    <t>Região</t>
  </si>
  <si>
    <t>Nordeste</t>
  </si>
  <si>
    <t>Norte</t>
  </si>
  <si>
    <t>Sudeste</t>
  </si>
  <si>
    <t>Sul</t>
  </si>
  <si>
    <t>Voto Obrigatorio</t>
  </si>
  <si>
    <t>Confia na Justiça Eleitoral</t>
  </si>
  <si>
    <t xml:space="preserve">    regiao, data = BD_reduzido, treat = "controle", J = 4, method = "lm")</t>
  </si>
  <si>
    <t>Residual standard error: 1,13454 with 5554 degrees of freedom</t>
  </si>
  <si>
    <t xml:space="preserve">Call: ictreg(formula = resposta ~ voto_obrigatorio + confia_justica_eleitoral + </t>
  </si>
  <si>
    <t xml:space="preserve">    confia_urna + comprovante_impresso + ideologia + vit_vio_eleitoral + </t>
  </si>
  <si>
    <t xml:space="preserve">    ds_sit_totalizacao + ds_cargo, data = BD_reduzido, treat = "controle", </t>
  </si>
  <si>
    <t xml:space="preserve">    J = 4, method = "lm")</t>
  </si>
  <si>
    <t>Residual standard error: 1,13356 with 5552 degrees of freedom</t>
  </si>
  <si>
    <t>Comprovante Impresso do Voto</t>
  </si>
  <si>
    <t>Contra</t>
  </si>
  <si>
    <t>Indiferente</t>
  </si>
  <si>
    <t>Vítima Violência Eleitoral</t>
  </si>
  <si>
    <t>Sim</t>
  </si>
  <si>
    <t>Eleição</t>
  </si>
  <si>
    <t>Não Eleito</t>
  </si>
  <si>
    <t>Vereador</t>
  </si>
  <si>
    <t>Cargo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</si>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</sst>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0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43" fontId="0" fillId="0" borderId="0" xfId="1" applyFont="1"/>
    <xf numFmtId="43" fontId="0" fillId="3" borderId="0" xfId="1" applyFont="1" applyFill="1"/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70" fontId="0" fillId="3" borderId="0" xfId="1" applyNumberFormat="1" applyFont="1" applyFill="1"/>
    <xf numFmtId="0" fontId="0" fillId="0" borderId="1" xfId="0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2" fontId="3" fillId="2" borderId="1" xfId="0" applyNumberFormat="1" applyFont="1" applyFill="1" applyBorder="1" applyAlignment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37" zoomScale="130" zoomScaleNormal="130" workbookViewId="0">
      <selection activeCell="A43" sqref="A42:F43"/>
    </sheetView>
  </sheetViews>
  <sheetFormatPr defaultRowHeight="15" x14ac:dyDescent="0.25"/>
  <cols>
    <col min="1" max="1" width="95.28515625" bestFit="1" customWidth="1"/>
    <col min="4" max="4" width="17.28515625" customWidth="1"/>
    <col min="5" max="5" width="13.42578125" customWidth="1"/>
    <col min="6" max="6" width="12.5703125" bestFit="1" customWidth="1"/>
  </cols>
  <sheetData>
    <row r="1" spans="1:6" x14ac:dyDescent="0.25">
      <c r="A1" s="11" t="s">
        <v>21</v>
      </c>
    </row>
    <row r="2" spans="1:6" x14ac:dyDescent="0.25">
      <c r="A2" s="1"/>
    </row>
    <row r="3" spans="1:6" x14ac:dyDescent="0.25">
      <c r="A3" s="11" t="s">
        <v>22</v>
      </c>
    </row>
    <row r="4" spans="1:6" x14ac:dyDescent="0.25">
      <c r="A4" s="11" t="s">
        <v>23</v>
      </c>
    </row>
    <row r="5" spans="1:6" x14ac:dyDescent="0.25">
      <c r="A5" s="11" t="s">
        <v>24</v>
      </c>
    </row>
    <row r="6" spans="1:6" x14ac:dyDescent="0.25">
      <c r="A6" s="11" t="s">
        <v>25</v>
      </c>
      <c r="D6" s="13">
        <f>_xlfn.NORM.S.DIST(1.96,)</f>
        <v>5.8440944333451469E-2</v>
      </c>
    </row>
    <row r="7" spans="1:6" x14ac:dyDescent="0.25">
      <c r="A7" s="11" t="s">
        <v>26</v>
      </c>
    </row>
    <row r="8" spans="1:6" x14ac:dyDescent="0.25">
      <c r="A8" s="1"/>
    </row>
    <row r="9" spans="1:6" ht="15.75" thickBot="1" x14ac:dyDescent="0.3">
      <c r="A9" s="11" t="s">
        <v>27</v>
      </c>
      <c r="B9" s="6" t="s">
        <v>4</v>
      </c>
      <c r="C9" s="6" t="s">
        <v>5</v>
      </c>
      <c r="E9" t="s">
        <v>55</v>
      </c>
    </row>
    <row r="10" spans="1:6" x14ac:dyDescent="0.25">
      <c r="A10" s="11" t="s">
        <v>32</v>
      </c>
      <c r="B10" s="15">
        <v>1.141E-2</v>
      </c>
      <c r="C10" s="15">
        <v>6.9339999999999999E-2</v>
      </c>
      <c r="D10">
        <f t="shared" ref="D10:D34" si="0">B10/C10</f>
        <v>0.16455148543409287</v>
      </c>
      <c r="E10">
        <f t="shared" ref="E10:E61" si="1">ABS(D10)</f>
        <v>0.16455148543409287</v>
      </c>
      <c r="F10" s="13">
        <f t="shared" ref="F10:F61" si="2">_xlfn.T.DIST.2T(E10,5528)</f>
        <v>0.86930303582096025</v>
      </c>
    </row>
    <row r="11" spans="1:6" x14ac:dyDescent="0.25">
      <c r="A11" s="11" t="s">
        <v>33</v>
      </c>
      <c r="B11" s="15">
        <v>-0.14015</v>
      </c>
      <c r="C11" s="15">
        <v>0.18013999999999999</v>
      </c>
      <c r="D11">
        <f t="shared" si="0"/>
        <v>-0.77800599533696013</v>
      </c>
      <c r="E11">
        <f t="shared" si="1"/>
        <v>0.77800599533696013</v>
      </c>
      <c r="F11" s="13">
        <f t="shared" si="2"/>
        <v>0.43659877506346689</v>
      </c>
    </row>
    <row r="12" spans="1:6" x14ac:dyDescent="0.25">
      <c r="A12" s="11" t="s">
        <v>34</v>
      </c>
      <c r="B12" s="15">
        <v>-8.3799999999999999E-2</v>
      </c>
      <c r="C12" s="15">
        <v>0.17469000000000001</v>
      </c>
      <c r="D12">
        <f t="shared" si="0"/>
        <v>-0.4797069093823344</v>
      </c>
      <c r="E12">
        <f t="shared" si="1"/>
        <v>0.4797069093823344</v>
      </c>
      <c r="F12" s="13">
        <f t="shared" si="2"/>
        <v>0.63145479231827073</v>
      </c>
    </row>
    <row r="13" spans="1:6" x14ac:dyDescent="0.25">
      <c r="A13" s="11" t="s">
        <v>35</v>
      </c>
      <c r="B13" s="15">
        <v>-0.10738</v>
      </c>
      <c r="C13" s="15">
        <v>0.17291000000000001</v>
      </c>
      <c r="D13">
        <f t="shared" si="0"/>
        <v>-0.62101671389740332</v>
      </c>
      <c r="E13">
        <f t="shared" si="1"/>
        <v>0.62101671389740332</v>
      </c>
      <c r="F13" s="13">
        <f t="shared" si="2"/>
        <v>0.53461423050026635</v>
      </c>
    </row>
    <row r="14" spans="1:6" x14ac:dyDescent="0.25">
      <c r="A14" s="11" t="s">
        <v>36</v>
      </c>
      <c r="B14" s="15">
        <v>-0.14756</v>
      </c>
      <c r="C14" s="15">
        <v>0.20255000000000001</v>
      </c>
      <c r="D14">
        <f t="shared" si="0"/>
        <v>-0.72851147864724752</v>
      </c>
      <c r="E14">
        <f t="shared" si="1"/>
        <v>0.72851147864724752</v>
      </c>
      <c r="F14" s="13">
        <f t="shared" si="2"/>
        <v>0.4663314038636498</v>
      </c>
    </row>
    <row r="15" spans="1:6" x14ac:dyDescent="0.25">
      <c r="A15" s="11" t="s">
        <v>57</v>
      </c>
      <c r="B15" s="15">
        <v>-0.48881999999999998</v>
      </c>
      <c r="C15" s="15">
        <v>0.15176000000000001</v>
      </c>
      <c r="D15">
        <f t="shared" si="0"/>
        <v>-3.2210068529256719</v>
      </c>
      <c r="E15">
        <f t="shared" si="1"/>
        <v>3.2210068529256719</v>
      </c>
      <c r="F15" s="14">
        <f t="shared" si="2"/>
        <v>1.284808759970018E-3</v>
      </c>
    </row>
    <row r="16" spans="1:6" x14ac:dyDescent="0.25">
      <c r="A16" s="11" t="s">
        <v>58</v>
      </c>
      <c r="B16" s="15">
        <v>-0.44452000000000003</v>
      </c>
      <c r="C16" s="15">
        <v>0.14554</v>
      </c>
      <c r="D16">
        <f t="shared" si="0"/>
        <v>-3.0542806101415421</v>
      </c>
      <c r="E16">
        <f t="shared" si="1"/>
        <v>3.0542806101415421</v>
      </c>
      <c r="F16" s="14">
        <f t="shared" si="2"/>
        <v>2.2667529002701812E-3</v>
      </c>
    </row>
    <row r="17" spans="1:6" x14ac:dyDescent="0.25">
      <c r="A17" s="11" t="s">
        <v>37</v>
      </c>
      <c r="B17" s="15">
        <v>0.10657999999999999</v>
      </c>
      <c r="C17" s="15">
        <v>6.7580000000000001E-2</v>
      </c>
      <c r="D17">
        <f t="shared" si="0"/>
        <v>1.5770938147380882</v>
      </c>
      <c r="E17">
        <f t="shared" si="1"/>
        <v>1.5770938147380882</v>
      </c>
      <c r="F17" s="13">
        <f t="shared" si="2"/>
        <v>0.1148311596674676</v>
      </c>
    </row>
    <row r="18" spans="1:6" x14ac:dyDescent="0.25">
      <c r="A18" s="11" t="s">
        <v>38</v>
      </c>
      <c r="B18" s="15">
        <v>-4.725E-2</v>
      </c>
      <c r="C18" s="15">
        <v>0.12359000000000001</v>
      </c>
      <c r="D18">
        <f t="shared" si="0"/>
        <v>-0.38231248482886965</v>
      </c>
      <c r="E18">
        <f t="shared" si="1"/>
        <v>0.38231248482886965</v>
      </c>
      <c r="F18" s="13">
        <f t="shared" si="2"/>
        <v>0.70224429218482443</v>
      </c>
    </row>
    <row r="19" spans="1:6" x14ac:dyDescent="0.25">
      <c r="A19" s="11" t="s">
        <v>39</v>
      </c>
      <c r="B19" s="15">
        <v>-4.1619999999999997E-2</v>
      </c>
      <c r="C19" s="15">
        <v>0.15922</v>
      </c>
      <c r="D19">
        <f t="shared" si="0"/>
        <v>-0.26139932169325458</v>
      </c>
      <c r="E19">
        <f t="shared" si="1"/>
        <v>0.26139932169325458</v>
      </c>
      <c r="F19" s="13">
        <f t="shared" si="2"/>
        <v>0.79379431815926915</v>
      </c>
    </row>
    <row r="20" spans="1:6" x14ac:dyDescent="0.25">
      <c r="A20" s="11" t="s">
        <v>40</v>
      </c>
      <c r="B20" s="15">
        <v>0.16861000000000001</v>
      </c>
      <c r="C20" s="15">
        <v>0.11144</v>
      </c>
      <c r="D20">
        <f t="shared" si="0"/>
        <v>1.5130114860014359</v>
      </c>
      <c r="E20">
        <f t="shared" si="1"/>
        <v>1.5130114860014359</v>
      </c>
      <c r="F20" s="13">
        <f t="shared" si="2"/>
        <v>0.13033390702651615</v>
      </c>
    </row>
    <row r="21" spans="1:6" x14ac:dyDescent="0.25">
      <c r="A21" s="11" t="s">
        <v>41</v>
      </c>
      <c r="B21" s="15">
        <v>-0.12801999999999999</v>
      </c>
      <c r="C21" s="15">
        <v>0.11910999999999999</v>
      </c>
      <c r="D21">
        <f t="shared" si="0"/>
        <v>-1.0748048022836034</v>
      </c>
      <c r="E21">
        <f t="shared" si="1"/>
        <v>1.0748048022836034</v>
      </c>
      <c r="F21" s="13">
        <f t="shared" si="2"/>
        <v>0.28250903939782585</v>
      </c>
    </row>
    <row r="22" spans="1:6" x14ac:dyDescent="0.25">
      <c r="A22" s="11" t="s">
        <v>42</v>
      </c>
      <c r="B22" s="15">
        <v>-0.17791000000000001</v>
      </c>
      <c r="C22" s="15">
        <v>6.5509999999999999E-2</v>
      </c>
      <c r="D22">
        <f t="shared" si="0"/>
        <v>-2.7157685849488629</v>
      </c>
      <c r="E22">
        <f t="shared" si="1"/>
        <v>2.7157685849488629</v>
      </c>
      <c r="F22" s="14">
        <f t="shared" si="2"/>
        <v>6.632769283064552E-3</v>
      </c>
    </row>
    <row r="23" spans="1:6" x14ac:dyDescent="0.25">
      <c r="A23" s="11" t="s">
        <v>43</v>
      </c>
      <c r="B23" s="15">
        <v>-0.23280000000000001</v>
      </c>
      <c r="C23" s="15">
        <v>0.15357999999999999</v>
      </c>
      <c r="D23">
        <f t="shared" si="0"/>
        <v>-1.5158223727047793</v>
      </c>
      <c r="E23">
        <f t="shared" si="1"/>
        <v>1.5158223727047793</v>
      </c>
      <c r="F23" s="13">
        <f t="shared" si="2"/>
        <v>0.1296214495622745</v>
      </c>
    </row>
    <row r="24" spans="1:6" x14ac:dyDescent="0.25">
      <c r="A24" s="11" t="s">
        <v>44</v>
      </c>
      <c r="B24" s="15">
        <v>-0.38305</v>
      </c>
      <c r="C24" s="15">
        <v>0.14687</v>
      </c>
      <c r="D24">
        <f t="shared" si="0"/>
        <v>-2.6080887860012254</v>
      </c>
      <c r="E24">
        <f t="shared" si="1"/>
        <v>2.6080887860012254</v>
      </c>
      <c r="F24" s="33">
        <f t="shared" si="2"/>
        <v>9.1294257432296255E-3</v>
      </c>
    </row>
    <row r="25" spans="1:6" x14ac:dyDescent="0.25">
      <c r="A25" s="11" t="s">
        <v>45</v>
      </c>
      <c r="B25" s="15">
        <v>-7.1760000000000004E-2</v>
      </c>
      <c r="C25" s="15">
        <v>9.9290000000000003E-2</v>
      </c>
      <c r="D25">
        <f t="shared" si="0"/>
        <v>-0.7227313928895156</v>
      </c>
      <c r="E25">
        <f t="shared" si="1"/>
        <v>0.7227313928895156</v>
      </c>
      <c r="F25" s="13">
        <f t="shared" si="2"/>
        <v>0.46987549931341765</v>
      </c>
    </row>
    <row r="26" spans="1:6" x14ac:dyDescent="0.25">
      <c r="A26" s="11" t="s">
        <v>46</v>
      </c>
      <c r="B26" s="15">
        <v>5.5879999999999999E-2</v>
      </c>
      <c r="C26" s="15">
        <v>0.14224999999999999</v>
      </c>
      <c r="D26">
        <f t="shared" si="0"/>
        <v>0.39282952548330408</v>
      </c>
      <c r="E26">
        <f t="shared" si="1"/>
        <v>0.39282952548330408</v>
      </c>
      <c r="F26" s="13">
        <f t="shared" si="2"/>
        <v>0.69446054271036295</v>
      </c>
    </row>
    <row r="27" spans="1:6" x14ac:dyDescent="0.25">
      <c r="A27" s="11" t="s">
        <v>47</v>
      </c>
      <c r="B27" s="15">
        <v>6.4009999999999997E-2</v>
      </c>
      <c r="C27" s="15">
        <v>0.11462</v>
      </c>
      <c r="D27">
        <f t="shared" si="0"/>
        <v>0.55845402198569183</v>
      </c>
      <c r="E27">
        <f t="shared" si="1"/>
        <v>0.55845402198569183</v>
      </c>
      <c r="F27" s="13">
        <f t="shared" si="2"/>
        <v>0.57655701053992559</v>
      </c>
    </row>
    <row r="28" spans="1:6" x14ac:dyDescent="0.25">
      <c r="A28" s="11" t="s">
        <v>48</v>
      </c>
      <c r="B28" s="15">
        <v>-0.17252000000000001</v>
      </c>
      <c r="C28" s="15">
        <v>9.1829999999999995E-2</v>
      </c>
      <c r="D28">
        <f t="shared" si="0"/>
        <v>-1.8786888816290974</v>
      </c>
      <c r="E28">
        <f t="shared" si="1"/>
        <v>1.8786888816290974</v>
      </c>
      <c r="F28" s="13">
        <f t="shared" si="2"/>
        <v>6.0339566376104027E-2</v>
      </c>
    </row>
    <row r="29" spans="1:6" x14ac:dyDescent="0.25">
      <c r="A29" s="11" t="s">
        <v>49</v>
      </c>
      <c r="B29" s="15">
        <v>-0.38285000000000002</v>
      </c>
      <c r="C29" s="15">
        <v>0.12664</v>
      </c>
      <c r="D29">
        <f t="shared" si="0"/>
        <v>-3.0231364497789008</v>
      </c>
      <c r="E29">
        <f t="shared" si="1"/>
        <v>3.0231364497789008</v>
      </c>
      <c r="F29" s="14">
        <f t="shared" si="2"/>
        <v>2.5131685292947587E-3</v>
      </c>
    </row>
    <row r="30" spans="1:6" x14ac:dyDescent="0.25">
      <c r="A30" s="11" t="s">
        <v>50</v>
      </c>
      <c r="B30" s="15">
        <v>-3.1969999999999998E-2</v>
      </c>
      <c r="C30" s="15">
        <v>9.1850000000000001E-2</v>
      </c>
      <c r="D30">
        <f t="shared" si="0"/>
        <v>-0.34806750136091452</v>
      </c>
      <c r="E30">
        <f t="shared" si="1"/>
        <v>0.34806750136091452</v>
      </c>
      <c r="F30" s="13">
        <f t="shared" si="2"/>
        <v>0.72780274346327767</v>
      </c>
    </row>
    <row r="31" spans="1:6" x14ac:dyDescent="0.25">
      <c r="A31" s="11" t="s">
        <v>51</v>
      </c>
      <c r="B31" s="15">
        <v>8.5750000000000007E-2</v>
      </c>
      <c r="C31" s="15">
        <v>9.4469999999999998E-2</v>
      </c>
      <c r="D31">
        <f t="shared" si="0"/>
        <v>0.90769556472954382</v>
      </c>
      <c r="E31">
        <f t="shared" si="1"/>
        <v>0.90769556472954382</v>
      </c>
      <c r="F31" s="13">
        <f t="shared" si="2"/>
        <v>0.36407865441185105</v>
      </c>
    </row>
    <row r="32" spans="1:6" x14ac:dyDescent="0.25">
      <c r="A32" s="11" t="s">
        <v>52</v>
      </c>
      <c r="B32" s="15">
        <v>9.5700000000000004E-3</v>
      </c>
      <c r="C32" s="15">
        <v>6.4219999999999999E-2</v>
      </c>
      <c r="D32">
        <f t="shared" si="0"/>
        <v>0.14901899719713485</v>
      </c>
      <c r="E32">
        <f t="shared" si="1"/>
        <v>0.14901899719713485</v>
      </c>
      <c r="F32" s="13">
        <f t="shared" si="2"/>
        <v>0.8815440785019768</v>
      </c>
    </row>
    <row r="33" spans="1:6" x14ac:dyDescent="0.25">
      <c r="A33" s="11" t="s">
        <v>53</v>
      </c>
      <c r="B33" s="15">
        <v>-2.8799999999999999E-2</v>
      </c>
      <c r="C33" s="15">
        <v>0.10657999999999999</v>
      </c>
      <c r="D33">
        <f t="shared" si="0"/>
        <v>-0.27021955338712705</v>
      </c>
      <c r="E33">
        <f t="shared" si="1"/>
        <v>0.27021955338712705</v>
      </c>
      <c r="F33" s="13">
        <f t="shared" si="2"/>
        <v>0.78700143781403198</v>
      </c>
    </row>
    <row r="34" spans="1:6" x14ac:dyDescent="0.25">
      <c r="A34" s="11" t="s">
        <v>54</v>
      </c>
      <c r="B34" s="15">
        <v>-0.32196000000000002</v>
      </c>
      <c r="C34" s="15">
        <v>0.10664999999999999</v>
      </c>
      <c r="D34">
        <f t="shared" si="0"/>
        <v>-3.0188466947960624</v>
      </c>
      <c r="E34">
        <f t="shared" si="1"/>
        <v>3.0188466947960624</v>
      </c>
      <c r="F34" s="14">
        <f t="shared" si="2"/>
        <v>2.5489667196159829E-3</v>
      </c>
    </row>
    <row r="35" spans="1:6" x14ac:dyDescent="0.25">
      <c r="A35" s="11" t="s">
        <v>31</v>
      </c>
      <c r="B35" s="15">
        <v>1.26074</v>
      </c>
      <c r="C35" s="15">
        <v>0.29998999999999998</v>
      </c>
      <c r="D35">
        <f>B35/C35</f>
        <v>4.2026067535584524</v>
      </c>
      <c r="E35">
        <f>ABS(D35)</f>
        <v>4.2026067535584524</v>
      </c>
      <c r="F35" s="14">
        <f>_xlfn.T.DIST.2T(E35,5528)</f>
        <v>2.6801834657618258E-5</v>
      </c>
    </row>
    <row r="36" spans="1:6" ht="15.75" thickBot="1" x14ac:dyDescent="0.3">
      <c r="A36" s="16" t="s">
        <v>28</v>
      </c>
      <c r="B36" s="6" t="s">
        <v>4</v>
      </c>
      <c r="C36" s="6" t="s">
        <v>5</v>
      </c>
      <c r="F36" s="13"/>
    </row>
    <row r="37" spans="1:6" x14ac:dyDescent="0.25">
      <c r="A37" s="11" t="s">
        <v>32</v>
      </c>
      <c r="B37">
        <v>-1.789E-2</v>
      </c>
      <c r="C37">
        <v>4.6469999999999997E-2</v>
      </c>
      <c r="D37">
        <f t="shared" ref="D37:D61" si="3">B37/C37</f>
        <v>-0.3849795567032494</v>
      </c>
      <c r="E37">
        <f t="shared" si="1"/>
        <v>0.3849795567032494</v>
      </c>
      <c r="F37" s="13">
        <f>_xlfn.T.DIST.2T(E37,5528)</f>
        <v>0.70026737254219273</v>
      </c>
    </row>
    <row r="38" spans="1:6" x14ac:dyDescent="0.25">
      <c r="A38" s="11" t="s">
        <v>33</v>
      </c>
      <c r="B38">
        <v>-0.24063000000000001</v>
      </c>
      <c r="C38">
        <v>0.12395</v>
      </c>
      <c r="D38">
        <f t="shared" si="3"/>
        <v>-1.9413473174667204</v>
      </c>
      <c r="E38">
        <f t="shared" si="1"/>
        <v>1.9413473174667204</v>
      </c>
      <c r="F38" s="14">
        <f t="shared" si="2"/>
        <v>5.2266916953190592E-2</v>
      </c>
    </row>
    <row r="39" spans="1:6" x14ac:dyDescent="0.25">
      <c r="A39" s="11" t="s">
        <v>34</v>
      </c>
      <c r="B39">
        <v>-0.25852999999999998</v>
      </c>
      <c r="C39">
        <v>0.12056</v>
      </c>
      <c r="D39">
        <f t="shared" si="3"/>
        <v>-2.144409422694094</v>
      </c>
      <c r="E39">
        <f t="shared" si="1"/>
        <v>2.144409422694094</v>
      </c>
      <c r="F39" s="14">
        <f t="shared" si="2"/>
        <v>3.2043567938114519E-2</v>
      </c>
    </row>
    <row r="40" spans="1:6" x14ac:dyDescent="0.25">
      <c r="A40" s="11" t="s">
        <v>35</v>
      </c>
      <c r="B40">
        <v>-0.41282999999999997</v>
      </c>
      <c r="C40">
        <v>0.11983000000000001</v>
      </c>
      <c r="D40">
        <f t="shared" si="3"/>
        <v>-3.4451306016857211</v>
      </c>
      <c r="E40">
        <f t="shared" si="1"/>
        <v>3.4451306016857211</v>
      </c>
      <c r="F40" s="14">
        <f t="shared" si="2"/>
        <v>5.7502742679725366E-4</v>
      </c>
    </row>
    <row r="41" spans="1:6" x14ac:dyDescent="0.25">
      <c r="A41" s="11" t="s">
        <v>36</v>
      </c>
      <c r="B41">
        <v>-0.26999000000000001</v>
      </c>
      <c r="C41">
        <v>0.13800999999999999</v>
      </c>
      <c r="D41">
        <f t="shared" si="3"/>
        <v>-1.9563075139482649</v>
      </c>
      <c r="E41">
        <f t="shared" si="1"/>
        <v>1.9563075139482649</v>
      </c>
      <c r="F41" s="14">
        <f t="shared" si="2"/>
        <v>5.0479221948616454E-2</v>
      </c>
    </row>
    <row r="42" spans="1:6" x14ac:dyDescent="0.25">
      <c r="A42" s="11" t="s">
        <v>57</v>
      </c>
      <c r="B42">
        <v>0.24384</v>
      </c>
      <c r="C42">
        <v>0.10138</v>
      </c>
      <c r="D42">
        <f t="shared" si="3"/>
        <v>2.405208127835865</v>
      </c>
      <c r="E42">
        <f t="shared" si="1"/>
        <v>2.405208127835865</v>
      </c>
      <c r="F42" s="14">
        <f t="shared" si="2"/>
        <v>1.6195913733422718E-2</v>
      </c>
    </row>
    <row r="43" spans="1:6" x14ac:dyDescent="0.25">
      <c r="A43" s="11" t="s">
        <v>58</v>
      </c>
      <c r="B43">
        <v>0.27121000000000001</v>
      </c>
      <c r="C43">
        <v>9.6820000000000003E-2</v>
      </c>
      <c r="D43">
        <f t="shared" si="3"/>
        <v>2.8011774426771328</v>
      </c>
      <c r="E43">
        <f t="shared" si="1"/>
        <v>2.8011774426771328</v>
      </c>
      <c r="F43" s="14">
        <f t="shared" si="2"/>
        <v>5.1093493400540882E-3</v>
      </c>
    </row>
    <row r="44" spans="1:6" x14ac:dyDescent="0.25">
      <c r="A44" s="11" t="s">
        <v>37</v>
      </c>
      <c r="B44">
        <v>-7.646E-2</v>
      </c>
      <c r="C44">
        <v>4.496E-2</v>
      </c>
      <c r="D44">
        <f t="shared" si="3"/>
        <v>-1.7006227758007118</v>
      </c>
      <c r="E44">
        <f t="shared" si="1"/>
        <v>1.7006227758007118</v>
      </c>
      <c r="F44" s="14">
        <f t="shared" si="2"/>
        <v>8.9070090023935913E-2</v>
      </c>
    </row>
    <row r="45" spans="1:6" x14ac:dyDescent="0.25">
      <c r="A45" s="11" t="s">
        <v>38</v>
      </c>
      <c r="B45">
        <v>0.19248999999999999</v>
      </c>
      <c r="C45">
        <v>7.8240000000000004E-2</v>
      </c>
      <c r="D45">
        <f t="shared" si="3"/>
        <v>2.4602505112474438</v>
      </c>
      <c r="E45">
        <f t="shared" si="1"/>
        <v>2.4602505112474438</v>
      </c>
      <c r="F45" s="14">
        <f t="shared" si="2"/>
        <v>1.3914378624669752E-2</v>
      </c>
    </row>
    <row r="46" spans="1:6" x14ac:dyDescent="0.25">
      <c r="A46" s="11" t="s">
        <v>39</v>
      </c>
      <c r="B46">
        <v>-4.8999999999999998E-3</v>
      </c>
      <c r="C46">
        <v>0.10568</v>
      </c>
      <c r="D46">
        <f t="shared" si="3"/>
        <v>-4.63663890991673E-2</v>
      </c>
      <c r="E46">
        <f t="shared" si="1"/>
        <v>4.63663890991673E-2</v>
      </c>
      <c r="F46" s="13">
        <f t="shared" si="2"/>
        <v>0.96301990013330685</v>
      </c>
    </row>
    <row r="47" spans="1:6" x14ac:dyDescent="0.25">
      <c r="A47" s="11" t="s">
        <v>40</v>
      </c>
      <c r="B47">
        <v>5.4719999999999998E-2</v>
      </c>
      <c r="C47">
        <v>6.9629999999999997E-2</v>
      </c>
      <c r="D47">
        <f t="shared" si="3"/>
        <v>0.78586816027574324</v>
      </c>
      <c r="E47">
        <f t="shared" si="1"/>
        <v>0.78586816027574324</v>
      </c>
      <c r="F47" s="13">
        <f t="shared" si="2"/>
        <v>0.4319784122273389</v>
      </c>
    </row>
    <row r="48" spans="1:6" x14ac:dyDescent="0.25">
      <c r="A48" s="11" t="s">
        <v>41</v>
      </c>
      <c r="B48">
        <v>0.25146000000000002</v>
      </c>
      <c r="C48">
        <v>7.2800000000000004E-2</v>
      </c>
      <c r="D48">
        <f t="shared" si="3"/>
        <v>3.4541208791208793</v>
      </c>
      <c r="E48">
        <f t="shared" si="1"/>
        <v>3.4541208791208793</v>
      </c>
      <c r="F48" s="14">
        <f t="shared" si="2"/>
        <v>5.5623488866645419E-4</v>
      </c>
    </row>
    <row r="49" spans="1:6" x14ac:dyDescent="0.25">
      <c r="A49" s="11" t="s">
        <v>42</v>
      </c>
      <c r="B49">
        <v>9.6180000000000002E-2</v>
      </c>
      <c r="C49">
        <v>4.4400000000000002E-2</v>
      </c>
      <c r="D49">
        <f t="shared" si="3"/>
        <v>2.166216216216216</v>
      </c>
      <c r="E49">
        <f t="shared" si="1"/>
        <v>2.166216216216216</v>
      </c>
      <c r="F49" s="14">
        <f t="shared" si="2"/>
        <v>3.033727041727358E-2</v>
      </c>
    </row>
    <row r="50" spans="1:6" x14ac:dyDescent="0.25">
      <c r="A50" s="11" t="s">
        <v>43</v>
      </c>
      <c r="B50">
        <v>0.15542</v>
      </c>
      <c r="C50">
        <v>9.69E-2</v>
      </c>
      <c r="D50">
        <f t="shared" si="3"/>
        <v>1.6039215686274511</v>
      </c>
      <c r="E50">
        <f t="shared" si="1"/>
        <v>1.6039215686274511</v>
      </c>
      <c r="F50" s="13">
        <f t="shared" si="2"/>
        <v>0.10878846868215701</v>
      </c>
    </row>
    <row r="51" spans="1:6" x14ac:dyDescent="0.25">
      <c r="A51" s="11" t="s">
        <v>44</v>
      </c>
      <c r="B51">
        <v>7.1309999999999998E-2</v>
      </c>
      <c r="C51">
        <v>0.10589999999999999</v>
      </c>
      <c r="D51">
        <f t="shared" si="3"/>
        <v>0.67337110481586404</v>
      </c>
      <c r="E51">
        <f t="shared" si="1"/>
        <v>0.67337110481586404</v>
      </c>
      <c r="F51" s="13">
        <f t="shared" si="2"/>
        <v>0.50073937714951255</v>
      </c>
    </row>
    <row r="52" spans="1:6" x14ac:dyDescent="0.25">
      <c r="A52" s="11" t="s">
        <v>45</v>
      </c>
      <c r="B52">
        <v>2.5510000000000001E-2</v>
      </c>
      <c r="C52">
        <v>7.0720000000000005E-2</v>
      </c>
      <c r="D52">
        <f t="shared" si="3"/>
        <v>0.3607183257918552</v>
      </c>
      <c r="E52">
        <f t="shared" si="1"/>
        <v>0.3607183257918552</v>
      </c>
      <c r="F52" s="13">
        <f t="shared" si="2"/>
        <v>0.71832380662490558</v>
      </c>
    </row>
    <row r="53" spans="1:6" x14ac:dyDescent="0.25">
      <c r="A53" s="11" t="s">
        <v>46</v>
      </c>
      <c r="B53">
        <v>-6.1519999999999998E-2</v>
      </c>
      <c r="C53">
        <v>0.10098</v>
      </c>
      <c r="D53">
        <f t="shared" si="3"/>
        <v>-0.609229550406021</v>
      </c>
      <c r="E53">
        <f t="shared" si="1"/>
        <v>0.609229550406021</v>
      </c>
      <c r="F53" s="13">
        <f t="shared" si="2"/>
        <v>0.54239733226226938</v>
      </c>
    </row>
    <row r="54" spans="1:6" x14ac:dyDescent="0.25">
      <c r="A54" s="11" t="s">
        <v>47</v>
      </c>
      <c r="B54">
        <v>-0.14208000000000001</v>
      </c>
      <c r="C54">
        <v>7.979E-2</v>
      </c>
      <c r="D54">
        <f t="shared" si="3"/>
        <v>-1.7806742699586415</v>
      </c>
      <c r="E54">
        <f t="shared" si="1"/>
        <v>1.7806742699586415</v>
      </c>
      <c r="F54" s="14">
        <f t="shared" si="2"/>
        <v>7.5020581150419138E-2</v>
      </c>
    </row>
    <row r="55" spans="1:6" x14ac:dyDescent="0.25">
      <c r="A55" s="11" t="s">
        <v>48</v>
      </c>
      <c r="B55">
        <v>0.13064999999999999</v>
      </c>
      <c r="C55">
        <v>6.2359999999999999E-2</v>
      </c>
      <c r="D55">
        <f t="shared" si="3"/>
        <v>2.0950930083386785</v>
      </c>
      <c r="E55">
        <f t="shared" si="1"/>
        <v>2.0950930083386785</v>
      </c>
      <c r="F55" s="14">
        <f t="shared" si="2"/>
        <v>3.6208115813143663E-2</v>
      </c>
    </row>
    <row r="56" spans="1:6" x14ac:dyDescent="0.25">
      <c r="A56" s="11" t="s">
        <v>49</v>
      </c>
      <c r="B56">
        <v>0.28949999999999998</v>
      </c>
      <c r="C56">
        <v>9.257E-2</v>
      </c>
      <c r="D56">
        <f t="shared" si="3"/>
        <v>3.1273630765906879</v>
      </c>
      <c r="E56">
        <f t="shared" si="1"/>
        <v>3.1273630765906879</v>
      </c>
      <c r="F56" s="14">
        <f t="shared" si="2"/>
        <v>1.772981162374454E-3</v>
      </c>
    </row>
    <row r="57" spans="1:6" x14ac:dyDescent="0.25">
      <c r="A57" s="11" t="s">
        <v>50</v>
      </c>
      <c r="B57">
        <v>3.124E-2</v>
      </c>
      <c r="C57">
        <v>6.2039999999999998E-2</v>
      </c>
      <c r="D57">
        <f t="shared" si="3"/>
        <v>0.5035460992907802</v>
      </c>
      <c r="E57">
        <f t="shared" si="1"/>
        <v>0.5035460992907802</v>
      </c>
      <c r="F57" s="13">
        <f t="shared" si="2"/>
        <v>0.61460044204598885</v>
      </c>
    </row>
    <row r="58" spans="1:6" x14ac:dyDescent="0.25">
      <c r="A58" s="11" t="s">
        <v>51</v>
      </c>
      <c r="B58">
        <v>8.1769999999999995E-2</v>
      </c>
      <c r="C58">
        <v>6.3740000000000005E-2</v>
      </c>
      <c r="D58">
        <f t="shared" si="3"/>
        <v>1.2828679008471915</v>
      </c>
      <c r="E58">
        <f t="shared" si="1"/>
        <v>1.2828679008471915</v>
      </c>
      <c r="F58" s="13">
        <f t="shared" si="2"/>
        <v>0.19959214417642068</v>
      </c>
    </row>
    <row r="59" spans="1:6" x14ac:dyDescent="0.25">
      <c r="A59" s="11" t="s">
        <v>52</v>
      </c>
      <c r="B59">
        <v>-8.6650000000000005E-2</v>
      </c>
      <c r="C59">
        <v>4.3779999999999999E-2</v>
      </c>
      <c r="D59">
        <f t="shared" si="3"/>
        <v>-1.9792142530835999</v>
      </c>
      <c r="E59">
        <f t="shared" si="1"/>
        <v>1.9792142530835999</v>
      </c>
      <c r="F59" s="14">
        <f t="shared" si="2"/>
        <v>4.7841426519162816E-2</v>
      </c>
    </row>
    <row r="60" spans="1:6" x14ac:dyDescent="0.25">
      <c r="A60" s="11" t="s">
        <v>53</v>
      </c>
      <c r="B60">
        <v>-0.10167</v>
      </c>
      <c r="C60">
        <v>7.1340000000000001E-2</v>
      </c>
      <c r="D60">
        <f t="shared" si="3"/>
        <v>-1.4251471825063078</v>
      </c>
      <c r="E60">
        <f t="shared" si="1"/>
        <v>1.4251471825063078</v>
      </c>
      <c r="F60" s="13">
        <f t="shared" si="2"/>
        <v>0.15417111626135208</v>
      </c>
    </row>
    <row r="61" spans="1:6" x14ac:dyDescent="0.25">
      <c r="A61" s="11" t="s">
        <v>54</v>
      </c>
      <c r="B61">
        <v>2.3619999999999999E-2</v>
      </c>
      <c r="C61">
        <v>7.0580000000000004E-2</v>
      </c>
      <c r="D61">
        <f t="shared" si="3"/>
        <v>0.33465570983281379</v>
      </c>
      <c r="E61">
        <f t="shared" si="1"/>
        <v>0.33465570983281379</v>
      </c>
      <c r="F61" s="13">
        <f t="shared" si="2"/>
        <v>0.73789751163968043</v>
      </c>
    </row>
    <row r="62" spans="1:6" x14ac:dyDescent="0.25">
      <c r="A62" s="11" t="s">
        <v>31</v>
      </c>
      <c r="B62">
        <v>2.2839800000000001</v>
      </c>
      <c r="C62">
        <v>0.19386</v>
      </c>
      <c r="D62">
        <f>B62/C62</f>
        <v>11.781594965438977</v>
      </c>
      <c r="E62">
        <f>ABS(D62)</f>
        <v>11.781594965438977</v>
      </c>
      <c r="F62" s="14">
        <f>_xlfn.T.DIST.2T(E62,5528)</f>
        <v>1.1584937714657736E-31</v>
      </c>
    </row>
    <row r="63" spans="1:6" x14ac:dyDescent="0.25">
      <c r="A63" s="12" t="s">
        <v>56</v>
      </c>
    </row>
    <row r="64" spans="1:6" x14ac:dyDescent="0.25">
      <c r="A64" s="11"/>
    </row>
    <row r="65" spans="1:5" x14ac:dyDescent="0.25">
      <c r="A65" s="11"/>
    </row>
    <row r="66" spans="1:5" x14ac:dyDescent="0.25">
      <c r="A66" s="11"/>
    </row>
    <row r="67" spans="1:5" x14ac:dyDescent="0.25">
      <c r="A67" s="11"/>
    </row>
    <row r="68" spans="1:5" x14ac:dyDescent="0.25">
      <c r="A68" s="11"/>
    </row>
    <row r="69" spans="1:5" x14ac:dyDescent="0.25">
      <c r="A69" s="11"/>
    </row>
    <row r="70" spans="1:5" x14ac:dyDescent="0.25">
      <c r="A70" s="11"/>
    </row>
    <row r="71" spans="1:5" x14ac:dyDescent="0.25">
      <c r="A71" s="11"/>
      <c r="E71">
        <f t="shared" ref="E71:E72" si="4">ABS(D71)</f>
        <v>0</v>
      </c>
    </row>
    <row r="72" spans="1:5" x14ac:dyDescent="0.25">
      <c r="A72" s="11"/>
      <c r="E72">
        <f t="shared" si="4"/>
        <v>0</v>
      </c>
    </row>
    <row r="73" spans="1:5" x14ac:dyDescent="0.25">
      <c r="A73" s="2"/>
    </row>
    <row r="74" spans="1:5" x14ac:dyDescent="0.25">
      <c r="A74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1" zoomScale="175" zoomScaleNormal="175" workbookViewId="0">
      <selection activeCell="F39" sqref="F39"/>
    </sheetView>
  </sheetViews>
  <sheetFormatPr defaultRowHeight="15" x14ac:dyDescent="0.25"/>
  <cols>
    <col min="1" max="1" width="40" customWidth="1"/>
  </cols>
  <sheetData>
    <row r="1" spans="1:6" x14ac:dyDescent="0.25">
      <c r="A1" s="11" t="s">
        <v>21</v>
      </c>
    </row>
    <row r="2" spans="1:6" x14ac:dyDescent="0.25">
      <c r="A2" s="1"/>
    </row>
    <row r="3" spans="1:6" x14ac:dyDescent="0.25">
      <c r="A3" s="11" t="s">
        <v>77</v>
      </c>
    </row>
    <row r="4" spans="1:6" x14ac:dyDescent="0.25">
      <c r="A4" s="11" t="s">
        <v>78</v>
      </c>
    </row>
    <row r="5" spans="1:6" x14ac:dyDescent="0.25">
      <c r="A5" s="11" t="s">
        <v>79</v>
      </c>
    </row>
    <row r="6" spans="1:6" x14ac:dyDescent="0.25">
      <c r="A6" s="11" t="s">
        <v>80</v>
      </c>
    </row>
    <row r="7" spans="1:6" x14ac:dyDescent="0.25">
      <c r="A7" s="1"/>
    </row>
    <row r="8" spans="1:6" x14ac:dyDescent="0.25">
      <c r="A8" s="11" t="s">
        <v>27</v>
      </c>
    </row>
    <row r="9" spans="1:6" x14ac:dyDescent="0.25">
      <c r="A9" s="11"/>
      <c r="B9" t="s">
        <v>29</v>
      </c>
      <c r="C9" t="s">
        <v>30</v>
      </c>
    </row>
    <row r="10" spans="1:6" x14ac:dyDescent="0.25">
      <c r="A10" s="11" t="s">
        <v>31</v>
      </c>
      <c r="B10">
        <v>0.76415999999999995</v>
      </c>
      <c r="C10">
        <v>0.16327</v>
      </c>
      <c r="D10">
        <f t="shared" ref="D10" si="0">B10/C10</f>
        <v>4.6803454400685975</v>
      </c>
      <c r="E10">
        <f t="shared" ref="E10:E23" si="1">ABS(D10)</f>
        <v>4.6803454400685975</v>
      </c>
      <c r="F10" s="14">
        <f>_xlfn.T.DIST.2T(E10,5552)</f>
        <v>2.931979964191292E-6</v>
      </c>
    </row>
    <row r="11" spans="1:6" x14ac:dyDescent="0.25">
      <c r="A11" s="11" t="s">
        <v>42</v>
      </c>
      <c r="B11">
        <v>-0.15808</v>
      </c>
      <c r="C11">
        <v>6.479E-2</v>
      </c>
      <c r="D11">
        <f t="shared" ref="D11:D23" si="2">B11/C11</f>
        <v>-2.4398826979472141</v>
      </c>
      <c r="E11">
        <f t="shared" si="1"/>
        <v>2.4398826979472141</v>
      </c>
      <c r="F11" s="14">
        <f t="shared" ref="F11:F23" si="3">_xlfn.T.DIST.2T(E11,5552)</f>
        <v>1.4723109842791217E-2</v>
      </c>
    </row>
    <row r="12" spans="1:6" x14ac:dyDescent="0.25">
      <c r="A12" s="11" t="s">
        <v>43</v>
      </c>
      <c r="B12">
        <v>-0.24081</v>
      </c>
      <c r="C12">
        <v>0.15087999999999999</v>
      </c>
      <c r="D12">
        <f t="shared" si="2"/>
        <v>-1.5960365853658538</v>
      </c>
      <c r="E12">
        <f t="shared" si="1"/>
        <v>1.5960365853658538</v>
      </c>
      <c r="F12" s="13">
        <f t="shared" si="3"/>
        <v>0.11053753929056018</v>
      </c>
    </row>
    <row r="13" spans="1:6" x14ac:dyDescent="0.25">
      <c r="A13" s="11" t="s">
        <v>44</v>
      </c>
      <c r="B13">
        <v>-0.37333</v>
      </c>
      <c r="C13">
        <v>0.14698</v>
      </c>
      <c r="D13">
        <f t="shared" si="2"/>
        <v>-2.5400054429174035</v>
      </c>
      <c r="E13">
        <f t="shared" si="1"/>
        <v>2.5400054429174035</v>
      </c>
      <c r="F13" s="14">
        <f t="shared" si="3"/>
        <v>1.111209980516303E-2</v>
      </c>
    </row>
    <row r="14" spans="1:6" x14ac:dyDescent="0.25">
      <c r="A14" s="11" t="s">
        <v>45</v>
      </c>
      <c r="B14">
        <v>-8.473E-2</v>
      </c>
      <c r="C14">
        <v>9.9529999999999993E-2</v>
      </c>
      <c r="D14">
        <f t="shared" si="2"/>
        <v>-0.85130111524163576</v>
      </c>
      <c r="E14">
        <f t="shared" si="1"/>
        <v>0.85130111524163576</v>
      </c>
      <c r="F14" s="13">
        <f t="shared" si="3"/>
        <v>0.39463882060213851</v>
      </c>
    </row>
    <row r="15" spans="1:6" x14ac:dyDescent="0.25">
      <c r="A15" s="11" t="s">
        <v>46</v>
      </c>
      <c r="B15">
        <v>7.0800000000000002E-2</v>
      </c>
      <c r="C15">
        <v>0.14221</v>
      </c>
      <c r="D15">
        <f t="shared" si="2"/>
        <v>0.49785528443850646</v>
      </c>
      <c r="E15">
        <f t="shared" si="1"/>
        <v>0.49785528443850646</v>
      </c>
      <c r="F15" s="13">
        <f t="shared" si="3"/>
        <v>0.61860576438337189</v>
      </c>
    </row>
    <row r="16" spans="1:6" x14ac:dyDescent="0.25">
      <c r="A16" s="11" t="s">
        <v>47</v>
      </c>
      <c r="B16">
        <v>4.1570000000000003E-2</v>
      </c>
      <c r="C16">
        <v>0.11529</v>
      </c>
      <c r="D16">
        <f t="shared" si="2"/>
        <v>0.36056899991326224</v>
      </c>
      <c r="E16">
        <f t="shared" si="1"/>
        <v>0.36056899991326224</v>
      </c>
      <c r="F16" s="13">
        <f t="shared" si="3"/>
        <v>0.71843538396012119</v>
      </c>
    </row>
    <row r="17" spans="1:6" x14ac:dyDescent="0.25">
      <c r="A17" s="11" t="s">
        <v>48</v>
      </c>
      <c r="B17">
        <v>-0.16828000000000001</v>
      </c>
      <c r="C17">
        <v>9.2079999999999995E-2</v>
      </c>
      <c r="D17">
        <f t="shared" si="2"/>
        <v>-1.827541268462207</v>
      </c>
      <c r="E17">
        <f t="shared" si="1"/>
        <v>1.827541268462207</v>
      </c>
      <c r="F17" s="14">
        <f t="shared" si="3"/>
        <v>6.7672073156019086E-2</v>
      </c>
    </row>
    <row r="18" spans="1:6" x14ac:dyDescent="0.25">
      <c r="A18" s="11" t="s">
        <v>49</v>
      </c>
      <c r="B18">
        <v>-0.37280999999999997</v>
      </c>
      <c r="C18">
        <v>0.12481</v>
      </c>
      <c r="D18">
        <f t="shared" si="2"/>
        <v>-2.9870202708116333</v>
      </c>
      <c r="E18">
        <f t="shared" si="1"/>
        <v>2.9870202708116333</v>
      </c>
      <c r="F18" s="14">
        <f t="shared" si="3"/>
        <v>2.8294224923406126E-3</v>
      </c>
    </row>
    <row r="19" spans="1:6" x14ac:dyDescent="0.25">
      <c r="A19" s="11" t="s">
        <v>50</v>
      </c>
      <c r="B19">
        <v>-3.5770000000000003E-2</v>
      </c>
      <c r="C19">
        <v>9.171E-2</v>
      </c>
      <c r="D19">
        <f t="shared" si="2"/>
        <v>-0.39003380220259515</v>
      </c>
      <c r="E19">
        <f t="shared" si="1"/>
        <v>0.39003380220259515</v>
      </c>
      <c r="F19" s="13">
        <f t="shared" si="3"/>
        <v>0.69652651381870423</v>
      </c>
    </row>
    <row r="20" spans="1:6" x14ac:dyDescent="0.25">
      <c r="A20" s="11" t="s">
        <v>51</v>
      </c>
      <c r="B20">
        <v>9.5380000000000006E-2</v>
      </c>
      <c r="C20">
        <v>9.4560000000000005E-2</v>
      </c>
      <c r="D20">
        <f t="shared" si="2"/>
        <v>1.0086717428087986</v>
      </c>
      <c r="E20">
        <f t="shared" si="1"/>
        <v>1.0086717428087986</v>
      </c>
      <c r="F20" s="13">
        <f t="shared" si="3"/>
        <v>0.31317604475325089</v>
      </c>
    </row>
    <row r="21" spans="1:6" x14ac:dyDescent="0.25">
      <c r="A21" s="11" t="s">
        <v>52</v>
      </c>
      <c r="B21">
        <v>-2.3310000000000001E-2</v>
      </c>
      <c r="C21">
        <v>6.3469999999999999E-2</v>
      </c>
      <c r="D21">
        <f t="shared" si="2"/>
        <v>-0.36726012289270521</v>
      </c>
      <c r="E21">
        <f t="shared" si="1"/>
        <v>0.36726012289270521</v>
      </c>
      <c r="F21" s="13">
        <f t="shared" si="3"/>
        <v>0.7134389938252399</v>
      </c>
    </row>
    <row r="22" spans="1:6" x14ac:dyDescent="0.25">
      <c r="A22" s="11" t="s">
        <v>53</v>
      </c>
      <c r="B22">
        <v>1.5509999999999999E-2</v>
      </c>
      <c r="C22">
        <v>0.10682999999999999</v>
      </c>
      <c r="D22">
        <f t="shared" si="2"/>
        <v>0.14518393709632127</v>
      </c>
      <c r="E22">
        <f t="shared" si="1"/>
        <v>0.14518393709632127</v>
      </c>
      <c r="F22" s="13">
        <f t="shared" si="3"/>
        <v>0.88457091802641885</v>
      </c>
    </row>
    <row r="23" spans="1:6" x14ac:dyDescent="0.25">
      <c r="A23" s="11" t="s">
        <v>54</v>
      </c>
      <c r="B23">
        <v>-0.30837999999999999</v>
      </c>
      <c r="C23">
        <v>0.10475</v>
      </c>
      <c r="D23">
        <f t="shared" si="2"/>
        <v>-2.9439618138424821</v>
      </c>
      <c r="E23">
        <f t="shared" si="1"/>
        <v>2.9439618138424821</v>
      </c>
      <c r="F23" s="14">
        <f t="shared" si="3"/>
        <v>3.2538311387357464E-3</v>
      </c>
    </row>
    <row r="24" spans="1:6" x14ac:dyDescent="0.25">
      <c r="A24" s="1"/>
    </row>
    <row r="25" spans="1:6" x14ac:dyDescent="0.25">
      <c r="A25" s="11" t="s">
        <v>28</v>
      </c>
    </row>
    <row r="26" spans="1:6" x14ac:dyDescent="0.25">
      <c r="A26" s="11"/>
      <c r="B26" t="s">
        <v>29</v>
      </c>
      <c r="C26" t="s">
        <v>30</v>
      </c>
    </row>
    <row r="27" spans="1:6" x14ac:dyDescent="0.25">
      <c r="A27" s="11" t="s">
        <v>31</v>
      </c>
      <c r="B27">
        <v>2.3362799999999999</v>
      </c>
      <c r="C27">
        <v>0.10745</v>
      </c>
      <c r="D27">
        <f t="shared" ref="D27:D40" si="4">B27/C27</f>
        <v>21.742950209399719</v>
      </c>
      <c r="E27">
        <f t="shared" ref="E27:E40" si="5">ABS(D27)</f>
        <v>21.742950209399719</v>
      </c>
      <c r="F27" s="14">
        <f>_xlfn.T.DIST.2T(E27,5552)</f>
        <v>1.1513350634439087E-100</v>
      </c>
    </row>
    <row r="28" spans="1:6" x14ac:dyDescent="0.25">
      <c r="A28" s="11" t="s">
        <v>42</v>
      </c>
      <c r="B28">
        <v>6.9419999999999996E-2</v>
      </c>
      <c r="C28">
        <v>4.3959999999999999E-2</v>
      </c>
      <c r="D28">
        <f t="shared" si="4"/>
        <v>1.5791628753412192</v>
      </c>
      <c r="E28">
        <f t="shared" si="5"/>
        <v>1.5791628753412192</v>
      </c>
      <c r="F28" s="13">
        <f t="shared" ref="F28:F40" si="6">_xlfn.T.DIST.2T(E28,5552)</f>
        <v>0.11435567026125019</v>
      </c>
    </row>
    <row r="29" spans="1:6" x14ac:dyDescent="0.25">
      <c r="A29" s="11" t="s">
        <v>43</v>
      </c>
      <c r="B29">
        <v>0.16944000000000001</v>
      </c>
      <c r="C29">
        <v>9.6100000000000005E-2</v>
      </c>
      <c r="D29">
        <f t="shared" si="4"/>
        <v>1.7631633714880333</v>
      </c>
      <c r="E29">
        <f t="shared" si="5"/>
        <v>1.7631633714880333</v>
      </c>
      <c r="F29" s="14">
        <f t="shared" si="6"/>
        <v>7.7927941746723517E-2</v>
      </c>
    </row>
    <row r="30" spans="1:6" x14ac:dyDescent="0.25">
      <c r="A30" s="11" t="s">
        <v>44</v>
      </c>
      <c r="B30">
        <v>6.1420000000000002E-2</v>
      </c>
      <c r="C30">
        <v>0.1067</v>
      </c>
      <c r="D30">
        <f t="shared" si="4"/>
        <v>0.57563261480787253</v>
      </c>
      <c r="E30">
        <f t="shared" si="5"/>
        <v>0.57563261480787253</v>
      </c>
      <c r="F30" s="13">
        <f t="shared" si="6"/>
        <v>0.564886860573796</v>
      </c>
    </row>
    <row r="31" spans="1:6" x14ac:dyDescent="0.25">
      <c r="A31" s="11" t="s">
        <v>45</v>
      </c>
      <c r="B31">
        <v>3.0130000000000001E-2</v>
      </c>
      <c r="C31">
        <v>7.1389999999999995E-2</v>
      </c>
      <c r="D31">
        <f t="shared" si="4"/>
        <v>0.4220479058691694</v>
      </c>
      <c r="E31">
        <f t="shared" si="5"/>
        <v>0.4220479058691694</v>
      </c>
      <c r="F31" s="13">
        <f t="shared" si="6"/>
        <v>0.67300639234471893</v>
      </c>
    </row>
    <row r="32" spans="1:6" x14ac:dyDescent="0.25">
      <c r="A32" s="11" t="s">
        <v>46</v>
      </c>
      <c r="B32">
        <v>-8.6029999999999995E-2</v>
      </c>
      <c r="C32">
        <v>0.10163</v>
      </c>
      <c r="D32">
        <f t="shared" si="4"/>
        <v>-0.84650201712092887</v>
      </c>
      <c r="E32">
        <f t="shared" si="5"/>
        <v>0.84650201712092887</v>
      </c>
      <c r="F32" s="13">
        <f t="shared" si="6"/>
        <v>0.39730923298925191</v>
      </c>
    </row>
    <row r="33" spans="1:6" x14ac:dyDescent="0.25">
      <c r="A33" s="11" t="s">
        <v>47</v>
      </c>
      <c r="B33">
        <v>-0.14907000000000001</v>
      </c>
      <c r="C33">
        <v>8.115E-2</v>
      </c>
      <c r="D33">
        <f t="shared" si="4"/>
        <v>-1.8369685767097967</v>
      </c>
      <c r="E33">
        <f t="shared" si="5"/>
        <v>1.8369685767097967</v>
      </c>
      <c r="F33" s="14">
        <f t="shared" si="6"/>
        <v>6.6267955715422849E-2</v>
      </c>
    </row>
    <row r="34" spans="1:6" x14ac:dyDescent="0.25">
      <c r="A34" s="11" t="s">
        <v>48</v>
      </c>
      <c r="B34">
        <v>0.13478000000000001</v>
      </c>
      <c r="C34">
        <v>6.2300000000000001E-2</v>
      </c>
      <c r="D34">
        <f t="shared" si="4"/>
        <v>2.1634028892455861</v>
      </c>
      <c r="E34">
        <f t="shared" si="5"/>
        <v>2.1634028892455861</v>
      </c>
      <c r="F34" s="14">
        <f t="shared" si="6"/>
        <v>3.0552735680508758E-2</v>
      </c>
    </row>
    <row r="35" spans="1:6" x14ac:dyDescent="0.25">
      <c r="A35" s="11" t="s">
        <v>49</v>
      </c>
      <c r="B35">
        <v>0.28897</v>
      </c>
      <c r="C35">
        <v>9.078E-2</v>
      </c>
      <c r="D35">
        <f t="shared" si="4"/>
        <v>3.183190129984578</v>
      </c>
      <c r="E35">
        <f t="shared" si="5"/>
        <v>3.183190129984578</v>
      </c>
      <c r="F35" s="14">
        <f t="shared" si="6"/>
        <v>1.4646599995014318E-3</v>
      </c>
    </row>
    <row r="36" spans="1:6" x14ac:dyDescent="0.25">
      <c r="A36" s="11" t="s">
        <v>50</v>
      </c>
      <c r="B36">
        <v>2.4459999999999999E-2</v>
      </c>
      <c r="C36">
        <v>6.2300000000000001E-2</v>
      </c>
      <c r="D36">
        <f t="shared" si="4"/>
        <v>0.39261637239165326</v>
      </c>
      <c r="E36">
        <f t="shared" si="5"/>
        <v>0.39261637239165326</v>
      </c>
      <c r="F36" s="13">
        <f t="shared" si="6"/>
        <v>0.6946179174494691</v>
      </c>
    </row>
    <row r="37" spans="1:6" x14ac:dyDescent="0.25">
      <c r="A37" s="11" t="s">
        <v>51</v>
      </c>
      <c r="B37">
        <v>7.4279999999999999E-2</v>
      </c>
      <c r="C37">
        <v>6.4060000000000006E-2</v>
      </c>
      <c r="D37">
        <f t="shared" si="4"/>
        <v>1.1595379331876365</v>
      </c>
      <c r="E37">
        <f t="shared" si="5"/>
        <v>1.1595379331876365</v>
      </c>
      <c r="F37" s="13">
        <f t="shared" si="6"/>
        <v>0.24628684795863681</v>
      </c>
    </row>
    <row r="38" spans="1:6" x14ac:dyDescent="0.25">
      <c r="A38" s="11" t="s">
        <v>52</v>
      </c>
      <c r="B38">
        <v>-4.7350000000000003E-2</v>
      </c>
      <c r="C38">
        <v>4.3099999999999999E-2</v>
      </c>
      <c r="D38">
        <f t="shared" si="4"/>
        <v>-1.0986078886310906</v>
      </c>
      <c r="E38">
        <f t="shared" si="5"/>
        <v>1.0986078886310906</v>
      </c>
      <c r="F38" s="13">
        <f t="shared" si="6"/>
        <v>0.27198677399236171</v>
      </c>
    </row>
    <row r="39" spans="1:6" x14ac:dyDescent="0.25">
      <c r="A39" s="11" t="s">
        <v>53</v>
      </c>
      <c r="B39">
        <v>-0.13341</v>
      </c>
      <c r="C39">
        <v>7.1830000000000005E-2</v>
      </c>
      <c r="D39">
        <f t="shared" si="4"/>
        <v>-1.8573019629681191</v>
      </c>
      <c r="E39">
        <f t="shared" si="5"/>
        <v>1.8573019629681191</v>
      </c>
      <c r="F39" s="14">
        <f t="shared" si="6"/>
        <v>6.3321120554635957E-2</v>
      </c>
    </row>
    <row r="40" spans="1:6" x14ac:dyDescent="0.25">
      <c r="A40" s="11" t="s">
        <v>54</v>
      </c>
      <c r="B40">
        <v>1.235E-2</v>
      </c>
      <c r="C40">
        <v>6.8279999999999993E-2</v>
      </c>
      <c r="D40">
        <f t="shared" si="4"/>
        <v>0.18087287639132985</v>
      </c>
      <c r="E40">
        <f t="shared" si="5"/>
        <v>0.18087287639132985</v>
      </c>
      <c r="F40" s="13">
        <f t="shared" si="6"/>
        <v>0.85647396111154128</v>
      </c>
    </row>
    <row r="41" spans="1:6" x14ac:dyDescent="0.25">
      <c r="A41" s="2"/>
    </row>
    <row r="42" spans="1:6" x14ac:dyDescent="0.25">
      <c r="A42" s="12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3" zoomScale="190" zoomScaleNormal="190" workbookViewId="0">
      <selection activeCell="F33" sqref="F33"/>
    </sheetView>
  </sheetViews>
  <sheetFormatPr defaultRowHeight="15" x14ac:dyDescent="0.25"/>
  <cols>
    <col min="1" max="1" width="37.85546875" customWidth="1"/>
  </cols>
  <sheetData>
    <row r="1" spans="1:6" x14ac:dyDescent="0.25">
      <c r="A1" s="11" t="s">
        <v>21</v>
      </c>
    </row>
    <row r="2" spans="1:6" x14ac:dyDescent="0.25">
      <c r="A2" s="1"/>
    </row>
    <row r="3" spans="1:6" x14ac:dyDescent="0.25">
      <c r="A3" s="11" t="s">
        <v>22</v>
      </c>
    </row>
    <row r="4" spans="1:6" x14ac:dyDescent="0.25">
      <c r="A4" s="11" t="s">
        <v>75</v>
      </c>
    </row>
    <row r="5" spans="1:6" x14ac:dyDescent="0.25">
      <c r="A5" s="1"/>
    </row>
    <row r="6" spans="1:6" x14ac:dyDescent="0.25">
      <c r="A6" s="11" t="s">
        <v>27</v>
      </c>
    </row>
    <row r="7" spans="1:6" x14ac:dyDescent="0.25">
      <c r="A7" s="11"/>
      <c r="B7" t="s">
        <v>29</v>
      </c>
      <c r="C7" t="s">
        <v>30</v>
      </c>
      <c r="E7" t="s">
        <v>55</v>
      </c>
    </row>
    <row r="8" spans="1:6" x14ac:dyDescent="0.25">
      <c r="A8" s="11" t="s">
        <v>31</v>
      </c>
      <c r="B8">
        <v>0.68823999999999996</v>
      </c>
      <c r="C8">
        <v>0.24176</v>
      </c>
      <c r="D8">
        <f t="shared" ref="D8" si="0">B8/C8</f>
        <v>2.8467902051621441</v>
      </c>
      <c r="E8">
        <f t="shared" ref="E8:E20" si="1">ABS(D8)</f>
        <v>2.8467902051621441</v>
      </c>
      <c r="F8" s="14">
        <f>_xlfn.T.DIST.2T(E8,5554)</f>
        <v>4.4324433741227513E-3</v>
      </c>
    </row>
    <row r="9" spans="1:6" x14ac:dyDescent="0.25">
      <c r="A9" s="11" t="s">
        <v>32</v>
      </c>
      <c r="B9">
        <v>6.3899999999999998E-3</v>
      </c>
      <c r="C9">
        <v>6.7519999999999997E-2</v>
      </c>
      <c r="D9">
        <f t="shared" ref="D9:D20" si="2">B9/C9</f>
        <v>9.4638625592417064E-2</v>
      </c>
      <c r="E9">
        <f t="shared" si="1"/>
        <v>9.4638625592417064E-2</v>
      </c>
      <c r="F9" s="13">
        <f t="shared" ref="F9:F20" si="3">_xlfn.T.DIST.2T(E9,5554)</f>
        <v>0.92460528269731346</v>
      </c>
    </row>
    <row r="10" spans="1:6" x14ac:dyDescent="0.25">
      <c r="A10" s="11" t="s">
        <v>33</v>
      </c>
      <c r="B10">
        <v>-0.14821999999999999</v>
      </c>
      <c r="C10">
        <v>0.18009</v>
      </c>
      <c r="D10">
        <f t="shared" si="2"/>
        <v>-0.82303292798045413</v>
      </c>
      <c r="E10">
        <f t="shared" si="1"/>
        <v>0.82303292798045413</v>
      </c>
      <c r="F10" s="13">
        <f t="shared" si="3"/>
        <v>0.4105246043443489</v>
      </c>
    </row>
    <row r="11" spans="1:6" x14ac:dyDescent="0.25">
      <c r="A11" s="11" t="s">
        <v>34</v>
      </c>
      <c r="B11">
        <v>-0.10395</v>
      </c>
      <c r="C11">
        <v>0.17397000000000001</v>
      </c>
      <c r="D11">
        <f t="shared" si="2"/>
        <v>-0.59751681324366268</v>
      </c>
      <c r="E11">
        <f t="shared" si="1"/>
        <v>0.59751681324366268</v>
      </c>
      <c r="F11" s="13">
        <f t="shared" si="3"/>
        <v>0.55018674479692087</v>
      </c>
    </row>
    <row r="12" spans="1:6" x14ac:dyDescent="0.25">
      <c r="A12" s="11" t="s">
        <v>35</v>
      </c>
      <c r="B12">
        <v>-0.14571999999999999</v>
      </c>
      <c r="C12">
        <v>0.17158999999999999</v>
      </c>
      <c r="D12">
        <f t="shared" si="2"/>
        <v>-0.84923363832391163</v>
      </c>
      <c r="E12">
        <f t="shared" si="1"/>
        <v>0.84923363832391163</v>
      </c>
      <c r="F12" s="13">
        <f t="shared" si="3"/>
        <v>0.39578790126855568</v>
      </c>
    </row>
    <row r="13" spans="1:6" x14ac:dyDescent="0.25">
      <c r="A13" s="11" t="s">
        <v>36</v>
      </c>
      <c r="B13">
        <v>-0.19181000000000001</v>
      </c>
      <c r="C13">
        <v>0.20030000000000001</v>
      </c>
      <c r="D13">
        <f t="shared" si="2"/>
        <v>-0.95761357963055416</v>
      </c>
      <c r="E13">
        <f t="shared" si="1"/>
        <v>0.95761357963055416</v>
      </c>
      <c r="F13" s="13">
        <f t="shared" si="3"/>
        <v>0.33829933054452122</v>
      </c>
    </row>
    <row r="14" spans="1:6" x14ac:dyDescent="0.25">
      <c r="A14" s="11" t="s">
        <v>57</v>
      </c>
      <c r="B14">
        <v>-0.51817999999999997</v>
      </c>
      <c r="C14">
        <v>0.15210000000000001</v>
      </c>
      <c r="D14">
        <f t="shared" si="2"/>
        <v>-3.4068376068376063</v>
      </c>
      <c r="E14">
        <f t="shared" si="1"/>
        <v>3.4068376068376063</v>
      </c>
      <c r="F14" s="14">
        <f t="shared" si="3"/>
        <v>6.6186709355749228E-4</v>
      </c>
    </row>
    <row r="15" spans="1:6" x14ac:dyDescent="0.25">
      <c r="A15" s="11" t="s">
        <v>58</v>
      </c>
      <c r="B15">
        <v>-0.44706000000000001</v>
      </c>
      <c r="C15">
        <v>0.1449</v>
      </c>
      <c r="D15">
        <f t="shared" si="2"/>
        <v>-3.0853002070393374</v>
      </c>
      <c r="E15">
        <f t="shared" si="1"/>
        <v>3.0853002070393374</v>
      </c>
      <c r="F15" s="14">
        <f t="shared" si="3"/>
        <v>2.0434701389460954E-3</v>
      </c>
    </row>
    <row r="16" spans="1:6" x14ac:dyDescent="0.25">
      <c r="A16" s="11" t="s">
        <v>37</v>
      </c>
      <c r="B16">
        <v>0.11008999999999999</v>
      </c>
      <c r="C16">
        <v>6.7500000000000004E-2</v>
      </c>
      <c r="D16">
        <f t="shared" si="2"/>
        <v>1.6309629629629627</v>
      </c>
      <c r="E16">
        <f t="shared" si="1"/>
        <v>1.6309629629629627</v>
      </c>
      <c r="F16" s="14">
        <f t="shared" si="3"/>
        <v>0.10295483376105824</v>
      </c>
    </row>
    <row r="17" spans="1:6" x14ac:dyDescent="0.25">
      <c r="A17" s="11" t="s">
        <v>38</v>
      </c>
      <c r="B17">
        <v>0.04</v>
      </c>
      <c r="C17">
        <v>0.12414</v>
      </c>
      <c r="D17">
        <f t="shared" si="2"/>
        <v>0.32221685194135652</v>
      </c>
      <c r="E17">
        <f t="shared" si="1"/>
        <v>0.32221685194135652</v>
      </c>
      <c r="F17" s="13">
        <f t="shared" si="3"/>
        <v>0.74730054611026298</v>
      </c>
    </row>
    <row r="18" spans="1:6" x14ac:dyDescent="0.25">
      <c r="A18" s="11" t="s">
        <v>39</v>
      </c>
      <c r="B18">
        <v>2.367E-2</v>
      </c>
      <c r="C18">
        <v>0.15870000000000001</v>
      </c>
      <c r="D18">
        <f t="shared" si="2"/>
        <v>0.14914933837429112</v>
      </c>
      <c r="E18">
        <f t="shared" si="1"/>
        <v>0.14914933837429112</v>
      </c>
      <c r="F18" s="13">
        <f t="shared" si="3"/>
        <v>0.88144121000366304</v>
      </c>
    </row>
    <row r="19" spans="1:6" x14ac:dyDescent="0.25">
      <c r="A19" s="11" t="s">
        <v>40</v>
      </c>
      <c r="B19">
        <v>0.24027999999999999</v>
      </c>
      <c r="C19">
        <v>0.11211</v>
      </c>
      <c r="D19">
        <f t="shared" si="2"/>
        <v>2.143252163054143</v>
      </c>
      <c r="E19">
        <f t="shared" si="1"/>
        <v>2.143252163054143</v>
      </c>
      <c r="F19" s="14">
        <f t="shared" si="3"/>
        <v>3.2136169854663506E-2</v>
      </c>
    </row>
    <row r="20" spans="1:6" x14ac:dyDescent="0.25">
      <c r="A20" s="11" t="s">
        <v>41</v>
      </c>
      <c r="B20">
        <v>-3.236E-2</v>
      </c>
      <c r="C20">
        <v>0.11913</v>
      </c>
      <c r="D20">
        <f t="shared" si="2"/>
        <v>-0.27163602786871482</v>
      </c>
      <c r="E20">
        <f t="shared" si="1"/>
        <v>0.27163602786871482</v>
      </c>
      <c r="F20" s="13">
        <f t="shared" si="3"/>
        <v>0.78591199037930859</v>
      </c>
    </row>
    <row r="21" spans="1:6" x14ac:dyDescent="0.25">
      <c r="A21" s="1"/>
    </row>
    <row r="22" spans="1:6" x14ac:dyDescent="0.25">
      <c r="A22" s="11" t="s">
        <v>28</v>
      </c>
    </row>
    <row r="23" spans="1:6" x14ac:dyDescent="0.25">
      <c r="A23" s="11"/>
      <c r="B23" t="s">
        <v>29</v>
      </c>
      <c r="C23" t="s">
        <v>30</v>
      </c>
    </row>
    <row r="24" spans="1:6" x14ac:dyDescent="0.25">
      <c r="A24" s="11" t="s">
        <v>31</v>
      </c>
      <c r="B24">
        <v>2.3083300000000002</v>
      </c>
      <c r="C24">
        <v>0.15845000000000001</v>
      </c>
      <c r="D24">
        <f t="shared" ref="D24:D36" si="4">B24/C24</f>
        <v>14.568191858630483</v>
      </c>
      <c r="E24">
        <f t="shared" ref="E24:E36" si="5">ABS(D24)</f>
        <v>14.568191858630483</v>
      </c>
      <c r="F24" s="14">
        <f>_xlfn.T.DIST.2T(E24,5554)</f>
        <v>3.2939151969104398E-47</v>
      </c>
    </row>
    <row r="25" spans="1:6" x14ac:dyDescent="0.25">
      <c r="A25" s="11" t="s">
        <v>32</v>
      </c>
      <c r="B25">
        <v>-1.367E-2</v>
      </c>
      <c r="C25">
        <v>4.4810000000000003E-2</v>
      </c>
      <c r="D25">
        <f t="shared" si="4"/>
        <v>-0.30506583351930372</v>
      </c>
      <c r="E25">
        <f t="shared" si="5"/>
        <v>0.30506583351930372</v>
      </c>
      <c r="F25" s="13">
        <f t="shared" ref="F25:F36" si="6">_xlfn.T.DIST.2T(E25,5554)</f>
        <v>0.76032744378314321</v>
      </c>
    </row>
    <row r="26" spans="1:6" x14ac:dyDescent="0.25">
      <c r="A26" s="11" t="s">
        <v>33</v>
      </c>
      <c r="B26">
        <v>-0.24273</v>
      </c>
      <c r="C26">
        <v>0.12291000000000001</v>
      </c>
      <c r="D26">
        <f t="shared" si="4"/>
        <v>-1.9748596534049303</v>
      </c>
      <c r="E26">
        <f t="shared" si="5"/>
        <v>1.9748596534049303</v>
      </c>
      <c r="F26" s="14">
        <f t="shared" si="6"/>
        <v>4.8333525942418749E-2</v>
      </c>
    </row>
    <row r="27" spans="1:6" x14ac:dyDescent="0.25">
      <c r="A27" s="11" t="s">
        <v>34</v>
      </c>
      <c r="B27">
        <v>-0.26286999999999999</v>
      </c>
      <c r="C27">
        <v>0.11890000000000001</v>
      </c>
      <c r="D27">
        <f t="shared" si="4"/>
        <v>-2.2108494533221195</v>
      </c>
      <c r="E27">
        <f t="shared" si="5"/>
        <v>2.2108494533221195</v>
      </c>
      <c r="F27" s="14">
        <f t="shared" si="6"/>
        <v>2.7086860790870328E-2</v>
      </c>
    </row>
    <row r="28" spans="1:6" x14ac:dyDescent="0.25">
      <c r="A28" s="11" t="s">
        <v>35</v>
      </c>
      <c r="B28">
        <v>-0.40984999999999999</v>
      </c>
      <c r="C28">
        <v>0.11781</v>
      </c>
      <c r="D28">
        <f t="shared" si="4"/>
        <v>-3.4789067142008316</v>
      </c>
      <c r="E28">
        <f t="shared" si="5"/>
        <v>3.4789067142008316</v>
      </c>
      <c r="F28" s="14">
        <f t="shared" si="6"/>
        <v>5.073278729116489E-4</v>
      </c>
    </row>
    <row r="29" spans="1:6" x14ac:dyDescent="0.25">
      <c r="A29" s="11" t="s">
        <v>36</v>
      </c>
      <c r="B29">
        <v>-0.24601999999999999</v>
      </c>
      <c r="C29">
        <v>0.13524</v>
      </c>
      <c r="D29">
        <f t="shared" si="4"/>
        <v>-1.8191363501922508</v>
      </c>
      <c r="E29">
        <f t="shared" si="5"/>
        <v>1.8191363501922508</v>
      </c>
      <c r="F29" s="14">
        <f t="shared" si="6"/>
        <v>6.894445197636509E-2</v>
      </c>
    </row>
    <row r="30" spans="1:6" x14ac:dyDescent="0.25">
      <c r="A30" s="11" t="s">
        <v>57</v>
      </c>
      <c r="B30">
        <v>0.26505000000000001</v>
      </c>
      <c r="C30">
        <v>0.10128</v>
      </c>
      <c r="D30">
        <f t="shared" si="4"/>
        <v>2.6170023696682465</v>
      </c>
      <c r="E30">
        <f t="shared" si="5"/>
        <v>2.6170023696682465</v>
      </c>
      <c r="F30" s="14">
        <f t="shared" si="6"/>
        <v>8.8946132784432086E-3</v>
      </c>
    </row>
    <row r="31" spans="1:6" x14ac:dyDescent="0.25">
      <c r="A31" s="11" t="s">
        <v>58</v>
      </c>
      <c r="B31">
        <v>0.31379000000000001</v>
      </c>
      <c r="C31">
        <v>9.5930000000000001E-2</v>
      </c>
      <c r="D31">
        <f t="shared" si="4"/>
        <v>3.2710309600750547</v>
      </c>
      <c r="E31">
        <f t="shared" si="5"/>
        <v>3.2710309600750547</v>
      </c>
      <c r="F31" s="14">
        <f t="shared" si="6"/>
        <v>1.0781008760357836E-3</v>
      </c>
    </row>
    <row r="32" spans="1:6" x14ac:dyDescent="0.25">
      <c r="A32" s="11" t="s">
        <v>37</v>
      </c>
      <c r="B32">
        <v>-6.7210000000000006E-2</v>
      </c>
      <c r="C32">
        <v>4.4650000000000002E-2</v>
      </c>
      <c r="D32">
        <f t="shared" si="4"/>
        <v>-1.5052631578947369</v>
      </c>
      <c r="E32">
        <f t="shared" si="5"/>
        <v>1.5052631578947369</v>
      </c>
      <c r="F32" s="13">
        <f t="shared" si="6"/>
        <v>0.13231329844979287</v>
      </c>
    </row>
    <row r="33" spans="1:6" x14ac:dyDescent="0.25">
      <c r="A33" s="11" t="s">
        <v>38</v>
      </c>
      <c r="B33">
        <v>0.18124000000000001</v>
      </c>
      <c r="C33">
        <v>7.9810000000000006E-2</v>
      </c>
      <c r="D33">
        <f t="shared" si="4"/>
        <v>2.2708933717579249</v>
      </c>
      <c r="E33">
        <f t="shared" si="5"/>
        <v>2.2708933717579249</v>
      </c>
      <c r="F33" s="14">
        <f t="shared" si="6"/>
        <v>2.3191550902156331E-2</v>
      </c>
    </row>
    <row r="34" spans="1:6" x14ac:dyDescent="0.25">
      <c r="A34" s="11" t="s">
        <v>39</v>
      </c>
      <c r="B34">
        <v>-5.9420000000000001E-2</v>
      </c>
      <c r="C34">
        <v>0.10639999999999999</v>
      </c>
      <c r="D34">
        <f t="shared" si="4"/>
        <v>-0.55845864661654143</v>
      </c>
      <c r="E34">
        <f t="shared" si="5"/>
        <v>0.55845864661654143</v>
      </c>
      <c r="F34" s="13">
        <f t="shared" si="6"/>
        <v>0.57655374773167156</v>
      </c>
    </row>
    <row r="35" spans="1:6" x14ac:dyDescent="0.25">
      <c r="A35" s="11" t="s">
        <v>40</v>
      </c>
      <c r="B35">
        <v>1.8919999999999999E-2</v>
      </c>
      <c r="C35">
        <v>7.0540000000000005E-2</v>
      </c>
      <c r="D35">
        <f t="shared" si="4"/>
        <v>0.26821661468670255</v>
      </c>
      <c r="E35">
        <f t="shared" si="5"/>
        <v>0.26821661468670255</v>
      </c>
      <c r="F35" s="13">
        <f t="shared" si="6"/>
        <v>0.78854254762814813</v>
      </c>
    </row>
    <row r="36" spans="1:6" x14ac:dyDescent="0.25">
      <c r="A36" s="11" t="s">
        <v>41</v>
      </c>
      <c r="B36">
        <v>0.20582</v>
      </c>
      <c r="C36">
        <v>7.2779999999999997E-2</v>
      </c>
      <c r="D36">
        <f t="shared" si="4"/>
        <v>2.8279747183292114</v>
      </c>
      <c r="E36">
        <f t="shared" si="5"/>
        <v>2.8279747183292114</v>
      </c>
      <c r="F36" s="13">
        <f t="shared" si="6"/>
        <v>4.7011240942068143E-3</v>
      </c>
    </row>
    <row r="37" spans="1:6" x14ac:dyDescent="0.25">
      <c r="A37" s="1"/>
    </row>
    <row r="38" spans="1:6" x14ac:dyDescent="0.25">
      <c r="A38" s="11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40" zoomScale="175" zoomScaleNormal="175" workbookViewId="0">
      <selection activeCell="M55" sqref="M55"/>
    </sheetView>
  </sheetViews>
  <sheetFormatPr defaultRowHeight="15" x14ac:dyDescent="0.25"/>
  <cols>
    <col min="1" max="1" width="18.42578125" customWidth="1"/>
    <col min="2" max="2" width="23.140625" customWidth="1"/>
    <col min="4" max="4" width="7.7109375" customWidth="1"/>
    <col min="5" max="5" width="4" bestFit="1" customWidth="1"/>
    <col min="7" max="7" width="7.7109375" customWidth="1"/>
    <col min="8" max="8" width="4" style="38" bestFit="1" customWidth="1"/>
    <col min="9" max="9" width="11" customWidth="1"/>
    <col min="10" max="10" width="7.7109375" customWidth="1"/>
    <col min="11" max="11" width="4" style="38" bestFit="1" customWidth="1"/>
  </cols>
  <sheetData>
    <row r="1" spans="1:11" ht="15.75" thickBot="1" x14ac:dyDescent="0.3">
      <c r="A1" s="3"/>
      <c r="B1" s="3"/>
      <c r="C1" s="7" t="s">
        <v>0</v>
      </c>
      <c r="D1" s="7"/>
      <c r="E1" s="7"/>
      <c r="F1" s="7" t="s">
        <v>1</v>
      </c>
      <c r="G1" s="7"/>
      <c r="H1" s="7"/>
      <c r="I1" s="7" t="s">
        <v>2</v>
      </c>
      <c r="J1" s="7"/>
      <c r="K1" s="34"/>
    </row>
    <row r="2" spans="1:11" s="48" customFormat="1" ht="22.5" customHeight="1" thickBot="1" x14ac:dyDescent="0.3">
      <c r="A2" s="44" t="s">
        <v>3</v>
      </c>
      <c r="B2" s="45"/>
      <c r="C2" s="46" t="s">
        <v>4</v>
      </c>
      <c r="D2" s="46" t="s">
        <v>5</v>
      </c>
      <c r="E2" s="46"/>
      <c r="F2" s="46" t="s">
        <v>4</v>
      </c>
      <c r="G2" s="46" t="s">
        <v>5</v>
      </c>
      <c r="H2" s="47"/>
      <c r="I2" s="46" t="s">
        <v>4</v>
      </c>
      <c r="J2" s="46" t="s">
        <v>5</v>
      </c>
      <c r="K2" s="47"/>
    </row>
    <row r="3" spans="1:11" ht="15.75" thickBot="1" x14ac:dyDescent="0.3">
      <c r="A3" s="6" t="s">
        <v>9</v>
      </c>
      <c r="B3" s="6" t="s">
        <v>59</v>
      </c>
      <c r="C3" s="28">
        <f>sociais!B9</f>
        <v>6.3899999999999998E-3</v>
      </c>
      <c r="D3" s="28">
        <f>sociais!C9</f>
        <v>6.7519999999999997E-2</v>
      </c>
      <c r="E3" s="6"/>
      <c r="F3" s="5"/>
      <c r="G3" s="5"/>
      <c r="H3" s="23"/>
      <c r="I3" s="28">
        <f>completo!B10</f>
        <v>1.141E-2</v>
      </c>
      <c r="J3" s="28">
        <f>completo!C10</f>
        <v>6.9339999999999999E-2</v>
      </c>
      <c r="K3" s="23"/>
    </row>
    <row r="4" spans="1:11" x14ac:dyDescent="0.25">
      <c r="A4" s="17"/>
      <c r="B4" s="3" t="s">
        <v>62</v>
      </c>
      <c r="C4" s="29">
        <f>sociais!B10</f>
        <v>-0.14821999999999999</v>
      </c>
      <c r="D4" s="29">
        <f>sociais!C10</f>
        <v>0.18009</v>
      </c>
      <c r="E4" s="17"/>
      <c r="F4" s="18"/>
      <c r="G4" s="18"/>
      <c r="H4" s="35"/>
      <c r="I4" s="29">
        <f>completo!B11</f>
        <v>-0.14015</v>
      </c>
      <c r="J4" s="29">
        <f>completo!C11</f>
        <v>0.18013999999999999</v>
      </c>
      <c r="K4" s="35"/>
    </row>
    <row r="5" spans="1:11" x14ac:dyDescent="0.25">
      <c r="A5" s="17"/>
      <c r="B5" s="3" t="s">
        <v>63</v>
      </c>
      <c r="C5" s="29">
        <f>sociais!B11</f>
        <v>-0.10395</v>
      </c>
      <c r="D5" s="29">
        <f>sociais!C11</f>
        <v>0.17397000000000001</v>
      </c>
      <c r="E5" s="17"/>
      <c r="F5" s="18"/>
      <c r="G5" s="18"/>
      <c r="H5" s="35"/>
      <c r="I5" s="29">
        <f>completo!B12</f>
        <v>-8.3799999999999999E-2</v>
      </c>
      <c r="J5" s="29">
        <f>completo!C12</f>
        <v>0.17469000000000001</v>
      </c>
      <c r="K5" s="35"/>
    </row>
    <row r="6" spans="1:11" x14ac:dyDescent="0.25">
      <c r="A6" s="17"/>
      <c r="B6" s="3" t="s">
        <v>64</v>
      </c>
      <c r="C6" s="29">
        <f>sociais!B12</f>
        <v>-0.14571999999999999</v>
      </c>
      <c r="D6" s="29">
        <f>sociais!C12</f>
        <v>0.17158999999999999</v>
      </c>
      <c r="E6" s="17"/>
      <c r="F6" s="18"/>
      <c r="G6" s="18"/>
      <c r="H6" s="35"/>
      <c r="I6" s="29">
        <f>completo!B13</f>
        <v>-0.10738</v>
      </c>
      <c r="J6" s="29">
        <f>completo!C13</f>
        <v>0.17291000000000001</v>
      </c>
      <c r="K6" s="35"/>
    </row>
    <row r="7" spans="1:11" ht="15.75" thickBot="1" x14ac:dyDescent="0.3">
      <c r="A7" s="17" t="s">
        <v>6</v>
      </c>
      <c r="B7" s="6" t="s">
        <v>65</v>
      </c>
      <c r="C7" s="28">
        <f>sociais!B13</f>
        <v>-0.19181000000000001</v>
      </c>
      <c r="D7" s="28">
        <f>sociais!C13</f>
        <v>0.20030000000000001</v>
      </c>
      <c r="E7" s="6"/>
      <c r="F7" s="5"/>
      <c r="G7" s="5"/>
      <c r="H7" s="23"/>
      <c r="I7" s="28">
        <f>completo!B14</f>
        <v>-0.14756</v>
      </c>
      <c r="J7" s="28">
        <f>completo!C14</f>
        <v>0.20255000000000001</v>
      </c>
      <c r="K7" s="23"/>
    </row>
    <row r="8" spans="1:11" x14ac:dyDescent="0.25">
      <c r="A8" s="8" t="s">
        <v>10</v>
      </c>
      <c r="B8" s="19" t="s">
        <v>60</v>
      </c>
      <c r="C8" s="30">
        <f>sociais!B14</f>
        <v>-0.51817999999999997</v>
      </c>
      <c r="D8" s="30">
        <f>sociais!C14</f>
        <v>0.15210000000000001</v>
      </c>
      <c r="E8" s="19" t="s">
        <v>19</v>
      </c>
      <c r="F8" s="24"/>
      <c r="G8" s="24"/>
      <c r="H8" s="22"/>
      <c r="I8" s="30">
        <f>completo!B15</f>
        <v>-0.48881999999999998</v>
      </c>
      <c r="J8" s="30">
        <f>completo!C15</f>
        <v>0.15176000000000001</v>
      </c>
      <c r="K8" s="22" t="s">
        <v>19</v>
      </c>
    </row>
    <row r="9" spans="1:11" ht="15.75" thickBot="1" x14ac:dyDescent="0.3">
      <c r="A9" s="9"/>
      <c r="B9" s="6" t="s">
        <v>61</v>
      </c>
      <c r="C9" s="28">
        <f>sociais!B15</f>
        <v>-0.44706000000000001</v>
      </c>
      <c r="D9" s="28">
        <f>sociais!C15</f>
        <v>0.1449</v>
      </c>
      <c r="E9" s="6" t="s">
        <v>19</v>
      </c>
      <c r="F9" s="5"/>
      <c r="G9" s="5"/>
      <c r="H9" s="23"/>
      <c r="I9" s="28">
        <f>completo!B16</f>
        <v>-0.44452000000000003</v>
      </c>
      <c r="J9" s="28">
        <f>completo!C16</f>
        <v>0.14554</v>
      </c>
      <c r="K9" s="23" t="s">
        <v>19</v>
      </c>
    </row>
    <row r="10" spans="1:11" ht="15.75" thickBot="1" x14ac:dyDescent="0.3">
      <c r="A10" s="25" t="s">
        <v>67</v>
      </c>
      <c r="B10" s="25" t="s">
        <v>66</v>
      </c>
      <c r="C10" s="31">
        <f>sociais!B16</f>
        <v>0.11008999999999999</v>
      </c>
      <c r="D10" s="31">
        <f>sociais!C16</f>
        <v>6.7500000000000004E-2</v>
      </c>
      <c r="E10" s="25" t="s">
        <v>7</v>
      </c>
      <c r="F10" s="26"/>
      <c r="G10" s="26"/>
      <c r="H10" s="36"/>
      <c r="I10" s="31">
        <f>completo!B17</f>
        <v>0.10657999999999999</v>
      </c>
      <c r="J10" s="31">
        <f>completo!C17</f>
        <v>6.7580000000000001E-2</v>
      </c>
      <c r="K10" s="36"/>
    </row>
    <row r="11" spans="1:11" x14ac:dyDescent="0.25">
      <c r="A11" s="20" t="s">
        <v>68</v>
      </c>
      <c r="B11" s="3" t="s">
        <v>69</v>
      </c>
      <c r="C11" s="32">
        <f>sociais!B17</f>
        <v>0.04</v>
      </c>
      <c r="D11" s="32">
        <f>sociais!C17</f>
        <v>0.12414</v>
      </c>
      <c r="E11" s="3"/>
      <c r="F11" s="4"/>
      <c r="G11" s="4"/>
      <c r="H11" s="37"/>
      <c r="I11" s="32">
        <f>completo!B18</f>
        <v>-4.725E-2</v>
      </c>
      <c r="J11" s="32">
        <f>completo!C18</f>
        <v>0.12359000000000001</v>
      </c>
      <c r="K11" s="37"/>
    </row>
    <row r="12" spans="1:11" x14ac:dyDescent="0.25">
      <c r="A12" s="27"/>
      <c r="B12" s="3" t="s">
        <v>70</v>
      </c>
      <c r="C12" s="32">
        <f>sociais!B18</f>
        <v>2.367E-2</v>
      </c>
      <c r="D12" s="32">
        <f>sociais!C18</f>
        <v>0.15870000000000001</v>
      </c>
      <c r="E12" s="3"/>
      <c r="F12" s="4"/>
      <c r="G12" s="4"/>
      <c r="H12" s="37"/>
      <c r="I12" s="32">
        <f>completo!B19</f>
        <v>-4.1619999999999997E-2</v>
      </c>
      <c r="J12" s="32">
        <f>completo!C19</f>
        <v>0.15922</v>
      </c>
      <c r="K12" s="37"/>
    </row>
    <row r="13" spans="1:11" x14ac:dyDescent="0.25">
      <c r="A13" s="27"/>
      <c r="B13" s="3" t="s">
        <v>71</v>
      </c>
      <c r="C13" s="32">
        <f>sociais!B19</f>
        <v>0.24027999999999999</v>
      </c>
      <c r="D13" s="32">
        <f>sociais!C19</f>
        <v>0.11211</v>
      </c>
      <c r="E13" s="3" t="s">
        <v>8</v>
      </c>
      <c r="F13" s="4"/>
      <c r="G13" s="4"/>
      <c r="H13" s="37"/>
      <c r="I13" s="32">
        <f>completo!B20</f>
        <v>0.16861000000000001</v>
      </c>
      <c r="J13" s="32">
        <f>completo!C20</f>
        <v>0.11144</v>
      </c>
      <c r="K13" s="37"/>
    </row>
    <row r="14" spans="1:11" ht="15.75" thickBot="1" x14ac:dyDescent="0.3">
      <c r="A14" s="21"/>
      <c r="B14" s="6" t="s">
        <v>72</v>
      </c>
      <c r="C14" s="28">
        <f>sociais!B20</f>
        <v>-3.236E-2</v>
      </c>
      <c r="D14" s="28">
        <f>sociais!C20</f>
        <v>0.11913</v>
      </c>
      <c r="E14" s="6"/>
      <c r="F14" s="5"/>
      <c r="G14" s="5"/>
      <c r="H14" s="23"/>
      <c r="I14" s="28">
        <f>completo!B21</f>
        <v>-0.12801999999999999</v>
      </c>
      <c r="J14" s="28">
        <f>completo!C21</f>
        <v>0.11910999999999999</v>
      </c>
      <c r="K14" s="23"/>
    </row>
    <row r="15" spans="1:11" x14ac:dyDescent="0.25">
      <c r="A15" s="8" t="s">
        <v>73</v>
      </c>
      <c r="B15" s="3" t="s">
        <v>83</v>
      </c>
      <c r="C15" s="18"/>
      <c r="D15" s="18"/>
      <c r="E15" s="17"/>
      <c r="F15" s="29">
        <f>politicas!B11</f>
        <v>-0.15808</v>
      </c>
      <c r="G15" s="29">
        <f>politicas!C11</f>
        <v>6.479E-2</v>
      </c>
      <c r="H15" s="35" t="s">
        <v>91</v>
      </c>
      <c r="I15" s="29">
        <f>completo!B22</f>
        <v>-0.17791000000000001</v>
      </c>
      <c r="J15" s="29">
        <f>completo!C22</f>
        <v>6.5509999999999999E-2</v>
      </c>
      <c r="K15" s="35" t="s">
        <v>91</v>
      </c>
    </row>
    <row r="16" spans="1:11" ht="15.75" thickBot="1" x14ac:dyDescent="0.3">
      <c r="A16" s="9"/>
      <c r="B16" s="6" t="s">
        <v>84</v>
      </c>
      <c r="C16" s="5"/>
      <c r="D16" s="5"/>
      <c r="E16" s="6"/>
      <c r="F16" s="28">
        <f>politicas!B12</f>
        <v>-0.24081</v>
      </c>
      <c r="G16" s="28">
        <f>politicas!C12</f>
        <v>0.15087999999999999</v>
      </c>
      <c r="H16" s="23"/>
      <c r="I16" s="28">
        <f>completo!B23</f>
        <v>-0.23280000000000001</v>
      </c>
      <c r="J16" s="28">
        <f>completo!C23</f>
        <v>0.15357999999999999</v>
      </c>
      <c r="K16" s="23"/>
    </row>
    <row r="17" spans="1:13" x14ac:dyDescent="0.25">
      <c r="A17" s="8" t="s">
        <v>74</v>
      </c>
      <c r="B17" s="3" t="s">
        <v>15</v>
      </c>
      <c r="C17" s="4"/>
      <c r="D17" s="4"/>
      <c r="E17" s="3"/>
      <c r="F17" s="32">
        <f>politicas!B14</f>
        <v>-8.473E-2</v>
      </c>
      <c r="G17" s="32">
        <f>politicas!C14</f>
        <v>9.9529999999999993E-2</v>
      </c>
      <c r="H17" s="37"/>
      <c r="I17" s="32">
        <f>completo!B25</f>
        <v>-7.1760000000000004E-2</v>
      </c>
      <c r="J17" s="32">
        <f>completo!C25</f>
        <v>9.9290000000000003E-2</v>
      </c>
      <c r="K17" s="37"/>
    </row>
    <row r="18" spans="1:13" ht="15.75" thickBot="1" x14ac:dyDescent="0.3">
      <c r="A18" s="9"/>
      <c r="B18" s="6" t="s">
        <v>16</v>
      </c>
      <c r="C18" s="5"/>
      <c r="D18" s="5"/>
      <c r="E18" s="6"/>
      <c r="F18" s="28">
        <f>politicas!B13</f>
        <v>-0.37333</v>
      </c>
      <c r="G18" s="28">
        <f>politicas!C13</f>
        <v>0.14698</v>
      </c>
      <c r="H18" s="23" t="s">
        <v>19</v>
      </c>
      <c r="I18" s="28">
        <f>completo!B24</f>
        <v>-0.38305</v>
      </c>
      <c r="J18" s="28">
        <f>completo!C24</f>
        <v>0.14687</v>
      </c>
      <c r="K18" s="23" t="s">
        <v>19</v>
      </c>
    </row>
    <row r="19" spans="1:13" x14ac:dyDescent="0.25">
      <c r="A19" s="8" t="s">
        <v>14</v>
      </c>
      <c r="B19" s="3" t="s">
        <v>15</v>
      </c>
      <c r="C19" s="4"/>
      <c r="D19" s="4"/>
      <c r="E19" s="3"/>
      <c r="F19" s="32">
        <f>politicas!B16</f>
        <v>4.1570000000000003E-2</v>
      </c>
      <c r="G19" s="32">
        <f>politicas!C16</f>
        <v>0.11529</v>
      </c>
      <c r="H19" s="37"/>
      <c r="I19" s="32">
        <f>completo!B27</f>
        <v>6.4009999999999997E-2</v>
      </c>
      <c r="J19" s="32">
        <f>completo!C27</f>
        <v>0.11462</v>
      </c>
      <c r="K19" s="37"/>
    </row>
    <row r="20" spans="1:13" ht="15.75" thickBot="1" x14ac:dyDescent="0.3">
      <c r="A20" s="9"/>
      <c r="B20" s="6" t="s">
        <v>16</v>
      </c>
      <c r="C20" s="5"/>
      <c r="D20" s="5"/>
      <c r="E20" s="6"/>
      <c r="F20" s="28">
        <f>politicas!B15</f>
        <v>7.0800000000000002E-2</v>
      </c>
      <c r="G20" s="28">
        <f>politicas!C15</f>
        <v>0.14221</v>
      </c>
      <c r="H20" s="23"/>
      <c r="I20" s="28">
        <f>completo!B26</f>
        <v>5.5879999999999999E-2</v>
      </c>
      <c r="J20" s="28">
        <f>completo!C26</f>
        <v>0.14224999999999999</v>
      </c>
      <c r="K20" s="23"/>
    </row>
    <row r="21" spans="1:13" x14ac:dyDescent="0.25">
      <c r="A21" s="8" t="s">
        <v>82</v>
      </c>
      <c r="B21" s="19" t="s">
        <v>83</v>
      </c>
      <c r="C21" s="24"/>
      <c r="D21" s="24"/>
      <c r="E21" s="19"/>
      <c r="F21" s="30">
        <f>politicas!B17</f>
        <v>-0.16828000000000001</v>
      </c>
      <c r="G21" s="30">
        <f>politicas!C17</f>
        <v>9.2079999999999995E-2</v>
      </c>
      <c r="H21" s="22" t="s">
        <v>7</v>
      </c>
      <c r="I21" s="30">
        <f>completo!B28</f>
        <v>-0.17252000000000001</v>
      </c>
      <c r="J21" s="30">
        <f>completo!C28</f>
        <v>9.1829999999999995E-2</v>
      </c>
      <c r="K21" s="22"/>
    </row>
    <row r="22" spans="1:13" ht="15.75" thickBot="1" x14ac:dyDescent="0.3">
      <c r="A22" s="9"/>
      <c r="B22" s="6" t="s">
        <v>84</v>
      </c>
      <c r="C22" s="5"/>
      <c r="D22" s="5"/>
      <c r="E22" s="6"/>
      <c r="F22" s="28">
        <f>politicas!B18</f>
        <v>-0.37280999999999997</v>
      </c>
      <c r="G22" s="28">
        <f>politicas!C18</f>
        <v>0.12481</v>
      </c>
      <c r="H22" s="23" t="s">
        <v>19</v>
      </c>
      <c r="I22" s="28">
        <f>completo!B29</f>
        <v>-0.38285000000000002</v>
      </c>
      <c r="J22" s="28">
        <f>completo!C29</f>
        <v>0.12664</v>
      </c>
      <c r="K22" s="23" t="s">
        <v>19</v>
      </c>
    </row>
    <row r="23" spans="1:13" x14ac:dyDescent="0.25">
      <c r="A23" s="20" t="s">
        <v>11</v>
      </c>
      <c r="B23" s="19" t="s">
        <v>12</v>
      </c>
      <c r="C23" s="24"/>
      <c r="D23" s="18"/>
      <c r="E23" s="19"/>
      <c r="F23" s="30">
        <f>politicas!B19</f>
        <v>-3.5770000000000003E-2</v>
      </c>
      <c r="G23" s="29">
        <f>politicas!C19</f>
        <v>9.171E-2</v>
      </c>
      <c r="H23" s="22"/>
      <c r="I23" s="30">
        <f>completo!B30</f>
        <v>-3.1969999999999998E-2</v>
      </c>
      <c r="J23" s="29">
        <f>completo!C30</f>
        <v>9.1850000000000001E-2</v>
      </c>
      <c r="K23" s="22"/>
    </row>
    <row r="24" spans="1:13" ht="15.75" thickBot="1" x14ac:dyDescent="0.3">
      <c r="A24" s="21"/>
      <c r="B24" s="6" t="s">
        <v>13</v>
      </c>
      <c r="C24" s="5"/>
      <c r="D24" s="5"/>
      <c r="E24" s="5"/>
      <c r="F24" s="28">
        <f>politicas!B20</f>
        <v>9.5380000000000006E-2</v>
      </c>
      <c r="G24" s="28">
        <f>politicas!C20</f>
        <v>9.4560000000000005E-2</v>
      </c>
      <c r="H24" s="23"/>
      <c r="I24" s="28">
        <f>completo!B31</f>
        <v>8.5750000000000007E-2</v>
      </c>
      <c r="J24" s="28">
        <f>completo!C31</f>
        <v>9.4469999999999998E-2</v>
      </c>
      <c r="K24" s="23"/>
    </row>
    <row r="25" spans="1:13" ht="15.75" thickBot="1" x14ac:dyDescent="0.3">
      <c r="A25" s="23" t="s">
        <v>85</v>
      </c>
      <c r="B25" s="19" t="s">
        <v>86</v>
      </c>
      <c r="C25" s="5"/>
      <c r="D25" s="5"/>
      <c r="E25" s="5"/>
      <c r="F25" s="28">
        <f>politicas!B21</f>
        <v>-2.3310000000000001E-2</v>
      </c>
      <c r="G25" s="28">
        <f>politicas!C21</f>
        <v>6.3469999999999999E-2</v>
      </c>
      <c r="H25" s="23"/>
      <c r="I25" s="28">
        <f>completo!B32</f>
        <v>9.5700000000000004E-3</v>
      </c>
      <c r="J25" s="28">
        <f>completo!C32</f>
        <v>6.4219999999999999E-2</v>
      </c>
      <c r="K25" s="23"/>
    </row>
    <row r="26" spans="1:13" ht="15.75" thickBot="1" x14ac:dyDescent="0.3">
      <c r="A26" s="23" t="s">
        <v>87</v>
      </c>
      <c r="B26" s="25" t="s">
        <v>88</v>
      </c>
      <c r="C26" s="5"/>
      <c r="D26" s="5"/>
      <c r="E26" s="5"/>
      <c r="F26" s="28">
        <f>politicas!B22</f>
        <v>1.5509999999999999E-2</v>
      </c>
      <c r="G26" s="28">
        <f>politicas!C22</f>
        <v>0.10682999999999999</v>
      </c>
      <c r="H26" s="23"/>
      <c r="I26" s="28">
        <f>completo!B33</f>
        <v>-2.8799999999999999E-2</v>
      </c>
      <c r="J26" s="28">
        <f>completo!C33</f>
        <v>0.10657999999999999</v>
      </c>
      <c r="K26" s="23" t="s">
        <v>19</v>
      </c>
    </row>
    <row r="27" spans="1:13" ht="15.75" thickBot="1" x14ac:dyDescent="0.3">
      <c r="A27" s="23" t="s">
        <v>90</v>
      </c>
      <c r="B27" s="23" t="s">
        <v>89</v>
      </c>
      <c r="C27" s="5"/>
      <c r="D27" s="5"/>
      <c r="E27" s="5"/>
      <c r="F27" s="28">
        <f>politicas!B23</f>
        <v>-0.30837999999999999</v>
      </c>
      <c r="G27" s="28">
        <f>politicas!C23</f>
        <v>0.10475</v>
      </c>
      <c r="H27" s="23" t="s">
        <v>19</v>
      </c>
      <c r="I27" s="28">
        <f>completo!B34</f>
        <v>-0.32196000000000002</v>
      </c>
      <c r="J27" s="28">
        <f>completo!C34</f>
        <v>0.10664999999999999</v>
      </c>
      <c r="K27" s="23" t="s">
        <v>19</v>
      </c>
    </row>
    <row r="28" spans="1:13" ht="15.75" thickBot="1" x14ac:dyDescent="0.3">
      <c r="A28" s="6" t="s">
        <v>17</v>
      </c>
      <c r="B28" s="6"/>
      <c r="C28" s="5">
        <f>sociais!B8</f>
        <v>0.68823999999999996</v>
      </c>
      <c r="D28" s="5">
        <f>sociais!C8</f>
        <v>0.24176</v>
      </c>
      <c r="E28" s="6"/>
      <c r="F28" s="28">
        <f>politicas!B10</f>
        <v>0.76415999999999995</v>
      </c>
      <c r="G28" s="28">
        <f>politicas!C10</f>
        <v>0.16327</v>
      </c>
      <c r="H28" s="23"/>
      <c r="I28" s="28">
        <f>completo!B35</f>
        <v>1.26074</v>
      </c>
      <c r="J28" s="28">
        <f>completo!C35</f>
        <v>0.29998999999999998</v>
      </c>
      <c r="K28" s="23"/>
    </row>
    <row r="29" spans="1:13" ht="46.5" customHeight="1" thickBot="1" x14ac:dyDescent="0.3">
      <c r="A29" s="39" t="s">
        <v>18</v>
      </c>
      <c r="B29" s="40"/>
      <c r="C29" s="43"/>
      <c r="D29" s="43"/>
      <c r="E29" s="40"/>
      <c r="F29" s="40"/>
      <c r="G29" s="40"/>
      <c r="H29" s="41"/>
      <c r="I29" s="43"/>
      <c r="J29" s="43"/>
      <c r="K29" s="41"/>
      <c r="L29" s="42"/>
      <c r="M29" s="42"/>
    </row>
    <row r="30" spans="1:13" ht="15.75" thickBot="1" x14ac:dyDescent="0.3">
      <c r="A30" s="6" t="s">
        <v>9</v>
      </c>
      <c r="B30" s="6" t="s">
        <v>59</v>
      </c>
      <c r="C30" s="28">
        <f>sociais!B25</f>
        <v>-1.367E-2</v>
      </c>
      <c r="D30" s="28">
        <f>sociais!C25</f>
        <v>4.4810000000000003E-2</v>
      </c>
      <c r="E30" s="6"/>
      <c r="F30" s="5"/>
      <c r="G30" s="5"/>
      <c r="H30" s="23"/>
      <c r="I30" s="28">
        <f>completo!B37</f>
        <v>-1.789E-2</v>
      </c>
      <c r="J30" s="28">
        <f>completo!C37</f>
        <v>4.6469999999999997E-2</v>
      </c>
      <c r="K30" s="23"/>
    </row>
    <row r="31" spans="1:13" x14ac:dyDescent="0.25">
      <c r="A31" s="17"/>
      <c r="B31" s="3" t="s">
        <v>62</v>
      </c>
      <c r="C31" s="29">
        <f>sociais!B26</f>
        <v>-0.24273</v>
      </c>
      <c r="D31" s="29">
        <f>sociais!C26</f>
        <v>0.12291000000000001</v>
      </c>
      <c r="E31" s="17" t="s">
        <v>8</v>
      </c>
      <c r="F31" s="18"/>
      <c r="G31" s="18"/>
      <c r="H31" s="35"/>
      <c r="I31" s="29">
        <f>completo!B38</f>
        <v>-0.24063000000000001</v>
      </c>
      <c r="J31" s="29">
        <f>completo!C38</f>
        <v>0.12395</v>
      </c>
      <c r="K31" s="35" t="s">
        <v>8</v>
      </c>
    </row>
    <row r="32" spans="1:13" x14ac:dyDescent="0.25">
      <c r="A32" s="17"/>
      <c r="B32" s="3" t="s">
        <v>63</v>
      </c>
      <c r="C32" s="29">
        <f>sociais!B27</f>
        <v>-0.26286999999999999</v>
      </c>
      <c r="D32" s="29">
        <f>sociais!C27</f>
        <v>0.11890000000000001</v>
      </c>
      <c r="E32" s="17" t="s">
        <v>8</v>
      </c>
      <c r="F32" s="18"/>
      <c r="G32" s="18"/>
      <c r="H32" s="35"/>
      <c r="I32" s="29">
        <f>completo!B39</f>
        <v>-0.25852999999999998</v>
      </c>
      <c r="J32" s="29">
        <f>completo!C39</f>
        <v>0.12056</v>
      </c>
      <c r="K32" s="35" t="s">
        <v>8</v>
      </c>
    </row>
    <row r="33" spans="1:11" x14ac:dyDescent="0.25">
      <c r="A33" s="17"/>
      <c r="B33" s="3" t="s">
        <v>64</v>
      </c>
      <c r="C33" s="29">
        <f>sociais!B28</f>
        <v>-0.40984999999999999</v>
      </c>
      <c r="D33" s="29">
        <f>sociais!C28</f>
        <v>0.11781</v>
      </c>
      <c r="E33" s="17" t="s">
        <v>19</v>
      </c>
      <c r="F33" s="18"/>
      <c r="G33" s="18"/>
      <c r="H33" s="35"/>
      <c r="I33" s="29">
        <f>completo!B40</f>
        <v>-0.41282999999999997</v>
      </c>
      <c r="J33" s="29">
        <f>completo!C40</f>
        <v>0.11983000000000001</v>
      </c>
      <c r="K33" s="35" t="s">
        <v>19</v>
      </c>
    </row>
    <row r="34" spans="1:11" ht="15.75" thickBot="1" x14ac:dyDescent="0.3">
      <c r="A34" s="17" t="s">
        <v>6</v>
      </c>
      <c r="B34" s="6" t="s">
        <v>65</v>
      </c>
      <c r="C34" s="28">
        <f>sociais!B29</f>
        <v>-0.24601999999999999</v>
      </c>
      <c r="D34" s="28">
        <f>sociais!C29</f>
        <v>0.13524</v>
      </c>
      <c r="E34" s="6" t="s">
        <v>7</v>
      </c>
      <c r="F34" s="5"/>
      <c r="G34" s="5"/>
      <c r="H34" s="23"/>
      <c r="I34" s="28">
        <f>completo!B41</f>
        <v>-0.26999000000000001</v>
      </c>
      <c r="J34" s="28">
        <f>completo!C41</f>
        <v>0.13800999999999999</v>
      </c>
      <c r="K34" s="23" t="s">
        <v>8</v>
      </c>
    </row>
    <row r="35" spans="1:11" x14ac:dyDescent="0.25">
      <c r="A35" s="8" t="s">
        <v>10</v>
      </c>
      <c r="B35" s="3" t="s">
        <v>60</v>
      </c>
      <c r="C35" s="30">
        <f>sociais!B30</f>
        <v>0.26505000000000001</v>
      </c>
      <c r="D35" s="30">
        <f>sociais!C30</f>
        <v>0.10128</v>
      </c>
      <c r="E35" s="19" t="s">
        <v>91</v>
      </c>
      <c r="F35" s="24"/>
      <c r="G35" s="24"/>
      <c r="H35" s="22"/>
      <c r="I35" s="30">
        <f>completo!B42</f>
        <v>0.24384</v>
      </c>
      <c r="J35" s="30">
        <f>completo!C42</f>
        <v>0.10138</v>
      </c>
      <c r="K35" s="22" t="s">
        <v>8</v>
      </c>
    </row>
    <row r="36" spans="1:11" ht="15.75" thickBot="1" x14ac:dyDescent="0.3">
      <c r="A36" s="9"/>
      <c r="B36" s="6" t="s">
        <v>61</v>
      </c>
      <c r="C36" s="28">
        <f>sociais!B31</f>
        <v>0.31379000000000001</v>
      </c>
      <c r="D36" s="28">
        <f>sociais!C31</f>
        <v>9.5930000000000001E-2</v>
      </c>
      <c r="E36" s="6" t="s">
        <v>19</v>
      </c>
      <c r="F36" s="5"/>
      <c r="G36" s="5"/>
      <c r="H36" s="23"/>
      <c r="I36" s="28">
        <f>completo!B43</f>
        <v>0.27121000000000001</v>
      </c>
      <c r="J36" s="28">
        <f>completo!C43</f>
        <v>9.6820000000000003E-2</v>
      </c>
      <c r="K36" s="23" t="s">
        <v>8</v>
      </c>
    </row>
    <row r="37" spans="1:11" ht="15.75" thickBot="1" x14ac:dyDescent="0.3">
      <c r="A37" s="25" t="s">
        <v>67</v>
      </c>
      <c r="B37" s="6" t="s">
        <v>66</v>
      </c>
      <c r="C37" s="31">
        <f>sociais!B32</f>
        <v>-6.7210000000000006E-2</v>
      </c>
      <c r="D37" s="31">
        <f>sociais!C32</f>
        <v>4.4650000000000002E-2</v>
      </c>
      <c r="E37" s="25"/>
      <c r="F37" s="26"/>
      <c r="G37" s="26"/>
      <c r="H37" s="36"/>
      <c r="I37" s="31">
        <f>completo!B44</f>
        <v>-7.646E-2</v>
      </c>
      <c r="J37" s="31">
        <f>completo!C44</f>
        <v>4.496E-2</v>
      </c>
      <c r="K37" s="36" t="s">
        <v>7</v>
      </c>
    </row>
    <row r="38" spans="1:11" x14ac:dyDescent="0.25">
      <c r="A38" s="20" t="s">
        <v>68</v>
      </c>
      <c r="B38" s="3" t="s">
        <v>69</v>
      </c>
      <c r="C38" s="32">
        <f>sociais!B33</f>
        <v>0.18124000000000001</v>
      </c>
      <c r="D38" s="32">
        <f>sociais!C33</f>
        <v>7.9810000000000006E-2</v>
      </c>
      <c r="E38" s="3" t="s">
        <v>91</v>
      </c>
      <c r="F38" s="4"/>
      <c r="G38" s="4"/>
      <c r="H38" s="37"/>
      <c r="I38" s="32">
        <f>completo!B45</f>
        <v>0.19248999999999999</v>
      </c>
      <c r="J38" s="32">
        <f>completo!C45</f>
        <v>7.8240000000000004E-2</v>
      </c>
      <c r="K38" s="37" t="s">
        <v>91</v>
      </c>
    </row>
    <row r="39" spans="1:11" x14ac:dyDescent="0.25">
      <c r="A39" s="27"/>
      <c r="B39" s="3" t="s">
        <v>70</v>
      </c>
      <c r="C39" s="32">
        <f>sociais!B34</f>
        <v>-5.9420000000000001E-2</v>
      </c>
      <c r="D39" s="32">
        <f>sociais!C34</f>
        <v>0.10639999999999999</v>
      </c>
      <c r="E39" s="3"/>
      <c r="F39" s="4"/>
      <c r="G39" s="4"/>
      <c r="H39" s="37"/>
      <c r="I39" s="32">
        <f>completo!B46</f>
        <v>-4.8999999999999998E-3</v>
      </c>
      <c r="J39" s="32">
        <f>completo!C46</f>
        <v>0.10568</v>
      </c>
      <c r="K39" s="37"/>
    </row>
    <row r="40" spans="1:11" x14ac:dyDescent="0.25">
      <c r="A40" s="27"/>
      <c r="B40" s="3" t="s">
        <v>71</v>
      </c>
      <c r="C40" s="32">
        <f>sociais!B35</f>
        <v>1.8919999999999999E-2</v>
      </c>
      <c r="D40" s="32">
        <f>sociais!C35</f>
        <v>7.0540000000000005E-2</v>
      </c>
      <c r="E40" s="3"/>
      <c r="F40" s="4"/>
      <c r="G40" s="4"/>
      <c r="H40" s="37"/>
      <c r="I40" s="32">
        <f>completo!B47</f>
        <v>5.4719999999999998E-2</v>
      </c>
      <c r="J40" s="32">
        <f>completo!C47</f>
        <v>6.9629999999999997E-2</v>
      </c>
      <c r="K40" s="37"/>
    </row>
    <row r="41" spans="1:11" ht="15.75" thickBot="1" x14ac:dyDescent="0.3">
      <c r="A41" s="21"/>
      <c r="B41" s="6" t="s">
        <v>72</v>
      </c>
      <c r="C41" s="28">
        <f>sociais!B36</f>
        <v>0.20582</v>
      </c>
      <c r="D41" s="28">
        <f>sociais!C36</f>
        <v>7.2779999999999997E-2</v>
      </c>
      <c r="E41" s="6"/>
      <c r="F41" s="5"/>
      <c r="G41" s="5"/>
      <c r="H41" s="23"/>
      <c r="I41" s="28">
        <f>completo!B48</f>
        <v>0.25146000000000002</v>
      </c>
      <c r="J41" s="28">
        <f>completo!C48</f>
        <v>7.2800000000000004E-2</v>
      </c>
      <c r="K41" s="23" t="s">
        <v>19</v>
      </c>
    </row>
    <row r="42" spans="1:11" x14ac:dyDescent="0.25">
      <c r="A42" s="8" t="s">
        <v>73</v>
      </c>
      <c r="B42" s="3" t="s">
        <v>83</v>
      </c>
      <c r="C42" s="18"/>
      <c r="D42" s="18"/>
      <c r="E42" s="17"/>
      <c r="F42" s="29">
        <f>politicas!B28</f>
        <v>6.9419999999999996E-2</v>
      </c>
      <c r="G42" s="29">
        <f>politicas!C28</f>
        <v>4.3959999999999999E-2</v>
      </c>
      <c r="H42" s="35"/>
      <c r="I42" s="29">
        <f>completo!B49</f>
        <v>9.6180000000000002E-2</v>
      </c>
      <c r="J42" s="29">
        <f>completo!C49</f>
        <v>4.4400000000000002E-2</v>
      </c>
      <c r="K42" s="35" t="s">
        <v>8</v>
      </c>
    </row>
    <row r="43" spans="1:11" ht="15.75" thickBot="1" x14ac:dyDescent="0.3">
      <c r="A43" s="9"/>
      <c r="B43" s="6" t="s">
        <v>84</v>
      </c>
      <c r="C43" s="5"/>
      <c r="D43" s="5"/>
      <c r="E43" s="6"/>
      <c r="F43" s="28">
        <f>politicas!B29</f>
        <v>0.16944000000000001</v>
      </c>
      <c r="G43" s="28">
        <f>politicas!C29</f>
        <v>9.6100000000000005E-2</v>
      </c>
      <c r="H43" s="23" t="s">
        <v>7</v>
      </c>
      <c r="I43" s="28">
        <f>completo!B50</f>
        <v>0.15542</v>
      </c>
      <c r="J43" s="28">
        <f>completo!C50</f>
        <v>9.69E-2</v>
      </c>
      <c r="K43" s="23"/>
    </row>
    <row r="44" spans="1:11" x14ac:dyDescent="0.25">
      <c r="A44" s="8" t="s">
        <v>74</v>
      </c>
      <c r="B44" s="3" t="s">
        <v>15</v>
      </c>
      <c r="C44" s="4"/>
      <c r="D44" s="4"/>
      <c r="E44" s="3"/>
      <c r="F44" s="32">
        <f>politicas!B31</f>
        <v>3.0130000000000001E-2</v>
      </c>
      <c r="G44" s="32">
        <f>politicas!C31</f>
        <v>7.1389999999999995E-2</v>
      </c>
      <c r="H44" s="37"/>
      <c r="I44" s="32">
        <f>completo!B51</f>
        <v>7.1309999999999998E-2</v>
      </c>
      <c r="J44" s="32">
        <f>completo!C51</f>
        <v>0.10589999999999999</v>
      </c>
      <c r="K44" s="37"/>
    </row>
    <row r="45" spans="1:11" ht="15.75" thickBot="1" x14ac:dyDescent="0.3">
      <c r="A45" s="9"/>
      <c r="B45" s="6" t="s">
        <v>16</v>
      </c>
      <c r="C45" s="5"/>
      <c r="D45" s="5"/>
      <c r="E45" s="6"/>
      <c r="F45" s="28">
        <f>politicas!B30</f>
        <v>6.1420000000000002E-2</v>
      </c>
      <c r="G45" s="28">
        <f>politicas!C30</f>
        <v>0.1067</v>
      </c>
      <c r="H45" s="23"/>
      <c r="I45" s="28">
        <f>completo!B52</f>
        <v>2.5510000000000001E-2</v>
      </c>
      <c r="J45" s="28">
        <f>completo!C52</f>
        <v>7.0720000000000005E-2</v>
      </c>
      <c r="K45" s="23"/>
    </row>
    <row r="46" spans="1:11" x14ac:dyDescent="0.25">
      <c r="A46" s="8" t="s">
        <v>14</v>
      </c>
      <c r="B46" s="3" t="s">
        <v>15</v>
      </c>
      <c r="C46" s="4"/>
      <c r="D46" s="4"/>
      <c r="E46" s="3"/>
      <c r="F46" s="32">
        <f>politicas!B33</f>
        <v>-0.14907000000000001</v>
      </c>
      <c r="G46" s="32">
        <f>politicas!C33</f>
        <v>8.115E-2</v>
      </c>
      <c r="H46" s="37" t="s">
        <v>7</v>
      </c>
      <c r="I46" s="32">
        <f>completo!B54</f>
        <v>-0.14208000000000001</v>
      </c>
      <c r="J46" s="32">
        <f>completo!C54</f>
        <v>7.979E-2</v>
      </c>
      <c r="K46" s="37" t="s">
        <v>7</v>
      </c>
    </row>
    <row r="47" spans="1:11" ht="15.75" thickBot="1" x14ac:dyDescent="0.3">
      <c r="A47" s="9"/>
      <c r="B47" s="6" t="s">
        <v>16</v>
      </c>
      <c r="C47" s="5"/>
      <c r="D47" s="5"/>
      <c r="E47" s="6"/>
      <c r="F47" s="28">
        <f>politicas!B32</f>
        <v>-8.6029999999999995E-2</v>
      </c>
      <c r="G47" s="28">
        <f>politicas!C32</f>
        <v>0.10163</v>
      </c>
      <c r="H47" s="23"/>
      <c r="I47" s="28">
        <f>completo!B53</f>
        <v>-6.1519999999999998E-2</v>
      </c>
      <c r="J47" s="28">
        <f>completo!C53</f>
        <v>0.10098</v>
      </c>
      <c r="K47" s="23"/>
    </row>
    <row r="48" spans="1:11" x14ac:dyDescent="0.25">
      <c r="A48" s="8" t="s">
        <v>82</v>
      </c>
      <c r="B48" s="19" t="s">
        <v>83</v>
      </c>
      <c r="C48" s="24"/>
      <c r="D48" s="24"/>
      <c r="E48" s="19"/>
      <c r="F48" s="30">
        <f>politicas!B34</f>
        <v>0.13478000000000001</v>
      </c>
      <c r="G48" s="30">
        <f>politicas!C34</f>
        <v>6.2300000000000001E-2</v>
      </c>
      <c r="H48" s="22" t="s">
        <v>8</v>
      </c>
      <c r="I48" s="30">
        <f>completo!B56</f>
        <v>0.28949999999999998</v>
      </c>
      <c r="J48" s="30">
        <f>completo!C56</f>
        <v>9.257E-2</v>
      </c>
      <c r="K48" s="22" t="s">
        <v>8</v>
      </c>
    </row>
    <row r="49" spans="1:11" ht="15.75" thickBot="1" x14ac:dyDescent="0.3">
      <c r="A49" s="9"/>
      <c r="B49" s="6" t="s">
        <v>84</v>
      </c>
      <c r="C49" s="5"/>
      <c r="D49" s="5"/>
      <c r="E49" s="6"/>
      <c r="F49" s="28">
        <f>politicas!B35</f>
        <v>0.28897</v>
      </c>
      <c r="G49" s="28">
        <f>politicas!C35</f>
        <v>9.078E-2</v>
      </c>
      <c r="H49" s="23" t="s">
        <v>19</v>
      </c>
      <c r="I49" s="28">
        <f>completo!B55</f>
        <v>0.13064999999999999</v>
      </c>
      <c r="J49" s="28">
        <f>completo!C55</f>
        <v>6.2359999999999999E-2</v>
      </c>
      <c r="K49" s="23" t="s">
        <v>19</v>
      </c>
    </row>
    <row r="50" spans="1:11" x14ac:dyDescent="0.25">
      <c r="A50" s="20" t="s">
        <v>11</v>
      </c>
      <c r="B50" s="19" t="s">
        <v>12</v>
      </c>
      <c r="C50" s="24"/>
      <c r="D50" s="18"/>
      <c r="E50" s="19"/>
      <c r="F50" s="30">
        <f>politicas!B36</f>
        <v>2.4459999999999999E-2</v>
      </c>
      <c r="G50" s="29">
        <f>politicas!C36</f>
        <v>6.2300000000000001E-2</v>
      </c>
      <c r="H50" s="22"/>
      <c r="I50" s="30">
        <f>completo!B57</f>
        <v>3.124E-2</v>
      </c>
      <c r="J50" s="29">
        <f>completo!C57</f>
        <v>6.2039999999999998E-2</v>
      </c>
      <c r="K50" s="22"/>
    </row>
    <row r="51" spans="1:11" ht="15.75" thickBot="1" x14ac:dyDescent="0.3">
      <c r="A51" s="21"/>
      <c r="B51" s="6" t="s">
        <v>13</v>
      </c>
      <c r="C51" s="5"/>
      <c r="D51" s="5"/>
      <c r="E51" s="5"/>
      <c r="F51" s="28">
        <f>politicas!B37</f>
        <v>7.4279999999999999E-2</v>
      </c>
      <c r="G51" s="28">
        <f>politicas!C37</f>
        <v>6.4060000000000006E-2</v>
      </c>
      <c r="H51" s="23"/>
      <c r="I51" s="28">
        <f>completo!B58</f>
        <v>8.1769999999999995E-2</v>
      </c>
      <c r="J51" s="28">
        <f>completo!C58</f>
        <v>6.3740000000000005E-2</v>
      </c>
      <c r="K51" s="23"/>
    </row>
    <row r="52" spans="1:11" ht="15.75" thickBot="1" x14ac:dyDescent="0.3">
      <c r="A52" s="23" t="s">
        <v>85</v>
      </c>
      <c r="B52" s="19" t="s">
        <v>86</v>
      </c>
      <c r="C52" s="5"/>
      <c r="D52" s="5"/>
      <c r="E52" s="5"/>
      <c r="F52" s="28">
        <f>politicas!B38</f>
        <v>-4.7350000000000003E-2</v>
      </c>
      <c r="G52" s="28">
        <f>politicas!C38</f>
        <v>4.3099999999999999E-2</v>
      </c>
      <c r="H52" s="23"/>
      <c r="I52" s="28">
        <f>completo!B59</f>
        <v>-8.6650000000000005E-2</v>
      </c>
      <c r="J52" s="28">
        <f>completo!C59</f>
        <v>4.3779999999999999E-2</v>
      </c>
      <c r="K52" s="23" t="s">
        <v>8</v>
      </c>
    </row>
    <row r="53" spans="1:11" ht="15.75" thickBot="1" x14ac:dyDescent="0.3">
      <c r="A53" s="23" t="s">
        <v>87</v>
      </c>
      <c r="B53" s="25" t="s">
        <v>88</v>
      </c>
      <c r="C53" s="5"/>
      <c r="D53" s="5"/>
      <c r="E53" s="5"/>
      <c r="F53" s="28">
        <f>politicas!B39</f>
        <v>-0.13341</v>
      </c>
      <c r="G53" s="28">
        <f>politicas!C39</f>
        <v>7.1830000000000005E-2</v>
      </c>
      <c r="H53" s="23" t="s">
        <v>7</v>
      </c>
      <c r="I53" s="28">
        <f>completo!B60</f>
        <v>-0.10167</v>
      </c>
      <c r="J53" s="28">
        <f>completo!C60</f>
        <v>7.1340000000000001E-2</v>
      </c>
      <c r="K53" s="23"/>
    </row>
    <row r="54" spans="1:11" ht="15.75" thickBot="1" x14ac:dyDescent="0.3">
      <c r="A54" s="23" t="s">
        <v>90</v>
      </c>
      <c r="B54" s="23" t="s">
        <v>89</v>
      </c>
      <c r="C54" s="5"/>
      <c r="D54" s="5"/>
      <c r="E54" s="5"/>
      <c r="F54" s="28">
        <f>politicas!B40</f>
        <v>1.235E-2</v>
      </c>
      <c r="G54" s="28">
        <f>politicas!C40</f>
        <v>6.8279999999999993E-2</v>
      </c>
      <c r="H54" s="23"/>
      <c r="I54" s="28">
        <f>completo!B61</f>
        <v>2.3619999999999999E-2</v>
      </c>
      <c r="J54" s="28">
        <f>completo!C61</f>
        <v>7.0580000000000004E-2</v>
      </c>
      <c r="K54" s="23"/>
    </row>
    <row r="55" spans="1:11" ht="15.75" thickBot="1" x14ac:dyDescent="0.3">
      <c r="A55" s="6" t="s">
        <v>17</v>
      </c>
      <c r="B55" s="6"/>
      <c r="C55" s="28">
        <f>sociais!B24</f>
        <v>2.3083300000000002</v>
      </c>
      <c r="D55" s="28">
        <f>sociais!C24</f>
        <v>0.15845000000000001</v>
      </c>
      <c r="E55" s="6" t="s">
        <v>19</v>
      </c>
      <c r="F55" s="28">
        <f>politicas!B27</f>
        <v>2.3362799999999999</v>
      </c>
      <c r="G55" s="28">
        <f>politicas!C27</f>
        <v>0.10745</v>
      </c>
      <c r="H55" s="23" t="s">
        <v>19</v>
      </c>
      <c r="I55" s="28">
        <f>completo!B62</f>
        <v>2.2839800000000001</v>
      </c>
      <c r="J55" s="28">
        <f>completo!C62</f>
        <v>0.19386</v>
      </c>
      <c r="K55" s="23" t="s">
        <v>19</v>
      </c>
    </row>
    <row r="56" spans="1:11" x14ac:dyDescent="0.25">
      <c r="A56" s="10" t="s">
        <v>20</v>
      </c>
    </row>
  </sheetData>
  <mergeCells count="17">
    <mergeCell ref="A44:A45"/>
    <mergeCell ref="A46:A47"/>
    <mergeCell ref="A48:A49"/>
    <mergeCell ref="A50:A51"/>
    <mergeCell ref="A38:A41"/>
    <mergeCell ref="A11:A14"/>
    <mergeCell ref="A15:A16"/>
    <mergeCell ref="A21:A22"/>
    <mergeCell ref="A23:A24"/>
    <mergeCell ref="A35:A36"/>
    <mergeCell ref="A42:A43"/>
    <mergeCell ref="A17:A18"/>
    <mergeCell ref="A19:A20"/>
    <mergeCell ref="C1:E1"/>
    <mergeCell ref="F1:H1"/>
    <mergeCell ref="I1:J1"/>
    <mergeCell ref="A8:A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completo</vt:lpstr>
      <vt:lpstr>politicas</vt:lpstr>
      <vt:lpstr>sociais</vt:lpstr>
      <vt:lpstr>layout</vt:lpstr>
    </vt:vector>
  </TitlesOfParts>
  <Company>UNIRIO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DUTT-ROSS</dc:creator>
  <cp:lastModifiedBy>STEVEN DUTT-ROSS</cp:lastModifiedBy>
  <dcterms:created xsi:type="dcterms:W3CDTF">2024-06-21T16:01:00Z</dcterms:created>
  <dcterms:modified xsi:type="dcterms:W3CDTF">2024-06-21T17:26:48Z</dcterms:modified>
</cp:coreProperties>
</file>