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bellas/investigacionGSA/proyectos_fin_de_carrera/2020_pablo_vazquez/"/>
    </mc:Choice>
  </mc:AlternateContent>
  <xr:revisionPtr revIDLastSave="0" documentId="13_ncr:1_{403F6807-DDB8-264B-AB18-9F55FA05599E}" xr6:coauthVersionLast="45" xr6:coauthVersionMax="45" xr10:uidLastSave="{00000000-0000-0000-0000-000000000000}"/>
  <bookViews>
    <workbookView xWindow="6260" yWindow="1040" windowWidth="26460" windowHeight="19920" tabRatio="500" activeTab="1" xr2:uid="{00000000-000D-0000-FFFF-FFFF00000000}"/>
  </bookViews>
  <sheets>
    <sheet name="Hoja1" sheetId="1" r:id="rId1"/>
    <sheet name="Hoja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529" i="1" l="1"/>
  <c r="V530" i="1" s="1"/>
  <c r="V527" i="1"/>
  <c r="V526" i="1"/>
  <c r="V524" i="1"/>
  <c r="V523" i="1"/>
  <c r="V520" i="1"/>
  <c r="V521" i="1" s="1"/>
  <c r="V517" i="1"/>
  <c r="V518" i="1" s="1"/>
  <c r="V515" i="1"/>
  <c r="V512" i="1"/>
  <c r="V511" i="1"/>
  <c r="V508" i="1"/>
  <c r="V509" i="1" s="1"/>
  <c r="V505" i="1"/>
  <c r="V506" i="1" s="1"/>
  <c r="V502" i="1"/>
  <c r="V503" i="1" s="1"/>
  <c r="V500" i="1"/>
  <c r="V499" i="1"/>
  <c r="V497" i="1"/>
  <c r="V493" i="1"/>
  <c r="V494" i="1" s="1"/>
  <c r="V490" i="1"/>
  <c r="V491" i="1" s="1"/>
  <c r="V487" i="1"/>
  <c r="V488" i="1" s="1"/>
  <c r="V484" i="1"/>
  <c r="V485" i="1" s="1"/>
  <c r="V481" i="1"/>
  <c r="V482" i="1" s="1"/>
  <c r="V479" i="1"/>
  <c r="V468" i="1"/>
  <c r="V469" i="1" s="1"/>
  <c r="V465" i="1"/>
  <c r="V466" i="1" s="1"/>
  <c r="V462" i="1"/>
  <c r="V463" i="1" s="1"/>
  <c r="V459" i="1"/>
  <c r="V460" i="1" s="1"/>
  <c r="V456" i="1"/>
  <c r="V457" i="1" s="1"/>
  <c r="V454" i="1"/>
  <c r="V450" i="1"/>
  <c r="V451" i="1" s="1"/>
  <c r="V447" i="1"/>
  <c r="V448" i="1" s="1"/>
  <c r="V444" i="1"/>
  <c r="V445" i="1" s="1"/>
  <c r="V441" i="1"/>
  <c r="V442" i="1" s="1"/>
  <c r="V438" i="1"/>
  <c r="V439" i="1" s="1"/>
  <c r="V436" i="1"/>
  <c r="V433" i="1"/>
  <c r="V432" i="1"/>
  <c r="V430" i="1"/>
  <c r="V429" i="1"/>
  <c r="V427" i="1"/>
  <c r="V426" i="1"/>
  <c r="V424" i="1"/>
  <c r="V423" i="1"/>
  <c r="V421" i="1"/>
  <c r="V420" i="1"/>
  <c r="W440" i="1"/>
  <c r="W437" i="1"/>
  <c r="W434" i="1"/>
  <c r="W431" i="1"/>
  <c r="W428" i="1"/>
  <c r="W425" i="1"/>
  <c r="W422" i="1"/>
  <c r="W419" i="1"/>
  <c r="V418" i="1"/>
  <c r="W416" i="1"/>
  <c r="V347" i="1"/>
  <c r="V344" i="1"/>
  <c r="V341" i="1"/>
  <c r="V338" i="1"/>
  <c r="V335" i="1"/>
  <c r="V332" i="1"/>
  <c r="V329" i="1"/>
  <c r="V326" i="1"/>
  <c r="V323" i="1"/>
  <c r="V320" i="1"/>
  <c r="V317" i="1"/>
  <c r="V314" i="1"/>
  <c r="V311" i="1"/>
  <c r="V308" i="1"/>
  <c r="V305" i="1"/>
  <c r="V302" i="1"/>
  <c r="V299" i="1"/>
  <c r="AB296" i="1"/>
  <c r="V296" i="1"/>
  <c r="U286" i="1"/>
  <c r="U283" i="1"/>
  <c r="U280" i="1"/>
  <c r="U277" i="1"/>
  <c r="U274" i="1"/>
  <c r="U271" i="1"/>
  <c r="U268" i="1"/>
  <c r="U265" i="1"/>
  <c r="U262" i="1"/>
  <c r="U259" i="1"/>
  <c r="U250" i="1"/>
  <c r="U247" i="1"/>
  <c r="U244" i="1"/>
  <c r="U241" i="1"/>
  <c r="U238" i="1"/>
  <c r="U235" i="1"/>
  <c r="U232" i="1"/>
  <c r="U229" i="1"/>
  <c r="U226" i="1"/>
  <c r="U223" i="1"/>
</calcChain>
</file>

<file path=xl/sharedStrings.xml><?xml version="1.0" encoding="utf-8"?>
<sst xmlns="http://schemas.openxmlformats.org/spreadsheetml/2006/main" count="2563" uniqueCount="689">
  <si>
    <t>YOLO -  OBJECTOS INDIVIDUALES</t>
  </si>
  <si>
    <t>MOBILENET  -  OBJECTOS INDIVIDUALES</t>
  </si>
  <si>
    <t>MOBILENET V3  -  OBJECTOS INDIVIDUALES</t>
  </si>
  <si>
    <r>
      <rPr>
        <b/>
        <sz val="11"/>
        <rFont val="Calibri"/>
        <family val="2"/>
        <charset val="1"/>
      </rPr>
      <t>Object</t>
    </r>
    <r>
      <rPr>
        <sz val="11"/>
        <rFont val="Calibri"/>
        <family val="2"/>
        <charset val="1"/>
      </rPr>
      <t> </t>
    </r>
  </si>
  <si>
    <r>
      <rPr>
        <b/>
        <sz val="11"/>
        <rFont val="Calibri"/>
        <family val="2"/>
        <charset val="1"/>
      </rPr>
      <t>Measures</t>
    </r>
    <r>
      <rPr>
        <sz val="11"/>
        <rFont val="Calibri"/>
        <family val="2"/>
        <charset val="1"/>
      </rPr>
      <t> </t>
    </r>
  </si>
  <si>
    <r>
      <rPr>
        <b/>
        <sz val="11"/>
        <rFont val="Calibri"/>
        <family val="2"/>
        <charset val="1"/>
      </rPr>
      <t>Distances</t>
    </r>
    <r>
      <rPr>
        <sz val="11"/>
        <rFont val="Calibri"/>
        <family val="2"/>
        <charset val="1"/>
      </rPr>
      <t> </t>
    </r>
  </si>
  <si>
    <r>
      <rPr>
        <b/>
        <sz val="11"/>
        <rFont val="Calibri"/>
        <family val="2"/>
        <charset val="1"/>
      </rPr>
      <t>Confidence</t>
    </r>
    <r>
      <rPr>
        <sz val="11"/>
        <rFont val="Calibri"/>
        <family val="2"/>
        <charset val="1"/>
      </rPr>
      <t> </t>
    </r>
  </si>
  <si>
    <r>
      <rPr>
        <b/>
        <sz val="11"/>
        <rFont val="Calibri"/>
        <family val="2"/>
        <charset val="1"/>
      </rPr>
      <t>X_Center</t>
    </r>
    <r>
      <rPr>
        <sz val="11"/>
        <rFont val="Calibri"/>
        <family val="2"/>
        <charset val="1"/>
      </rPr>
      <t> </t>
    </r>
  </si>
  <si>
    <r>
      <rPr>
        <b/>
        <sz val="11"/>
        <rFont val="Calibri"/>
        <family val="2"/>
        <charset val="1"/>
      </rPr>
      <t>Y_Center</t>
    </r>
    <r>
      <rPr>
        <sz val="11"/>
        <rFont val="Calibri"/>
        <family val="2"/>
        <charset val="1"/>
      </rPr>
      <t> </t>
    </r>
  </si>
  <si>
    <r>
      <rPr>
        <b/>
        <sz val="11"/>
        <rFont val="Calibri"/>
        <family val="2"/>
        <charset val="1"/>
      </rPr>
      <t>Area</t>
    </r>
    <r>
      <rPr>
        <sz val="11"/>
        <rFont val="Calibri"/>
        <family val="2"/>
        <charset val="1"/>
      </rPr>
      <t> </t>
    </r>
  </si>
  <si>
    <t>Car </t>
  </si>
  <si>
    <t>1 </t>
  </si>
  <si>
    <t>25 cm </t>
  </si>
  <si>
    <t>0.0 </t>
  </si>
  <si>
    <t>0 </t>
  </si>
  <si>
    <t>0.9546 </t>
  </si>
  <si>
    <t>-1.546342 </t>
  </si>
  <si>
    <t>191.55571556 </t>
  </si>
  <si>
    <t>64350.510468 </t>
  </si>
  <si>
    <t xml:space="preserve"> 0.502004</t>
  </si>
  <si>
    <t>2 </t>
  </si>
  <si>
    <t>40 cm </t>
  </si>
  <si>
    <t>0.3092 </t>
  </si>
  <si>
    <t>80 </t>
  </si>
  <si>
    <t>189 </t>
  </si>
  <si>
    <t>2432 </t>
  </si>
  <si>
    <t>0.6041 </t>
  </si>
  <si>
    <t>48.9793 </t>
  </si>
  <si>
    <t>163.94142246 </t>
  </si>
  <si>
    <t>42038.118296 </t>
  </si>
  <si>
    <t>3 </t>
  </si>
  <si>
    <t>50 cm </t>
  </si>
  <si>
    <t>0.71864 </t>
  </si>
  <si>
    <t>82 </t>
  </si>
  <si>
    <t>148 </t>
  </si>
  <si>
    <t>1862 </t>
  </si>
  <si>
    <t>4 </t>
  </si>
  <si>
    <t>60 cm </t>
  </si>
  <si>
    <t>0.7133 </t>
  </si>
  <si>
    <t>60 </t>
  </si>
  <si>
    <t>136 </t>
  </si>
  <si>
    <t>3800 </t>
  </si>
  <si>
    <t>0.68741 </t>
  </si>
  <si>
    <t>56.5894 </t>
  </si>
  <si>
    <t>142.11909866 </t>
  </si>
  <si>
    <t>31781.662675 </t>
  </si>
  <si>
    <t>5 </t>
  </si>
  <si>
    <t>70 cm </t>
  </si>
  <si>
    <t>0.6616 </t>
  </si>
  <si>
    <t>92 </t>
  </si>
  <si>
    <t>127 </t>
  </si>
  <si>
    <t>782 </t>
  </si>
  <si>
    <t>6 </t>
  </si>
  <si>
    <t>80 cm </t>
  </si>
  <si>
    <t>0.4421 </t>
  </si>
  <si>
    <t>97 </t>
  </si>
  <si>
    <t>119 </t>
  </si>
  <si>
    <t>570 </t>
  </si>
  <si>
    <t>0.8228 </t>
  </si>
  <si>
    <t>59.6653 </t>
  </si>
  <si>
    <t>128.87973022 </t>
  </si>
  <si>
    <t>26866.169832 </t>
  </si>
  <si>
    <t>7 </t>
  </si>
  <si>
    <t>100 cm </t>
  </si>
  <si>
    <t>8 </t>
  </si>
  <si>
    <t>110 cm </t>
  </si>
  <si>
    <t>0.6629 </t>
  </si>
  <si>
    <t>68.3537 </t>
  </si>
  <si>
    <t>112.92709922 </t>
  </si>
  <si>
    <t>23213.056082 </t>
  </si>
  <si>
    <t>9 </t>
  </si>
  <si>
    <t>120 cm </t>
  </si>
  <si>
    <t>10 </t>
  </si>
  <si>
    <t>150 cm </t>
  </si>
  <si>
    <t>0.60901 </t>
  </si>
  <si>
    <t>77.7483 </t>
  </si>
  <si>
    <t>111.24582099 </t>
  </si>
  <si>
    <t>21158.758088 </t>
  </si>
  <si>
    <t>Bottle </t>
  </si>
  <si>
    <t>Bottle  </t>
  </si>
  <si>
    <t>0.7591 </t>
  </si>
  <si>
    <t>50 </t>
  </si>
  <si>
    <t>49 </t>
  </si>
  <si>
    <t>15120 </t>
  </si>
  <si>
    <t>laptop</t>
  </si>
  <si>
    <t>0.35985 </t>
  </si>
  <si>
    <t>70 </t>
  </si>
  <si>
    <t>55 </t>
  </si>
  <si>
    <t>8322 </t>
  </si>
  <si>
    <t>0.92986 </t>
  </si>
  <si>
    <t>79 </t>
  </si>
  <si>
    <t>53 </t>
  </si>
  <si>
    <t>5246 </t>
  </si>
  <si>
    <t>0.6571 </t>
  </si>
  <si>
    <t>84 </t>
  </si>
  <si>
    <t>4059 </t>
  </si>
  <si>
    <t>0.94856 </t>
  </si>
  <si>
    <t>4.3704814910 </t>
  </si>
  <si>
    <t>65.176481246 </t>
  </si>
  <si>
    <t>38766.98143 </t>
  </si>
  <si>
    <t>0.63916 </t>
  </si>
  <si>
    <t>101 </t>
  </si>
  <si>
    <t>63 </t>
  </si>
  <si>
    <t>1050 </t>
  </si>
  <si>
    <t>0.95475 </t>
  </si>
  <si>
    <t>55.000099 </t>
  </si>
  <si>
    <t>63.1618123 </t>
  </si>
  <si>
    <t>29105.66793 </t>
  </si>
  <si>
    <t>0.64964 </t>
  </si>
  <si>
    <t>104 </t>
  </si>
  <si>
    <t>67 </t>
  </si>
  <si>
    <t>828 </t>
  </si>
  <si>
    <t>0.9813 </t>
  </si>
  <si>
    <t>68.53045 </t>
  </si>
  <si>
    <t>48.575893 </t>
  </si>
  <si>
    <t>24792.6715 </t>
  </si>
  <si>
    <t>0.65319 </t>
  </si>
  <si>
    <t>107 </t>
  </si>
  <si>
    <t>64 </t>
  </si>
  <si>
    <t>0.94502 </t>
  </si>
  <si>
    <t>76.648281 </t>
  </si>
  <si>
    <t>49.908968 </t>
  </si>
  <si>
    <t>23005.25442 </t>
  </si>
  <si>
    <t>0.8818 </t>
  </si>
  <si>
    <t>87.7915763 </t>
  </si>
  <si>
    <t>54.28332 </t>
  </si>
  <si>
    <t>20105.6632 </t>
  </si>
  <si>
    <t>0.63512 </t>
  </si>
  <si>
    <t>92.75901 </t>
  </si>
  <si>
    <t>52.8650689 </t>
  </si>
  <si>
    <t>18702.264 </t>
  </si>
  <si>
    <t>Banana </t>
  </si>
  <si>
    <t>0.5884 </t>
  </si>
  <si>
    <t>268 </t>
  </si>
  <si>
    <t>12450] </t>
  </si>
  <si>
    <t>0.4474 </t>
  </si>
  <si>
    <t>99.715415 </t>
  </si>
  <si>
    <t>50.898577 </t>
  </si>
  <si>
    <t>16303.27 </t>
  </si>
  <si>
    <t>0.69434666 </t>
  </si>
  <si>
    <t>0.65986633 </t>
  </si>
  <si>
    <t>267.47834 </t>
  </si>
  <si>
    <t>57841.8000 </t>
  </si>
  <si>
    <t>Mouse </t>
  </si>
  <si>
    <t>0.72992044 </t>
  </si>
  <si>
    <t>7.08355522 </t>
  </si>
  <si>
    <t>192.315389 </t>
  </si>
  <si>
    <t>42111.3681 </t>
  </si>
  <si>
    <t>0.31316310 </t>
  </si>
  <si>
    <t>30.5242466 </t>
  </si>
  <si>
    <t>162.1520614 </t>
  </si>
  <si>
    <t>33707.6813 </t>
  </si>
  <si>
    <t>0.311371773 </t>
  </si>
  <si>
    <t>60.80044269 </t>
  </si>
  <si>
    <t>135.708866 </t>
  </si>
  <si>
    <t>23487.5505 </t>
  </si>
  <si>
    <t>skateboard</t>
  </si>
  <si>
    <t>boat</t>
  </si>
  <si>
    <t>0.330801069 </t>
  </si>
  <si>
    <t>78.5889472 </t>
  </si>
  <si>
    <t>112.232570 </t>
  </si>
  <si>
    <t>16678.0644 </t>
  </si>
  <si>
    <t>0.65552 </t>
  </si>
  <si>
    <t>71 </t>
  </si>
  <si>
    <t>198 </t>
  </si>
  <si>
    <t>1148] </t>
  </si>
  <si>
    <t>cell phone</t>
  </si>
  <si>
    <t>0.5729236 </t>
  </si>
  <si>
    <t>91.191973 </t>
  </si>
  <si>
    <t>102.496938 </t>
  </si>
  <si>
    <t>15081.8340 </t>
  </si>
  <si>
    <t>0.414426356 </t>
  </si>
  <si>
    <t>96.283089 </t>
  </si>
  <si>
    <t>92.1496629 </t>
  </si>
  <si>
    <t>13328.2253 </t>
  </si>
  <si>
    <t>0.785494327 </t>
  </si>
  <si>
    <t>47.43727397 </t>
  </si>
  <si>
    <t>192.4327983 </t>
  </si>
  <si>
    <t>31958.74829 </t>
  </si>
  <si>
    <t>Cup </t>
  </si>
  <si>
    <t>0.4533 </t>
  </si>
  <si>
    <t>11 </t>
  </si>
  <si>
    <t>213 </t>
  </si>
  <si>
    <t>17688] </t>
  </si>
  <si>
    <t>0.4084 </t>
  </si>
  <si>
    <t>245 </t>
  </si>
  <si>
    <t>88 </t>
  </si>
  <si>
    <t>528] </t>
  </si>
  <si>
    <t>0.6378 </t>
  </si>
  <si>
    <t>246 </t>
  </si>
  <si>
    <t>552] </t>
  </si>
  <si>
    <t>0.4477 </t>
  </si>
  <si>
    <t>223 </t>
  </si>
  <si>
    <t>96 </t>
  </si>
  <si>
    <t>1482] </t>
  </si>
  <si>
    <t>Cup</t>
  </si>
  <si>
    <t>0.9360689 </t>
  </si>
  <si>
    <t>14.854197 </t>
  </si>
  <si>
    <t>218.77950 </t>
  </si>
  <si>
    <t>51095.36725 </t>
  </si>
  <si>
    <t>0.5468 </t>
  </si>
  <si>
    <t>575] </t>
  </si>
  <si>
    <t>0.45563688 </t>
  </si>
  <si>
    <t>48.682861 </t>
  </si>
  <si>
    <t>140.721502 </t>
  </si>
  <si>
    <t>30692.6747 </t>
  </si>
  <si>
    <t>0.3715422 </t>
  </si>
  <si>
    <t>226.562187 </t>
  </si>
  <si>
    <t>90.810194 </t>
  </si>
  <si>
    <t>35846.0634 </t>
  </si>
  <si>
    <t>0.4627 </t>
  </si>
  <si>
    <t>0.31464174 </t>
  </si>
  <si>
    <t>225.8698 </t>
  </si>
  <si>
    <t>85.60084 </t>
  </si>
  <si>
    <t>34490.0610 </t>
  </si>
  <si>
    <t>0.3005689 </t>
  </si>
  <si>
    <t>226.962398 </t>
  </si>
  <si>
    <t>89.9553194 </t>
  </si>
  <si>
    <t>35475.2460 </t>
  </si>
  <si>
    <t>0.31180799 </t>
  </si>
  <si>
    <t>227.4746704 </t>
  </si>
  <si>
    <t>90.110021 </t>
  </si>
  <si>
    <t>35358.9700 </t>
  </si>
  <si>
    <t>YOLO -  OBJECTOS SIMULTANEOS</t>
  </si>
  <si>
    <t>MOBILENET -  OBJECTOS SIMULTANEOS</t>
  </si>
  <si>
    <t>MOBILENET V3 -  OBJECTOS SIMULTANEOS</t>
  </si>
  <si>
    <r>
      <rPr>
        <b/>
        <sz val="11"/>
        <rFont val="Calibri"/>
        <family val="2"/>
        <charset val="1"/>
      </rPr>
      <t>Objects</t>
    </r>
    <r>
      <rPr>
        <sz val="11"/>
        <rFont val="Calibri"/>
        <family val="2"/>
        <charset val="1"/>
      </rPr>
      <t> </t>
    </r>
  </si>
  <si>
    <t>0.7264158129692078 </t>
  </si>
  <si>
    <t>98 </t>
  </si>
  <si>
    <t>116 </t>
  </si>
  <si>
    <t>726 </t>
  </si>
  <si>
    <t>0.778212785 </t>
  </si>
  <si>
    <t>22.496480941 </t>
  </si>
  <si>
    <t>121.98937225 </t>
  </si>
  <si>
    <t>15483.04455 </t>
  </si>
  <si>
    <t>65 cm </t>
  </si>
  <si>
    <t>0.4419047832 </t>
  </si>
  <si>
    <t>24.50227975 </t>
  </si>
  <si>
    <t>111.18712711 </t>
  </si>
  <si>
    <t>14788.26648 </t>
  </si>
  <si>
    <t>0.409116923 </t>
  </si>
  <si>
    <t>87.460922241 </t>
  </si>
  <si>
    <t>126.5916967 </t>
  </si>
  <si>
    <t>18518.91869 </t>
  </si>
  <si>
    <t>0.66200721 </t>
  </si>
  <si>
    <t>24 </t>
  </si>
  <si>
    <t>2940 </t>
  </si>
  <si>
    <t>75 cm </t>
  </si>
  <si>
    <t>0.353259354 </t>
  </si>
  <si>
    <t>89.37972736 </t>
  </si>
  <si>
    <t>123.54735660 </t>
  </si>
  <si>
    <t>18084.5578 </t>
  </si>
  <si>
    <t>0.4320191740 </t>
  </si>
  <si>
    <t>42.41189575 </t>
  </si>
  <si>
    <t>102.1375474 </t>
  </si>
  <si>
    <t>13149.3566 </t>
  </si>
  <si>
    <t>0.59719377 </t>
  </si>
  <si>
    <t>29 </t>
  </si>
  <si>
    <t>3016 </t>
  </si>
  <si>
    <t>book</t>
  </si>
  <si>
    <t>0.82228344 </t>
  </si>
  <si>
    <t>51 </t>
  </si>
  <si>
    <t>112 </t>
  </si>
  <si>
    <t>630 </t>
  </si>
  <si>
    <t>Tv</t>
  </si>
  <si>
    <t>0.599912762 </t>
  </si>
  <si>
    <t>165.837043 </t>
  </si>
  <si>
    <t>65.0904021 </t>
  </si>
  <si>
    <t>40089.481360 </t>
  </si>
  <si>
    <t>0.50509512 </t>
  </si>
  <si>
    <t>66 </t>
  </si>
  <si>
    <t>102 </t>
  </si>
  <si>
    <t>345 </t>
  </si>
  <si>
    <t>0.9382128715 </t>
  </si>
  <si>
    <t>158.3523330 </t>
  </si>
  <si>
    <t>61.67619609 </t>
  </si>
  <si>
    <t>34765.541289 </t>
  </si>
  <si>
    <t>0.786422312 </t>
  </si>
  <si>
    <t>159.7937908 </t>
  </si>
  <si>
    <t>55.2057065 </t>
  </si>
  <si>
    <t>32386.4317 </t>
  </si>
  <si>
    <t>0.870388 </t>
  </si>
  <si>
    <t>160.6019382 </t>
  </si>
  <si>
    <t>57.98394155 </t>
  </si>
  <si>
    <t>31608.42157 </t>
  </si>
  <si>
    <t>0.817566454 </t>
  </si>
  <si>
    <t>157.260154 </t>
  </si>
  <si>
    <t>51.55397653 </t>
  </si>
  <si>
    <t>29069.68521 </t>
  </si>
  <si>
    <t>0.49523749 </t>
  </si>
  <si>
    <t>154.447946 </t>
  </si>
  <si>
    <t>52.54051113 </t>
  </si>
  <si>
    <t>23785.1074 </t>
  </si>
  <si>
    <t>0.89143341 </t>
  </si>
  <si>
    <t>171 </t>
  </si>
  <si>
    <t>48 </t>
  </si>
  <si>
    <t>6026] </t>
  </si>
  <si>
    <t>0.5544968 </t>
  </si>
  <si>
    <t>180 </t>
  </si>
  <si>
    <t>77 </t>
  </si>
  <si>
    <t>1584] </t>
  </si>
  <si>
    <t>0.414683610 </t>
  </si>
  <si>
    <t>113.04111099 </t>
  </si>
  <si>
    <t>154.54755783 </t>
  </si>
  <si>
    <t>33871.750601 </t>
  </si>
  <si>
    <t>Mouse</t>
  </si>
  <si>
    <t>0.81593132 </t>
  </si>
  <si>
    <t>170 </t>
  </si>
  <si>
    <t>73 </t>
  </si>
  <si>
    <t>1617] </t>
  </si>
  <si>
    <t>0.6273216 </t>
  </si>
  <si>
    <t>69 </t>
  </si>
  <si>
    <t>1449] </t>
  </si>
  <si>
    <t>0.81023544 </t>
  </si>
  <si>
    <t>172 </t>
  </si>
  <si>
    <t>68 </t>
  </si>
  <si>
    <t>1330 </t>
  </si>
  <si>
    <t>0.6669551 </t>
  </si>
  <si>
    <t>169 </t>
  </si>
  <si>
    <t>1207 </t>
  </si>
  <si>
    <t>0.5318632 </t>
  </si>
  <si>
    <t>160 </t>
  </si>
  <si>
    <t>880 </t>
  </si>
  <si>
    <t>0.5335840 </t>
  </si>
  <si>
    <t>156 </t>
  </si>
  <si>
    <t>544] </t>
  </si>
  <si>
    <t>0.67009925 </t>
  </si>
  <si>
    <t>132 </t>
  </si>
  <si>
    <t>193 </t>
  </si>
  <si>
    <t>8410 </t>
  </si>
  <si>
    <r>
      <rPr>
        <u/>
        <sz val="11"/>
        <rFont val="Calibri"/>
        <family val="2"/>
        <charset val="1"/>
      </rPr>
      <t>0</t>
    </r>
    <r>
      <rPr>
        <sz val="11"/>
        <rFont val="Calibri"/>
        <family val="2"/>
        <charset val="1"/>
      </rPr>
      <t> </t>
    </r>
  </si>
  <si>
    <t>0.49469083 </t>
  </si>
  <si>
    <t>144 </t>
  </si>
  <si>
    <t>288] </t>
  </si>
  <si>
    <t>0.64569371 </t>
  </si>
  <si>
    <t>229 </t>
  </si>
  <si>
    <t>1716] </t>
  </si>
  <si>
    <t>0.3205988407 </t>
  </si>
  <si>
    <t>226.955686 </t>
  </si>
  <si>
    <t>133.3931589 </t>
  </si>
  <si>
    <t>56591.3694 </t>
  </si>
  <si>
    <t>0.34882587 </t>
  </si>
  <si>
    <t>213.74356269 </t>
  </si>
  <si>
    <t>122.3432979 </t>
  </si>
  <si>
    <t>47327.8276 </t>
  </si>
  <si>
    <t>0.330828398 </t>
  </si>
  <si>
    <t>207.548749 </t>
  </si>
  <si>
    <t>103.582015 </t>
  </si>
  <si>
    <t>42720.99090 </t>
  </si>
  <si>
    <t>0.413948804 </t>
  </si>
  <si>
    <t>201.118383 </t>
  </si>
  <si>
    <t>105.9499225 </t>
  </si>
  <si>
    <t>38647.910573 </t>
  </si>
  <si>
    <t>0.44367545 </t>
  </si>
  <si>
    <t>196.8245143 </t>
  </si>
  <si>
    <t>98.1145668 </t>
  </si>
  <si>
    <t>36801.8214 </t>
  </si>
  <si>
    <t>0.48107144 </t>
  </si>
  <si>
    <t>189.490814 </t>
  </si>
  <si>
    <t>94.26947212 </t>
  </si>
  <si>
    <t>27228.93439 </t>
  </si>
  <si>
    <t>YOLO -  OBJECTOS OCLUIDOS</t>
  </si>
  <si>
    <t>MOBILENET  -  OBJECTOS OCLUIDOS</t>
  </si>
  <si>
    <r>
      <rPr>
        <b/>
        <sz val="11"/>
        <rFont val="Arial"/>
        <family val="2"/>
        <charset val="1"/>
      </rPr>
      <t>Object</t>
    </r>
    <r>
      <rPr>
        <sz val="11"/>
        <rFont val="Arial"/>
        <family val="2"/>
        <charset val="1"/>
      </rPr>
      <t> </t>
    </r>
  </si>
  <si>
    <r>
      <rPr>
        <b/>
        <sz val="11"/>
        <rFont val="Arial"/>
        <family val="2"/>
        <charset val="1"/>
      </rPr>
      <t>Distances</t>
    </r>
    <r>
      <rPr>
        <sz val="11"/>
        <rFont val="Arial"/>
        <family val="2"/>
        <charset val="1"/>
      </rPr>
      <t> </t>
    </r>
  </si>
  <si>
    <r>
      <rPr>
        <b/>
        <sz val="11"/>
        <rFont val="Arial"/>
        <family val="2"/>
        <charset val="1"/>
      </rPr>
      <t>Confidence</t>
    </r>
    <r>
      <rPr>
        <sz val="11"/>
        <rFont val="Arial"/>
        <family val="2"/>
        <charset val="1"/>
      </rPr>
      <t> </t>
    </r>
  </si>
  <si>
    <r>
      <rPr>
        <b/>
        <sz val="11"/>
        <rFont val="Arial"/>
        <family val="2"/>
        <charset val="1"/>
      </rPr>
      <t>X_Center</t>
    </r>
    <r>
      <rPr>
        <sz val="11"/>
        <rFont val="Arial"/>
        <family val="2"/>
        <charset val="1"/>
      </rPr>
      <t> </t>
    </r>
  </si>
  <si>
    <r>
      <rPr>
        <b/>
        <sz val="11"/>
        <rFont val="Arial"/>
        <family val="2"/>
        <charset val="1"/>
      </rPr>
      <t>Y_Center</t>
    </r>
    <r>
      <rPr>
        <sz val="11"/>
        <rFont val="Arial"/>
        <family val="2"/>
        <charset val="1"/>
      </rPr>
      <t> </t>
    </r>
  </si>
  <si>
    <r>
      <rPr>
        <b/>
        <sz val="11"/>
        <rFont val="Arial"/>
        <family val="2"/>
        <charset val="1"/>
      </rPr>
      <t>Area</t>
    </r>
    <r>
      <rPr>
        <sz val="11"/>
        <rFont val="Arial"/>
        <family val="2"/>
        <charset val="1"/>
      </rPr>
      <t> </t>
    </r>
  </si>
  <si>
    <t>Combination 1 </t>
  </si>
  <si>
    <t>bottle </t>
  </si>
  <si>
    <t>0.55818 </t>
  </si>
  <si>
    <t>159 </t>
  </si>
  <si>
    <t>4263 </t>
  </si>
  <si>
    <t>0.4205585 </t>
  </si>
  <si>
    <t>153.47196 </t>
  </si>
  <si>
    <t>56.277003 </t>
  </si>
  <si>
    <t>30077276 </t>
  </si>
  <si>
    <t>car </t>
  </si>
  <si>
    <t>0.681540 </t>
  </si>
  <si>
    <t>162 </t>
  </si>
  <si>
    <t>3977 </t>
  </si>
  <si>
    <t>0.58892661 </t>
  </si>
  <si>
    <t>152.3202 </t>
  </si>
  <si>
    <t>111.6178 </t>
  </si>
  <si>
    <t>33140.2438 </t>
  </si>
  <si>
    <t>0,57931 </t>
  </si>
  <si>
    <t>154 </t>
  </si>
  <si>
    <t>576 </t>
  </si>
  <si>
    <t>Nothing detected </t>
  </si>
  <si>
    <t>0,5898 </t>
  </si>
  <si>
    <t>175 </t>
  </si>
  <si>
    <t>115 </t>
  </si>
  <si>
    <t>837 </t>
  </si>
  <si>
    <t>Combination 2 </t>
  </si>
  <si>
    <t>0.376221 </t>
  </si>
  <si>
    <t>206.7764 </t>
  </si>
  <si>
    <t>57.71853 </t>
  </si>
  <si>
    <t>44644.6802 </t>
  </si>
  <si>
    <t>0,4047 </t>
  </si>
  <si>
    <t>155 </t>
  </si>
  <si>
    <t>1054 </t>
  </si>
  <si>
    <t>0.865797 </t>
  </si>
  <si>
    <t>178.3324 </t>
  </si>
  <si>
    <t>55.6414 </t>
  </si>
  <si>
    <t>31999.5325 </t>
  </si>
  <si>
    <t>0,4597 </t>
  </si>
  <si>
    <t>62 </t>
  </si>
  <si>
    <t>432 </t>
  </si>
  <si>
    <t>0,5154 </t>
  </si>
  <si>
    <t>204 </t>
  </si>
  <si>
    <t>59 </t>
  </si>
  <si>
    <t>5724 </t>
  </si>
  <si>
    <t>0,8241 </t>
  </si>
  <si>
    <t>183 </t>
  </si>
  <si>
    <t>52.5405111 </t>
  </si>
  <si>
    <t>3120 </t>
  </si>
  <si>
    <t>0,6412 </t>
  </si>
  <si>
    <t>184 </t>
  </si>
  <si>
    <t>665 </t>
  </si>
  <si>
    <t>MOBILENET -  PERSONA - TILT 60 SUELO</t>
  </si>
  <si>
    <t>MOBILENET V3 -  PERSONA - TILT 60 SUELO</t>
  </si>
  <si>
    <r>
      <rPr>
        <b/>
        <sz val="11"/>
        <rFont val="Arial"/>
        <family val="2"/>
        <charset val="1"/>
      </rPr>
      <t>Measures</t>
    </r>
    <r>
      <rPr>
        <sz val="11"/>
        <rFont val="Arial"/>
        <family val="2"/>
        <charset val="1"/>
      </rPr>
      <t> </t>
    </r>
  </si>
  <si>
    <t>Person </t>
  </si>
  <si>
    <t>120 </t>
  </si>
  <si>
    <t>0.881458 </t>
  </si>
  <si>
    <t>62.18432 </t>
  </si>
  <si>
    <t>20.87852 </t>
  </si>
  <si>
    <t>63398.9490 </t>
  </si>
  <si>
    <t>0.8884620 </t>
  </si>
  <si>
    <t>78.50903 </t>
  </si>
  <si>
    <t>60.87980 </t>
  </si>
  <si>
    <t>60807.7513 </t>
  </si>
  <si>
    <t>200 </t>
  </si>
  <si>
    <t>0.98019 </t>
  </si>
  <si>
    <t>88.81570 </t>
  </si>
  <si>
    <t>105.4408 </t>
  </si>
  <si>
    <t>58707.42715 </t>
  </si>
  <si>
    <t>240 </t>
  </si>
  <si>
    <t>0.995626 </t>
  </si>
  <si>
    <t>95.91912 </t>
  </si>
  <si>
    <t>133.56305 </t>
  </si>
  <si>
    <t>54337.2587 </t>
  </si>
  <si>
    <t>280 </t>
  </si>
  <si>
    <t>0.99682 </t>
  </si>
  <si>
    <t>102.16783 </t>
  </si>
  <si>
    <t>150.00103 </t>
  </si>
  <si>
    <t>53548.58432 </t>
  </si>
  <si>
    <t>320 </t>
  </si>
  <si>
    <t>0.9875 </t>
  </si>
  <si>
    <t>105.3532 </t>
  </si>
  <si>
    <t>162.5403118 </t>
  </si>
  <si>
    <t>51230.81287 </t>
  </si>
  <si>
    <t>360 </t>
  </si>
  <si>
    <t>0.89612 </t>
  </si>
  <si>
    <t>111.2021 </t>
  </si>
  <si>
    <t>169.9262 </t>
  </si>
  <si>
    <t>49377.7917 </t>
  </si>
  <si>
    <t>400 </t>
  </si>
  <si>
    <t>0.961028 </t>
  </si>
  <si>
    <t>112.30622 </t>
  </si>
  <si>
    <t>188.85739 </t>
  </si>
  <si>
    <t>49264.3225 </t>
  </si>
  <si>
    <t>440 </t>
  </si>
  <si>
    <t>0.981909 </t>
  </si>
  <si>
    <t>113.5205 </t>
  </si>
  <si>
    <t>191.40039 </t>
  </si>
  <si>
    <t>48840.88445 </t>
  </si>
  <si>
    <t>480 </t>
  </si>
  <si>
    <t>0.971342 </t>
  </si>
  <si>
    <t>117.9940 </t>
  </si>
  <si>
    <t>198.63412 </t>
  </si>
  <si>
    <t>48108.2973 </t>
  </si>
  <si>
    <t>YOLO -  PERSONA - TILT 80 MESA</t>
  </si>
  <si>
    <t>MOBILENET -  PERSONA - TILT 80 MESA</t>
  </si>
  <si>
    <t>MOBILENET V3 -  PERSONA - TILT 80 MESA</t>
  </si>
  <si>
    <r>
      <rPr>
        <b/>
        <sz val="11"/>
        <rFont val="Arial"/>
        <family val="2"/>
        <charset val="1"/>
      </rPr>
      <t>1</t>
    </r>
    <r>
      <rPr>
        <sz val="11"/>
        <rFont val="Arial"/>
        <family val="2"/>
        <charset val="1"/>
      </rPr>
      <t> </t>
    </r>
  </si>
  <si>
    <t>0.99217301 </t>
  </si>
  <si>
    <t>28 </t>
  </si>
  <si>
    <t>30500 </t>
  </si>
  <si>
    <t>0.9914730 </t>
  </si>
  <si>
    <t>88.966358 </t>
  </si>
  <si>
    <t>25.54205 </t>
  </si>
  <si>
    <t>66134.267 </t>
  </si>
  <si>
    <t>0.99694144 </t>
  </si>
  <si>
    <t>20856 </t>
  </si>
  <si>
    <t>0.992837 </t>
  </si>
  <si>
    <t>103.34934 </t>
  </si>
  <si>
    <t>58.829547 </t>
  </si>
  <si>
    <t>57457.854 </t>
  </si>
  <si>
    <t>0.99194413 </t>
  </si>
  <si>
    <t>14140 </t>
  </si>
  <si>
    <t>0.993838 </t>
  </si>
  <si>
    <t>107.483891 </t>
  </si>
  <si>
    <t>76.2938480 </t>
  </si>
  <si>
    <t>50820.39 </t>
  </si>
  <si>
    <t>0.99691730 </t>
  </si>
  <si>
    <t>108 </t>
  </si>
  <si>
    <t>10556 </t>
  </si>
  <si>
    <t>0.993243 </t>
  </si>
  <si>
    <t>110.33884 </t>
  </si>
  <si>
    <t>94.9754981 </t>
  </si>
  <si>
    <t>46352.300 </t>
  </si>
  <si>
    <t>0.99444121 </t>
  </si>
  <si>
    <t>113 </t>
  </si>
  <si>
    <t>8851 </t>
  </si>
  <si>
    <t>0.9468069 </t>
  </si>
  <si>
    <t>113.3714 </t>
  </si>
  <si>
    <t>103.34834 </t>
  </si>
  <si>
    <t>43381.065 </t>
  </si>
  <si>
    <t>0.99231833 </t>
  </si>
  <si>
    <t>117 </t>
  </si>
  <si>
    <t>6912 </t>
  </si>
  <si>
    <t>0.819759 </t>
  </si>
  <si>
    <t>116.0628 </t>
  </si>
  <si>
    <t>101.53550 </t>
  </si>
  <si>
    <t>40054.63926 </t>
  </si>
  <si>
    <t>0.95929431 </t>
  </si>
  <si>
    <t>4998 </t>
  </si>
  <si>
    <t>0.939298 </t>
  </si>
  <si>
    <t>115.671074 </t>
  </si>
  <si>
    <t>114.48879 </t>
  </si>
  <si>
    <t>38481.7801 </t>
  </si>
  <si>
    <t>0.954816460 </t>
  </si>
  <si>
    <t>128 </t>
  </si>
  <si>
    <t>4620 </t>
  </si>
  <si>
    <t>0.967967 </t>
  </si>
  <si>
    <t>128.1343 </t>
  </si>
  <si>
    <t>120.8997 </t>
  </si>
  <si>
    <t>39356.551 </t>
  </si>
  <si>
    <t>0.933297276 </t>
  </si>
  <si>
    <t>123 </t>
  </si>
  <si>
    <t>0.97840 </t>
  </si>
  <si>
    <t>127.003498 </t>
  </si>
  <si>
    <t>123.03774 </t>
  </si>
  <si>
    <t>37692.722 </t>
  </si>
  <si>
    <t>520 </t>
  </si>
  <si>
    <t>0.95679706 </t>
  </si>
  <si>
    <t>134 </t>
  </si>
  <si>
    <t>0.971281 </t>
  </si>
  <si>
    <t>123.70499 </t>
  </si>
  <si>
    <t>124.27140 </t>
  </si>
  <si>
    <t>35006.151 </t>
  </si>
  <si>
    <t>MOBILENET -  Botella y Coche Simultaneos</t>
  </si>
  <si>
    <t>MOBILENET V3  -  Bottle 20 medidas</t>
  </si>
  <si>
    <t>Car</t>
  </si>
  <si>
    <t>0.89334</t>
  </si>
  <si>
    <t>0.404902</t>
  </si>
  <si>
    <t>0.72352</t>
  </si>
  <si>
    <t>0.8134454488754272</t>
  </si>
  <si>
    <t>126.02005004882812</t>
  </si>
  <si>
    <t>91.0955753326416</t>
  </si>
  <si>
    <t xml:space="preserve"> 0.754414</t>
  </si>
  <si>
    <t>0.8357921838760376</t>
  </si>
  <si>
    <t>126.13104629516602</t>
  </si>
  <si>
    <t>100.24428939819336</t>
  </si>
  <si>
    <t>0.7057443</t>
  </si>
  <si>
    <t>0.7903839349746704</t>
  </si>
  <si>
    <t>125.97011375427246</t>
  </si>
  <si>
    <t>92.62369346618652</t>
  </si>
  <si>
    <t xml:space="preserve"> 0.40384</t>
  </si>
  <si>
    <t>0.7076748013496399</t>
  </si>
  <si>
    <t>127.61274147033691</t>
  </si>
  <si>
    <t>95.42400550842285</t>
  </si>
  <si>
    <t>0.5444281697273254</t>
  </si>
  <si>
    <t>127.99629306793213</t>
  </si>
  <si>
    <t>93.42681884765624</t>
  </si>
  <si>
    <t>0.5519501566886902</t>
  </si>
  <si>
    <t>122.84278678894043</t>
  </si>
  <si>
    <t>86.87717390060425</t>
  </si>
  <si>
    <t>0.7789537</t>
  </si>
  <si>
    <t>0.5112875103950499</t>
  </si>
  <si>
    <t>125.20382595062256</t>
  </si>
  <si>
    <t>80.93694877624513</t>
  </si>
  <si>
    <t>0.5672088265419006</t>
  </si>
  <si>
    <t>125.71600341796876</t>
  </si>
  <si>
    <t>80.069983959198</t>
  </si>
  <si>
    <t>0.5635610818862915</t>
  </si>
  <si>
    <t>125.26515197753906</t>
  </si>
  <si>
    <t>83.16829204559326</t>
  </si>
  <si>
    <t>Bottle</t>
  </si>
  <si>
    <t xml:space="preserve"> 0.960464</t>
  </si>
  <si>
    <t>12 </t>
  </si>
  <si>
    <t xml:space="preserve"> 0.9636842</t>
  </si>
  <si>
    <t>13 </t>
  </si>
  <si>
    <t xml:space="preserve"> 0.926495</t>
  </si>
  <si>
    <t>14 </t>
  </si>
  <si>
    <t>0.892568</t>
  </si>
  <si>
    <t>15 </t>
  </si>
  <si>
    <t xml:space="preserve"> 0.58230</t>
  </si>
  <si>
    <t>16 </t>
  </si>
  <si>
    <t xml:space="preserve"> 0.66490</t>
  </si>
  <si>
    <t>17 </t>
  </si>
  <si>
    <t>18 </t>
  </si>
  <si>
    <t>19 </t>
  </si>
  <si>
    <t>20 </t>
  </si>
  <si>
    <t>MOBILENET V3  -  PRUEBAS A DISTINTAS VELOCIDADES - SMARPHONE</t>
  </si>
  <si>
    <t>Speeds</t>
  </si>
  <si>
    <r>
      <rPr>
        <b/>
        <sz val="11"/>
        <rFont val="Calibri"/>
        <family val="2"/>
        <charset val="1"/>
      </rPr>
      <t>Distances</t>
    </r>
    <r>
      <rPr>
        <sz val="11"/>
        <rFont val="Calibri"/>
        <family val="2"/>
        <charset val="1"/>
      </rPr>
      <t> </t>
    </r>
    <r>
      <rPr>
        <b/>
        <sz val="11"/>
        <rFont val="Calibri"/>
        <family val="2"/>
        <charset val="1"/>
      </rPr>
      <t>(cm)</t>
    </r>
  </si>
  <si>
    <t>Detection Time (s)</t>
  </si>
  <si>
    <t>MOBILENET V3  -  PRUEBAS A DISTINTAS VELOCIDADES - LOCAL</t>
  </si>
  <si>
    <t>10 juntas</t>
  </si>
  <si>
    <t>MOBILENET V3  -  PRUEBAS A DISTINTAS VELOCIDADES VARIANDO DISTANCIAS – SMARPHONE</t>
  </si>
  <si>
    <t>Distances between bottles</t>
  </si>
  <si>
    <t>Valores con la separación habitual de las botellas. La transición es de unos 5 segundos y a partir de 40 cm de separación solo coge al primer objeto</t>
  </si>
  <si>
    <t xml:space="preserve">l </t>
  </si>
  <si>
    <t xml:space="preserve">MOBILENET V3  -  PRUEBAS A DISTINTAS VELOCIDADES VARIANDO DISTANCIAS -3 OBJETOS DISTINTOS – LOCAL </t>
  </si>
  <si>
    <t>MOBILENET V3  -  PRUEBAS A DISTINTAS VELOCIDADES VARIANDO DISTANCIAS -3 OBJETOS DISTINTOS – SMARPHONE</t>
  </si>
  <si>
    <t>Etiqueta</t>
  </si>
  <si>
    <t>Orientaciones</t>
  </si>
  <si>
    <t xml:space="preserve"> MobileNet SSD V3</t>
  </si>
  <si>
    <t>YOLO V3</t>
  </si>
  <si>
    <t>Tenedor</t>
  </si>
  <si>
    <t>De frente</t>
  </si>
  <si>
    <t>-</t>
  </si>
  <si>
    <t>De lado</t>
  </si>
  <si>
    <t>Desde atrás</t>
  </si>
  <si>
    <t>‘florero’ </t>
  </si>
  <si>
    <t>‘cuchara’ </t>
  </si>
  <si>
    <t>Cuchara</t>
  </si>
  <si>
    <t>0,3109 </t>
  </si>
  <si>
    <t>- </t>
  </si>
  <si>
    <t>0,3416 </t>
  </si>
  <si>
    <t>‘persona’ </t>
  </si>
  <si>
    <t>0,3140 </t>
  </si>
  <si>
    <t>Bowl</t>
  </si>
  <si>
    <t>Portátil</t>
  </si>
  <si>
    <t>0,6286 </t>
  </si>
  <si>
    <t>0,5035 </t>
  </si>
  <si>
    <t>Reloj</t>
  </si>
  <si>
    <t>Tijeras</t>
  </si>
  <si>
    <t>“Tenedor”</t>
  </si>
  <si>
    <t>Gato</t>
  </si>
  <si>
    <t>0,3214 </t>
  </si>
  <si>
    <t>Perro</t>
  </si>
  <si>
    <t> 0,6130</t>
  </si>
  <si>
    <t>0,6532 </t>
  </si>
  <si>
    <t>“persona”</t>
  </si>
  <si>
    <t>0,4819 </t>
  </si>
  <si>
    <t>Mando a distancia</t>
  </si>
  <si>
    <t>0,5109 </t>
  </si>
  <si>
    <t>0,3304 </t>
  </si>
  <si>
    <t>Teclado</t>
  </si>
  <si>
    <t>0,6158 </t>
  </si>
  <si>
    <t>0,3341 </t>
  </si>
  <si>
    <t>0,5452 </t>
  </si>
  <si>
    <t>0,3221 </t>
  </si>
  <si>
    <t>Libro</t>
  </si>
  <si>
    <t>“Mando a distancia” </t>
  </si>
  <si>
    <t>--</t>
  </si>
  <si>
    <t>“Teléfono móvil” </t>
  </si>
  <si>
    <t>Persona</t>
  </si>
  <si>
    <t> 0,8220</t>
  </si>
  <si>
    <t>0,8914 </t>
  </si>
  <si>
    <t> 0,8396</t>
  </si>
  <si>
    <t>0,9681 </t>
  </si>
  <si>
    <t>Coche</t>
  </si>
  <si>
    <t>0,3578 </t>
  </si>
  <si>
    <t>0,3245 </t>
  </si>
  <si>
    <t>“Camión” </t>
  </si>
  <si>
    <t xml:space="preserve">     Cuchillo</t>
  </si>
  <si>
    <t>Señal de Stop</t>
  </si>
  <si>
    <t>“Tijeras” </t>
  </si>
  <si>
    <t>Botella</t>
  </si>
  <si>
    <t>0,6474 </t>
  </si>
  <si>
    <t>0,8815 </t>
  </si>
  <si>
    <t> 0,6125</t>
  </si>
  <si>
    <t>0,8324 </t>
  </si>
  <si>
    <t>Copa de Vino</t>
  </si>
  <si>
    <t>Taza</t>
  </si>
  <si>
    <t>0,4402 </t>
  </si>
  <si>
    <t>0,4587 </t>
  </si>
  <si>
    <t>Plátano</t>
  </si>
  <si>
    <t> 0,6521</t>
  </si>
  <si>
    <t>0,4778 </t>
  </si>
  <si>
    <t>0,7221 </t>
  </si>
  <si>
    <t>Manzana</t>
  </si>
  <si>
    <t>Naranja</t>
  </si>
  <si>
    <t>Ratón</t>
  </si>
  <si>
    <t>0.5155</t>
  </si>
  <si>
    <t>0,5475 </t>
  </si>
  <si>
    <t>0,4172 </t>
  </si>
  <si>
    <t>0,3147 </t>
  </si>
  <si>
    <t>0,3754 </t>
  </si>
  <si>
    <t xml:space="preserve"> Teléfono Móvil</t>
  </si>
  <si>
    <t>0,5038 </t>
  </si>
  <si>
    <t>Robobo</t>
  </si>
  <si>
    <t>0,9040 </t>
  </si>
  <si>
    <t>0,8270 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</si>
</sst>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</font>
    <font>
      <sz val="10"/>
      <color theme="2" tint="-0.499984740745262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9" xfId="0" applyBorder="1"/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0" fillId="0" borderId="0" xfId="0" applyBorder="1" applyAlignment="1"/>
    <xf numFmtId="0" fontId="3" fillId="0" borderId="29" xfId="0" applyFon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0" xfId="0" applyNumberFormat="1" applyBorder="1" applyAlignment="1"/>
    <xf numFmtId="0" fontId="8" fillId="0" borderId="0" xfId="0" applyFont="1"/>
    <xf numFmtId="0" fontId="9" fillId="0" borderId="28" xfId="0" applyFont="1" applyBorder="1" applyAlignment="1">
      <alignment horizontal="center" vertical="center" wrapText="1"/>
    </xf>
    <xf numFmtId="0" fontId="8" fillId="0" borderId="22" xfId="0" applyFont="1" applyBorder="1"/>
    <xf numFmtId="0" fontId="10" fillId="0" borderId="2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/>
    <xf numFmtId="0" fontId="9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600" b="0" strike="noStrike" spc="-1">
                <a:solidFill>
                  <a:srgbClr val="595959"/>
                </a:solidFill>
                <a:latin typeface="Calibri"/>
              </a:rPr>
              <a:t>Car - Yolo V3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Hoja1!$AC$13:$AC$17</c:f>
              <c:numCache>
                <c:formatCode>General</c:formatCode>
                <c:ptCount val="5"/>
                <c:pt idx="0">
                  <c:v>2432</c:v>
                </c:pt>
                <c:pt idx="1">
                  <c:v>1862</c:v>
                </c:pt>
                <c:pt idx="2">
                  <c:v>3800</c:v>
                </c:pt>
                <c:pt idx="3">
                  <c:v>782</c:v>
                </c:pt>
                <c:pt idx="4">
                  <c:v>570</c:v>
                </c:pt>
              </c:numCache>
            </c:numRef>
          </c:xVal>
          <c:yVal>
            <c:numRef>
              <c:f>Hoja1!$AE$13:$AE$17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4-4313-95C6-AC4150214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2752"/>
        <c:axId val="19816259"/>
      </c:scatterChart>
      <c:valAx>
        <c:axId val="649927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Area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9816259"/>
        <c:crosses val="autoZero"/>
        <c:crossBetween val="midCat"/>
      </c:valAx>
      <c:valAx>
        <c:axId val="198162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Distance (cm)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649927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600" b="0" strike="noStrike" spc="-1">
                <a:solidFill>
                  <a:srgbClr val="595959"/>
                </a:solidFill>
                <a:latin typeface="Calibri"/>
              </a:rPr>
              <a:t>Bottle - Mobilenet V3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71245842926599"/>
          <c:y val="0.16443569553805801"/>
          <c:w val="0.79649526733179798"/>
          <c:h val="0.60551181102362195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5"/>
            <c:dispRSqr val="1"/>
            <c:dispEq val="1"/>
            <c:trendlineLbl>
              <c:numFmt formatCode="General" sourceLinked="0"/>
            </c:trendlineLbl>
          </c:trendline>
          <c:xVal>
            <c:numRef>
              <c:f>1</c:f>
              <c:numCache>
                <c:formatCode>General</c:formatCode>
                <c:ptCount val="16"/>
                <c:pt idx="0">
                  <c:v>19358.814920000001</c:v>
                </c:pt>
                <c:pt idx="1">
                  <c:v>13483.640219999999</c:v>
                </c:pt>
                <c:pt idx="2">
                  <c:v>10160.21725</c:v>
                </c:pt>
                <c:pt idx="3">
                  <c:v>8549.9475299999995</c:v>
                </c:pt>
                <c:pt idx="4">
                  <c:v>7198.867776</c:v>
                </c:pt>
                <c:pt idx="5">
                  <c:v>5650.9032100000004</c:v>
                </c:pt>
                <c:pt idx="6">
                  <c:v>4191.0733700000001</c:v>
                </c:pt>
                <c:pt idx="7">
                  <c:v>3734.5079999999998</c:v>
                </c:pt>
                <c:pt idx="8">
                  <c:v>2929.9451100000001</c:v>
                </c:pt>
                <c:pt idx="9">
                  <c:v>2634.1946499999999</c:v>
                </c:pt>
                <c:pt idx="10">
                  <c:v>2160.7302</c:v>
                </c:pt>
                <c:pt idx="11">
                  <c:v>1974.3942</c:v>
                </c:pt>
                <c:pt idx="12">
                  <c:v>1908.7596000000001</c:v>
                </c:pt>
                <c:pt idx="13">
                  <c:v>1893.0993800000001</c:v>
                </c:pt>
                <c:pt idx="14">
                  <c:v>836.20739600000002</c:v>
                </c:pt>
                <c:pt idx="15">
                  <c:v>678.34429999999998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8-4C09-868A-FB229995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07131"/>
        <c:axId val="29554831"/>
      </c:scatterChart>
      <c:valAx>
        <c:axId val="962071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Area</a:t>
                </a:r>
              </a:p>
            </c:rich>
          </c:tx>
          <c:layout>
            <c:manualLayout>
              <c:xMode val="edge"/>
              <c:yMode val="edge"/>
              <c:x val="0.47288309030442599"/>
              <c:y val="0.8774278215223100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29554831"/>
        <c:crosses val="autoZero"/>
        <c:crossBetween val="midCat"/>
      </c:valAx>
      <c:valAx>
        <c:axId val="295548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Distance (cm)</a:t>
                </a:r>
              </a:p>
            </c:rich>
          </c:tx>
          <c:layout>
            <c:manualLayout>
              <c:xMode val="edge"/>
              <c:yMode val="edge"/>
              <c:x val="2.49424405218726E-2"/>
              <c:y val="0.345144356955380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62071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600" b="0" strike="noStrike" spc="-1">
                <a:solidFill>
                  <a:srgbClr val="595959"/>
                </a:solidFill>
                <a:latin typeface="Calibri"/>
              </a:rPr>
              <a:t>Bottle - Different speeds - Smarphone VS Local </a:t>
            </a:r>
          </a:p>
        </c:rich>
      </c:tx>
      <c:layout>
        <c:manualLayout>
          <c:xMode val="edge"/>
          <c:yMode val="edge"/>
          <c:x val="0.186423505572442"/>
          <c:y val="4.87519500780030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760650359435"/>
          <c:y val="0.171606864274571"/>
          <c:w val="0.73845708496164397"/>
          <c:h val="0.61690717628705205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"/>
                <c:pt idx="0">
                  <c:v>7.2764300000000004</c:v>
                </c:pt>
                <c:pt idx="1">
                  <c:v>5.4485000000000001</c:v>
                </c:pt>
                <c:pt idx="2">
                  <c:v>4.2207999999999997</c:v>
                </c:pt>
                <c:pt idx="3">
                  <c:v>3.4555500000000001</c:v>
                </c:pt>
                <c:pt idx="4">
                  <c:v>2.8436300000000001</c:v>
                </c:pt>
                <c:pt idx="5">
                  <c:v>2.6091199999999999</c:v>
                </c:pt>
                <c:pt idx="6">
                  <c:v>2.4108100000000001</c:v>
                </c:pt>
                <c:pt idx="7">
                  <c:v>2.3549799999999999</c:v>
                </c:pt>
                <c:pt idx="8">
                  <c:v>1.9380999999999999</c:v>
                </c:pt>
                <c:pt idx="9">
                  <c:v>1.9587829999999999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First Object Smarphone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6E0-4245-A316-143380D977BD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"/>
                <c:pt idx="0">
                  <c:v>16.6998</c:v>
                </c:pt>
                <c:pt idx="1">
                  <c:v>10.635</c:v>
                </c:pt>
                <c:pt idx="2">
                  <c:v>8.1304800000000004</c:v>
                </c:pt>
                <c:pt idx="3">
                  <c:v>6.47037</c:v>
                </c:pt>
                <c:pt idx="4">
                  <c:v>5.7509399999999999</c:v>
                </c:pt>
                <c:pt idx="5">
                  <c:v>5.0676220000000001</c:v>
                </c:pt>
                <c:pt idx="6">
                  <c:v>4.5141</c:v>
                </c:pt>
                <c:pt idx="7">
                  <c:v>3.8669500000000001</c:v>
                </c:pt>
                <c:pt idx="8">
                  <c:v>3.9016099999999998</c:v>
                </c:pt>
                <c:pt idx="9">
                  <c:v>3.5510543999999999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Second Object Smarphone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E0-4245-A316-143380D977BD}"/>
            </c:ext>
          </c:extLst>
        </c:ser>
        <c:ser>
          <c:idx val="2"/>
          <c:order val="2"/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"/>
                <c:pt idx="0">
                  <c:v>25.556010000000001</c:v>
                </c:pt>
                <c:pt idx="1">
                  <c:v>16.389600000000002</c:v>
                </c:pt>
                <c:pt idx="2">
                  <c:v>12.432499999999999</c:v>
                </c:pt>
                <c:pt idx="3">
                  <c:v>10.617983000000001</c:v>
                </c:pt>
                <c:pt idx="4">
                  <c:v>8.552505</c:v>
                </c:pt>
                <c:pt idx="5">
                  <c:v>7.3522660000000002</c:v>
                </c:pt>
                <c:pt idx="6">
                  <c:v>6.7709849999999996</c:v>
                </c:pt>
                <c:pt idx="7">
                  <c:v>5.8923500000000004</c:v>
                </c:pt>
                <c:pt idx="8">
                  <c:v>5.4036400000000002</c:v>
                </c:pt>
                <c:pt idx="9">
                  <c:v>4.8912000000000004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Third Object Smarphone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6E0-4245-A316-143380D977BD}"/>
            </c:ext>
          </c:extLst>
        </c:ser>
        <c:ser>
          <c:idx val="3"/>
          <c:order val="3"/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0"/>
                <c:pt idx="0">
                  <c:v>7.8</c:v>
                </c:pt>
                <c:pt idx="1">
                  <c:v>4.62</c:v>
                </c:pt>
                <c:pt idx="2">
                  <c:v>3.91</c:v>
                </c:pt>
                <c:pt idx="3">
                  <c:v>3.26</c:v>
                </c:pt>
                <c:pt idx="4">
                  <c:v>2.95</c:v>
                </c:pt>
                <c:pt idx="5">
                  <c:v>2.68</c:v>
                </c:pt>
                <c:pt idx="6">
                  <c:v>2.86</c:v>
                </c:pt>
                <c:pt idx="7">
                  <c:v>2.78</c:v>
                </c:pt>
                <c:pt idx="8">
                  <c:v>2.36</c:v>
                </c:pt>
                <c:pt idx="9">
                  <c:v>2.2000000000000002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6</c15:sqref>
                        </c15:formulaRef>
                      </c:ext>
                    </c:extLst>
                    <c:strCache>
                      <c:ptCount val="1"/>
                      <c:pt idx="0">
                        <c:v>First Object Local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6E0-4245-A316-143380D977BD}"/>
            </c:ext>
          </c:extLst>
        </c:ser>
        <c:ser>
          <c:idx val="4"/>
          <c:order val="4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10"/>
                <c:pt idx="0">
                  <c:v>16.84</c:v>
                </c:pt>
                <c:pt idx="1">
                  <c:v>10.029999999999999</c:v>
                </c:pt>
                <c:pt idx="2">
                  <c:v>6.44</c:v>
                </c:pt>
                <c:pt idx="3">
                  <c:v>6.75</c:v>
                </c:pt>
                <c:pt idx="4">
                  <c:v>5.56</c:v>
                </c:pt>
                <c:pt idx="5">
                  <c:v>4.92</c:v>
                </c:pt>
                <c:pt idx="6">
                  <c:v>4.75</c:v>
                </c:pt>
                <c:pt idx="7">
                  <c:v>4.5999999999999996</c:v>
                </c:pt>
                <c:pt idx="8">
                  <c:v>4.3600000000000003</c:v>
                </c:pt>
                <c:pt idx="9">
                  <c:v>2.91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8</c15:sqref>
                        </c15:formulaRef>
                      </c:ext>
                    </c:extLst>
                    <c:strCache>
                      <c:ptCount val="1"/>
                      <c:pt idx="0">
                        <c:v>Second Object Local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6E0-4245-A316-143380D977BD}"/>
            </c:ext>
          </c:extLst>
        </c:ser>
        <c:ser>
          <c:idx val="5"/>
          <c:order val="5"/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10"/>
                <c:pt idx="0">
                  <c:v>26.34</c:v>
                </c:pt>
                <c:pt idx="1">
                  <c:v>15.39</c:v>
                </c:pt>
                <c:pt idx="2">
                  <c:v>12.13</c:v>
                </c:pt>
                <c:pt idx="3">
                  <c:v>9.91</c:v>
                </c:pt>
                <c:pt idx="4">
                  <c:v>8.48</c:v>
                </c:pt>
                <c:pt idx="5">
                  <c:v>7.43</c:v>
                </c:pt>
                <c:pt idx="6">
                  <c:v>6.72</c:v>
                </c:pt>
                <c:pt idx="7">
                  <c:v>6.28</c:v>
                </c:pt>
                <c:pt idx="8">
                  <c:v>5.86</c:v>
                </c:pt>
                <c:pt idx="9">
                  <c:v>4.74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10</c15:sqref>
                        </c15:formulaRef>
                      </c:ext>
                    </c:extLst>
                    <c:strCache>
                      <c:ptCount val="1"/>
                      <c:pt idx="0">
                        <c:v>Third Object Local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6E0-4245-A316-143380D9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67903"/>
        <c:axId val="16568601"/>
      </c:scatterChart>
      <c:valAx>
        <c:axId val="90267903"/>
        <c:scaling>
          <c:orientation val="minMax"/>
          <c:max val="11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Robobo Speed</a:t>
                </a:r>
              </a:p>
            </c:rich>
          </c:tx>
          <c:layout>
            <c:manualLayout>
              <c:xMode val="edge"/>
              <c:yMode val="edge"/>
              <c:x val="0.42538717614705501"/>
              <c:y val="0.8727574102964119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6568601"/>
        <c:crosses val="autoZero"/>
        <c:crossBetween val="midCat"/>
      </c:valAx>
      <c:valAx>
        <c:axId val="16568601"/>
        <c:scaling>
          <c:orientation val="minMax"/>
          <c:max val="28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Detection time (s)</a:t>
                </a:r>
              </a:p>
            </c:rich>
          </c:tx>
          <c:layout>
            <c:manualLayout>
              <c:xMode val="edge"/>
              <c:yMode val="edge"/>
              <c:x val="2.2241520721763899E-2"/>
              <c:y val="0.304114664586582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26790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3633429573897498"/>
          <c:y val="0.225612423447069"/>
          <c:w val="0.48077949386726199"/>
          <c:h val="0.23845459744364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600" b="0" strike="noStrike" spc="-1">
                <a:solidFill>
                  <a:srgbClr val="595959"/>
                </a:solidFill>
                <a:latin typeface="Calibri"/>
              </a:rPr>
              <a:t>Bottle - Different speeds - Local </a:t>
            </a:r>
          </a:p>
        </c:rich>
      </c:tx>
      <c:layout>
        <c:manualLayout>
          <c:xMode val="edge"/>
          <c:yMode val="edge"/>
          <c:x val="0.16753121998078799"/>
          <c:y val="4.1906757464641203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74735830931801"/>
          <c:y val="0.171686746987952"/>
          <c:w val="0.73845661223182801"/>
          <c:h val="0.61694604504976402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0"/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First Object (60 cm)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0E-4E9A-8F10-6606A25C0F8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20"/>
                <c:pt idx="0">
                  <c:v>16.6998</c:v>
                </c:pt>
                <c:pt idx="1">
                  <c:v>10.635</c:v>
                </c:pt>
                <c:pt idx="2">
                  <c:v>8.1304800000000004</c:v>
                </c:pt>
                <c:pt idx="3">
                  <c:v>6.47037</c:v>
                </c:pt>
                <c:pt idx="4">
                  <c:v>5.7509399999999999</c:v>
                </c:pt>
                <c:pt idx="5">
                  <c:v>5.0676220000000001</c:v>
                </c:pt>
                <c:pt idx="6">
                  <c:v>4.5141</c:v>
                </c:pt>
                <c:pt idx="7">
                  <c:v>3.8669500000000001</c:v>
                </c:pt>
                <c:pt idx="8">
                  <c:v>3.9016099999999998</c:v>
                </c:pt>
                <c:pt idx="9">
                  <c:v>3.5510543999999999</c:v>
                </c:pt>
                <c:pt idx="10">
                  <c:v>16.84</c:v>
                </c:pt>
                <c:pt idx="11">
                  <c:v>10.029999999999999</c:v>
                </c:pt>
                <c:pt idx="12">
                  <c:v>6.44</c:v>
                </c:pt>
                <c:pt idx="13">
                  <c:v>6.75</c:v>
                </c:pt>
                <c:pt idx="14">
                  <c:v>5.56</c:v>
                </c:pt>
                <c:pt idx="15">
                  <c:v>4.92</c:v>
                </c:pt>
                <c:pt idx="16">
                  <c:v>4.75</c:v>
                </c:pt>
                <c:pt idx="17">
                  <c:v>4.5999999999999996</c:v>
                </c:pt>
                <c:pt idx="18">
                  <c:v>4.3600000000000003</c:v>
                </c:pt>
                <c:pt idx="19">
                  <c:v>2.91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Second Object (120 cm)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A0E-4E9A-8F10-6606A25C0F85}"/>
            </c:ext>
          </c:extLst>
        </c:ser>
        <c:ser>
          <c:idx val="2"/>
          <c:order val="2"/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20"/>
                <c:pt idx="0">
                  <c:v>25.556010000000001</c:v>
                </c:pt>
                <c:pt idx="1">
                  <c:v>16.389600000000002</c:v>
                </c:pt>
                <c:pt idx="2">
                  <c:v>12.432499999999999</c:v>
                </c:pt>
                <c:pt idx="3">
                  <c:v>10.617983000000001</c:v>
                </c:pt>
                <c:pt idx="4">
                  <c:v>8.552505</c:v>
                </c:pt>
                <c:pt idx="5">
                  <c:v>7.3522660000000002</c:v>
                </c:pt>
                <c:pt idx="6">
                  <c:v>6.7709849999999996</c:v>
                </c:pt>
                <c:pt idx="7">
                  <c:v>5.8923500000000004</c:v>
                </c:pt>
                <c:pt idx="8">
                  <c:v>5.4036400000000002</c:v>
                </c:pt>
                <c:pt idx="9">
                  <c:v>4.8912000000000004</c:v>
                </c:pt>
                <c:pt idx="10">
                  <c:v>26.34</c:v>
                </c:pt>
                <c:pt idx="11">
                  <c:v>15.39</c:v>
                </c:pt>
                <c:pt idx="12">
                  <c:v>12.13</c:v>
                </c:pt>
                <c:pt idx="13">
                  <c:v>9.91</c:v>
                </c:pt>
                <c:pt idx="14">
                  <c:v>8.48</c:v>
                </c:pt>
                <c:pt idx="15">
                  <c:v>7.43</c:v>
                </c:pt>
                <c:pt idx="16">
                  <c:v>6.72</c:v>
                </c:pt>
                <c:pt idx="17">
                  <c:v>6.28</c:v>
                </c:pt>
                <c:pt idx="18">
                  <c:v>5.86</c:v>
                </c:pt>
                <c:pt idx="19">
                  <c:v>4.74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Third Object (180 cm)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A0E-4E9A-8F10-6606A25C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0880"/>
        <c:axId val="93873779"/>
      </c:scatterChart>
      <c:valAx>
        <c:axId val="17730880"/>
        <c:scaling>
          <c:orientation val="minMax"/>
          <c:max val="11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Robobo Speed</a:t>
                </a:r>
              </a:p>
            </c:rich>
          </c:tx>
          <c:layout>
            <c:manualLayout>
              <c:xMode val="edge"/>
              <c:yMode val="edge"/>
              <c:x val="0.42536023054755001"/>
              <c:y val="0.8727082242011530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3873779"/>
        <c:crosses val="autoZero"/>
        <c:crossBetween val="midCat"/>
      </c:valAx>
      <c:valAx>
        <c:axId val="93873779"/>
        <c:scaling>
          <c:orientation val="minMax"/>
          <c:max val="28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Detection time (s)</a:t>
                </a:r>
              </a:p>
            </c:rich>
          </c:tx>
          <c:layout>
            <c:manualLayout>
              <c:xMode val="edge"/>
              <c:yMode val="edge"/>
              <c:x val="2.2222222222222199E-2"/>
              <c:y val="0.30395495023572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77308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9195297462817098"/>
          <c:y val="0.225612423447069"/>
          <c:w val="0.32489207846652501"/>
          <c:h val="0.233835269831328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Velocidad</a:t>
            </a:r>
            <a:r>
              <a:rPr lang="es-ES" sz="1600" baseline="0"/>
              <a:t>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183130146450217"/>
          <c:y val="0.14236750274060059"/>
          <c:w val="0.77308396596469753"/>
          <c:h val="0.66468356842700338"/>
        </c:manualLayout>
      </c:layout>
      <c:scatterChart>
        <c:scatterStyle val="smoothMarker"/>
        <c:varyColors val="0"/>
        <c:ser>
          <c:idx val="0"/>
          <c:order val="0"/>
          <c:tx>
            <c:v>vase - 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(Hoja1!$X$434,Hoja1!$X$437,Hoja1!$X$440,Hoja1!$X$443,Hoja1!$X$446,Hoja1!$X$449)</c:f>
              <c:numCache>
                <c:formatCode>0.000</c:formatCode>
                <c:ptCount val="6"/>
                <c:pt idx="0">
                  <c:v>2.8</c:v>
                </c:pt>
                <c:pt idx="1">
                  <c:v>2.4</c:v>
                </c:pt>
                <c:pt idx="2">
                  <c:v>2.56</c:v>
                </c:pt>
                <c:pt idx="3">
                  <c:v>2.97</c:v>
                </c:pt>
                <c:pt idx="4">
                  <c:v>3.39</c:v>
                </c:pt>
                <c:pt idx="5">
                  <c:v>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6-40F6-8384-6411DD1BA456}"/>
            </c:ext>
          </c:extLst>
        </c:ser>
        <c:ser>
          <c:idx val="1"/>
          <c:order val="1"/>
          <c:tx>
            <c:v>Vase - Smarphone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(Hoja1!$X$495,Hoja1!$X$498,Hoja1!$X$501,Hoja1!$X$504,Hoja1!$X$507,Hoja1!$X$510)</c:f>
              <c:numCache>
                <c:formatCode>0.000</c:formatCode>
                <c:ptCount val="6"/>
                <c:pt idx="0">
                  <c:v>2.4076399999999998</c:v>
                </c:pt>
                <c:pt idx="1">
                  <c:v>2.4329999999999998</c:v>
                </c:pt>
                <c:pt idx="2">
                  <c:v>2.3205</c:v>
                </c:pt>
                <c:pt idx="3">
                  <c:v>2.4626000000000001</c:v>
                </c:pt>
                <c:pt idx="4">
                  <c:v>2.6787299999999998</c:v>
                </c:pt>
                <c:pt idx="5">
                  <c:v>2.4365000000000001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6-40F6-8384-6411DD1BA456}"/>
            </c:ext>
          </c:extLst>
        </c:ser>
        <c:ser>
          <c:idx val="2"/>
          <c:order val="2"/>
          <c:tx>
            <c:v>Orange - local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(Hoja1!$X$435,Hoja1!$X$438,Hoja1!$X$441,Hoja1!$X$444,Hoja1!$X$447,Hoja1!$X$450)</c:f>
              <c:numCache>
                <c:formatCode>0.000</c:formatCode>
                <c:ptCount val="6"/>
                <c:pt idx="0">
                  <c:v>5.91</c:v>
                </c:pt>
                <c:pt idx="1">
                  <c:v>4.72</c:v>
                </c:pt>
                <c:pt idx="2">
                  <c:v>4.82</c:v>
                </c:pt>
                <c:pt idx="3">
                  <c:v>5.84</c:v>
                </c:pt>
                <c:pt idx="4">
                  <c:v>3.86</c:v>
                </c:pt>
                <c:pt idx="5">
                  <c:v>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6-40F6-8384-6411DD1BA456}"/>
            </c:ext>
          </c:extLst>
        </c:ser>
        <c:ser>
          <c:idx val="3"/>
          <c:order val="3"/>
          <c:tx>
            <c:v>Orange - smarphone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(Hoja1!$X$496,Hoja1!$X$499,Hoja1!$X$502,Hoja1!$X$505,Hoja1!$X$508,Hoja1!$X$511)</c:f>
              <c:numCache>
                <c:formatCode>0.000</c:formatCode>
                <c:ptCount val="6"/>
                <c:pt idx="0">
                  <c:v>4.8742999999999999</c:v>
                </c:pt>
                <c:pt idx="1">
                  <c:v>4.4749999999999996</c:v>
                </c:pt>
                <c:pt idx="2">
                  <c:v>3.875</c:v>
                </c:pt>
                <c:pt idx="3">
                  <c:v>4.0469999999999997</c:v>
                </c:pt>
                <c:pt idx="4">
                  <c:v>3.3450000000000002</c:v>
                </c:pt>
                <c:pt idx="5">
                  <c:v>2.8902999999999999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6-40F6-8384-6411DD1BA456}"/>
            </c:ext>
          </c:extLst>
        </c:ser>
        <c:ser>
          <c:idx val="4"/>
          <c:order val="4"/>
          <c:tx>
            <c:v>Bottle -  Local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(Hoja1!$X$436,Hoja1!$X$439,Hoja1!$X$442,Hoja1!$X$445,Hoja1!$X$448,Hoja1!$X$451)</c:f>
              <c:numCache>
                <c:formatCode>0.000</c:formatCode>
                <c:ptCount val="6"/>
                <c:pt idx="0">
                  <c:v>8.6999999999999993</c:v>
                </c:pt>
                <c:pt idx="1">
                  <c:v>6.58</c:v>
                </c:pt>
                <c:pt idx="2">
                  <c:v>6.45</c:v>
                </c:pt>
                <c:pt idx="3">
                  <c:v>6.19</c:v>
                </c:pt>
                <c:pt idx="4">
                  <c:v>4.8099999999999996</c:v>
                </c:pt>
                <c:pt idx="5">
                  <c:v>4.57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6-40F6-8384-6411DD1BA456}"/>
            </c:ext>
          </c:extLst>
        </c:ser>
        <c:ser>
          <c:idx val="5"/>
          <c:order val="5"/>
          <c:tx>
            <c:v>Botlle - Smarphone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(Hoja1!$X$497,Hoja1!$X$500,Hoja1!$X$503,Hoja1!$X$506,Hoja1!$X$509,Hoja1!$X$512)</c:f>
              <c:numCache>
                <c:formatCode>0.000</c:formatCode>
                <c:ptCount val="6"/>
                <c:pt idx="0">
                  <c:v>8.1011399999999991</c:v>
                </c:pt>
                <c:pt idx="1">
                  <c:v>7.3823999999999996</c:v>
                </c:pt>
                <c:pt idx="2">
                  <c:v>6.12744</c:v>
                </c:pt>
                <c:pt idx="3">
                  <c:v>5.2637</c:v>
                </c:pt>
                <c:pt idx="4">
                  <c:v>4.375</c:v>
                </c:pt>
                <c:pt idx="5">
                  <c:v>3.4593099999999999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6-40F6-8384-6411DD1B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65304"/>
        <c:axId val="754465632"/>
      </c:scatterChart>
      <c:valAx>
        <c:axId val="75446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/>
                  <a:t>Distance</a:t>
                </a:r>
                <a:r>
                  <a:rPr lang="es-ES" sz="1100" b="1" baseline="0"/>
                  <a:t> between Objects (cm)</a:t>
                </a:r>
                <a:endParaRPr lang="es-ES" sz="1100" b="1"/>
              </a:p>
            </c:rich>
          </c:tx>
          <c:layout>
            <c:manualLayout>
              <c:xMode val="edge"/>
              <c:yMode val="edge"/>
              <c:x val="0.29691550294679997"/>
              <c:y val="0.8725879429975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465632"/>
        <c:crosses val="autoZero"/>
        <c:crossBetween val="midCat"/>
      </c:valAx>
      <c:valAx>
        <c:axId val="754465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46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42357581575342"/>
          <c:y val="0.1456782263407827"/>
          <c:w val="0.34163118881692423"/>
          <c:h val="0.267093469254742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Velocidad</a:t>
            </a:r>
            <a:r>
              <a:rPr lang="es-ES" sz="1600" baseline="0"/>
              <a:t> 100</a:t>
            </a:r>
          </a:p>
        </c:rich>
      </c:tx>
      <c:layout>
        <c:manualLayout>
          <c:xMode val="edge"/>
          <c:yMode val="edge"/>
          <c:x val="0.36525345274063642"/>
          <c:y val="1.393496795505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031444175390427"/>
          <c:y val="0.14687456224633147"/>
          <c:w val="0.81991525562472167"/>
          <c:h val="0.6040227070485702"/>
        </c:manualLayout>
      </c:layout>
      <c:scatterChart>
        <c:scatterStyle val="smoothMarker"/>
        <c:varyColors val="0"/>
        <c:ser>
          <c:idx val="0"/>
          <c:order val="0"/>
          <c:tx>
            <c:v>vase - 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(Hoja1!$X$434,Hoja1!$X$437,Hoja1!$X$440,Hoja1!$X$443,Hoja1!$X$446,Hoja1!$X$449,Hoja1!$X$452,Hoja1!$X$455,Hoja1!$X$458,Hoja1!$X$461,Hoja1!$X$464,Hoja1!$X$467)</c:f>
              <c:numCache>
                <c:formatCode>0.000</c:formatCode>
                <c:ptCount val="12"/>
                <c:pt idx="0">
                  <c:v>2.8</c:v>
                </c:pt>
                <c:pt idx="1">
                  <c:v>2.4</c:v>
                </c:pt>
                <c:pt idx="2">
                  <c:v>2.56</c:v>
                </c:pt>
                <c:pt idx="3">
                  <c:v>2.97</c:v>
                </c:pt>
                <c:pt idx="4">
                  <c:v>3.39</c:v>
                </c:pt>
                <c:pt idx="5">
                  <c:v>2.81</c:v>
                </c:pt>
                <c:pt idx="6">
                  <c:v>2.42</c:v>
                </c:pt>
                <c:pt idx="7">
                  <c:v>2.42</c:v>
                </c:pt>
                <c:pt idx="8">
                  <c:v>2.0299999999999998</c:v>
                </c:pt>
                <c:pt idx="9">
                  <c:v>2.13</c:v>
                </c:pt>
                <c:pt idx="10">
                  <c:v>2.36</c:v>
                </c:pt>
                <c:pt idx="11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7-4AB2-BCC7-9B0BBC2A13DD}"/>
            </c:ext>
          </c:extLst>
        </c:ser>
        <c:ser>
          <c:idx val="1"/>
          <c:order val="1"/>
          <c:tx>
            <c:v>Vase - Smarphone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(Hoja1!$X$513,Hoja1!$X$516,Hoja1!$X$519,Hoja1!$X$522,Hoja1!$X$525,Hoja1!$X$528)</c:f>
              <c:numCache>
                <c:formatCode>0.000</c:formatCode>
                <c:ptCount val="6"/>
                <c:pt idx="0">
                  <c:v>1.88869</c:v>
                </c:pt>
                <c:pt idx="1">
                  <c:v>1.9454</c:v>
                </c:pt>
                <c:pt idx="2">
                  <c:v>1.9652000000000001</c:v>
                </c:pt>
                <c:pt idx="3">
                  <c:v>1.89551</c:v>
                </c:pt>
                <c:pt idx="4">
                  <c:v>2.0022350000000002</c:v>
                </c:pt>
                <c:pt idx="5">
                  <c:v>2.035609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7-4AB2-BCC7-9B0BBC2A13DD}"/>
            </c:ext>
          </c:extLst>
        </c:ser>
        <c:ser>
          <c:idx val="2"/>
          <c:order val="2"/>
          <c:tx>
            <c:v>Orange - local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(Hoja1!$X$453,Hoja1!$X$456,Hoja1!$X$459,Hoja1!$X$462,Hoja1!$X$465,Hoja1!$X$468)</c:f>
              <c:numCache>
                <c:formatCode>0.000</c:formatCode>
                <c:ptCount val="6"/>
                <c:pt idx="0">
                  <c:v>3.57</c:v>
                </c:pt>
                <c:pt idx="1">
                  <c:v>3.42</c:v>
                </c:pt>
                <c:pt idx="2">
                  <c:v>2.97</c:v>
                </c:pt>
                <c:pt idx="3">
                  <c:v>2.93</c:v>
                </c:pt>
                <c:pt idx="4">
                  <c:v>2.57</c:v>
                </c:pt>
                <c:pt idx="5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17-4AB2-BCC7-9B0BBC2A13DD}"/>
            </c:ext>
          </c:extLst>
        </c:ser>
        <c:ser>
          <c:idx val="3"/>
          <c:order val="3"/>
          <c:tx>
            <c:v>Orange - smarphone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(Hoja1!$X$514,Hoja1!$X$517,Hoja1!$X$520,Hoja1!$X$523,Hoja1!$X$526,Hoja1!$X$529)</c:f>
              <c:numCache>
                <c:formatCode>0.000</c:formatCode>
                <c:ptCount val="6"/>
                <c:pt idx="5">
                  <c:v>2.6926600000000001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17-4AB2-BCC7-9B0BBC2A13DD}"/>
            </c:ext>
          </c:extLst>
        </c:ser>
        <c:ser>
          <c:idx val="4"/>
          <c:order val="4"/>
          <c:tx>
            <c:v>Bottle -  Local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(Hoja1!$X$454,Hoja1!$X$457,Hoja1!$X$460,Hoja1!$X$463,Hoja1!$X$466,Hoja1!$X$469)</c:f>
              <c:numCache>
                <c:formatCode>0.000</c:formatCode>
                <c:ptCount val="6"/>
                <c:pt idx="0">
                  <c:v>5.2</c:v>
                </c:pt>
                <c:pt idx="1">
                  <c:v>4.9000000000000004</c:v>
                </c:pt>
                <c:pt idx="2">
                  <c:v>4.45</c:v>
                </c:pt>
                <c:pt idx="3">
                  <c:v>3.98</c:v>
                </c:pt>
                <c:pt idx="4">
                  <c:v>3.38</c:v>
                </c:pt>
                <c:pt idx="5">
                  <c:v>2.92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17-4AB2-BCC7-9B0BBC2A13DD}"/>
            </c:ext>
          </c:extLst>
        </c:ser>
        <c:ser>
          <c:idx val="5"/>
          <c:order val="5"/>
          <c:tx>
            <c:v>Botlle - Smarphone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Hoja1!$Z$431:$Z$436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(Hoja1!$X$515,Hoja1!$X$518,Hoja1!$X$521,Hoja1!$X$524,Hoja1!$X$527,Hoja1!$X$530)</c:f>
              <c:numCache>
                <c:formatCode>0.000</c:formatCode>
                <c:ptCount val="6"/>
                <c:pt idx="0">
                  <c:v>4.8866050000000003</c:v>
                </c:pt>
                <c:pt idx="1">
                  <c:v>4.5494000000000003</c:v>
                </c:pt>
                <c:pt idx="2">
                  <c:v>3.8683999999999998</c:v>
                </c:pt>
                <c:pt idx="3">
                  <c:v>3.1757200000000001</c:v>
                </c:pt>
                <c:pt idx="4">
                  <c:v>3.0390100000000002</c:v>
                </c:pt>
                <c:pt idx="5">
                  <c:v>2.9224130000000001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17-4AB2-BCC7-9B0BBC2A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65304"/>
        <c:axId val="754465632"/>
      </c:scatterChart>
      <c:valAx>
        <c:axId val="75446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/>
                  <a:t>Distance</a:t>
                </a:r>
                <a:r>
                  <a:rPr lang="es-ES" sz="1100" b="1" baseline="0"/>
                  <a:t> between Objects (cm)</a:t>
                </a:r>
                <a:endParaRPr lang="es-ES" sz="1100" b="1"/>
              </a:p>
            </c:rich>
          </c:tx>
          <c:layout>
            <c:manualLayout>
              <c:xMode val="edge"/>
              <c:yMode val="edge"/>
              <c:x val="0.29691550294679997"/>
              <c:y val="0.8725879429975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465632"/>
        <c:crosses val="autoZero"/>
        <c:crossBetween val="midCat"/>
      </c:valAx>
      <c:valAx>
        <c:axId val="7544656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46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111111111111112E-2"/>
          <c:y val="0.1597510578323115"/>
          <c:w val="0.51048053368328961"/>
          <c:h val="0.281028437209802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600" b="0" strike="noStrike" spc="-1">
                <a:solidFill>
                  <a:srgbClr val="595959"/>
                </a:solidFill>
                <a:latin typeface="Calibri"/>
              </a:rPr>
              <a:t>Car - Yolo V3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Hoja1!$AC$13:$AC$17</c:f>
              <c:numCache>
                <c:formatCode>General</c:formatCode>
                <c:ptCount val="5"/>
                <c:pt idx="0">
                  <c:v>2432</c:v>
                </c:pt>
                <c:pt idx="1">
                  <c:v>1862</c:v>
                </c:pt>
                <c:pt idx="2">
                  <c:v>3800</c:v>
                </c:pt>
                <c:pt idx="3">
                  <c:v>782</c:v>
                </c:pt>
                <c:pt idx="4">
                  <c:v>570</c:v>
                </c:pt>
              </c:numCache>
            </c:numRef>
          </c:xVal>
          <c:yVal>
            <c:numRef>
              <c:f>Hoja1!$AE$13:$AE$17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9-4F7F-9548-643C5BFE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5485"/>
        <c:axId val="78910983"/>
      </c:scatterChart>
      <c:valAx>
        <c:axId val="285154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Area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78910983"/>
        <c:crosses val="autoZero"/>
        <c:crossBetween val="midCat"/>
      </c:valAx>
      <c:valAx>
        <c:axId val="789109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Distance (cm)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285154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600" b="0" strike="noStrike" spc="-1">
                <a:solidFill>
                  <a:srgbClr val="595959"/>
                </a:solidFill>
                <a:latin typeface="Calibri"/>
              </a:rPr>
              <a:t>Car - Yolo V3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4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Hoja1!$AC$13:$AC$17</c:f>
              <c:numCache>
                <c:formatCode>General</c:formatCode>
                <c:ptCount val="5"/>
                <c:pt idx="0">
                  <c:v>2432</c:v>
                </c:pt>
                <c:pt idx="1">
                  <c:v>1862</c:v>
                </c:pt>
                <c:pt idx="2">
                  <c:v>3800</c:v>
                </c:pt>
                <c:pt idx="3">
                  <c:v>782</c:v>
                </c:pt>
                <c:pt idx="4">
                  <c:v>570</c:v>
                </c:pt>
              </c:numCache>
            </c:numRef>
          </c:xVal>
          <c:yVal>
            <c:numRef>
              <c:f>Hoja1!$AE$13:$AE$17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4-4CA5-998D-E9DB6BC5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996"/>
        <c:axId val="96727517"/>
      </c:scatterChart>
      <c:valAx>
        <c:axId val="184879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Area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6727517"/>
        <c:crosses val="autoZero"/>
        <c:crossBetween val="midCat"/>
      </c:valAx>
      <c:valAx>
        <c:axId val="967275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Distance (cm)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84879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600" b="0" strike="noStrike" spc="-1">
                <a:solidFill>
                  <a:srgbClr val="595959"/>
                </a:solidFill>
                <a:latin typeface="Calibri"/>
              </a:rPr>
              <a:t>Car - Yolo V3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5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Hoja1!$AC$13:$AC$17</c:f>
              <c:numCache>
                <c:formatCode>General</c:formatCode>
                <c:ptCount val="5"/>
                <c:pt idx="0">
                  <c:v>2432</c:v>
                </c:pt>
                <c:pt idx="1">
                  <c:v>1862</c:v>
                </c:pt>
                <c:pt idx="2">
                  <c:v>3800</c:v>
                </c:pt>
                <c:pt idx="3">
                  <c:v>782</c:v>
                </c:pt>
                <c:pt idx="4">
                  <c:v>570</c:v>
                </c:pt>
              </c:numCache>
            </c:numRef>
          </c:xVal>
          <c:yVal>
            <c:numRef>
              <c:f>Hoja1!$AE$13:$AE$17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3-40F7-B9CE-1CBEBCB7C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6948"/>
        <c:axId val="91448526"/>
      </c:scatterChart>
      <c:valAx>
        <c:axId val="516069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Area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1448526"/>
        <c:crosses val="autoZero"/>
        <c:crossBetween val="midCat"/>
      </c:valAx>
      <c:valAx>
        <c:axId val="914485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Distance (cm)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516069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600" b="0" strike="noStrike" spc="-1">
                <a:solidFill>
                  <a:srgbClr val="595959"/>
                </a:solidFill>
                <a:latin typeface="Calibri"/>
              </a:rPr>
              <a:t>Bottle - Mobilenet V3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1</c:f>
              <c:numCache>
                <c:formatCode>General</c:formatCode>
                <c:ptCount val="16"/>
                <c:pt idx="0">
                  <c:v>19358.814920000001</c:v>
                </c:pt>
                <c:pt idx="1">
                  <c:v>13483.640219999999</c:v>
                </c:pt>
                <c:pt idx="2">
                  <c:v>10160.21725</c:v>
                </c:pt>
                <c:pt idx="3">
                  <c:v>8549.9475299999995</c:v>
                </c:pt>
                <c:pt idx="4">
                  <c:v>7198.867776</c:v>
                </c:pt>
                <c:pt idx="5">
                  <c:v>5650.9032100000004</c:v>
                </c:pt>
                <c:pt idx="6">
                  <c:v>4191.0733700000001</c:v>
                </c:pt>
                <c:pt idx="7">
                  <c:v>3734.5079999999998</c:v>
                </c:pt>
                <c:pt idx="8">
                  <c:v>2929.9451100000001</c:v>
                </c:pt>
                <c:pt idx="9">
                  <c:v>2634.1946499999999</c:v>
                </c:pt>
                <c:pt idx="10">
                  <c:v>2160.7302</c:v>
                </c:pt>
                <c:pt idx="11">
                  <c:v>1974.3942</c:v>
                </c:pt>
                <c:pt idx="12">
                  <c:v>1908.7596000000001</c:v>
                </c:pt>
                <c:pt idx="13">
                  <c:v>1893.0993800000001</c:v>
                </c:pt>
                <c:pt idx="14">
                  <c:v>836.20739600000002</c:v>
                </c:pt>
                <c:pt idx="15">
                  <c:v>678.34429999999998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8-48DF-B3FD-B7DCBD8E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2568"/>
        <c:axId val="88945307"/>
      </c:scatterChart>
      <c:valAx>
        <c:axId val="567825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Area</a:t>
                </a:r>
              </a:p>
            </c:rich>
          </c:tx>
          <c:layout>
            <c:manualLayout>
              <c:xMode val="edge"/>
              <c:yMode val="edge"/>
              <c:x val="0.47292351591092402"/>
              <c:y val="0.8773473407747870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8945307"/>
        <c:crosses val="autoZero"/>
        <c:crossBetween val="midCat"/>
      </c:valAx>
      <c:valAx>
        <c:axId val="889453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Distance (cm)</a:t>
                </a:r>
              </a:p>
            </c:rich>
          </c:tx>
          <c:layout>
            <c:manualLayout>
              <c:xMode val="edge"/>
              <c:yMode val="edge"/>
              <c:x val="2.4936418336331499E-2"/>
              <c:y val="0.345108338804989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567825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600" b="0" strike="noStrike" spc="-1">
                <a:solidFill>
                  <a:srgbClr val="595959"/>
                </a:solidFill>
                <a:latin typeface="Calibri"/>
              </a:rPr>
              <a:t>Bottle - Mobilenet V3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1</c:f>
              <c:numCache>
                <c:formatCode>General</c:formatCode>
                <c:ptCount val="16"/>
                <c:pt idx="0">
                  <c:v>19358.814920000001</c:v>
                </c:pt>
                <c:pt idx="1">
                  <c:v>13483.640219999999</c:v>
                </c:pt>
                <c:pt idx="2">
                  <c:v>10160.21725</c:v>
                </c:pt>
                <c:pt idx="3">
                  <c:v>8549.9475299999995</c:v>
                </c:pt>
                <c:pt idx="4">
                  <c:v>7198.867776</c:v>
                </c:pt>
                <c:pt idx="5">
                  <c:v>5650.9032100000004</c:v>
                </c:pt>
                <c:pt idx="6">
                  <c:v>4191.0733700000001</c:v>
                </c:pt>
                <c:pt idx="7">
                  <c:v>3734.5079999999998</c:v>
                </c:pt>
                <c:pt idx="8">
                  <c:v>2929.9451100000001</c:v>
                </c:pt>
                <c:pt idx="9">
                  <c:v>2634.1946499999999</c:v>
                </c:pt>
                <c:pt idx="10">
                  <c:v>2160.7302</c:v>
                </c:pt>
                <c:pt idx="11">
                  <c:v>1974.3942</c:v>
                </c:pt>
                <c:pt idx="12">
                  <c:v>1908.7596000000001</c:v>
                </c:pt>
                <c:pt idx="13">
                  <c:v>1893.0993800000001</c:v>
                </c:pt>
                <c:pt idx="14">
                  <c:v>836.20739600000002</c:v>
                </c:pt>
                <c:pt idx="15">
                  <c:v>678.34429999999998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F-4F3E-8DF6-427AB462D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1733"/>
        <c:axId val="73407252"/>
      </c:scatterChart>
      <c:valAx>
        <c:axId val="482917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Area</a:t>
                </a:r>
              </a:p>
            </c:rich>
          </c:tx>
          <c:layout>
            <c:manualLayout>
              <c:xMode val="edge"/>
              <c:yMode val="edge"/>
              <c:x val="0.47291679989767899"/>
              <c:y val="0.8773473407747870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73407252"/>
        <c:crosses val="autoZero"/>
        <c:crossBetween val="midCat"/>
      </c:valAx>
      <c:valAx>
        <c:axId val="734072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Distance (cm)</a:t>
                </a:r>
              </a:p>
            </c:rich>
          </c:tx>
          <c:layout>
            <c:manualLayout>
              <c:xMode val="edge"/>
              <c:yMode val="edge"/>
              <c:x val="2.4940845430709201E-2"/>
              <c:y val="0.345108338804989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482917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600" b="0" strike="noStrike" spc="-1">
                <a:solidFill>
                  <a:srgbClr val="595959"/>
                </a:solidFill>
                <a:latin typeface="Calibri"/>
              </a:rPr>
              <a:t>Bottle - Mobilenet V3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1</c:f>
              <c:numCache>
                <c:formatCode>General</c:formatCode>
                <c:ptCount val="16"/>
                <c:pt idx="0">
                  <c:v>19358.814920000001</c:v>
                </c:pt>
                <c:pt idx="1">
                  <c:v>13483.640219999999</c:v>
                </c:pt>
                <c:pt idx="2">
                  <c:v>10160.21725</c:v>
                </c:pt>
                <c:pt idx="3">
                  <c:v>8549.9475299999995</c:v>
                </c:pt>
                <c:pt idx="4">
                  <c:v>7198.867776</c:v>
                </c:pt>
                <c:pt idx="5">
                  <c:v>5650.9032100000004</c:v>
                </c:pt>
                <c:pt idx="6">
                  <c:v>4191.0733700000001</c:v>
                </c:pt>
                <c:pt idx="7">
                  <c:v>3734.5079999999998</c:v>
                </c:pt>
                <c:pt idx="8">
                  <c:v>2929.9451100000001</c:v>
                </c:pt>
                <c:pt idx="9">
                  <c:v>2634.1946499999999</c:v>
                </c:pt>
                <c:pt idx="10">
                  <c:v>2160.7302</c:v>
                </c:pt>
                <c:pt idx="11">
                  <c:v>1974.3942</c:v>
                </c:pt>
                <c:pt idx="12">
                  <c:v>1908.7596000000001</c:v>
                </c:pt>
                <c:pt idx="13">
                  <c:v>1893.0993800000001</c:v>
                </c:pt>
                <c:pt idx="14">
                  <c:v>836.20739600000002</c:v>
                </c:pt>
                <c:pt idx="15">
                  <c:v>678.34429999999998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6-4B0B-A53F-9D1001C9D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9017"/>
        <c:axId val="98979628"/>
      </c:scatterChart>
      <c:valAx>
        <c:axId val="459190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Area</a:t>
                </a:r>
              </a:p>
            </c:rich>
          </c:tx>
          <c:layout>
            <c:manualLayout>
              <c:xMode val="edge"/>
              <c:yMode val="edge"/>
              <c:x val="0.47288309030442599"/>
              <c:y val="0.8773498093860919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8979628"/>
        <c:crosses val="autoZero"/>
        <c:crossBetween val="midCat"/>
      </c:valAx>
      <c:valAx>
        <c:axId val="989796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Distance (cm)</a:t>
                </a:r>
              </a:p>
            </c:rich>
          </c:tx>
          <c:layout>
            <c:manualLayout>
              <c:xMode val="edge"/>
              <c:yMode val="edge"/>
              <c:x val="2.49424405218726E-2"/>
              <c:y val="0.345076902852635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459190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600" b="0" strike="noStrike" spc="-1">
                <a:solidFill>
                  <a:srgbClr val="595959"/>
                </a:solidFill>
                <a:latin typeface="Calibri"/>
              </a:rPr>
              <a:t>Bottle - Mobilenet V3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4433968116101"/>
          <c:y val="0.169160104986877"/>
          <c:w val="0.79653867626077801"/>
          <c:h val="0.60551181102362195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1</c:f>
              <c:numCache>
                <c:formatCode>General</c:formatCode>
                <c:ptCount val="16"/>
                <c:pt idx="0">
                  <c:v>19358.814920000001</c:v>
                </c:pt>
                <c:pt idx="1">
                  <c:v>13483.640219999999</c:v>
                </c:pt>
                <c:pt idx="2">
                  <c:v>10160.21725</c:v>
                </c:pt>
                <c:pt idx="3">
                  <c:v>8549.9475299999995</c:v>
                </c:pt>
                <c:pt idx="4">
                  <c:v>7198.867776</c:v>
                </c:pt>
                <c:pt idx="5">
                  <c:v>5650.9032100000004</c:v>
                </c:pt>
                <c:pt idx="6">
                  <c:v>4191.0733700000001</c:v>
                </c:pt>
                <c:pt idx="7">
                  <c:v>3734.5079999999998</c:v>
                </c:pt>
                <c:pt idx="8">
                  <c:v>2929.9451100000001</c:v>
                </c:pt>
                <c:pt idx="9">
                  <c:v>2634.1946499999999</c:v>
                </c:pt>
                <c:pt idx="10">
                  <c:v>2160.7302</c:v>
                </c:pt>
                <c:pt idx="11">
                  <c:v>1974.3942</c:v>
                </c:pt>
                <c:pt idx="12">
                  <c:v>1908.7596000000001</c:v>
                </c:pt>
                <c:pt idx="13">
                  <c:v>1893.0993800000001</c:v>
                </c:pt>
                <c:pt idx="14">
                  <c:v>836.20739600000002</c:v>
                </c:pt>
                <c:pt idx="15">
                  <c:v>678.34429999999998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0-4106-A9A5-15348D6B0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237"/>
        <c:axId val="7202602"/>
      </c:scatterChart>
      <c:valAx>
        <c:axId val="146272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Area</a:t>
                </a:r>
              </a:p>
            </c:rich>
          </c:tx>
          <c:layout>
            <c:manualLayout>
              <c:xMode val="edge"/>
              <c:yMode val="edge"/>
              <c:x val="0.47292351591092402"/>
              <c:y val="0.8774278215223100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7202602"/>
        <c:crosses val="autoZero"/>
        <c:crossBetween val="midCat"/>
      </c:valAx>
      <c:valAx>
        <c:axId val="72026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100" b="1" strike="noStrike" spc="-1">
                    <a:solidFill>
                      <a:srgbClr val="595959"/>
                    </a:solidFill>
                    <a:latin typeface="Calibri"/>
                  </a:rPr>
                  <a:t>Distance (cm)</a:t>
                </a:r>
              </a:p>
            </c:rich>
          </c:tx>
          <c:layout>
            <c:manualLayout>
              <c:xMode val="edge"/>
              <c:yMode val="edge"/>
              <c:x val="2.4936418336331499E-2"/>
              <c:y val="0.345144356955380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46272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600" b="0" strike="noStrike" spc="-1">
                <a:solidFill>
                  <a:srgbClr val="595959"/>
                </a:solidFill>
                <a:latin typeface="Calibri"/>
              </a:rPr>
              <a:t>Bottle - Mobilenet V3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4"/>
            <c:dispRSqr val="1"/>
            <c:dispEq val="1"/>
            <c:trendlineLbl>
              <c:numFmt formatCode="General" sourceLinked="0"/>
            </c:trendlineLbl>
          </c:trendline>
          <c:xVal>
            <c:numRef>
              <c:f>1</c:f>
              <c:numCache>
                <c:formatCode>General</c:formatCode>
                <c:ptCount val="16"/>
                <c:pt idx="0">
                  <c:v>19358.814920000001</c:v>
                </c:pt>
                <c:pt idx="1">
                  <c:v>13483.640219999999</c:v>
                </c:pt>
                <c:pt idx="2">
                  <c:v>10160.21725</c:v>
                </c:pt>
                <c:pt idx="3">
                  <c:v>8549.9475299999995</c:v>
                </c:pt>
                <c:pt idx="4">
                  <c:v>7198.867776</c:v>
                </c:pt>
                <c:pt idx="5">
                  <c:v>5650.9032100000004</c:v>
                </c:pt>
                <c:pt idx="6">
                  <c:v>4191.0733700000001</c:v>
                </c:pt>
                <c:pt idx="7">
                  <c:v>3734.5079999999998</c:v>
                </c:pt>
                <c:pt idx="8">
                  <c:v>2929.9451100000001</c:v>
                </c:pt>
                <c:pt idx="9">
                  <c:v>2634.1946499999999</c:v>
                </c:pt>
                <c:pt idx="10">
                  <c:v>2160.7302</c:v>
                </c:pt>
                <c:pt idx="11">
                  <c:v>1974.3942</c:v>
                </c:pt>
                <c:pt idx="12">
                  <c:v>1908.7596000000001</c:v>
                </c:pt>
                <c:pt idx="13">
                  <c:v>1893.0993800000001</c:v>
                </c:pt>
                <c:pt idx="14">
                  <c:v>836.20739600000002</c:v>
                </c:pt>
                <c:pt idx="15">
                  <c:v>678.34429999999998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B-4FF9-AA4C-1B3D1EE3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8796"/>
        <c:axId val="63682648"/>
      </c:scatterChart>
      <c:valAx>
        <c:axId val="939387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Area</a:t>
                </a:r>
              </a:p>
            </c:rich>
          </c:tx>
          <c:layout>
            <c:manualLayout>
              <c:xMode val="edge"/>
              <c:yMode val="edge"/>
              <c:x val="0.47291679989767899"/>
              <c:y val="0.8774278215223100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63682648"/>
        <c:crosses val="autoZero"/>
        <c:crossBetween val="midCat"/>
      </c:valAx>
      <c:valAx>
        <c:axId val="63682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100" b="1" strike="noStrike" spc="-1">
                    <a:solidFill>
                      <a:srgbClr val="595959"/>
                    </a:solidFill>
                    <a:latin typeface="Calibri"/>
                  </a:rPr>
                  <a:t>Distance (cm)</a:t>
                </a:r>
              </a:p>
            </c:rich>
          </c:tx>
          <c:layout>
            <c:manualLayout>
              <c:xMode val="edge"/>
              <c:yMode val="edge"/>
              <c:x val="2.4940845430709201E-2"/>
              <c:y val="0.345144356955380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39387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506880</xdr:colOff>
      <xdr:row>17</xdr:row>
      <xdr:rowOff>360720</xdr:rowOff>
    </xdr:from>
    <xdr:to>
      <xdr:col>32</xdr:col>
      <xdr:colOff>505800</xdr:colOff>
      <xdr:row>31</xdr:row>
      <xdr:rowOff>79200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500040</xdr:colOff>
      <xdr:row>17</xdr:row>
      <xdr:rowOff>357120</xdr:rowOff>
    </xdr:from>
    <xdr:to>
      <xdr:col>38</xdr:col>
      <xdr:colOff>499320</xdr:colOff>
      <xdr:row>31</xdr:row>
      <xdr:rowOff>75600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512640</xdr:colOff>
      <xdr:row>31</xdr:row>
      <xdr:rowOff>72000</xdr:rowOff>
    </xdr:from>
    <xdr:to>
      <xdr:col>32</xdr:col>
      <xdr:colOff>511560</xdr:colOff>
      <xdr:row>44</xdr:row>
      <xdr:rowOff>182880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488160</xdr:colOff>
      <xdr:row>31</xdr:row>
      <xdr:rowOff>72000</xdr:rowOff>
    </xdr:from>
    <xdr:to>
      <xdr:col>38</xdr:col>
      <xdr:colOff>487440</xdr:colOff>
      <xdr:row>44</xdr:row>
      <xdr:rowOff>182880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761400</xdr:colOff>
      <xdr:row>173</xdr:row>
      <xdr:rowOff>2160</xdr:rowOff>
    </xdr:from>
    <xdr:to>
      <xdr:col>31</xdr:col>
      <xdr:colOff>8280</xdr:colOff>
      <xdr:row>187</xdr:row>
      <xdr:rowOff>66600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10440</xdr:colOff>
      <xdr:row>173</xdr:row>
      <xdr:rowOff>720</xdr:rowOff>
    </xdr:from>
    <xdr:to>
      <xdr:col>37</xdr:col>
      <xdr:colOff>19800</xdr:colOff>
      <xdr:row>187</xdr:row>
      <xdr:rowOff>65160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37</xdr:col>
      <xdr:colOff>24840</xdr:colOff>
      <xdr:row>173</xdr:row>
      <xdr:rowOff>6840</xdr:rowOff>
    </xdr:from>
    <xdr:to>
      <xdr:col>43</xdr:col>
      <xdr:colOff>33480</xdr:colOff>
      <xdr:row>187</xdr:row>
      <xdr:rowOff>68400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24</xdr:col>
      <xdr:colOff>758880</xdr:colOff>
      <xdr:row>187</xdr:row>
      <xdr:rowOff>70200</xdr:rowOff>
    </xdr:from>
    <xdr:to>
      <xdr:col>31</xdr:col>
      <xdr:colOff>5760</xdr:colOff>
      <xdr:row>201</xdr:row>
      <xdr:rowOff>146160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31</xdr:col>
      <xdr:colOff>13680</xdr:colOff>
      <xdr:row>187</xdr:row>
      <xdr:rowOff>81720</xdr:rowOff>
    </xdr:from>
    <xdr:to>
      <xdr:col>37</xdr:col>
      <xdr:colOff>23040</xdr:colOff>
      <xdr:row>201</xdr:row>
      <xdr:rowOff>157680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14400</xdr:colOff>
      <xdr:row>187</xdr:row>
      <xdr:rowOff>81720</xdr:rowOff>
    </xdr:from>
    <xdr:to>
      <xdr:col>43</xdr:col>
      <xdr:colOff>23040</xdr:colOff>
      <xdr:row>201</xdr:row>
      <xdr:rowOff>157680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26</xdr:col>
      <xdr:colOff>725760</xdr:colOff>
      <xdr:row>219</xdr:row>
      <xdr:rowOff>114120</xdr:rowOff>
    </xdr:from>
    <xdr:to>
      <xdr:col>34</xdr:col>
      <xdr:colOff>694080</xdr:colOff>
      <xdr:row>237</xdr:row>
      <xdr:rowOff>81360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24</xdr:col>
      <xdr:colOff>127080</xdr:colOff>
      <xdr:row>256</xdr:row>
      <xdr:rowOff>0</xdr:rowOff>
    </xdr:from>
    <xdr:to>
      <xdr:col>30</xdr:col>
      <xdr:colOff>128520</xdr:colOff>
      <xdr:row>270</xdr:row>
      <xdr:rowOff>43560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587376</xdr:colOff>
      <xdr:row>436</xdr:row>
      <xdr:rowOff>63499</xdr:rowOff>
    </xdr:from>
    <xdr:to>
      <xdr:col>32</xdr:col>
      <xdr:colOff>421822</xdr:colOff>
      <xdr:row>451</xdr:row>
      <xdr:rowOff>23812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2CEA785-FCDD-4191-A371-30C28E356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81643</xdr:colOff>
      <xdr:row>436</xdr:row>
      <xdr:rowOff>68036</xdr:rowOff>
    </xdr:from>
    <xdr:to>
      <xdr:col>39</xdr:col>
      <xdr:colOff>408214</xdr:colOff>
      <xdr:row>450</xdr:row>
      <xdr:rowOff>135165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6D12ADC-8A85-4D88-BE53-3A57A8EE9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30"/>
  <sheetViews>
    <sheetView topLeftCell="K1" zoomScale="90" zoomScaleNormal="90" workbookViewId="0">
      <selection activeCell="H155" sqref="B141:H155"/>
    </sheetView>
  </sheetViews>
  <sheetFormatPr baseColWidth="10" defaultColWidth="9.1640625" defaultRowHeight="15" x14ac:dyDescent="0.2"/>
  <cols>
    <col min="1" max="1" width="10.5" customWidth="1"/>
    <col min="2" max="2" width="13.6640625" customWidth="1"/>
    <col min="3" max="4" width="12.5" customWidth="1"/>
    <col min="5" max="5" width="14.5" customWidth="1"/>
    <col min="6" max="6" width="12.6640625" customWidth="1"/>
    <col min="7" max="7" width="12.5" customWidth="1"/>
    <col min="8" max="8" width="13.5" customWidth="1"/>
    <col min="9" max="9" width="10.5" customWidth="1"/>
    <col min="10" max="10" width="13.1640625" customWidth="1"/>
    <col min="11" max="11" width="12.6640625" customWidth="1"/>
    <col min="12" max="12" width="12.5" customWidth="1"/>
    <col min="13" max="13" width="14.6640625" customWidth="1"/>
    <col min="14" max="14" width="12.6640625" customWidth="1"/>
    <col min="15" max="16" width="12.83203125" customWidth="1"/>
    <col min="17" max="18" width="10.5" customWidth="1"/>
    <col min="19" max="19" width="13.33203125" customWidth="1"/>
    <col min="20" max="20" width="12.83203125" customWidth="1"/>
    <col min="21" max="21" width="15.33203125" customWidth="1"/>
    <col min="22" max="22" width="14.83203125" customWidth="1"/>
    <col min="23" max="23" width="18.5" customWidth="1"/>
    <col min="24" max="24" width="22.6640625" customWidth="1"/>
    <col min="25" max="1025" width="10.5" customWidth="1"/>
  </cols>
  <sheetData>
    <row r="1" spans="2:42" x14ac:dyDescent="0.2">
      <c r="B1" s="71" t="s">
        <v>0</v>
      </c>
      <c r="C1" s="71"/>
      <c r="D1" s="71"/>
      <c r="E1" s="71"/>
      <c r="F1" s="71"/>
      <c r="G1" s="71"/>
      <c r="H1" s="71"/>
      <c r="J1" s="71" t="s">
        <v>1</v>
      </c>
      <c r="K1" s="71"/>
      <c r="L1" s="71"/>
      <c r="M1" s="71"/>
      <c r="N1" s="71"/>
      <c r="O1" s="71"/>
      <c r="P1" s="71"/>
      <c r="R1" s="71" t="s">
        <v>2</v>
      </c>
      <c r="S1" s="71"/>
      <c r="T1" s="71"/>
      <c r="U1" s="71"/>
      <c r="V1" s="71"/>
      <c r="W1" s="71"/>
      <c r="X1" s="71"/>
    </row>
    <row r="2" spans="2:42" x14ac:dyDescent="0.2">
      <c r="B2" s="71"/>
      <c r="C2" s="71"/>
      <c r="D2" s="71"/>
      <c r="E2" s="71"/>
      <c r="F2" s="71"/>
      <c r="G2" s="71"/>
      <c r="H2" s="71"/>
      <c r="J2" s="71"/>
      <c r="K2" s="71"/>
      <c r="L2" s="71"/>
      <c r="M2" s="71"/>
      <c r="N2" s="71"/>
      <c r="O2" s="71"/>
      <c r="P2" s="71"/>
      <c r="R2" s="71"/>
      <c r="S2" s="71"/>
      <c r="T2" s="71"/>
      <c r="U2" s="71"/>
      <c r="V2" s="71"/>
      <c r="W2" s="71"/>
      <c r="X2" s="71"/>
    </row>
    <row r="3" spans="2:42" ht="16" x14ac:dyDescent="0.2">
      <c r="B3" s="1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3" t="s">
        <v>9</v>
      </c>
      <c r="J3" s="1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3" t="s">
        <v>9</v>
      </c>
      <c r="R3" s="1" t="s">
        <v>3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  <c r="X3" s="3" t="s">
        <v>9</v>
      </c>
    </row>
    <row r="4" spans="2:42" ht="32" x14ac:dyDescent="0.2">
      <c r="B4" s="4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14</v>
      </c>
      <c r="H4" s="6" t="s">
        <v>14</v>
      </c>
      <c r="J4" s="4" t="s">
        <v>10</v>
      </c>
      <c r="K4" s="5" t="s">
        <v>11</v>
      </c>
      <c r="L4" s="5" t="s">
        <v>12</v>
      </c>
      <c r="M4" s="5" t="s">
        <v>15</v>
      </c>
      <c r="N4" s="5" t="s">
        <v>16</v>
      </c>
      <c r="O4" s="5" t="s">
        <v>17</v>
      </c>
      <c r="P4" s="6" t="s">
        <v>18</v>
      </c>
      <c r="R4" s="4" t="s">
        <v>10</v>
      </c>
      <c r="S4" s="5" t="s">
        <v>11</v>
      </c>
      <c r="T4" s="5" t="s">
        <v>12</v>
      </c>
      <c r="U4" s="5" t="s">
        <v>19</v>
      </c>
      <c r="V4" s="7">
        <v>183072</v>
      </c>
      <c r="W4" s="7">
        <v>209.2424</v>
      </c>
      <c r="X4" s="8">
        <v>24220.652900000001</v>
      </c>
    </row>
    <row r="5" spans="2:42" ht="15.75" customHeight="1" x14ac:dyDescent="0.2">
      <c r="B5" s="4" t="s">
        <v>10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6" t="s">
        <v>25</v>
      </c>
      <c r="J5" s="70" t="s">
        <v>10</v>
      </c>
      <c r="K5" s="68" t="s">
        <v>20</v>
      </c>
      <c r="L5" s="68" t="s">
        <v>21</v>
      </c>
      <c r="M5" s="68" t="s">
        <v>26</v>
      </c>
      <c r="N5" s="68" t="s">
        <v>27</v>
      </c>
      <c r="O5" s="68" t="s">
        <v>28</v>
      </c>
      <c r="P5" s="69" t="s">
        <v>29</v>
      </c>
      <c r="R5" s="70" t="s">
        <v>10</v>
      </c>
      <c r="S5" s="68" t="s">
        <v>20</v>
      </c>
      <c r="T5" s="68" t="s">
        <v>21</v>
      </c>
      <c r="U5" s="68">
        <v>0.66100800000000004</v>
      </c>
      <c r="V5" s="68">
        <v>62.6905</v>
      </c>
      <c r="W5" s="68">
        <v>174.96360000000001</v>
      </c>
      <c r="X5" s="69">
        <v>8581.3904600000005</v>
      </c>
    </row>
    <row r="6" spans="2:42" ht="16" x14ac:dyDescent="0.2">
      <c r="B6" s="4" t="s">
        <v>10</v>
      </c>
      <c r="C6" s="5" t="s">
        <v>30</v>
      </c>
      <c r="D6" s="5" t="s">
        <v>31</v>
      </c>
      <c r="E6" s="5" t="s">
        <v>32</v>
      </c>
      <c r="F6" s="5" t="s">
        <v>33</v>
      </c>
      <c r="G6" s="5" t="s">
        <v>34</v>
      </c>
      <c r="H6" s="6" t="s">
        <v>35</v>
      </c>
      <c r="J6" s="70"/>
      <c r="K6" s="68"/>
      <c r="L6" s="68"/>
      <c r="M6" s="68"/>
      <c r="N6" s="68"/>
      <c r="O6" s="68"/>
      <c r="P6" s="69"/>
      <c r="R6" s="70"/>
      <c r="S6" s="68"/>
      <c r="T6" s="68"/>
      <c r="U6" s="68"/>
      <c r="V6" s="68"/>
      <c r="W6" s="68"/>
      <c r="X6" s="69"/>
    </row>
    <row r="7" spans="2:42" ht="15.75" customHeight="1" x14ac:dyDescent="0.2">
      <c r="B7" s="4" t="s">
        <v>10</v>
      </c>
      <c r="C7" s="5" t="s">
        <v>36</v>
      </c>
      <c r="D7" s="5" t="s">
        <v>37</v>
      </c>
      <c r="E7" s="5" t="s">
        <v>38</v>
      </c>
      <c r="F7" s="5" t="s">
        <v>39</v>
      </c>
      <c r="G7" s="5" t="s">
        <v>40</v>
      </c>
      <c r="H7" s="6" t="s">
        <v>41</v>
      </c>
      <c r="J7" s="70" t="s">
        <v>10</v>
      </c>
      <c r="K7" s="68" t="s">
        <v>30</v>
      </c>
      <c r="L7" s="68" t="s">
        <v>31</v>
      </c>
      <c r="M7" s="68" t="s">
        <v>42</v>
      </c>
      <c r="N7" s="68" t="s">
        <v>43</v>
      </c>
      <c r="O7" s="68" t="s">
        <v>44</v>
      </c>
      <c r="P7" s="69" t="s">
        <v>45</v>
      </c>
      <c r="R7" s="70" t="s">
        <v>10</v>
      </c>
      <c r="S7" s="68" t="s">
        <v>30</v>
      </c>
      <c r="T7" s="68" t="s">
        <v>31</v>
      </c>
      <c r="U7" s="68">
        <v>0.53025</v>
      </c>
      <c r="V7" s="68">
        <v>60.072899999999997</v>
      </c>
      <c r="W7" s="68">
        <v>139.43729999999999</v>
      </c>
      <c r="X7" s="69">
        <v>5987.0977000000003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2:42" ht="16" x14ac:dyDescent="0.2">
      <c r="B8" s="4" t="s">
        <v>10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50</v>
      </c>
      <c r="H8" s="6" t="s">
        <v>51</v>
      </c>
      <c r="J8" s="70"/>
      <c r="K8" s="68"/>
      <c r="L8" s="68"/>
      <c r="M8" s="68"/>
      <c r="N8" s="68"/>
      <c r="O8" s="68"/>
      <c r="P8" s="69"/>
      <c r="R8" s="70"/>
      <c r="S8" s="68"/>
      <c r="T8" s="68"/>
      <c r="U8" s="68"/>
      <c r="V8" s="68"/>
      <c r="W8" s="68"/>
      <c r="X8" s="6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2:42" ht="15.75" customHeight="1" x14ac:dyDescent="0.2">
      <c r="B9" s="4" t="s">
        <v>10</v>
      </c>
      <c r="C9" s="5" t="s">
        <v>52</v>
      </c>
      <c r="D9" s="5" t="s">
        <v>53</v>
      </c>
      <c r="E9" s="5" t="s">
        <v>54</v>
      </c>
      <c r="F9" s="5" t="s">
        <v>55</v>
      </c>
      <c r="G9" s="5" t="s">
        <v>56</v>
      </c>
      <c r="H9" s="6" t="s">
        <v>57</v>
      </c>
      <c r="J9" s="70" t="s">
        <v>10</v>
      </c>
      <c r="K9" s="68" t="s">
        <v>36</v>
      </c>
      <c r="L9" s="68" t="s">
        <v>37</v>
      </c>
      <c r="M9" s="68" t="s">
        <v>58</v>
      </c>
      <c r="N9" s="68" t="s">
        <v>59</v>
      </c>
      <c r="O9" s="68" t="s">
        <v>60</v>
      </c>
      <c r="P9" s="69" t="s">
        <v>61</v>
      </c>
      <c r="R9" s="70" t="s">
        <v>10</v>
      </c>
      <c r="S9" s="68" t="s">
        <v>36</v>
      </c>
      <c r="T9" s="68" t="s">
        <v>37</v>
      </c>
      <c r="U9" s="68">
        <v>0.53839000000000004</v>
      </c>
      <c r="V9" s="68">
        <v>69.913219999999995</v>
      </c>
      <c r="W9" s="68">
        <v>136.88664</v>
      </c>
      <c r="X9" s="69">
        <v>3281.0221999999999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2:42" ht="16" x14ac:dyDescent="0.2">
      <c r="B10" s="4" t="s">
        <v>10</v>
      </c>
      <c r="C10" s="5" t="s">
        <v>62</v>
      </c>
      <c r="D10" s="5" t="s">
        <v>63</v>
      </c>
      <c r="E10" s="5" t="s">
        <v>13</v>
      </c>
      <c r="F10" s="5" t="s">
        <v>14</v>
      </c>
      <c r="G10" s="5" t="s">
        <v>14</v>
      </c>
      <c r="H10" s="6" t="s">
        <v>14</v>
      </c>
      <c r="J10" s="70"/>
      <c r="K10" s="68"/>
      <c r="L10" s="68"/>
      <c r="M10" s="68"/>
      <c r="N10" s="68"/>
      <c r="O10" s="68"/>
      <c r="P10" s="69"/>
      <c r="R10" s="70"/>
      <c r="S10" s="68"/>
      <c r="T10" s="68"/>
      <c r="U10" s="68"/>
      <c r="V10" s="68"/>
      <c r="W10" s="68"/>
      <c r="X10" s="69"/>
      <c r="Z10" s="9"/>
      <c r="AA10" s="10"/>
      <c r="AB10" s="72"/>
      <c r="AC10" s="72"/>
      <c r="AD10" s="72"/>
      <c r="AE10" s="72"/>
      <c r="AF10" s="72"/>
      <c r="AG10" s="72"/>
      <c r="AH10" s="72"/>
      <c r="AI10" s="72"/>
      <c r="AJ10" s="10"/>
      <c r="AK10" s="10"/>
      <c r="AL10" s="10"/>
      <c r="AM10" s="10"/>
      <c r="AN10" s="10"/>
      <c r="AO10" s="9"/>
      <c r="AP10" s="9"/>
    </row>
    <row r="11" spans="2:42" ht="15.75" customHeight="1" x14ac:dyDescent="0.2">
      <c r="B11" s="4" t="s">
        <v>10</v>
      </c>
      <c r="C11" s="5" t="s">
        <v>64</v>
      </c>
      <c r="D11" s="5" t="s">
        <v>65</v>
      </c>
      <c r="E11" s="5" t="s">
        <v>13</v>
      </c>
      <c r="F11" s="5" t="s">
        <v>14</v>
      </c>
      <c r="G11" s="5" t="s">
        <v>14</v>
      </c>
      <c r="H11" s="6" t="s">
        <v>14</v>
      </c>
      <c r="J11" s="70" t="s">
        <v>10</v>
      </c>
      <c r="K11" s="68" t="s">
        <v>46</v>
      </c>
      <c r="L11" s="68" t="s">
        <v>47</v>
      </c>
      <c r="M11" s="68" t="s">
        <v>66</v>
      </c>
      <c r="N11" s="68" t="s">
        <v>67</v>
      </c>
      <c r="O11" s="68" t="s">
        <v>68</v>
      </c>
      <c r="P11" s="69" t="s">
        <v>69</v>
      </c>
      <c r="R11" s="70" t="s">
        <v>10</v>
      </c>
      <c r="S11" s="68" t="s">
        <v>46</v>
      </c>
      <c r="T11" s="68" t="s">
        <v>47</v>
      </c>
      <c r="U11" s="68">
        <v>0.4662</v>
      </c>
      <c r="V11" s="68">
        <v>73.495909999999995</v>
      </c>
      <c r="W11" s="68">
        <v>119.70668000000001</v>
      </c>
      <c r="X11" s="69">
        <v>2664.8027999999999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2:42" ht="16" x14ac:dyDescent="0.2">
      <c r="B12" s="4" t="s">
        <v>10</v>
      </c>
      <c r="C12" s="5" t="s">
        <v>70</v>
      </c>
      <c r="D12" s="5" t="s">
        <v>71</v>
      </c>
      <c r="E12" s="5" t="s">
        <v>13</v>
      </c>
      <c r="F12" s="5" t="s">
        <v>14</v>
      </c>
      <c r="G12" s="5" t="s">
        <v>14</v>
      </c>
      <c r="H12" s="6" t="s">
        <v>14</v>
      </c>
      <c r="J12" s="70"/>
      <c r="K12" s="68"/>
      <c r="L12" s="68"/>
      <c r="M12" s="68"/>
      <c r="N12" s="68"/>
      <c r="O12" s="68"/>
      <c r="P12" s="69"/>
      <c r="R12" s="70"/>
      <c r="S12" s="68"/>
      <c r="T12" s="68"/>
      <c r="U12" s="68"/>
      <c r="V12" s="68"/>
      <c r="W12" s="68"/>
      <c r="X12" s="6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2:42" ht="32" x14ac:dyDescent="0.2">
      <c r="B13" s="4" t="s">
        <v>10</v>
      </c>
      <c r="C13" s="5" t="s">
        <v>72</v>
      </c>
      <c r="D13" s="5" t="s">
        <v>73</v>
      </c>
      <c r="E13" s="5" t="s">
        <v>13</v>
      </c>
      <c r="F13" s="5" t="s">
        <v>14</v>
      </c>
      <c r="G13" s="5" t="s">
        <v>14</v>
      </c>
      <c r="H13" s="6" t="s">
        <v>14</v>
      </c>
      <c r="J13" s="4" t="s">
        <v>10</v>
      </c>
      <c r="K13" s="5" t="s">
        <v>52</v>
      </c>
      <c r="L13" s="5" t="s">
        <v>53</v>
      </c>
      <c r="M13" s="5" t="s">
        <v>74</v>
      </c>
      <c r="N13" s="5" t="s">
        <v>75</v>
      </c>
      <c r="O13" s="5" t="s">
        <v>76</v>
      </c>
      <c r="P13" s="6" t="s">
        <v>77</v>
      </c>
      <c r="R13" s="4" t="s">
        <v>10</v>
      </c>
      <c r="S13" s="5" t="s">
        <v>52</v>
      </c>
      <c r="T13" s="5" t="s">
        <v>53</v>
      </c>
      <c r="U13" s="5">
        <v>0.33384000000000003</v>
      </c>
      <c r="V13" s="5">
        <v>78.581100000000006</v>
      </c>
      <c r="W13" s="5">
        <v>108.8686</v>
      </c>
      <c r="X13" s="6">
        <v>2481.5248999999999</v>
      </c>
      <c r="Z13" s="9"/>
      <c r="AA13" s="9"/>
      <c r="AB13" s="9"/>
      <c r="AC13" s="9">
        <v>2432</v>
      </c>
      <c r="AD13" s="6" t="s">
        <v>25</v>
      </c>
      <c r="AE13" s="9">
        <v>40</v>
      </c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2:42" ht="16" x14ac:dyDescent="0.2">
      <c r="B14" s="4" t="s">
        <v>78</v>
      </c>
      <c r="C14" s="5" t="s">
        <v>11</v>
      </c>
      <c r="D14" s="5" t="s">
        <v>12</v>
      </c>
      <c r="E14" s="5" t="s">
        <v>13</v>
      </c>
      <c r="F14" s="5" t="s">
        <v>14</v>
      </c>
      <c r="G14" s="5" t="s">
        <v>14</v>
      </c>
      <c r="H14" s="6" t="s">
        <v>14</v>
      </c>
      <c r="J14" s="4" t="s">
        <v>10</v>
      </c>
      <c r="K14" s="5" t="s">
        <v>62</v>
      </c>
      <c r="L14" s="5" t="s">
        <v>63</v>
      </c>
      <c r="M14" s="5" t="s">
        <v>13</v>
      </c>
      <c r="N14" s="5" t="s">
        <v>13</v>
      </c>
      <c r="O14" s="5" t="s">
        <v>13</v>
      </c>
      <c r="P14" s="6" t="s">
        <v>14</v>
      </c>
      <c r="R14" s="4" t="s">
        <v>10</v>
      </c>
      <c r="S14" s="5" t="s">
        <v>62</v>
      </c>
      <c r="T14" s="5" t="s">
        <v>63</v>
      </c>
      <c r="U14" s="5">
        <v>0</v>
      </c>
      <c r="V14" s="5">
        <v>0</v>
      </c>
      <c r="W14" s="5">
        <v>0</v>
      </c>
      <c r="X14" s="6">
        <v>0</v>
      </c>
      <c r="Z14" s="9"/>
      <c r="AA14" s="10"/>
      <c r="AB14" s="10"/>
      <c r="AC14" s="10">
        <v>1862</v>
      </c>
      <c r="AD14" s="6" t="s">
        <v>35</v>
      </c>
      <c r="AE14" s="10">
        <v>50</v>
      </c>
      <c r="AF14" s="10"/>
      <c r="AG14" s="10"/>
      <c r="AH14" s="10"/>
      <c r="AI14" s="10"/>
      <c r="AJ14" s="10"/>
      <c r="AK14" s="9"/>
      <c r="AL14" s="9"/>
      <c r="AM14" s="9"/>
      <c r="AN14" s="9"/>
      <c r="AO14" s="9"/>
      <c r="AP14" s="9"/>
    </row>
    <row r="15" spans="2:42" ht="16" x14ac:dyDescent="0.2">
      <c r="B15" s="4" t="s">
        <v>79</v>
      </c>
      <c r="C15" s="5" t="s">
        <v>20</v>
      </c>
      <c r="D15" s="5" t="s">
        <v>21</v>
      </c>
      <c r="E15" s="5" t="s">
        <v>80</v>
      </c>
      <c r="F15" s="5" t="s">
        <v>81</v>
      </c>
      <c r="G15" s="5" t="s">
        <v>82</v>
      </c>
      <c r="H15" s="6" t="s">
        <v>83</v>
      </c>
      <c r="J15" s="4" t="s">
        <v>10</v>
      </c>
      <c r="K15" s="5" t="s">
        <v>64</v>
      </c>
      <c r="L15" s="5" t="s">
        <v>65</v>
      </c>
      <c r="M15" s="5" t="s">
        <v>13</v>
      </c>
      <c r="N15" s="5" t="s">
        <v>13</v>
      </c>
      <c r="O15" s="5" t="s">
        <v>13</v>
      </c>
      <c r="P15" s="6" t="s">
        <v>14</v>
      </c>
      <c r="R15" s="4" t="s">
        <v>10</v>
      </c>
      <c r="S15" s="5" t="s">
        <v>64</v>
      </c>
      <c r="T15" s="5" t="s">
        <v>65</v>
      </c>
      <c r="U15" s="5">
        <v>0.31258999999999998</v>
      </c>
      <c r="V15" s="5">
        <v>93.692899999999995</v>
      </c>
      <c r="W15" s="5">
        <v>95.795199999999994</v>
      </c>
      <c r="X15" s="6">
        <v>934.05886999999996</v>
      </c>
      <c r="Y15" t="s">
        <v>84</v>
      </c>
      <c r="Z15" s="9"/>
      <c r="AA15" s="9"/>
      <c r="AB15" s="9"/>
      <c r="AC15" s="9">
        <v>3800</v>
      </c>
      <c r="AD15" s="6" t="s">
        <v>41</v>
      </c>
      <c r="AE15" s="9">
        <v>60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2:42" ht="16" x14ac:dyDescent="0.2">
      <c r="B16" s="4" t="s">
        <v>79</v>
      </c>
      <c r="C16" s="5" t="s">
        <v>30</v>
      </c>
      <c r="D16" s="5" t="s">
        <v>31</v>
      </c>
      <c r="E16" s="5" t="s">
        <v>85</v>
      </c>
      <c r="F16" s="5" t="s">
        <v>86</v>
      </c>
      <c r="G16" s="5" t="s">
        <v>87</v>
      </c>
      <c r="H16" s="6" t="s">
        <v>88</v>
      </c>
      <c r="J16" s="4" t="s">
        <v>10</v>
      </c>
      <c r="K16" s="5" t="s">
        <v>70</v>
      </c>
      <c r="L16" s="5" t="s">
        <v>71</v>
      </c>
      <c r="M16" s="5" t="s">
        <v>13</v>
      </c>
      <c r="N16" s="5" t="s">
        <v>13</v>
      </c>
      <c r="O16" s="5" t="s">
        <v>13</v>
      </c>
      <c r="P16" s="6" t="s">
        <v>14</v>
      </c>
      <c r="R16" s="4" t="s">
        <v>10</v>
      </c>
      <c r="S16" s="5" t="s">
        <v>70</v>
      </c>
      <c r="T16" s="5" t="s">
        <v>71</v>
      </c>
      <c r="U16" s="5">
        <v>0.43041000000000001</v>
      </c>
      <c r="V16" s="5">
        <v>94.399199999999993</v>
      </c>
      <c r="W16" s="5">
        <v>92.634</v>
      </c>
      <c r="X16" s="6">
        <v>885.33690000000001</v>
      </c>
      <c r="Z16" s="9"/>
      <c r="AA16" s="9"/>
      <c r="AB16" s="9"/>
      <c r="AC16" s="9">
        <v>782</v>
      </c>
      <c r="AD16" s="6" t="s">
        <v>51</v>
      </c>
      <c r="AE16" s="9">
        <v>70</v>
      </c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2:42" ht="16" x14ac:dyDescent="0.2">
      <c r="B17" s="4" t="s">
        <v>79</v>
      </c>
      <c r="C17" s="5" t="s">
        <v>36</v>
      </c>
      <c r="D17" s="5" t="s">
        <v>37</v>
      </c>
      <c r="E17" s="5" t="s">
        <v>89</v>
      </c>
      <c r="F17" s="5" t="s">
        <v>90</v>
      </c>
      <c r="G17" s="5" t="s">
        <v>91</v>
      </c>
      <c r="H17" s="6" t="s">
        <v>92</v>
      </c>
      <c r="J17" s="4" t="s">
        <v>10</v>
      </c>
      <c r="K17" s="5" t="s">
        <v>72</v>
      </c>
      <c r="L17" s="5" t="s">
        <v>73</v>
      </c>
      <c r="M17" s="5" t="s">
        <v>13</v>
      </c>
      <c r="N17" s="5" t="s">
        <v>13</v>
      </c>
      <c r="O17" s="5" t="s">
        <v>13</v>
      </c>
      <c r="P17" s="6" t="s">
        <v>14</v>
      </c>
      <c r="R17" s="4" t="s">
        <v>10</v>
      </c>
      <c r="S17" s="5" t="s">
        <v>72</v>
      </c>
      <c r="T17" s="5" t="s">
        <v>73</v>
      </c>
      <c r="U17" s="5">
        <v>0</v>
      </c>
      <c r="V17" s="5">
        <v>0</v>
      </c>
      <c r="W17" s="5">
        <v>0</v>
      </c>
      <c r="X17" s="6">
        <v>0</v>
      </c>
      <c r="Z17" s="9"/>
      <c r="AA17" s="9"/>
      <c r="AB17" s="9"/>
      <c r="AC17" s="9">
        <v>570</v>
      </c>
      <c r="AD17" s="6" t="s">
        <v>57</v>
      </c>
      <c r="AE17" s="9">
        <v>80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2:42" ht="32" x14ac:dyDescent="0.2">
      <c r="B18" s="4" t="s">
        <v>79</v>
      </c>
      <c r="C18" s="5" t="s">
        <v>46</v>
      </c>
      <c r="D18" s="5" t="s">
        <v>47</v>
      </c>
      <c r="E18" s="5" t="s">
        <v>93</v>
      </c>
      <c r="F18" s="5" t="s">
        <v>94</v>
      </c>
      <c r="G18" s="5" t="s">
        <v>91</v>
      </c>
      <c r="H18" s="6" t="s">
        <v>95</v>
      </c>
      <c r="J18" s="4" t="s">
        <v>78</v>
      </c>
      <c r="K18" s="5" t="s">
        <v>11</v>
      </c>
      <c r="L18" s="5" t="s">
        <v>12</v>
      </c>
      <c r="M18" s="5" t="s">
        <v>96</v>
      </c>
      <c r="N18" s="5" t="s">
        <v>97</v>
      </c>
      <c r="O18" s="5" t="s">
        <v>98</v>
      </c>
      <c r="P18" s="6" t="s">
        <v>99</v>
      </c>
      <c r="R18" s="4" t="s">
        <v>78</v>
      </c>
      <c r="S18" s="5" t="s">
        <v>11</v>
      </c>
      <c r="T18" s="5" t="s">
        <v>12</v>
      </c>
      <c r="U18" s="5">
        <v>0.7581</v>
      </c>
      <c r="V18" s="5">
        <v>22.594100000000001</v>
      </c>
      <c r="W18" s="5">
        <v>83.647900000000007</v>
      </c>
      <c r="X18" s="6">
        <v>27511.866600000001</v>
      </c>
      <c r="Z18" s="9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9"/>
      <c r="AL18" s="9"/>
      <c r="AM18" s="9"/>
      <c r="AN18" s="9"/>
      <c r="AO18" s="9"/>
      <c r="AP18" s="9"/>
    </row>
    <row r="19" spans="2:42" ht="16" x14ac:dyDescent="0.2">
      <c r="B19" s="4" t="s">
        <v>79</v>
      </c>
      <c r="C19" s="5" t="s">
        <v>52</v>
      </c>
      <c r="D19" s="5" t="s">
        <v>53</v>
      </c>
      <c r="E19" s="5" t="s">
        <v>100</v>
      </c>
      <c r="F19" s="5" t="s">
        <v>101</v>
      </c>
      <c r="G19" s="5" t="s">
        <v>102</v>
      </c>
      <c r="H19" s="6" t="s">
        <v>103</v>
      </c>
      <c r="J19" s="4" t="s">
        <v>79</v>
      </c>
      <c r="K19" s="5" t="s">
        <v>20</v>
      </c>
      <c r="L19" s="5" t="s">
        <v>21</v>
      </c>
      <c r="M19" s="5" t="s">
        <v>104</v>
      </c>
      <c r="N19" s="5" t="s">
        <v>105</v>
      </c>
      <c r="O19" s="5" t="s">
        <v>106</v>
      </c>
      <c r="P19" s="6" t="s">
        <v>107</v>
      </c>
      <c r="R19" s="4" t="s">
        <v>79</v>
      </c>
      <c r="S19" s="5" t="s">
        <v>20</v>
      </c>
      <c r="T19" s="5" t="s">
        <v>21</v>
      </c>
      <c r="U19" s="5">
        <v>0.83409999999999995</v>
      </c>
      <c r="V19" s="5">
        <v>66.638800000000003</v>
      </c>
      <c r="W19" s="5">
        <v>74.809299999999993</v>
      </c>
      <c r="X19" s="6">
        <v>11514.530199999999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2:42" ht="16" x14ac:dyDescent="0.2">
      <c r="B20" s="4" t="s">
        <v>79</v>
      </c>
      <c r="C20" s="5" t="s">
        <v>62</v>
      </c>
      <c r="D20" s="5" t="s">
        <v>63</v>
      </c>
      <c r="E20" s="5" t="s">
        <v>108</v>
      </c>
      <c r="F20" s="5" t="s">
        <v>109</v>
      </c>
      <c r="G20" s="5" t="s">
        <v>110</v>
      </c>
      <c r="H20" s="6" t="s">
        <v>111</v>
      </c>
      <c r="J20" s="4" t="s">
        <v>79</v>
      </c>
      <c r="K20" s="5" t="s">
        <v>30</v>
      </c>
      <c r="L20" s="5" t="s">
        <v>31</v>
      </c>
      <c r="M20" s="5" t="s">
        <v>112</v>
      </c>
      <c r="N20" s="5" t="s">
        <v>113</v>
      </c>
      <c r="O20" s="5" t="s">
        <v>114</v>
      </c>
      <c r="P20" s="6" t="s">
        <v>115</v>
      </c>
      <c r="R20" s="4" t="s">
        <v>79</v>
      </c>
      <c r="S20" s="5" t="s">
        <v>30</v>
      </c>
      <c r="T20" s="5" t="s">
        <v>31</v>
      </c>
      <c r="U20" s="5">
        <v>0.77029999999999998</v>
      </c>
      <c r="V20" s="5">
        <v>74.789100000000005</v>
      </c>
      <c r="W20" s="5">
        <v>64.323099999999997</v>
      </c>
      <c r="X20" s="6">
        <v>6805.1490999999996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2:42" ht="16" x14ac:dyDescent="0.2">
      <c r="B21" s="4" t="s">
        <v>79</v>
      </c>
      <c r="C21" s="5" t="s">
        <v>64</v>
      </c>
      <c r="D21" s="5" t="s">
        <v>65</v>
      </c>
      <c r="E21" s="5" t="s">
        <v>116</v>
      </c>
      <c r="F21" s="5" t="s">
        <v>117</v>
      </c>
      <c r="G21" s="5" t="s">
        <v>118</v>
      </c>
      <c r="H21" s="6" t="s">
        <v>111</v>
      </c>
      <c r="J21" s="4" t="s">
        <v>79</v>
      </c>
      <c r="K21" s="5" t="s">
        <v>36</v>
      </c>
      <c r="L21" s="5" t="s">
        <v>37</v>
      </c>
      <c r="M21" s="5" t="s">
        <v>119</v>
      </c>
      <c r="N21" s="5" t="s">
        <v>120</v>
      </c>
      <c r="O21" s="5" t="s">
        <v>121</v>
      </c>
      <c r="P21" s="6" t="s">
        <v>122</v>
      </c>
      <c r="R21" s="4" t="s">
        <v>79</v>
      </c>
      <c r="S21" s="5" t="s">
        <v>36</v>
      </c>
      <c r="T21" s="5" t="s">
        <v>37</v>
      </c>
      <c r="U21" s="5">
        <v>0.76829999999999998</v>
      </c>
      <c r="V21" s="5">
        <v>81.305300000000003</v>
      </c>
      <c r="W21" s="5">
        <v>62.198900000000002</v>
      </c>
      <c r="X21" s="6">
        <v>4809.2011940000002</v>
      </c>
      <c r="Z21" s="9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9"/>
      <c r="AL21" s="9"/>
      <c r="AM21" s="9"/>
      <c r="AN21" s="9"/>
      <c r="AO21" s="9"/>
      <c r="AP21" s="9"/>
    </row>
    <row r="22" spans="2:42" ht="16" x14ac:dyDescent="0.2">
      <c r="B22" s="4" t="s">
        <v>79</v>
      </c>
      <c r="C22" s="5" t="s">
        <v>70</v>
      </c>
      <c r="D22" s="5" t="s">
        <v>71</v>
      </c>
      <c r="E22" s="5" t="s">
        <v>13</v>
      </c>
      <c r="F22" s="5" t="s">
        <v>14</v>
      </c>
      <c r="G22" s="5" t="s">
        <v>14</v>
      </c>
      <c r="H22" s="6" t="s">
        <v>14</v>
      </c>
      <c r="J22" s="4" t="s">
        <v>79</v>
      </c>
      <c r="K22" s="5" t="s">
        <v>46</v>
      </c>
      <c r="L22" s="5" t="s">
        <v>47</v>
      </c>
      <c r="M22" s="5" t="s">
        <v>123</v>
      </c>
      <c r="N22" s="5" t="s">
        <v>124</v>
      </c>
      <c r="O22" s="5" t="s">
        <v>125</v>
      </c>
      <c r="P22" s="6" t="s">
        <v>126</v>
      </c>
      <c r="R22" s="4" t="s">
        <v>79</v>
      </c>
      <c r="S22" s="5" t="s">
        <v>46</v>
      </c>
      <c r="T22" s="5" t="s">
        <v>47</v>
      </c>
      <c r="U22" s="5">
        <v>0.79079999999999995</v>
      </c>
      <c r="V22" s="5">
        <v>92.178700000000006</v>
      </c>
      <c r="W22" s="5">
        <v>58.508800000000001</v>
      </c>
      <c r="X22" s="6">
        <v>3547.0536000000002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2:42" ht="16" x14ac:dyDescent="0.2">
      <c r="B23" s="4" t="s">
        <v>79</v>
      </c>
      <c r="C23" s="5" t="s">
        <v>72</v>
      </c>
      <c r="D23" s="5" t="s">
        <v>73</v>
      </c>
      <c r="E23" s="5" t="s">
        <v>13</v>
      </c>
      <c r="F23" s="5" t="s">
        <v>14</v>
      </c>
      <c r="G23" s="5" t="s">
        <v>14</v>
      </c>
      <c r="H23" s="6" t="s">
        <v>14</v>
      </c>
      <c r="J23" s="4" t="s">
        <v>79</v>
      </c>
      <c r="K23" s="5" t="s">
        <v>52</v>
      </c>
      <c r="L23" s="5" t="s">
        <v>53</v>
      </c>
      <c r="M23" s="5" t="s">
        <v>127</v>
      </c>
      <c r="N23" s="5" t="s">
        <v>128</v>
      </c>
      <c r="O23" s="5" t="s">
        <v>129</v>
      </c>
      <c r="P23" s="6" t="s">
        <v>130</v>
      </c>
      <c r="R23" s="4" t="s">
        <v>79</v>
      </c>
      <c r="S23" s="5" t="s">
        <v>52</v>
      </c>
      <c r="T23" s="5" t="s">
        <v>53</v>
      </c>
      <c r="U23" s="5">
        <v>0.71792100000000003</v>
      </c>
      <c r="V23" s="5">
        <v>96.084029999999998</v>
      </c>
      <c r="W23" s="5">
        <v>58.419600000000003</v>
      </c>
      <c r="X23" s="6">
        <v>2728.4272000000001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2:42" ht="16" x14ac:dyDescent="0.2">
      <c r="B24" s="4" t="s">
        <v>131</v>
      </c>
      <c r="C24" s="5" t="s">
        <v>11</v>
      </c>
      <c r="D24" s="5" t="s">
        <v>12</v>
      </c>
      <c r="E24" s="5" t="s">
        <v>132</v>
      </c>
      <c r="F24" s="5" t="s">
        <v>14</v>
      </c>
      <c r="G24" s="5" t="s">
        <v>133</v>
      </c>
      <c r="H24" s="6" t="s">
        <v>134</v>
      </c>
      <c r="J24" s="4" t="s">
        <v>79</v>
      </c>
      <c r="K24" s="5" t="s">
        <v>62</v>
      </c>
      <c r="L24" s="5" t="s">
        <v>63</v>
      </c>
      <c r="M24" s="5" t="s">
        <v>135</v>
      </c>
      <c r="N24" s="5" t="s">
        <v>136</v>
      </c>
      <c r="O24" s="5" t="s">
        <v>137</v>
      </c>
      <c r="P24" s="6" t="s">
        <v>138</v>
      </c>
      <c r="R24" s="4" t="s">
        <v>79</v>
      </c>
      <c r="S24" s="5" t="s">
        <v>62</v>
      </c>
      <c r="T24" s="5" t="s">
        <v>63</v>
      </c>
      <c r="U24" s="5">
        <v>0.50044</v>
      </c>
      <c r="V24" s="5">
        <v>101.78700000000001</v>
      </c>
      <c r="W24" s="5">
        <v>57.092039999999997</v>
      </c>
      <c r="X24" s="6">
        <v>2120.0237000000002</v>
      </c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2:42" ht="16" x14ac:dyDescent="0.2">
      <c r="B25" s="4" t="s">
        <v>131</v>
      </c>
      <c r="C25" s="5" t="s">
        <v>20</v>
      </c>
      <c r="D25" s="5" t="s">
        <v>21</v>
      </c>
      <c r="E25" s="5" t="s">
        <v>13</v>
      </c>
      <c r="F25" s="5" t="s">
        <v>14</v>
      </c>
      <c r="G25" s="5" t="s">
        <v>14</v>
      </c>
      <c r="H25" s="6" t="s">
        <v>14</v>
      </c>
      <c r="J25" s="4" t="s">
        <v>79</v>
      </c>
      <c r="K25" s="5" t="s">
        <v>64</v>
      </c>
      <c r="L25" s="5" t="s">
        <v>65</v>
      </c>
      <c r="M25" s="5" t="s">
        <v>13</v>
      </c>
      <c r="N25" s="5" t="s">
        <v>13</v>
      </c>
      <c r="O25" s="5" t="s">
        <v>13</v>
      </c>
      <c r="P25" s="6" t="s">
        <v>14</v>
      </c>
      <c r="R25" s="4" t="s">
        <v>79</v>
      </c>
      <c r="S25" s="5" t="s">
        <v>64</v>
      </c>
      <c r="T25" s="5" t="s">
        <v>65</v>
      </c>
      <c r="U25" s="5">
        <v>0.47710000000000002</v>
      </c>
      <c r="V25" s="5">
        <v>104.40989999999999</v>
      </c>
      <c r="W25" s="5">
        <v>55.30827</v>
      </c>
      <c r="X25" s="6">
        <v>1744.4828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2:42" ht="16" x14ac:dyDescent="0.2">
      <c r="B26" s="4" t="s">
        <v>131</v>
      </c>
      <c r="C26" s="5" t="s">
        <v>30</v>
      </c>
      <c r="D26" s="5" t="s">
        <v>31</v>
      </c>
      <c r="E26" s="5" t="s">
        <v>13</v>
      </c>
      <c r="F26" s="5" t="s">
        <v>14</v>
      </c>
      <c r="G26" s="5" t="s">
        <v>14</v>
      </c>
      <c r="H26" s="6" t="s">
        <v>14</v>
      </c>
      <c r="J26" s="4" t="s">
        <v>79</v>
      </c>
      <c r="K26" s="5" t="s">
        <v>70</v>
      </c>
      <c r="L26" s="5" t="s">
        <v>71</v>
      </c>
      <c r="M26" s="5" t="s">
        <v>13</v>
      </c>
      <c r="N26" s="5" t="s">
        <v>13</v>
      </c>
      <c r="O26" s="5" t="s">
        <v>13</v>
      </c>
      <c r="P26" s="6" t="s">
        <v>14</v>
      </c>
      <c r="R26" s="4" t="s">
        <v>79</v>
      </c>
      <c r="S26" s="5" t="s">
        <v>70</v>
      </c>
      <c r="T26" s="5" t="s">
        <v>71</v>
      </c>
      <c r="U26" s="5">
        <v>0.45369999999999999</v>
      </c>
      <c r="V26" s="5">
        <v>107.8954</v>
      </c>
      <c r="W26" s="5">
        <v>55.604700000000001</v>
      </c>
      <c r="X26" s="6">
        <v>1189.8223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2:42" ht="16" x14ac:dyDescent="0.2">
      <c r="B27" s="4" t="s">
        <v>131</v>
      </c>
      <c r="C27" s="5" t="s">
        <v>36</v>
      </c>
      <c r="D27" s="5" t="s">
        <v>37</v>
      </c>
      <c r="E27" s="5" t="s">
        <v>13</v>
      </c>
      <c r="F27" s="5" t="s">
        <v>14</v>
      </c>
      <c r="G27" s="5" t="s">
        <v>14</v>
      </c>
      <c r="H27" s="6" t="s">
        <v>14</v>
      </c>
      <c r="J27" s="4" t="s">
        <v>79</v>
      </c>
      <c r="K27" s="5" t="s">
        <v>72</v>
      </c>
      <c r="L27" s="5" t="s">
        <v>73</v>
      </c>
      <c r="M27" s="5" t="s">
        <v>13</v>
      </c>
      <c r="N27" s="5" t="s">
        <v>13</v>
      </c>
      <c r="O27" s="5" t="s">
        <v>13</v>
      </c>
      <c r="P27" s="6" t="s">
        <v>14</v>
      </c>
      <c r="R27" s="4" t="s">
        <v>79</v>
      </c>
      <c r="S27" s="5" t="s">
        <v>72</v>
      </c>
      <c r="T27" s="5" t="s">
        <v>73</v>
      </c>
      <c r="U27" s="5">
        <v>0.3236</v>
      </c>
      <c r="V27" s="5">
        <v>109.786</v>
      </c>
      <c r="W27" s="5">
        <v>98.064899999999994</v>
      </c>
      <c r="X27" s="6">
        <v>761.07230000000004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2:42" ht="16" x14ac:dyDescent="0.2">
      <c r="B28" s="4" t="s">
        <v>131</v>
      </c>
      <c r="C28" s="5" t="s">
        <v>46</v>
      </c>
      <c r="D28" s="5" t="s">
        <v>47</v>
      </c>
      <c r="E28" s="5" t="s">
        <v>13</v>
      </c>
      <c r="F28" s="5" t="s">
        <v>14</v>
      </c>
      <c r="G28" s="5" t="s">
        <v>14</v>
      </c>
      <c r="H28" s="6" t="s">
        <v>14</v>
      </c>
      <c r="J28" s="4" t="s">
        <v>131</v>
      </c>
      <c r="K28" s="5" t="s">
        <v>11</v>
      </c>
      <c r="L28" s="5" t="s">
        <v>12</v>
      </c>
      <c r="M28" s="5" t="s">
        <v>139</v>
      </c>
      <c r="N28" s="5" t="s">
        <v>140</v>
      </c>
      <c r="O28" s="5" t="s">
        <v>141</v>
      </c>
      <c r="P28" s="6" t="s">
        <v>142</v>
      </c>
      <c r="R28" s="4" t="s">
        <v>143</v>
      </c>
      <c r="S28" s="5" t="s">
        <v>11</v>
      </c>
      <c r="T28" s="5" t="s">
        <v>12</v>
      </c>
      <c r="U28" s="5">
        <v>0.81445999999999996</v>
      </c>
      <c r="V28" s="5">
        <v>23.7516</v>
      </c>
      <c r="W28" s="5">
        <v>265.1542</v>
      </c>
      <c r="X28" s="6">
        <v>8579.8768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2:42" ht="16" x14ac:dyDescent="0.2">
      <c r="B29" s="4" t="s">
        <v>131</v>
      </c>
      <c r="C29" s="5" t="s">
        <v>52</v>
      </c>
      <c r="D29" s="5" t="s">
        <v>53</v>
      </c>
      <c r="E29" s="5" t="s">
        <v>13</v>
      </c>
      <c r="F29" s="5" t="s">
        <v>14</v>
      </c>
      <c r="G29" s="5" t="s">
        <v>14</v>
      </c>
      <c r="H29" s="6" t="s">
        <v>14</v>
      </c>
      <c r="J29" s="4" t="s">
        <v>131</v>
      </c>
      <c r="K29" s="5" t="s">
        <v>20</v>
      </c>
      <c r="L29" s="5" t="s">
        <v>21</v>
      </c>
      <c r="M29" s="5" t="s">
        <v>144</v>
      </c>
      <c r="N29" s="5" t="s">
        <v>145</v>
      </c>
      <c r="O29" s="5" t="s">
        <v>146</v>
      </c>
      <c r="P29" s="6" t="s">
        <v>147</v>
      </c>
      <c r="R29" s="4" t="s">
        <v>143</v>
      </c>
      <c r="S29" s="5" t="s">
        <v>20</v>
      </c>
      <c r="T29" s="5" t="s">
        <v>21</v>
      </c>
      <c r="U29" s="11">
        <v>0.49109000000000003</v>
      </c>
      <c r="V29" s="11">
        <v>51.826900000000002</v>
      </c>
      <c r="W29" s="11">
        <v>196.29900000000001</v>
      </c>
      <c r="X29" s="12">
        <v>3195.2125000000001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2:42" ht="16" x14ac:dyDescent="0.2">
      <c r="B30" s="4" t="s">
        <v>131</v>
      </c>
      <c r="C30" s="5" t="s">
        <v>62</v>
      </c>
      <c r="D30" s="5" t="s">
        <v>63</v>
      </c>
      <c r="E30" s="5" t="s">
        <v>13</v>
      </c>
      <c r="F30" s="5" t="s">
        <v>14</v>
      </c>
      <c r="G30" s="5" t="s">
        <v>14</v>
      </c>
      <c r="H30" s="6" t="s">
        <v>14</v>
      </c>
      <c r="J30" s="4" t="s">
        <v>131</v>
      </c>
      <c r="K30" s="5" t="s">
        <v>30</v>
      </c>
      <c r="L30" s="5" t="s">
        <v>31</v>
      </c>
      <c r="M30" s="5" t="s">
        <v>148</v>
      </c>
      <c r="N30" s="5" t="s">
        <v>149</v>
      </c>
      <c r="O30" s="5" t="s">
        <v>150</v>
      </c>
      <c r="P30" s="6" t="s">
        <v>151</v>
      </c>
      <c r="R30" s="4" t="s">
        <v>143</v>
      </c>
      <c r="S30" s="5" t="s">
        <v>30</v>
      </c>
      <c r="T30" s="13" t="s">
        <v>31</v>
      </c>
      <c r="U30" s="14">
        <v>0</v>
      </c>
      <c r="V30" s="14">
        <v>0</v>
      </c>
      <c r="W30" s="14">
        <v>0</v>
      </c>
      <c r="X30" s="14">
        <v>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2:42" ht="16" x14ac:dyDescent="0.2">
      <c r="B31" s="4" t="s">
        <v>131</v>
      </c>
      <c r="C31" s="5" t="s">
        <v>64</v>
      </c>
      <c r="D31" s="5" t="s">
        <v>65</v>
      </c>
      <c r="E31" s="5" t="s">
        <v>13</v>
      </c>
      <c r="F31" s="5" t="s">
        <v>14</v>
      </c>
      <c r="G31" s="5" t="s">
        <v>14</v>
      </c>
      <c r="H31" s="6" t="s">
        <v>14</v>
      </c>
      <c r="J31" s="4" t="s">
        <v>131</v>
      </c>
      <c r="K31" s="5" t="s">
        <v>36</v>
      </c>
      <c r="L31" s="5" t="s">
        <v>37</v>
      </c>
      <c r="M31" s="5" t="s">
        <v>13</v>
      </c>
      <c r="N31" s="5" t="s">
        <v>13</v>
      </c>
      <c r="O31" s="5" t="s">
        <v>13</v>
      </c>
      <c r="P31" s="6" t="s">
        <v>14</v>
      </c>
      <c r="R31" s="4" t="s">
        <v>143</v>
      </c>
      <c r="S31" s="5" t="s">
        <v>36</v>
      </c>
      <c r="T31" s="13" t="s">
        <v>37</v>
      </c>
      <c r="U31" s="14">
        <v>0</v>
      </c>
      <c r="V31" s="14">
        <v>0</v>
      </c>
      <c r="W31" s="14">
        <v>0</v>
      </c>
      <c r="X31" s="14">
        <v>0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2:42" ht="16" x14ac:dyDescent="0.2">
      <c r="B32" s="4" t="s">
        <v>131</v>
      </c>
      <c r="C32" s="5" t="s">
        <v>70</v>
      </c>
      <c r="D32" s="5" t="s">
        <v>71</v>
      </c>
      <c r="E32" s="5" t="s">
        <v>13</v>
      </c>
      <c r="F32" s="5" t="s">
        <v>14</v>
      </c>
      <c r="G32" s="5" t="s">
        <v>14</v>
      </c>
      <c r="H32" s="6" t="s">
        <v>14</v>
      </c>
      <c r="J32" s="4" t="s">
        <v>131</v>
      </c>
      <c r="K32" s="5" t="s">
        <v>46</v>
      </c>
      <c r="L32" s="5" t="s">
        <v>47</v>
      </c>
      <c r="M32" s="5" t="s">
        <v>152</v>
      </c>
      <c r="N32" s="5" t="s">
        <v>153</v>
      </c>
      <c r="O32" s="5" t="s">
        <v>154</v>
      </c>
      <c r="P32" s="6" t="s">
        <v>155</v>
      </c>
      <c r="R32" s="4" t="s">
        <v>143</v>
      </c>
      <c r="S32" s="5" t="s">
        <v>46</v>
      </c>
      <c r="T32" s="5" t="s">
        <v>47</v>
      </c>
      <c r="U32" s="5">
        <v>0.36609999999999998</v>
      </c>
      <c r="V32" s="5">
        <v>84.666700000000006</v>
      </c>
      <c r="W32" s="5">
        <v>142.95959999999999</v>
      </c>
      <c r="X32" s="6">
        <v>832.49419999999998</v>
      </c>
      <c r="Y32" t="s">
        <v>156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2:42" ht="16" x14ac:dyDescent="0.2">
      <c r="B33" s="4" t="s">
        <v>131</v>
      </c>
      <c r="C33" s="5" t="s">
        <v>72</v>
      </c>
      <c r="D33" s="5" t="s">
        <v>73</v>
      </c>
      <c r="E33" s="5" t="s">
        <v>13</v>
      </c>
      <c r="F33" s="5" t="s">
        <v>14</v>
      </c>
      <c r="G33" s="5" t="s">
        <v>14</v>
      </c>
      <c r="H33" s="6" t="s">
        <v>14</v>
      </c>
      <c r="J33" s="4" t="s">
        <v>131</v>
      </c>
      <c r="K33" s="5" t="s">
        <v>52</v>
      </c>
      <c r="L33" s="5" t="s">
        <v>53</v>
      </c>
      <c r="M33" s="5" t="s">
        <v>13</v>
      </c>
      <c r="N33" s="5" t="s">
        <v>13</v>
      </c>
      <c r="O33" s="5" t="s">
        <v>13</v>
      </c>
      <c r="P33" s="6" t="s">
        <v>14</v>
      </c>
      <c r="R33" s="4" t="s">
        <v>143</v>
      </c>
      <c r="S33" s="5" t="s">
        <v>52</v>
      </c>
      <c r="T33" s="5" t="s">
        <v>53</v>
      </c>
      <c r="U33" s="5">
        <v>0.30819999999999997</v>
      </c>
      <c r="V33" s="5">
        <v>92.1</v>
      </c>
      <c r="W33" s="5">
        <v>128.80119999999999</v>
      </c>
      <c r="X33" s="6">
        <v>635.0652</v>
      </c>
      <c r="Y33" t="s">
        <v>157</v>
      </c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2:42" ht="16" x14ac:dyDescent="0.2">
      <c r="B34" s="4" t="s">
        <v>143</v>
      </c>
      <c r="C34" s="5" t="s">
        <v>11</v>
      </c>
      <c r="D34" s="5" t="s">
        <v>12</v>
      </c>
      <c r="E34" s="5" t="s">
        <v>13</v>
      </c>
      <c r="F34" s="5" t="s">
        <v>14</v>
      </c>
      <c r="G34" s="5" t="s">
        <v>14</v>
      </c>
      <c r="H34" s="6" t="s">
        <v>14</v>
      </c>
      <c r="J34" s="4" t="s">
        <v>131</v>
      </c>
      <c r="K34" s="5" t="s">
        <v>62</v>
      </c>
      <c r="L34" s="5" t="s">
        <v>63</v>
      </c>
      <c r="M34" s="5" t="s">
        <v>158</v>
      </c>
      <c r="N34" s="5" t="s">
        <v>159</v>
      </c>
      <c r="O34" s="5" t="s">
        <v>160</v>
      </c>
      <c r="P34" s="6" t="s">
        <v>161</v>
      </c>
      <c r="R34" s="4" t="s">
        <v>143</v>
      </c>
      <c r="S34" s="5" t="s">
        <v>62</v>
      </c>
      <c r="T34" s="5" t="s">
        <v>63</v>
      </c>
      <c r="U34" s="5">
        <v>0.31885000000000002</v>
      </c>
      <c r="V34" s="5">
        <v>97.907899999999998</v>
      </c>
      <c r="W34" s="5">
        <v>116.6934</v>
      </c>
      <c r="X34" s="6">
        <v>359.48129999999998</v>
      </c>
      <c r="Y34" t="s">
        <v>157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</row>
    <row r="35" spans="2:42" ht="16" x14ac:dyDescent="0.2">
      <c r="B35" s="4" t="s">
        <v>143</v>
      </c>
      <c r="C35" s="5" t="s">
        <v>20</v>
      </c>
      <c r="D35" s="5" t="s">
        <v>21</v>
      </c>
      <c r="E35" s="5" t="s">
        <v>162</v>
      </c>
      <c r="F35" s="5" t="s">
        <v>163</v>
      </c>
      <c r="G35" s="5" t="s">
        <v>164</v>
      </c>
      <c r="H35" s="6" t="s">
        <v>165</v>
      </c>
      <c r="J35" s="4" t="s">
        <v>131</v>
      </c>
      <c r="K35" s="5" t="s">
        <v>64</v>
      </c>
      <c r="L35" s="5" t="s">
        <v>65</v>
      </c>
      <c r="M35" s="5" t="s">
        <v>13</v>
      </c>
      <c r="N35" s="5" t="s">
        <v>13</v>
      </c>
      <c r="O35" s="5" t="s">
        <v>13</v>
      </c>
      <c r="P35" s="6" t="s">
        <v>14</v>
      </c>
      <c r="R35" s="4" t="s">
        <v>143</v>
      </c>
      <c r="S35" s="5" t="s">
        <v>64</v>
      </c>
      <c r="T35" s="5" t="s">
        <v>65</v>
      </c>
      <c r="U35" s="5">
        <v>0.33327000000000001</v>
      </c>
      <c r="V35" s="5">
        <v>100.4324</v>
      </c>
      <c r="W35" s="5">
        <v>108.33199999999999</v>
      </c>
      <c r="X35" s="6">
        <v>451.72149999999999</v>
      </c>
      <c r="Y35" t="s">
        <v>166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2:42" ht="16" x14ac:dyDescent="0.2">
      <c r="B36" s="4" t="s">
        <v>143</v>
      </c>
      <c r="C36" s="5" t="s">
        <v>30</v>
      </c>
      <c r="D36" s="5" t="s">
        <v>31</v>
      </c>
      <c r="E36" s="5" t="s">
        <v>13</v>
      </c>
      <c r="F36" s="5" t="s">
        <v>14</v>
      </c>
      <c r="G36" s="5" t="s">
        <v>14</v>
      </c>
      <c r="H36" s="6" t="s">
        <v>14</v>
      </c>
      <c r="J36" s="4" t="s">
        <v>131</v>
      </c>
      <c r="K36" s="5" t="s">
        <v>70</v>
      </c>
      <c r="L36" s="5" t="s">
        <v>71</v>
      </c>
      <c r="M36" s="5" t="s">
        <v>167</v>
      </c>
      <c r="N36" s="5" t="s">
        <v>168</v>
      </c>
      <c r="O36" s="5" t="s">
        <v>169</v>
      </c>
      <c r="P36" s="6" t="s">
        <v>170</v>
      </c>
      <c r="R36" s="4" t="s">
        <v>143</v>
      </c>
      <c r="S36" s="5" t="s">
        <v>70</v>
      </c>
      <c r="T36" s="5" t="s">
        <v>71</v>
      </c>
      <c r="U36" s="5">
        <v>0</v>
      </c>
      <c r="V36" s="5">
        <v>0</v>
      </c>
      <c r="W36" s="5">
        <v>0</v>
      </c>
      <c r="X36" s="6">
        <v>0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2:42" ht="16" x14ac:dyDescent="0.2">
      <c r="B37" s="4" t="s">
        <v>143</v>
      </c>
      <c r="C37" s="5" t="s">
        <v>36</v>
      </c>
      <c r="D37" s="5" t="s">
        <v>37</v>
      </c>
      <c r="E37" s="5" t="s">
        <v>13</v>
      </c>
      <c r="F37" s="5" t="s">
        <v>14</v>
      </c>
      <c r="G37" s="5" t="s">
        <v>14</v>
      </c>
      <c r="H37" s="6" t="s">
        <v>14</v>
      </c>
      <c r="J37" s="4" t="s">
        <v>131</v>
      </c>
      <c r="K37" s="5" t="s">
        <v>72</v>
      </c>
      <c r="L37" s="5" t="s">
        <v>73</v>
      </c>
      <c r="M37" s="5" t="s">
        <v>171</v>
      </c>
      <c r="N37" s="5" t="s">
        <v>172</v>
      </c>
      <c r="O37" s="5" t="s">
        <v>173</v>
      </c>
      <c r="P37" s="6" t="s">
        <v>174</v>
      </c>
      <c r="R37" s="4" t="s">
        <v>143</v>
      </c>
      <c r="S37" s="5" t="s">
        <v>72</v>
      </c>
      <c r="T37" s="5" t="s">
        <v>73</v>
      </c>
      <c r="U37" s="5">
        <v>0</v>
      </c>
      <c r="V37" s="5">
        <v>0</v>
      </c>
      <c r="W37" s="5">
        <v>0</v>
      </c>
      <c r="X37" s="6">
        <v>0</v>
      </c>
      <c r="Z37" s="10"/>
      <c r="AA37" s="10"/>
      <c r="AB37" s="9"/>
      <c r="AC37" s="9"/>
      <c r="AD37" s="10"/>
      <c r="AE37" s="10"/>
      <c r="AF37" s="10"/>
      <c r="AG37" s="10"/>
      <c r="AH37" s="10"/>
      <c r="AI37" s="10"/>
      <c r="AJ37" s="9"/>
      <c r="AK37" s="9"/>
      <c r="AL37" s="9"/>
      <c r="AM37" s="9"/>
      <c r="AN37" s="9"/>
      <c r="AO37" s="9"/>
      <c r="AP37" s="9"/>
    </row>
    <row r="38" spans="2:42" ht="16" x14ac:dyDescent="0.2">
      <c r="B38" s="4" t="s">
        <v>143</v>
      </c>
      <c r="C38" s="5" t="s">
        <v>46</v>
      </c>
      <c r="D38" s="5" t="s">
        <v>47</v>
      </c>
      <c r="E38" s="5" t="s">
        <v>13</v>
      </c>
      <c r="F38" s="5" t="s">
        <v>14</v>
      </c>
      <c r="G38" s="5" t="s">
        <v>14</v>
      </c>
      <c r="H38" s="6" t="s">
        <v>14</v>
      </c>
      <c r="J38" s="4" t="s">
        <v>143</v>
      </c>
      <c r="K38" s="5" t="s">
        <v>11</v>
      </c>
      <c r="L38" s="5" t="s">
        <v>12</v>
      </c>
      <c r="M38" s="5" t="s">
        <v>13</v>
      </c>
      <c r="N38" s="5" t="s">
        <v>13</v>
      </c>
      <c r="O38" s="5" t="s">
        <v>13</v>
      </c>
      <c r="P38" s="6" t="s">
        <v>14</v>
      </c>
    </row>
    <row r="39" spans="2:42" ht="16" x14ac:dyDescent="0.2">
      <c r="B39" s="4" t="s">
        <v>143</v>
      </c>
      <c r="C39" s="5" t="s">
        <v>52</v>
      </c>
      <c r="D39" s="5" t="s">
        <v>53</v>
      </c>
      <c r="E39" s="5" t="s">
        <v>13</v>
      </c>
      <c r="F39" s="5" t="s">
        <v>14</v>
      </c>
      <c r="G39" s="5" t="s">
        <v>14</v>
      </c>
      <c r="H39" s="6" t="s">
        <v>14</v>
      </c>
      <c r="J39" s="4" t="s">
        <v>143</v>
      </c>
      <c r="K39" s="5" t="s">
        <v>20</v>
      </c>
      <c r="L39" s="5" t="s">
        <v>21</v>
      </c>
      <c r="M39" s="5" t="s">
        <v>175</v>
      </c>
      <c r="N39" s="5" t="s">
        <v>176</v>
      </c>
      <c r="O39" s="5" t="s">
        <v>177</v>
      </c>
      <c r="P39" s="6" t="s">
        <v>178</v>
      </c>
    </row>
    <row r="40" spans="2:42" ht="16" x14ac:dyDescent="0.2">
      <c r="B40" s="4" t="s">
        <v>143</v>
      </c>
      <c r="C40" s="5" t="s">
        <v>62</v>
      </c>
      <c r="D40" s="5" t="s">
        <v>63</v>
      </c>
      <c r="E40" s="5" t="s">
        <v>13</v>
      </c>
      <c r="F40" s="5" t="s">
        <v>14</v>
      </c>
      <c r="G40" s="5" t="s">
        <v>14</v>
      </c>
      <c r="H40" s="6" t="s">
        <v>14</v>
      </c>
      <c r="J40" s="4" t="s">
        <v>143</v>
      </c>
      <c r="K40" s="5" t="s">
        <v>30</v>
      </c>
      <c r="L40" s="5" t="s">
        <v>31</v>
      </c>
      <c r="M40" s="5" t="s">
        <v>13</v>
      </c>
      <c r="N40" s="5" t="s">
        <v>13</v>
      </c>
      <c r="O40" s="5" t="s">
        <v>13</v>
      </c>
      <c r="P40" s="6" t="s">
        <v>14</v>
      </c>
    </row>
    <row r="41" spans="2:42" ht="16" x14ac:dyDescent="0.2">
      <c r="B41" s="4" t="s">
        <v>143</v>
      </c>
      <c r="C41" s="5" t="s">
        <v>64</v>
      </c>
      <c r="D41" s="5" t="s">
        <v>65</v>
      </c>
      <c r="E41" s="5" t="s">
        <v>13</v>
      </c>
      <c r="F41" s="5" t="s">
        <v>14</v>
      </c>
      <c r="G41" s="5" t="s">
        <v>14</v>
      </c>
      <c r="H41" s="6" t="s">
        <v>14</v>
      </c>
      <c r="J41" s="4" t="s">
        <v>143</v>
      </c>
      <c r="K41" s="5" t="s">
        <v>36</v>
      </c>
      <c r="L41" s="5" t="s">
        <v>37</v>
      </c>
      <c r="M41" s="5" t="s">
        <v>13</v>
      </c>
      <c r="N41" s="5" t="s">
        <v>13</v>
      </c>
      <c r="O41" s="5" t="s">
        <v>13</v>
      </c>
      <c r="P41" s="6" t="s">
        <v>14</v>
      </c>
    </row>
    <row r="42" spans="2:42" ht="16" x14ac:dyDescent="0.2">
      <c r="B42" s="4" t="s">
        <v>143</v>
      </c>
      <c r="C42" s="5" t="s">
        <v>70</v>
      </c>
      <c r="D42" s="5" t="s">
        <v>71</v>
      </c>
      <c r="E42" s="5" t="s">
        <v>13</v>
      </c>
      <c r="F42" s="5" t="s">
        <v>14</v>
      </c>
      <c r="G42" s="5" t="s">
        <v>14</v>
      </c>
      <c r="H42" s="6" t="s">
        <v>14</v>
      </c>
      <c r="J42" s="4" t="s">
        <v>143</v>
      </c>
      <c r="K42" s="5" t="s">
        <v>46</v>
      </c>
      <c r="L42" s="5" t="s">
        <v>47</v>
      </c>
      <c r="M42" s="5" t="s">
        <v>13</v>
      </c>
      <c r="N42" s="5" t="s">
        <v>13</v>
      </c>
      <c r="O42" s="5" t="s">
        <v>13</v>
      </c>
      <c r="P42" s="6" t="s">
        <v>14</v>
      </c>
    </row>
    <row r="43" spans="2:42" ht="16" x14ac:dyDescent="0.2">
      <c r="B43" s="4" t="s">
        <v>143</v>
      </c>
      <c r="C43" s="5" t="s">
        <v>72</v>
      </c>
      <c r="D43" s="5" t="s">
        <v>73</v>
      </c>
      <c r="E43" s="5" t="s">
        <v>13</v>
      </c>
      <c r="F43" s="5" t="s">
        <v>14</v>
      </c>
      <c r="G43" s="5" t="s">
        <v>14</v>
      </c>
      <c r="H43" s="6" t="s">
        <v>14</v>
      </c>
      <c r="J43" s="4" t="s">
        <v>143</v>
      </c>
      <c r="K43" s="5" t="s">
        <v>52</v>
      </c>
      <c r="L43" s="5" t="s">
        <v>53</v>
      </c>
      <c r="M43" s="5" t="s">
        <v>13</v>
      </c>
      <c r="N43" s="5" t="s">
        <v>13</v>
      </c>
      <c r="O43" s="5" t="s">
        <v>13</v>
      </c>
      <c r="P43" s="6" t="s">
        <v>14</v>
      </c>
    </row>
    <row r="44" spans="2:42" ht="16" x14ac:dyDescent="0.2">
      <c r="B44" s="4" t="s">
        <v>179</v>
      </c>
      <c r="C44" s="5" t="s">
        <v>11</v>
      </c>
      <c r="D44" s="5" t="s">
        <v>12</v>
      </c>
      <c r="E44" s="5" t="s">
        <v>180</v>
      </c>
      <c r="F44" s="5" t="s">
        <v>181</v>
      </c>
      <c r="G44" s="5" t="s">
        <v>182</v>
      </c>
      <c r="H44" s="6" t="s">
        <v>183</v>
      </c>
      <c r="J44" s="4" t="s">
        <v>143</v>
      </c>
      <c r="K44" s="5" t="s">
        <v>62</v>
      </c>
      <c r="L44" s="5" t="s">
        <v>63</v>
      </c>
      <c r="M44" s="5" t="s">
        <v>13</v>
      </c>
      <c r="N44" s="5" t="s">
        <v>13</v>
      </c>
      <c r="O44" s="5" t="s">
        <v>13</v>
      </c>
      <c r="P44" s="6" t="s">
        <v>14</v>
      </c>
    </row>
    <row r="45" spans="2:42" ht="16" x14ac:dyDescent="0.2">
      <c r="B45" s="4" t="s">
        <v>179</v>
      </c>
      <c r="C45" s="5" t="s">
        <v>20</v>
      </c>
      <c r="D45" s="5" t="s">
        <v>21</v>
      </c>
      <c r="E45" s="5" t="s">
        <v>184</v>
      </c>
      <c r="F45" s="5" t="s">
        <v>185</v>
      </c>
      <c r="G45" s="5" t="s">
        <v>186</v>
      </c>
      <c r="H45" s="6" t="s">
        <v>187</v>
      </c>
      <c r="J45" s="4" t="s">
        <v>143</v>
      </c>
      <c r="K45" s="5" t="s">
        <v>64</v>
      </c>
      <c r="L45" s="5" t="s">
        <v>65</v>
      </c>
      <c r="M45" s="5" t="s">
        <v>13</v>
      </c>
      <c r="N45" s="5" t="s">
        <v>13</v>
      </c>
      <c r="O45" s="5" t="s">
        <v>13</v>
      </c>
      <c r="P45" s="6" t="s">
        <v>14</v>
      </c>
    </row>
    <row r="46" spans="2:42" ht="16" x14ac:dyDescent="0.2">
      <c r="B46" s="4" t="s">
        <v>179</v>
      </c>
      <c r="C46" s="5" t="s">
        <v>30</v>
      </c>
      <c r="D46" s="5" t="s">
        <v>31</v>
      </c>
      <c r="E46" s="5" t="s">
        <v>13</v>
      </c>
      <c r="F46" s="5" t="s">
        <v>14</v>
      </c>
      <c r="G46" s="5" t="s">
        <v>14</v>
      </c>
      <c r="H46" s="6" t="s">
        <v>14</v>
      </c>
      <c r="J46" s="4" t="s">
        <v>143</v>
      </c>
      <c r="K46" s="5" t="s">
        <v>70</v>
      </c>
      <c r="L46" s="5" t="s">
        <v>71</v>
      </c>
      <c r="M46" s="5" t="s">
        <v>13</v>
      </c>
      <c r="N46" s="5" t="s">
        <v>13</v>
      </c>
      <c r="O46" s="5" t="s">
        <v>13</v>
      </c>
      <c r="P46" s="6" t="s">
        <v>14</v>
      </c>
    </row>
    <row r="47" spans="2:42" ht="16" x14ac:dyDescent="0.2">
      <c r="B47" s="4" t="s">
        <v>179</v>
      </c>
      <c r="C47" s="5" t="s">
        <v>36</v>
      </c>
      <c r="D47" s="5" t="s">
        <v>37</v>
      </c>
      <c r="E47" s="5" t="s">
        <v>188</v>
      </c>
      <c r="F47" s="5" t="s">
        <v>189</v>
      </c>
      <c r="G47" s="5" t="s">
        <v>186</v>
      </c>
      <c r="H47" s="6" t="s">
        <v>190</v>
      </c>
      <c r="J47" s="4" t="s">
        <v>143</v>
      </c>
      <c r="K47" s="5" t="s">
        <v>72</v>
      </c>
      <c r="L47" s="5" t="s">
        <v>73</v>
      </c>
      <c r="M47" s="5" t="s">
        <v>13</v>
      </c>
      <c r="N47" s="5" t="s">
        <v>13</v>
      </c>
      <c r="O47" s="5" t="s">
        <v>13</v>
      </c>
      <c r="P47" s="6" t="s">
        <v>14</v>
      </c>
    </row>
    <row r="48" spans="2:42" ht="16" x14ac:dyDescent="0.2">
      <c r="B48" s="4" t="s">
        <v>179</v>
      </c>
      <c r="C48" s="5" t="s">
        <v>46</v>
      </c>
      <c r="D48" s="5" t="s">
        <v>47</v>
      </c>
      <c r="E48" s="5" t="s">
        <v>191</v>
      </c>
      <c r="F48" s="5" t="s">
        <v>192</v>
      </c>
      <c r="G48" s="5" t="s">
        <v>193</v>
      </c>
      <c r="H48" s="6" t="s">
        <v>194</v>
      </c>
      <c r="J48" s="4" t="s">
        <v>195</v>
      </c>
      <c r="K48" s="5" t="s">
        <v>11</v>
      </c>
      <c r="L48" s="5" t="s">
        <v>12</v>
      </c>
      <c r="M48" s="5" t="s">
        <v>196</v>
      </c>
      <c r="N48" s="5" t="s">
        <v>197</v>
      </c>
      <c r="O48" s="5" t="s">
        <v>198</v>
      </c>
      <c r="P48" s="6" t="s">
        <v>199</v>
      </c>
    </row>
    <row r="49" spans="1:59" ht="16" x14ac:dyDescent="0.2">
      <c r="B49" s="4" t="s">
        <v>179</v>
      </c>
      <c r="C49" s="5" t="s">
        <v>52</v>
      </c>
      <c r="D49" s="5" t="s">
        <v>53</v>
      </c>
      <c r="E49" s="5" t="s">
        <v>200</v>
      </c>
      <c r="F49" s="5" t="s">
        <v>189</v>
      </c>
      <c r="G49" s="5" t="s">
        <v>186</v>
      </c>
      <c r="H49" s="6" t="s">
        <v>201</v>
      </c>
      <c r="J49" s="4" t="s">
        <v>179</v>
      </c>
      <c r="K49" s="5" t="s">
        <v>20</v>
      </c>
      <c r="L49" s="5" t="s">
        <v>21</v>
      </c>
      <c r="M49" s="5" t="s">
        <v>202</v>
      </c>
      <c r="N49" s="5" t="s">
        <v>203</v>
      </c>
      <c r="O49" s="5" t="s">
        <v>204</v>
      </c>
      <c r="P49" s="6" t="s">
        <v>205</v>
      </c>
    </row>
    <row r="50" spans="1:59" ht="16" x14ac:dyDescent="0.2">
      <c r="B50" s="4" t="s">
        <v>179</v>
      </c>
      <c r="C50" s="5" t="s">
        <v>62</v>
      </c>
      <c r="D50" s="5" t="s">
        <v>63</v>
      </c>
      <c r="E50" s="5" t="s">
        <v>13</v>
      </c>
      <c r="F50" s="5" t="s">
        <v>14</v>
      </c>
      <c r="G50" s="5" t="s">
        <v>14</v>
      </c>
      <c r="H50" s="6" t="s">
        <v>14</v>
      </c>
      <c r="J50" s="4" t="s">
        <v>179</v>
      </c>
      <c r="K50" s="5" t="s">
        <v>30</v>
      </c>
      <c r="L50" s="5" t="s">
        <v>31</v>
      </c>
      <c r="M50" s="5" t="s">
        <v>206</v>
      </c>
      <c r="N50" s="5" t="s">
        <v>207</v>
      </c>
      <c r="O50" s="5" t="s">
        <v>208</v>
      </c>
      <c r="P50" s="6" t="s">
        <v>209</v>
      </c>
    </row>
    <row r="51" spans="1:59" ht="16" x14ac:dyDescent="0.2">
      <c r="B51" s="4" t="s">
        <v>179</v>
      </c>
      <c r="C51" s="5" t="s">
        <v>64</v>
      </c>
      <c r="D51" s="5" t="s">
        <v>65</v>
      </c>
      <c r="E51" s="5" t="s">
        <v>210</v>
      </c>
      <c r="F51" s="5" t="s">
        <v>189</v>
      </c>
      <c r="G51" s="5" t="s">
        <v>49</v>
      </c>
      <c r="H51" s="6" t="s">
        <v>190</v>
      </c>
      <c r="J51" s="4" t="s">
        <v>179</v>
      </c>
      <c r="K51" s="5" t="s">
        <v>36</v>
      </c>
      <c r="L51" s="5" t="s">
        <v>37</v>
      </c>
      <c r="M51" s="5" t="s">
        <v>211</v>
      </c>
      <c r="N51" s="5" t="s">
        <v>212</v>
      </c>
      <c r="O51" s="5" t="s">
        <v>213</v>
      </c>
      <c r="P51" s="6" t="s">
        <v>214</v>
      </c>
    </row>
    <row r="52" spans="1:59" ht="16" x14ac:dyDescent="0.2">
      <c r="B52" s="4" t="s">
        <v>179</v>
      </c>
      <c r="C52" s="5" t="s">
        <v>70</v>
      </c>
      <c r="D52" s="5" t="s">
        <v>71</v>
      </c>
      <c r="E52" s="5" t="s">
        <v>13</v>
      </c>
      <c r="F52" s="5" t="s">
        <v>14</v>
      </c>
      <c r="G52" s="5" t="s">
        <v>14</v>
      </c>
      <c r="H52" s="6" t="s">
        <v>14</v>
      </c>
      <c r="J52" s="4" t="s">
        <v>179</v>
      </c>
      <c r="K52" s="5" t="s">
        <v>46</v>
      </c>
      <c r="L52" s="5" t="s">
        <v>47</v>
      </c>
      <c r="M52" s="5" t="s">
        <v>13</v>
      </c>
      <c r="N52" s="5" t="s">
        <v>13</v>
      </c>
      <c r="O52" s="5" t="s">
        <v>13</v>
      </c>
      <c r="P52" s="6" t="s">
        <v>14</v>
      </c>
    </row>
    <row r="53" spans="1:59" ht="16" x14ac:dyDescent="0.2">
      <c r="B53" s="15" t="s">
        <v>179</v>
      </c>
      <c r="C53" s="16" t="s">
        <v>72</v>
      </c>
      <c r="D53" s="16" t="s">
        <v>73</v>
      </c>
      <c r="E53" s="16" t="s">
        <v>13</v>
      </c>
      <c r="F53" s="16" t="s">
        <v>14</v>
      </c>
      <c r="G53" s="16" t="s">
        <v>14</v>
      </c>
      <c r="H53" s="17" t="s">
        <v>14</v>
      </c>
      <c r="J53" s="4" t="s">
        <v>179</v>
      </c>
      <c r="K53" s="5" t="s">
        <v>52</v>
      </c>
      <c r="L53" s="5" t="s">
        <v>53</v>
      </c>
      <c r="M53" s="5" t="s">
        <v>13</v>
      </c>
      <c r="N53" s="5" t="s">
        <v>13</v>
      </c>
      <c r="O53" s="5" t="s">
        <v>13</v>
      </c>
      <c r="P53" s="6" t="s">
        <v>14</v>
      </c>
    </row>
    <row r="54" spans="1:59" ht="16" x14ac:dyDescent="0.2">
      <c r="J54" s="4" t="s">
        <v>179</v>
      </c>
      <c r="K54" s="5" t="s">
        <v>62</v>
      </c>
      <c r="L54" s="5" t="s">
        <v>63</v>
      </c>
      <c r="M54" s="5" t="s">
        <v>215</v>
      </c>
      <c r="N54" s="5" t="s">
        <v>216</v>
      </c>
      <c r="O54" s="5" t="s">
        <v>217</v>
      </c>
      <c r="P54" s="6" t="s">
        <v>218</v>
      </c>
    </row>
    <row r="55" spans="1:59" ht="16" x14ac:dyDescent="0.2">
      <c r="J55" s="4" t="s">
        <v>179</v>
      </c>
      <c r="K55" s="5" t="s">
        <v>64</v>
      </c>
      <c r="L55" s="5" t="s">
        <v>65</v>
      </c>
      <c r="M55" s="5" t="s">
        <v>13</v>
      </c>
      <c r="N55" s="5" t="s">
        <v>13</v>
      </c>
      <c r="O55" s="5" t="s">
        <v>13</v>
      </c>
      <c r="P55" s="6" t="s">
        <v>14</v>
      </c>
    </row>
    <row r="56" spans="1:59" ht="16" x14ac:dyDescent="0.2">
      <c r="J56" s="4" t="s">
        <v>179</v>
      </c>
      <c r="K56" s="5" t="s">
        <v>70</v>
      </c>
      <c r="L56" s="5" t="s">
        <v>71</v>
      </c>
      <c r="M56" s="5" t="s">
        <v>219</v>
      </c>
      <c r="N56" s="5" t="s">
        <v>220</v>
      </c>
      <c r="O56" s="5" t="s">
        <v>221</v>
      </c>
      <c r="P56" s="6" t="s">
        <v>222</v>
      </c>
    </row>
    <row r="57" spans="1:59" ht="16" x14ac:dyDescent="0.2">
      <c r="A57" s="9"/>
      <c r="B57" s="18"/>
      <c r="C57" s="18"/>
      <c r="D57" s="18"/>
      <c r="E57" s="18"/>
      <c r="F57" s="18"/>
      <c r="G57" s="18"/>
      <c r="H57" s="18"/>
      <c r="I57" s="9"/>
      <c r="J57" s="16" t="s">
        <v>179</v>
      </c>
      <c r="K57" s="16" t="s">
        <v>72</v>
      </c>
      <c r="L57" s="16" t="s">
        <v>73</v>
      </c>
      <c r="M57" s="16" t="s">
        <v>13</v>
      </c>
      <c r="N57" s="16" t="s">
        <v>13</v>
      </c>
      <c r="O57" s="16" t="s">
        <v>13</v>
      </c>
      <c r="P57" s="17" t="s">
        <v>14</v>
      </c>
    </row>
    <row r="58" spans="1:59" x14ac:dyDescent="0.2">
      <c r="A58" s="9"/>
      <c r="B58" s="18"/>
      <c r="C58" s="18"/>
      <c r="D58" s="18"/>
      <c r="E58" s="18"/>
      <c r="F58" s="18"/>
      <c r="G58" s="18"/>
      <c r="H58" s="18"/>
      <c r="I58" s="9"/>
    </row>
    <row r="59" spans="1:59" x14ac:dyDescent="0.2">
      <c r="A59" s="9"/>
      <c r="B59" s="9"/>
      <c r="C59" s="9"/>
      <c r="D59" s="9"/>
      <c r="E59" s="9"/>
      <c r="F59" s="9"/>
      <c r="G59" s="9"/>
      <c r="H59" s="9"/>
      <c r="I59" s="9"/>
    </row>
    <row r="60" spans="1:59" x14ac:dyDescent="0.2">
      <c r="A60" s="9"/>
      <c r="B60" s="9"/>
      <c r="C60" s="9"/>
      <c r="D60" s="9"/>
      <c r="E60" s="9"/>
      <c r="F60" s="9"/>
      <c r="G60" s="9"/>
      <c r="H60" s="9"/>
      <c r="I60" s="9"/>
    </row>
    <row r="61" spans="1:59" ht="5.25" customHeight="1" x14ac:dyDescent="0.2">
      <c r="B61" s="71" t="s">
        <v>223</v>
      </c>
      <c r="C61" s="71"/>
      <c r="D61" s="71"/>
      <c r="E61" s="71"/>
      <c r="F61" s="71"/>
      <c r="G61" s="71"/>
      <c r="H61" s="71"/>
    </row>
    <row r="62" spans="1:59" ht="23.25" customHeight="1" x14ac:dyDescent="0.2">
      <c r="B62" s="71"/>
      <c r="C62" s="71"/>
      <c r="D62" s="71"/>
      <c r="E62" s="71"/>
      <c r="F62" s="71"/>
      <c r="G62" s="71"/>
      <c r="H62" s="71"/>
      <c r="J62" s="71" t="s">
        <v>224</v>
      </c>
      <c r="K62" s="71"/>
      <c r="L62" s="71"/>
      <c r="M62" s="71"/>
      <c r="N62" s="71"/>
      <c r="O62" s="71"/>
      <c r="P62" s="71"/>
      <c r="R62" s="71" t="s">
        <v>225</v>
      </c>
      <c r="S62" s="71"/>
      <c r="T62" s="71"/>
      <c r="U62" s="71"/>
      <c r="V62" s="71"/>
      <c r="W62" s="71"/>
      <c r="X62" s="71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 ht="33" customHeight="1" x14ac:dyDescent="0.2">
      <c r="B63" s="1" t="s">
        <v>226</v>
      </c>
      <c r="C63" s="2" t="s">
        <v>4</v>
      </c>
      <c r="D63" s="2" t="s">
        <v>5</v>
      </c>
      <c r="E63" s="2" t="s">
        <v>6</v>
      </c>
      <c r="F63" s="2" t="s">
        <v>7</v>
      </c>
      <c r="G63" s="2" t="s">
        <v>8</v>
      </c>
      <c r="H63" s="3" t="s">
        <v>9</v>
      </c>
      <c r="J63" s="71"/>
      <c r="K63" s="71"/>
      <c r="L63" s="71"/>
      <c r="M63" s="71"/>
      <c r="N63" s="71"/>
      <c r="O63" s="71"/>
      <c r="P63" s="71"/>
      <c r="R63" s="71"/>
      <c r="S63" s="71"/>
      <c r="T63" s="71"/>
      <c r="U63" s="71"/>
      <c r="V63" s="71"/>
      <c r="W63" s="71"/>
      <c r="X63" s="71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1:59" ht="32" x14ac:dyDescent="0.2">
      <c r="B64" s="4" t="s">
        <v>10</v>
      </c>
      <c r="C64" s="5" t="s">
        <v>11</v>
      </c>
      <c r="D64" s="5" t="s">
        <v>31</v>
      </c>
      <c r="E64" s="5" t="s">
        <v>227</v>
      </c>
      <c r="F64" s="5" t="s">
        <v>228</v>
      </c>
      <c r="G64" s="5" t="s">
        <v>229</v>
      </c>
      <c r="H64" s="6" t="s">
        <v>230</v>
      </c>
      <c r="J64" s="1" t="s">
        <v>226</v>
      </c>
      <c r="K64" s="2" t="s">
        <v>4</v>
      </c>
      <c r="L64" s="2" t="s">
        <v>5</v>
      </c>
      <c r="M64" s="2" t="s">
        <v>6</v>
      </c>
      <c r="N64" s="2" t="s">
        <v>7</v>
      </c>
      <c r="O64" s="2" t="s">
        <v>8</v>
      </c>
      <c r="P64" s="3" t="s">
        <v>9</v>
      </c>
      <c r="R64" s="1" t="s">
        <v>226</v>
      </c>
      <c r="S64" s="2" t="s">
        <v>4</v>
      </c>
      <c r="T64" s="2" t="s">
        <v>5</v>
      </c>
      <c r="U64" s="2" t="s">
        <v>6</v>
      </c>
      <c r="V64" s="2" t="s">
        <v>7</v>
      </c>
      <c r="W64" s="2" t="s">
        <v>8</v>
      </c>
      <c r="X64" s="3" t="s">
        <v>9</v>
      </c>
      <c r="AA64" s="9"/>
      <c r="AB64" s="10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2:59" ht="15.75" customHeight="1" x14ac:dyDescent="0.2">
      <c r="B65" s="70" t="s">
        <v>10</v>
      </c>
      <c r="C65" s="68" t="s">
        <v>20</v>
      </c>
      <c r="D65" s="68" t="s">
        <v>37</v>
      </c>
      <c r="E65" s="68" t="s">
        <v>13</v>
      </c>
      <c r="F65" s="68" t="s">
        <v>14</v>
      </c>
      <c r="G65" s="68" t="s">
        <v>14</v>
      </c>
      <c r="H65" s="69" t="s">
        <v>14</v>
      </c>
      <c r="J65" s="4" t="s">
        <v>10</v>
      </c>
      <c r="K65" s="5" t="s">
        <v>11</v>
      </c>
      <c r="L65" s="5" t="s">
        <v>31</v>
      </c>
      <c r="M65" s="5" t="s">
        <v>13</v>
      </c>
      <c r="N65" s="5" t="s">
        <v>13</v>
      </c>
      <c r="O65" s="5" t="s">
        <v>13</v>
      </c>
      <c r="P65" s="6" t="s">
        <v>14</v>
      </c>
      <c r="R65" s="4" t="s">
        <v>10</v>
      </c>
      <c r="S65" s="5" t="s">
        <v>11</v>
      </c>
      <c r="T65" s="5" t="s">
        <v>31</v>
      </c>
      <c r="U65" s="5">
        <v>0.41077000000000002</v>
      </c>
      <c r="V65" s="5">
        <v>6.3678999999999997</v>
      </c>
      <c r="W65" s="5">
        <v>133.55840000000001</v>
      </c>
      <c r="X65" s="6">
        <v>4541.1179000000002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  <row r="66" spans="2:59" ht="32" x14ac:dyDescent="0.2">
      <c r="B66" s="70"/>
      <c r="C66" s="68"/>
      <c r="D66" s="68"/>
      <c r="E66" s="68"/>
      <c r="F66" s="68"/>
      <c r="G66" s="68"/>
      <c r="H66" s="69"/>
      <c r="J66" s="4" t="s">
        <v>10</v>
      </c>
      <c r="K66" s="5" t="s">
        <v>20</v>
      </c>
      <c r="L66" s="5" t="s">
        <v>37</v>
      </c>
      <c r="M66" s="5" t="s">
        <v>231</v>
      </c>
      <c r="N66" s="5" t="s">
        <v>232</v>
      </c>
      <c r="O66" s="5" t="s">
        <v>233</v>
      </c>
      <c r="P66" s="6" t="s">
        <v>234</v>
      </c>
      <c r="R66" s="4" t="s">
        <v>10</v>
      </c>
      <c r="S66" s="5" t="s">
        <v>20</v>
      </c>
      <c r="T66" s="5" t="s">
        <v>37</v>
      </c>
      <c r="U66" s="5">
        <v>0.38580999999999999</v>
      </c>
      <c r="V66" s="5">
        <v>26.192499999999999</v>
      </c>
      <c r="W66" s="5">
        <v>118.7276</v>
      </c>
      <c r="X66" s="6">
        <v>3104.3204999999998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2:59" ht="30.75" customHeight="1" x14ac:dyDescent="0.2">
      <c r="B67" s="70" t="s">
        <v>10</v>
      </c>
      <c r="C67" s="68" t="s">
        <v>30</v>
      </c>
      <c r="D67" s="68" t="s">
        <v>235</v>
      </c>
      <c r="E67" s="68" t="s">
        <v>13</v>
      </c>
      <c r="F67" s="68" t="s">
        <v>14</v>
      </c>
      <c r="G67" s="68" t="s">
        <v>14</v>
      </c>
      <c r="H67" s="69" t="s">
        <v>14</v>
      </c>
      <c r="J67" s="4" t="s">
        <v>10</v>
      </c>
      <c r="K67" s="5" t="s">
        <v>30</v>
      </c>
      <c r="L67" s="5" t="s">
        <v>235</v>
      </c>
      <c r="M67" s="5" t="s">
        <v>236</v>
      </c>
      <c r="N67" s="5" t="s">
        <v>237</v>
      </c>
      <c r="O67" s="5" t="s">
        <v>238</v>
      </c>
      <c r="P67" s="6" t="s">
        <v>239</v>
      </c>
      <c r="R67" s="4" t="s">
        <v>10</v>
      </c>
      <c r="S67" s="5" t="s">
        <v>30</v>
      </c>
      <c r="T67" s="5" t="s">
        <v>235</v>
      </c>
      <c r="U67" s="5">
        <v>0.30270000000000002</v>
      </c>
      <c r="V67" s="5">
        <v>30.3599</v>
      </c>
      <c r="W67" s="5">
        <v>116.5994</v>
      </c>
      <c r="X67" s="6">
        <v>2829.3672999999999</v>
      </c>
      <c r="Y67" t="s">
        <v>166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</row>
    <row r="68" spans="2:59" ht="32" x14ac:dyDescent="0.2">
      <c r="B68" s="70"/>
      <c r="C68" s="68"/>
      <c r="D68" s="68"/>
      <c r="E68" s="68"/>
      <c r="F68" s="68"/>
      <c r="G68" s="68"/>
      <c r="H68" s="69"/>
      <c r="J68" s="4" t="s">
        <v>10</v>
      </c>
      <c r="K68" s="5" t="s">
        <v>36</v>
      </c>
      <c r="L68" s="5" t="s">
        <v>47</v>
      </c>
      <c r="M68" s="5" t="s">
        <v>240</v>
      </c>
      <c r="N68" s="5" t="s">
        <v>241</v>
      </c>
      <c r="O68" s="5" t="s">
        <v>242</v>
      </c>
      <c r="P68" s="6" t="s">
        <v>243</v>
      </c>
      <c r="R68" s="4" t="s">
        <v>10</v>
      </c>
      <c r="S68" s="5" t="s">
        <v>36</v>
      </c>
      <c r="T68" s="5" t="s">
        <v>47</v>
      </c>
      <c r="U68" s="5">
        <v>0.30570000000000003</v>
      </c>
      <c r="V68" s="5">
        <v>33.278399999999998</v>
      </c>
      <c r="W68" s="5">
        <v>102.41160000000001</v>
      </c>
      <c r="X68" s="6">
        <v>2595.5805999999998</v>
      </c>
      <c r="Y68" t="s">
        <v>84</v>
      </c>
      <c r="AA68" s="9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</row>
    <row r="69" spans="2:59" ht="30.75" customHeight="1" x14ac:dyDescent="0.2">
      <c r="B69" s="70" t="s">
        <v>10</v>
      </c>
      <c r="C69" s="68" t="s">
        <v>36</v>
      </c>
      <c r="D69" s="68" t="s">
        <v>47</v>
      </c>
      <c r="E69" s="68" t="s">
        <v>244</v>
      </c>
      <c r="F69" s="68" t="s">
        <v>245</v>
      </c>
      <c r="G69" s="68" t="s">
        <v>229</v>
      </c>
      <c r="H69" s="69" t="s">
        <v>246</v>
      </c>
      <c r="J69" s="4" t="s">
        <v>10</v>
      </c>
      <c r="K69" s="5" t="s">
        <v>46</v>
      </c>
      <c r="L69" s="5" t="s">
        <v>247</v>
      </c>
      <c r="M69" s="5" t="s">
        <v>248</v>
      </c>
      <c r="N69" s="5" t="s">
        <v>249</v>
      </c>
      <c r="O69" s="5" t="s">
        <v>250</v>
      </c>
      <c r="P69" s="6" t="s">
        <v>251</v>
      </c>
      <c r="R69" s="4" t="s">
        <v>10</v>
      </c>
      <c r="S69" s="5" t="s">
        <v>46</v>
      </c>
      <c r="T69" s="5" t="s">
        <v>247</v>
      </c>
      <c r="U69" s="5">
        <v>0.30499999999999999</v>
      </c>
      <c r="V69" s="5">
        <v>38.708599999999997</v>
      </c>
      <c r="W69" s="5">
        <v>104.26600000000001</v>
      </c>
      <c r="X69" s="6">
        <v>2240.7921000000001</v>
      </c>
      <c r="Y69" t="s">
        <v>84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</row>
    <row r="70" spans="2:59" ht="16" x14ac:dyDescent="0.2">
      <c r="B70" s="70"/>
      <c r="C70" s="68"/>
      <c r="D70" s="68"/>
      <c r="E70" s="68"/>
      <c r="F70" s="68"/>
      <c r="G70" s="68"/>
      <c r="H70" s="69"/>
      <c r="J70" s="4" t="s">
        <v>10</v>
      </c>
      <c r="K70" s="5" t="s">
        <v>52</v>
      </c>
      <c r="L70" s="5" t="s">
        <v>53</v>
      </c>
      <c r="M70" s="5" t="s">
        <v>252</v>
      </c>
      <c r="N70" s="5" t="s">
        <v>253</v>
      </c>
      <c r="O70" s="5" t="s">
        <v>254</v>
      </c>
      <c r="P70" s="6" t="s">
        <v>255</v>
      </c>
      <c r="R70" s="4" t="s">
        <v>10</v>
      </c>
      <c r="S70" s="5" t="s">
        <v>52</v>
      </c>
      <c r="T70" s="5" t="s">
        <v>53</v>
      </c>
      <c r="U70" s="5">
        <v>0.41210000000000002</v>
      </c>
      <c r="V70" s="5">
        <v>48.337800000000001</v>
      </c>
      <c r="W70" s="5">
        <v>106.774</v>
      </c>
      <c r="X70" s="6">
        <v>1373.6594</v>
      </c>
      <c r="Y70" t="s">
        <v>166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2:59" ht="15.75" customHeight="1" x14ac:dyDescent="0.2">
      <c r="B71" s="70" t="s">
        <v>10</v>
      </c>
      <c r="C71" s="68" t="s">
        <v>46</v>
      </c>
      <c r="D71" s="68" t="s">
        <v>247</v>
      </c>
      <c r="E71" s="68" t="s">
        <v>256</v>
      </c>
      <c r="F71" s="68" t="s">
        <v>257</v>
      </c>
      <c r="G71" s="68" t="s">
        <v>55</v>
      </c>
      <c r="H71" s="69" t="s">
        <v>258</v>
      </c>
      <c r="J71" s="4" t="s">
        <v>10</v>
      </c>
      <c r="K71" s="5" t="s">
        <v>62</v>
      </c>
      <c r="L71" s="5" t="s">
        <v>63</v>
      </c>
      <c r="M71" s="5" t="s">
        <v>13</v>
      </c>
      <c r="N71" s="5" t="s">
        <v>13</v>
      </c>
      <c r="O71" s="5" t="s">
        <v>13</v>
      </c>
      <c r="P71" s="6" t="s">
        <v>14</v>
      </c>
      <c r="R71" s="4" t="s">
        <v>10</v>
      </c>
      <c r="S71" s="5" t="s">
        <v>62</v>
      </c>
      <c r="T71" s="5" t="s">
        <v>63</v>
      </c>
      <c r="U71" s="5">
        <v>0.34289999999999998</v>
      </c>
      <c r="V71" s="5">
        <v>64.660700000000006</v>
      </c>
      <c r="W71" s="5">
        <v>101.0423</v>
      </c>
      <c r="X71" s="6">
        <v>906.05319999999995</v>
      </c>
      <c r="Y71" t="s">
        <v>259</v>
      </c>
      <c r="AA71" s="9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</row>
    <row r="72" spans="2:59" ht="16" x14ac:dyDescent="0.2">
      <c r="B72" s="70"/>
      <c r="C72" s="68"/>
      <c r="D72" s="68"/>
      <c r="E72" s="68"/>
      <c r="F72" s="68"/>
      <c r="G72" s="68"/>
      <c r="H72" s="69"/>
      <c r="J72" s="4" t="s">
        <v>10</v>
      </c>
      <c r="K72" s="5" t="s">
        <v>64</v>
      </c>
      <c r="L72" s="5" t="s">
        <v>65</v>
      </c>
      <c r="M72" s="5" t="s">
        <v>13</v>
      </c>
      <c r="N72" s="5" t="s">
        <v>13</v>
      </c>
      <c r="O72" s="5" t="s">
        <v>13</v>
      </c>
      <c r="P72" s="6" t="s">
        <v>14</v>
      </c>
      <c r="R72" s="4" t="s">
        <v>10</v>
      </c>
      <c r="S72" s="5" t="s">
        <v>64</v>
      </c>
      <c r="T72" s="5" t="s">
        <v>65</v>
      </c>
      <c r="U72" s="5">
        <v>0.30009000000000002</v>
      </c>
      <c r="V72" s="5">
        <v>72.429299999999998</v>
      </c>
      <c r="W72" s="5">
        <v>94.617199999999997</v>
      </c>
      <c r="X72" s="6">
        <v>764.73239999999998</v>
      </c>
      <c r="Y72" t="s">
        <v>84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</row>
    <row r="73" spans="2:59" ht="15.75" customHeight="1" x14ac:dyDescent="0.2">
      <c r="B73" s="70" t="s">
        <v>10</v>
      </c>
      <c r="C73" s="68" t="s">
        <v>52</v>
      </c>
      <c r="D73" s="68" t="s">
        <v>53</v>
      </c>
      <c r="E73" s="68" t="s">
        <v>260</v>
      </c>
      <c r="F73" s="68" t="s">
        <v>261</v>
      </c>
      <c r="G73" s="68" t="s">
        <v>262</v>
      </c>
      <c r="H73" s="69" t="s">
        <v>263</v>
      </c>
      <c r="J73" s="4" t="s">
        <v>10</v>
      </c>
      <c r="K73" s="5" t="s">
        <v>70</v>
      </c>
      <c r="L73" s="5" t="s">
        <v>71</v>
      </c>
      <c r="M73" s="5" t="s">
        <v>13</v>
      </c>
      <c r="N73" s="5" t="s">
        <v>13</v>
      </c>
      <c r="O73" s="5" t="s">
        <v>13</v>
      </c>
      <c r="P73" s="6" t="s">
        <v>14</v>
      </c>
      <c r="R73" s="4" t="s">
        <v>10</v>
      </c>
      <c r="S73" s="5" t="s">
        <v>70</v>
      </c>
      <c r="T73" s="5" t="s">
        <v>71</v>
      </c>
      <c r="U73" s="5">
        <v>0.34489999999999998</v>
      </c>
      <c r="V73" s="5">
        <v>78.989500000000007</v>
      </c>
      <c r="W73" s="5">
        <v>90.323400000000007</v>
      </c>
      <c r="X73" s="6">
        <v>674.13559999999995</v>
      </c>
      <c r="Y73" t="s">
        <v>264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</row>
    <row r="74" spans="2:59" ht="16" x14ac:dyDescent="0.2">
      <c r="B74" s="70"/>
      <c r="C74" s="68"/>
      <c r="D74" s="68"/>
      <c r="E74" s="68"/>
      <c r="F74" s="68"/>
      <c r="G74" s="68"/>
      <c r="H74" s="69"/>
      <c r="J74" s="4" t="s">
        <v>10</v>
      </c>
      <c r="K74" s="5" t="s">
        <v>72</v>
      </c>
      <c r="L74" s="5" t="s">
        <v>73</v>
      </c>
      <c r="M74" s="5" t="s">
        <v>13</v>
      </c>
      <c r="N74" s="5" t="s">
        <v>13</v>
      </c>
      <c r="O74" s="5" t="s">
        <v>13</v>
      </c>
      <c r="P74" s="6" t="s">
        <v>14</v>
      </c>
      <c r="R74" s="4" t="s">
        <v>10</v>
      </c>
      <c r="S74" s="5" t="s">
        <v>72</v>
      </c>
      <c r="T74" s="5" t="s">
        <v>73</v>
      </c>
      <c r="U74" s="5">
        <v>0</v>
      </c>
      <c r="V74" s="5">
        <v>0</v>
      </c>
      <c r="W74" s="5">
        <v>0</v>
      </c>
      <c r="X74" s="6">
        <v>0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</row>
    <row r="75" spans="2:59" ht="15.75" customHeight="1" x14ac:dyDescent="0.2">
      <c r="B75" s="70" t="s">
        <v>10</v>
      </c>
      <c r="C75" s="68" t="s">
        <v>62</v>
      </c>
      <c r="D75" s="68" t="s">
        <v>63</v>
      </c>
      <c r="E75" s="68" t="s">
        <v>13</v>
      </c>
      <c r="F75" s="68" t="s">
        <v>14</v>
      </c>
      <c r="G75" s="68" t="s">
        <v>14</v>
      </c>
      <c r="H75" s="69" t="s">
        <v>14</v>
      </c>
      <c r="J75" s="4" t="s">
        <v>78</v>
      </c>
      <c r="K75" s="5" t="s">
        <v>11</v>
      </c>
      <c r="L75" s="5" t="s">
        <v>31</v>
      </c>
      <c r="M75" s="5" t="s">
        <v>13</v>
      </c>
      <c r="N75" s="5" t="s">
        <v>13</v>
      </c>
      <c r="O75" s="5" t="s">
        <v>13</v>
      </c>
      <c r="P75" s="6" t="s">
        <v>14</v>
      </c>
      <c r="R75" s="4" t="s">
        <v>78</v>
      </c>
      <c r="S75" s="5" t="s">
        <v>11</v>
      </c>
      <c r="T75" s="5" t="s">
        <v>31</v>
      </c>
      <c r="U75" s="5">
        <v>0.58879999999999999</v>
      </c>
      <c r="V75" s="5">
        <v>180.75299999999999</v>
      </c>
      <c r="W75" s="5">
        <v>77.716800000000006</v>
      </c>
      <c r="X75" s="6">
        <v>7424.6905999999999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</row>
    <row r="76" spans="2:59" ht="32" x14ac:dyDescent="0.2">
      <c r="B76" s="70"/>
      <c r="C76" s="68"/>
      <c r="D76" s="68"/>
      <c r="E76" s="68"/>
      <c r="F76" s="68"/>
      <c r="G76" s="68"/>
      <c r="H76" s="69"/>
      <c r="J76" s="4" t="s">
        <v>78</v>
      </c>
      <c r="K76" s="5" t="s">
        <v>20</v>
      </c>
      <c r="L76" s="5" t="s">
        <v>37</v>
      </c>
      <c r="M76" s="5" t="s">
        <v>265</v>
      </c>
      <c r="N76" s="5" t="s">
        <v>266</v>
      </c>
      <c r="O76" s="5" t="s">
        <v>267</v>
      </c>
      <c r="P76" s="6" t="s">
        <v>268</v>
      </c>
      <c r="R76" s="4" t="s">
        <v>78</v>
      </c>
      <c r="S76" s="5" t="s">
        <v>20</v>
      </c>
      <c r="T76" s="5" t="s">
        <v>37</v>
      </c>
      <c r="U76" s="5">
        <v>0.57320000000000004</v>
      </c>
      <c r="V76" s="5">
        <v>170.71860000000001</v>
      </c>
      <c r="W76" s="5">
        <v>61.357999999999997</v>
      </c>
      <c r="X76" s="6">
        <v>5579.4011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</row>
    <row r="77" spans="2:59" ht="30.75" customHeight="1" x14ac:dyDescent="0.2">
      <c r="B77" s="70" t="s">
        <v>10</v>
      </c>
      <c r="C77" s="68" t="s">
        <v>64</v>
      </c>
      <c r="D77" s="68" t="s">
        <v>65</v>
      </c>
      <c r="E77" s="68" t="s">
        <v>269</v>
      </c>
      <c r="F77" s="68" t="s">
        <v>270</v>
      </c>
      <c r="G77" s="68" t="s">
        <v>271</v>
      </c>
      <c r="H77" s="69" t="s">
        <v>272</v>
      </c>
      <c r="J77" s="4" t="s">
        <v>78</v>
      </c>
      <c r="K77" s="5" t="s">
        <v>30</v>
      </c>
      <c r="L77" s="5" t="s">
        <v>235</v>
      </c>
      <c r="M77" s="5" t="s">
        <v>273</v>
      </c>
      <c r="N77" s="5" t="s">
        <v>274</v>
      </c>
      <c r="O77" s="5" t="s">
        <v>275</v>
      </c>
      <c r="P77" s="6" t="s">
        <v>276</v>
      </c>
      <c r="R77" s="4" t="s">
        <v>78</v>
      </c>
      <c r="S77" s="5" t="s">
        <v>30</v>
      </c>
      <c r="T77" s="5" t="s">
        <v>235</v>
      </c>
      <c r="U77" s="5">
        <v>0.63149999999999995</v>
      </c>
      <c r="V77" s="5">
        <v>162.8614</v>
      </c>
      <c r="W77" s="5">
        <v>64.765199999999993</v>
      </c>
      <c r="X77" s="6">
        <v>4164.9746999999998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</row>
    <row r="78" spans="2:59" ht="16" x14ac:dyDescent="0.2">
      <c r="B78" s="70"/>
      <c r="C78" s="68"/>
      <c r="D78" s="68"/>
      <c r="E78" s="68"/>
      <c r="F78" s="68"/>
      <c r="G78" s="68"/>
      <c r="H78" s="69"/>
      <c r="J78" s="4" t="s">
        <v>78</v>
      </c>
      <c r="K78" s="5" t="s">
        <v>36</v>
      </c>
      <c r="L78" s="5" t="s">
        <v>47</v>
      </c>
      <c r="M78" s="5" t="s">
        <v>277</v>
      </c>
      <c r="N78" s="5" t="s">
        <v>278</v>
      </c>
      <c r="O78" s="5" t="s">
        <v>279</v>
      </c>
      <c r="P78" s="6" t="s">
        <v>280</v>
      </c>
      <c r="R78" s="4" t="s">
        <v>78</v>
      </c>
      <c r="S78" s="5" t="s">
        <v>36</v>
      </c>
      <c r="T78" s="5" t="s">
        <v>47</v>
      </c>
      <c r="U78" s="5">
        <v>0.723383</v>
      </c>
      <c r="V78" s="5">
        <v>164.54060000000001</v>
      </c>
      <c r="W78" s="5">
        <v>55.853999999999999</v>
      </c>
      <c r="X78" s="6">
        <v>3862.0376999999999</v>
      </c>
    </row>
    <row r="79" spans="2:59" ht="15.75" customHeight="1" x14ac:dyDescent="0.2">
      <c r="B79" s="70" t="s">
        <v>10</v>
      </c>
      <c r="C79" s="68" t="s">
        <v>70</v>
      </c>
      <c r="D79" s="68" t="s">
        <v>71</v>
      </c>
      <c r="E79" s="68" t="s">
        <v>13</v>
      </c>
      <c r="F79" s="68" t="s">
        <v>14</v>
      </c>
      <c r="G79" s="68" t="s">
        <v>14</v>
      </c>
      <c r="H79" s="69" t="s">
        <v>14</v>
      </c>
      <c r="J79" s="4" t="s">
        <v>78</v>
      </c>
      <c r="K79" s="5" t="s">
        <v>46</v>
      </c>
      <c r="L79" s="5" t="s">
        <v>247</v>
      </c>
      <c r="M79" s="5" t="s">
        <v>281</v>
      </c>
      <c r="N79" s="5" t="s">
        <v>282</v>
      </c>
      <c r="O79" s="5" t="s">
        <v>283</v>
      </c>
      <c r="P79" s="6" t="s">
        <v>284</v>
      </c>
      <c r="R79" s="4" t="s">
        <v>78</v>
      </c>
      <c r="S79" s="5" t="s">
        <v>46</v>
      </c>
      <c r="T79" s="5" t="s">
        <v>247</v>
      </c>
      <c r="U79" s="5">
        <v>0.66590000000000005</v>
      </c>
      <c r="V79" s="5">
        <v>165.61359999999999</v>
      </c>
      <c r="W79" s="5">
        <v>59.331200000000003</v>
      </c>
      <c r="X79" s="6">
        <v>3189.1143000000002</v>
      </c>
    </row>
    <row r="80" spans="2:59" ht="16" x14ac:dyDescent="0.2">
      <c r="B80" s="70"/>
      <c r="C80" s="68"/>
      <c r="D80" s="68"/>
      <c r="E80" s="68"/>
      <c r="F80" s="68"/>
      <c r="G80" s="68"/>
      <c r="H80" s="69"/>
      <c r="J80" s="4" t="s">
        <v>78</v>
      </c>
      <c r="K80" s="5" t="s">
        <v>52</v>
      </c>
      <c r="L80" s="5" t="s">
        <v>53</v>
      </c>
      <c r="M80" s="5" t="s">
        <v>285</v>
      </c>
      <c r="N80" s="5" t="s">
        <v>286</v>
      </c>
      <c r="O80" s="5" t="s">
        <v>287</v>
      </c>
      <c r="P80" s="6" t="s">
        <v>288</v>
      </c>
      <c r="R80" s="4" t="s">
        <v>78</v>
      </c>
      <c r="S80" s="5" t="s">
        <v>52</v>
      </c>
      <c r="T80" s="5" t="s">
        <v>53</v>
      </c>
      <c r="U80" s="5">
        <v>0.69850000000000001</v>
      </c>
      <c r="V80" s="5">
        <v>163.06989999999999</v>
      </c>
      <c r="W80" s="5">
        <v>57.014200000000002</v>
      </c>
      <c r="X80" s="6">
        <v>2810.7482</v>
      </c>
    </row>
    <row r="81" spans="2:35" ht="15.75" customHeight="1" x14ac:dyDescent="0.2">
      <c r="B81" s="70" t="s">
        <v>10</v>
      </c>
      <c r="C81" s="68" t="s">
        <v>72</v>
      </c>
      <c r="D81" s="68" t="s">
        <v>73</v>
      </c>
      <c r="E81" s="68" t="s">
        <v>13</v>
      </c>
      <c r="F81" s="68" t="s">
        <v>14</v>
      </c>
      <c r="G81" s="68" t="s">
        <v>14</v>
      </c>
      <c r="H81" s="69" t="s">
        <v>14</v>
      </c>
      <c r="J81" s="4" t="s">
        <v>78</v>
      </c>
      <c r="K81" s="5" t="s">
        <v>62</v>
      </c>
      <c r="L81" s="5" t="s">
        <v>63</v>
      </c>
      <c r="M81" s="5" t="s">
        <v>289</v>
      </c>
      <c r="N81" s="5" t="s">
        <v>290</v>
      </c>
      <c r="O81" s="5" t="s">
        <v>291</v>
      </c>
      <c r="P81" s="6" t="s">
        <v>292</v>
      </c>
      <c r="R81" s="4" t="s">
        <v>78</v>
      </c>
      <c r="S81" s="5" t="s">
        <v>62</v>
      </c>
      <c r="T81" s="5" t="s">
        <v>63</v>
      </c>
      <c r="U81" s="5">
        <v>0.48399999999999999</v>
      </c>
      <c r="V81" s="5">
        <v>157.83619999999999</v>
      </c>
      <c r="W81" s="5">
        <v>57.7759</v>
      </c>
      <c r="X81" s="6">
        <v>2009.2159999999999</v>
      </c>
    </row>
    <row r="82" spans="2:35" ht="16" x14ac:dyDescent="0.2">
      <c r="B82" s="70"/>
      <c r="C82" s="68"/>
      <c r="D82" s="68"/>
      <c r="E82" s="68"/>
      <c r="F82" s="68"/>
      <c r="G82" s="68"/>
      <c r="H82" s="69"/>
      <c r="J82" s="4" t="s">
        <v>78</v>
      </c>
      <c r="K82" s="5" t="s">
        <v>64</v>
      </c>
      <c r="L82" s="5" t="s">
        <v>65</v>
      </c>
      <c r="M82" s="5" t="s">
        <v>13</v>
      </c>
      <c r="N82" s="5" t="s">
        <v>13</v>
      </c>
      <c r="O82" s="5" t="s">
        <v>13</v>
      </c>
      <c r="P82" s="6" t="s">
        <v>14</v>
      </c>
      <c r="R82" s="4" t="s">
        <v>78</v>
      </c>
      <c r="S82" s="5" t="s">
        <v>64</v>
      </c>
      <c r="T82" s="5" t="s">
        <v>65</v>
      </c>
      <c r="U82" s="5">
        <v>0</v>
      </c>
      <c r="V82" s="5">
        <v>0</v>
      </c>
      <c r="W82" s="5">
        <v>0</v>
      </c>
      <c r="X82" s="6">
        <v>0</v>
      </c>
    </row>
    <row r="83" spans="2:35" ht="16" x14ac:dyDescent="0.2">
      <c r="B83" s="4" t="s">
        <v>78</v>
      </c>
      <c r="C83" s="5" t="s">
        <v>11</v>
      </c>
      <c r="D83" s="5" t="s">
        <v>31</v>
      </c>
      <c r="E83" s="5" t="s">
        <v>293</v>
      </c>
      <c r="F83" s="5" t="s">
        <v>294</v>
      </c>
      <c r="G83" s="5" t="s">
        <v>295</v>
      </c>
      <c r="H83" s="6" t="s">
        <v>296</v>
      </c>
      <c r="J83" s="4" t="s">
        <v>78</v>
      </c>
      <c r="K83" s="5" t="s">
        <v>70</v>
      </c>
      <c r="L83" s="5" t="s">
        <v>71</v>
      </c>
      <c r="M83" s="5" t="s">
        <v>13</v>
      </c>
      <c r="N83" s="5" t="s">
        <v>13</v>
      </c>
      <c r="O83" s="5" t="s">
        <v>13</v>
      </c>
      <c r="P83" s="6" t="s">
        <v>14</v>
      </c>
      <c r="R83" s="4" t="s">
        <v>78</v>
      </c>
      <c r="S83" s="5" t="s">
        <v>70</v>
      </c>
      <c r="T83" s="5" t="s">
        <v>71</v>
      </c>
      <c r="U83" s="5">
        <v>0</v>
      </c>
      <c r="V83" s="5">
        <v>0</v>
      </c>
      <c r="W83" s="5">
        <v>0</v>
      </c>
      <c r="X83" s="6">
        <v>0</v>
      </c>
    </row>
    <row r="84" spans="2:35" ht="16" x14ac:dyDescent="0.2">
      <c r="B84" s="4" t="s">
        <v>78</v>
      </c>
      <c r="C84" s="5" t="s">
        <v>20</v>
      </c>
      <c r="D84" s="5" t="s">
        <v>37</v>
      </c>
      <c r="E84" s="5" t="s">
        <v>13</v>
      </c>
      <c r="F84" s="5" t="s">
        <v>14</v>
      </c>
      <c r="G84" s="5" t="s">
        <v>14</v>
      </c>
      <c r="H84" s="6" t="s">
        <v>14</v>
      </c>
      <c r="J84" s="4" t="s">
        <v>78</v>
      </c>
      <c r="K84" s="5" t="s">
        <v>72</v>
      </c>
      <c r="L84" s="5" t="s">
        <v>73</v>
      </c>
      <c r="M84" s="5" t="s">
        <v>13</v>
      </c>
      <c r="N84" s="5" t="s">
        <v>13</v>
      </c>
      <c r="O84" s="5" t="s">
        <v>13</v>
      </c>
      <c r="P84" s="6" t="s">
        <v>14</v>
      </c>
      <c r="R84" s="4" t="s">
        <v>78</v>
      </c>
      <c r="S84" s="5" t="s">
        <v>72</v>
      </c>
      <c r="T84" s="5" t="s">
        <v>73</v>
      </c>
      <c r="U84" s="5">
        <v>0.38869999999999999</v>
      </c>
      <c r="V84" s="5">
        <v>147.19329999999999</v>
      </c>
      <c r="W84" s="5">
        <v>95.920299999999997</v>
      </c>
      <c r="X84" s="6">
        <v>713.79949999999997</v>
      </c>
    </row>
    <row r="85" spans="2:35" ht="32" x14ac:dyDescent="0.2">
      <c r="B85" s="4" t="s">
        <v>78</v>
      </c>
      <c r="C85" s="5" t="s">
        <v>30</v>
      </c>
      <c r="D85" s="5" t="s">
        <v>235</v>
      </c>
      <c r="E85" s="5" t="s">
        <v>297</v>
      </c>
      <c r="F85" s="5" t="s">
        <v>298</v>
      </c>
      <c r="G85" s="5" t="s">
        <v>299</v>
      </c>
      <c r="H85" s="6" t="s">
        <v>300</v>
      </c>
      <c r="J85" s="4" t="s">
        <v>131</v>
      </c>
      <c r="K85" s="5" t="s">
        <v>11</v>
      </c>
      <c r="L85" s="5" t="s">
        <v>31</v>
      </c>
      <c r="M85" s="5" t="s">
        <v>301</v>
      </c>
      <c r="N85" s="5" t="s">
        <v>302</v>
      </c>
      <c r="O85" s="5" t="s">
        <v>303</v>
      </c>
      <c r="P85" s="6" t="s">
        <v>304</v>
      </c>
      <c r="R85" s="4" t="s">
        <v>305</v>
      </c>
      <c r="S85" s="5" t="s">
        <v>11</v>
      </c>
      <c r="T85" s="5" t="s">
        <v>31</v>
      </c>
      <c r="U85" s="5">
        <v>0.38369999999999999</v>
      </c>
      <c r="V85" s="5">
        <v>76.316699999999997</v>
      </c>
      <c r="W85" s="5">
        <v>164.24780000000001</v>
      </c>
      <c r="X85" s="6">
        <v>1103.8188</v>
      </c>
    </row>
    <row r="86" spans="2:35" ht="16" x14ac:dyDescent="0.2">
      <c r="B86" s="4" t="s">
        <v>78</v>
      </c>
      <c r="C86" s="5" t="s">
        <v>36</v>
      </c>
      <c r="D86" s="5" t="s">
        <v>47</v>
      </c>
      <c r="E86" s="5" t="s">
        <v>306</v>
      </c>
      <c r="F86" s="5" t="s">
        <v>307</v>
      </c>
      <c r="G86" s="5" t="s">
        <v>308</v>
      </c>
      <c r="H86" s="6" t="s">
        <v>309</v>
      </c>
      <c r="J86" s="4" t="s">
        <v>131</v>
      </c>
      <c r="K86" s="5" t="s">
        <v>20</v>
      </c>
      <c r="L86" s="5" t="s">
        <v>37</v>
      </c>
      <c r="M86" s="5" t="s">
        <v>13</v>
      </c>
      <c r="N86" s="5" t="s">
        <v>13</v>
      </c>
      <c r="O86" s="5" t="s">
        <v>13</v>
      </c>
      <c r="P86" s="6" t="s">
        <v>14</v>
      </c>
      <c r="R86" s="4" t="s">
        <v>305</v>
      </c>
      <c r="S86" s="5" t="s">
        <v>20</v>
      </c>
      <c r="T86" s="5" t="s">
        <v>37</v>
      </c>
      <c r="U86" s="5">
        <v>0</v>
      </c>
      <c r="V86" s="5">
        <v>0</v>
      </c>
      <c r="W86" s="5">
        <v>0</v>
      </c>
      <c r="X86" s="6">
        <v>0</v>
      </c>
    </row>
    <row r="87" spans="2:35" ht="16" x14ac:dyDescent="0.2">
      <c r="B87" s="4" t="s">
        <v>78</v>
      </c>
      <c r="C87" s="5" t="s">
        <v>46</v>
      </c>
      <c r="D87" s="5" t="s">
        <v>247</v>
      </c>
      <c r="E87" s="5" t="s">
        <v>310</v>
      </c>
      <c r="F87" s="5" t="s">
        <v>294</v>
      </c>
      <c r="G87" s="5" t="s">
        <v>311</v>
      </c>
      <c r="H87" s="6" t="s">
        <v>312</v>
      </c>
      <c r="J87" s="4" t="s">
        <v>131</v>
      </c>
      <c r="K87" s="5" t="s">
        <v>30</v>
      </c>
      <c r="L87" s="5" t="s">
        <v>235</v>
      </c>
      <c r="M87" s="5" t="s">
        <v>13</v>
      </c>
      <c r="N87" s="5" t="s">
        <v>13</v>
      </c>
      <c r="O87" s="5" t="s">
        <v>13</v>
      </c>
      <c r="P87" s="6" t="s">
        <v>14</v>
      </c>
      <c r="R87" s="4" t="s">
        <v>305</v>
      </c>
      <c r="S87" s="5" t="s">
        <v>30</v>
      </c>
      <c r="T87" s="5" t="s">
        <v>235</v>
      </c>
      <c r="U87" s="5">
        <v>0.34599999999999997</v>
      </c>
      <c r="V87" s="5">
        <v>89.540400000000005</v>
      </c>
      <c r="W87" s="5">
        <v>141.83709999999999</v>
      </c>
      <c r="X87" s="6">
        <v>720.97310000000004</v>
      </c>
    </row>
    <row r="88" spans="2:35" ht="16" x14ac:dyDescent="0.2">
      <c r="B88" s="4" t="s">
        <v>78</v>
      </c>
      <c r="C88" s="5" t="s">
        <v>52</v>
      </c>
      <c r="D88" s="5" t="s">
        <v>53</v>
      </c>
      <c r="E88" s="5" t="s">
        <v>313</v>
      </c>
      <c r="F88" s="5" t="s">
        <v>314</v>
      </c>
      <c r="G88" s="5" t="s">
        <v>315</v>
      </c>
      <c r="H88" s="6" t="s">
        <v>316</v>
      </c>
      <c r="J88" s="4" t="s">
        <v>131</v>
      </c>
      <c r="K88" s="5" t="s">
        <v>36</v>
      </c>
      <c r="L88" s="5" t="s">
        <v>47</v>
      </c>
      <c r="M88" s="5" t="s">
        <v>13</v>
      </c>
      <c r="N88" s="5" t="s">
        <v>13</v>
      </c>
      <c r="O88" s="5" t="s">
        <v>13</v>
      </c>
      <c r="P88" s="6" t="s">
        <v>14</v>
      </c>
      <c r="R88" s="4" t="s">
        <v>305</v>
      </c>
      <c r="S88" s="5" t="s">
        <v>36</v>
      </c>
      <c r="T88" s="5" t="s">
        <v>47</v>
      </c>
      <c r="U88" s="5">
        <v>0.30969999999999998</v>
      </c>
      <c r="V88" s="5">
        <v>90.594899999999996</v>
      </c>
      <c r="W88" s="5">
        <v>130.3262</v>
      </c>
      <c r="X88" s="6">
        <v>754.41750000000002</v>
      </c>
    </row>
    <row r="89" spans="2:35" ht="16" x14ac:dyDescent="0.2">
      <c r="B89" s="4" t="s">
        <v>78</v>
      </c>
      <c r="C89" s="5" t="s">
        <v>62</v>
      </c>
      <c r="D89" s="5" t="s">
        <v>63</v>
      </c>
      <c r="E89" s="5" t="s">
        <v>317</v>
      </c>
      <c r="F89" s="5" t="s">
        <v>318</v>
      </c>
      <c r="G89" s="5" t="s">
        <v>102</v>
      </c>
      <c r="H89" s="6" t="s">
        <v>319</v>
      </c>
      <c r="J89" s="4" t="s">
        <v>131</v>
      </c>
      <c r="K89" s="5" t="s">
        <v>46</v>
      </c>
      <c r="L89" s="5" t="s">
        <v>247</v>
      </c>
      <c r="M89" s="5" t="s">
        <v>13</v>
      </c>
      <c r="N89" s="5" t="s">
        <v>13</v>
      </c>
      <c r="O89" s="5" t="s">
        <v>13</v>
      </c>
      <c r="P89" s="6" t="s">
        <v>14</v>
      </c>
      <c r="R89" s="4" t="s">
        <v>305</v>
      </c>
      <c r="S89" s="5" t="s">
        <v>46</v>
      </c>
      <c r="T89" s="5" t="s">
        <v>247</v>
      </c>
      <c r="U89" s="5">
        <v>0.364089</v>
      </c>
      <c r="V89" s="5">
        <v>92.154255000000006</v>
      </c>
      <c r="W89" s="5">
        <v>128.5318</v>
      </c>
      <c r="X89" s="6">
        <v>616.73770000000002</v>
      </c>
    </row>
    <row r="90" spans="2:35" ht="16" x14ac:dyDescent="0.2">
      <c r="B90" s="4" t="s">
        <v>78</v>
      </c>
      <c r="C90" s="5" t="s">
        <v>64</v>
      </c>
      <c r="D90" s="5" t="s">
        <v>65</v>
      </c>
      <c r="E90" s="5" t="s">
        <v>320</v>
      </c>
      <c r="F90" s="5" t="s">
        <v>321</v>
      </c>
      <c r="G90" s="5" t="s">
        <v>110</v>
      </c>
      <c r="H90" s="6" t="s">
        <v>322</v>
      </c>
      <c r="J90" s="4" t="s">
        <v>131</v>
      </c>
      <c r="K90" s="5" t="s">
        <v>52</v>
      </c>
      <c r="L90" s="5" t="s">
        <v>53</v>
      </c>
      <c r="M90" s="5" t="s">
        <v>13</v>
      </c>
      <c r="N90" s="5" t="s">
        <v>13</v>
      </c>
      <c r="O90" s="5" t="s">
        <v>13</v>
      </c>
      <c r="P90" s="6" t="s">
        <v>14</v>
      </c>
      <c r="R90" s="4" t="s">
        <v>305</v>
      </c>
      <c r="S90" s="5" t="s">
        <v>52</v>
      </c>
      <c r="T90" s="5" t="s">
        <v>53</v>
      </c>
      <c r="U90" s="5">
        <v>0</v>
      </c>
      <c r="V90" s="5">
        <v>0</v>
      </c>
      <c r="W90" s="5">
        <v>0</v>
      </c>
      <c r="X90" s="6">
        <v>0</v>
      </c>
    </row>
    <row r="91" spans="2:35" ht="16" x14ac:dyDescent="0.2">
      <c r="B91" s="4" t="s">
        <v>78</v>
      </c>
      <c r="C91" s="5" t="s">
        <v>70</v>
      </c>
      <c r="D91" s="5" t="s">
        <v>71</v>
      </c>
      <c r="E91" s="5" t="s">
        <v>13</v>
      </c>
      <c r="F91" s="5" t="s">
        <v>14</v>
      </c>
      <c r="G91" s="5" t="s">
        <v>14</v>
      </c>
      <c r="H91" s="6" t="s">
        <v>14</v>
      </c>
      <c r="J91" s="4" t="s">
        <v>131</v>
      </c>
      <c r="K91" s="5" t="s">
        <v>62</v>
      </c>
      <c r="L91" s="5" t="s">
        <v>63</v>
      </c>
      <c r="M91" s="5" t="s">
        <v>13</v>
      </c>
      <c r="N91" s="5" t="s">
        <v>13</v>
      </c>
      <c r="O91" s="5" t="s">
        <v>13</v>
      </c>
      <c r="P91" s="6" t="s">
        <v>14</v>
      </c>
      <c r="R91" s="4" t="s">
        <v>305</v>
      </c>
      <c r="S91" s="5" t="s">
        <v>62</v>
      </c>
      <c r="T91" s="5" t="s">
        <v>63</v>
      </c>
      <c r="U91" s="5">
        <v>0</v>
      </c>
      <c r="V91" s="5">
        <v>0</v>
      </c>
      <c r="W91" s="5">
        <v>0</v>
      </c>
      <c r="X91" s="6">
        <v>0</v>
      </c>
    </row>
    <row r="92" spans="2:35" ht="16" x14ac:dyDescent="0.2">
      <c r="B92" s="4" t="s">
        <v>78</v>
      </c>
      <c r="C92" s="5" t="s">
        <v>72</v>
      </c>
      <c r="D92" s="5" t="s">
        <v>73</v>
      </c>
      <c r="E92" s="5" t="s">
        <v>323</v>
      </c>
      <c r="F92" s="5" t="s">
        <v>324</v>
      </c>
      <c r="G92" s="5" t="s">
        <v>110</v>
      </c>
      <c r="H92" s="6" t="s">
        <v>325</v>
      </c>
      <c r="J92" s="4" t="s">
        <v>131</v>
      </c>
      <c r="K92" s="5" t="s">
        <v>64</v>
      </c>
      <c r="L92" s="5" t="s">
        <v>65</v>
      </c>
      <c r="M92" s="5" t="s">
        <v>13</v>
      </c>
      <c r="N92" s="5" t="s">
        <v>13</v>
      </c>
      <c r="O92" s="5" t="s">
        <v>13</v>
      </c>
      <c r="P92" s="6" t="s">
        <v>14</v>
      </c>
      <c r="R92" s="4" t="s">
        <v>305</v>
      </c>
      <c r="S92" s="5" t="s">
        <v>64</v>
      </c>
      <c r="T92" s="5" t="s">
        <v>65</v>
      </c>
      <c r="U92" s="5">
        <v>0</v>
      </c>
      <c r="V92" s="5">
        <v>0</v>
      </c>
      <c r="W92" s="5">
        <v>0</v>
      </c>
      <c r="X92" s="6">
        <v>0</v>
      </c>
    </row>
    <row r="93" spans="2:35" ht="16" x14ac:dyDescent="0.2">
      <c r="B93" s="4" t="s">
        <v>131</v>
      </c>
      <c r="C93" s="5" t="s">
        <v>11</v>
      </c>
      <c r="D93" s="5" t="s">
        <v>31</v>
      </c>
      <c r="E93" s="5" t="s">
        <v>326</v>
      </c>
      <c r="F93" s="5" t="s">
        <v>327</v>
      </c>
      <c r="G93" s="5" t="s">
        <v>328</v>
      </c>
      <c r="H93" s="6" t="s">
        <v>329</v>
      </c>
      <c r="J93" s="4" t="s">
        <v>131</v>
      </c>
      <c r="K93" s="5" t="s">
        <v>70</v>
      </c>
      <c r="L93" s="5" t="s">
        <v>71</v>
      </c>
      <c r="M93" s="5" t="s">
        <v>13</v>
      </c>
      <c r="N93" s="5" t="s">
        <v>13</v>
      </c>
      <c r="O93" s="5" t="s">
        <v>13</v>
      </c>
      <c r="P93" s="6" t="s">
        <v>14</v>
      </c>
      <c r="R93" s="4" t="s">
        <v>305</v>
      </c>
      <c r="S93" s="5" t="s">
        <v>70</v>
      </c>
      <c r="T93" s="5" t="s">
        <v>71</v>
      </c>
      <c r="U93" s="5">
        <v>0</v>
      </c>
      <c r="V93" s="5">
        <v>0</v>
      </c>
      <c r="W93" s="5">
        <v>0</v>
      </c>
      <c r="X93" s="6">
        <v>0</v>
      </c>
    </row>
    <row r="94" spans="2:35" ht="16" x14ac:dyDescent="0.2">
      <c r="B94" s="4" t="s">
        <v>131</v>
      </c>
      <c r="C94" s="5" t="s">
        <v>20</v>
      </c>
      <c r="D94" s="5" t="s">
        <v>37</v>
      </c>
      <c r="E94" s="5" t="s">
        <v>13</v>
      </c>
      <c r="F94" s="5" t="s">
        <v>14</v>
      </c>
      <c r="G94" s="5" t="s">
        <v>14</v>
      </c>
      <c r="H94" s="6" t="s">
        <v>14</v>
      </c>
      <c r="J94" s="4" t="s">
        <v>131</v>
      </c>
      <c r="K94" s="5" t="s">
        <v>72</v>
      </c>
      <c r="L94" s="5" t="s">
        <v>73</v>
      </c>
      <c r="M94" s="5" t="s">
        <v>13</v>
      </c>
      <c r="N94" s="5" t="s">
        <v>13</v>
      </c>
      <c r="O94" s="5" t="s">
        <v>13</v>
      </c>
      <c r="P94" s="6" t="s">
        <v>14</v>
      </c>
      <c r="R94" s="4" t="s">
        <v>305</v>
      </c>
      <c r="S94" s="11" t="s">
        <v>72</v>
      </c>
      <c r="T94" s="11" t="s">
        <v>73</v>
      </c>
      <c r="U94" s="11">
        <v>0</v>
      </c>
      <c r="V94" s="11">
        <v>0</v>
      </c>
      <c r="W94" s="11">
        <v>0</v>
      </c>
      <c r="X94" s="12">
        <v>0</v>
      </c>
    </row>
    <row r="95" spans="2:35" ht="16" x14ac:dyDescent="0.2">
      <c r="B95" s="4" t="s">
        <v>131</v>
      </c>
      <c r="C95" s="5" t="s">
        <v>30</v>
      </c>
      <c r="D95" s="5" t="s">
        <v>235</v>
      </c>
      <c r="E95" s="5" t="s">
        <v>13</v>
      </c>
      <c r="F95" s="5" t="s">
        <v>14</v>
      </c>
      <c r="G95" s="5" t="s">
        <v>14</v>
      </c>
      <c r="H95" s="6" t="s">
        <v>14</v>
      </c>
      <c r="J95" s="4" t="s">
        <v>143</v>
      </c>
      <c r="K95" s="5" t="s">
        <v>11</v>
      </c>
      <c r="L95" s="5" t="s">
        <v>31</v>
      </c>
      <c r="M95" s="19" t="s">
        <v>330</v>
      </c>
      <c r="N95" s="19" t="s">
        <v>330</v>
      </c>
      <c r="O95" s="19" t="s">
        <v>330</v>
      </c>
      <c r="P95" s="20" t="s">
        <v>330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2:35" ht="16" x14ac:dyDescent="0.2">
      <c r="B96" s="4" t="s">
        <v>131</v>
      </c>
      <c r="C96" s="5" t="s">
        <v>36</v>
      </c>
      <c r="D96" s="5" t="s">
        <v>47</v>
      </c>
      <c r="E96" s="5" t="s">
        <v>331</v>
      </c>
      <c r="F96" s="5" t="s">
        <v>50</v>
      </c>
      <c r="G96" s="5" t="s">
        <v>332</v>
      </c>
      <c r="H96" s="6" t="s">
        <v>333</v>
      </c>
      <c r="J96" s="4" t="s">
        <v>143</v>
      </c>
      <c r="K96" s="5" t="s">
        <v>20</v>
      </c>
      <c r="L96" s="5" t="s">
        <v>37</v>
      </c>
      <c r="M96" s="19" t="s">
        <v>330</v>
      </c>
      <c r="N96" s="19" t="s">
        <v>330</v>
      </c>
      <c r="O96" s="19" t="s">
        <v>330</v>
      </c>
      <c r="P96" s="20" t="s">
        <v>330</v>
      </c>
      <c r="S96" s="9"/>
      <c r="T96" s="9"/>
      <c r="U96" s="9"/>
      <c r="V96" s="9"/>
      <c r="W96" s="9"/>
      <c r="X96" s="9"/>
      <c r="Y96" s="9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2:35" ht="16" x14ac:dyDescent="0.2">
      <c r="B97" s="4" t="s">
        <v>131</v>
      </c>
      <c r="C97" s="5" t="s">
        <v>46</v>
      </c>
      <c r="D97" s="5" t="s">
        <v>247</v>
      </c>
      <c r="E97" s="5" t="s">
        <v>13</v>
      </c>
      <c r="F97" s="5" t="s">
        <v>14</v>
      </c>
      <c r="G97" s="5" t="s">
        <v>14</v>
      </c>
      <c r="H97" s="6" t="s">
        <v>14</v>
      </c>
      <c r="J97" s="4" t="s">
        <v>143</v>
      </c>
      <c r="K97" s="5" t="s">
        <v>30</v>
      </c>
      <c r="L97" s="5" t="s">
        <v>235</v>
      </c>
      <c r="M97" s="19" t="s">
        <v>330</v>
      </c>
      <c r="N97" s="19" t="s">
        <v>330</v>
      </c>
      <c r="O97" s="19" t="s">
        <v>330</v>
      </c>
      <c r="P97" s="20" t="s">
        <v>330</v>
      </c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2:35" ht="16" x14ac:dyDescent="0.2">
      <c r="B98" s="4" t="s">
        <v>131</v>
      </c>
      <c r="C98" s="5" t="s">
        <v>52</v>
      </c>
      <c r="D98" s="5" t="s">
        <v>53</v>
      </c>
      <c r="E98" s="5" t="s">
        <v>13</v>
      </c>
      <c r="F98" s="5" t="s">
        <v>14</v>
      </c>
      <c r="G98" s="5" t="s">
        <v>14</v>
      </c>
      <c r="H98" s="6" t="s">
        <v>14</v>
      </c>
      <c r="J98" s="4" t="s">
        <v>143</v>
      </c>
      <c r="K98" s="5" t="s">
        <v>36</v>
      </c>
      <c r="L98" s="5" t="s">
        <v>47</v>
      </c>
      <c r="M98" s="19" t="s">
        <v>330</v>
      </c>
      <c r="N98" s="19" t="s">
        <v>330</v>
      </c>
      <c r="O98" s="19" t="s">
        <v>330</v>
      </c>
      <c r="P98" s="20" t="s">
        <v>330</v>
      </c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2:35" ht="16" x14ac:dyDescent="0.2">
      <c r="B99" s="4" t="s">
        <v>131</v>
      </c>
      <c r="C99" s="5" t="s">
        <v>62</v>
      </c>
      <c r="D99" s="5" t="s">
        <v>63</v>
      </c>
      <c r="E99" s="5" t="s">
        <v>13</v>
      </c>
      <c r="F99" s="5" t="s">
        <v>14</v>
      </c>
      <c r="G99" s="5" t="s">
        <v>14</v>
      </c>
      <c r="H99" s="6" t="s">
        <v>14</v>
      </c>
      <c r="J99" s="4" t="s">
        <v>143</v>
      </c>
      <c r="K99" s="5" t="s">
        <v>46</v>
      </c>
      <c r="L99" s="5" t="s">
        <v>247</v>
      </c>
      <c r="M99" s="19" t="s">
        <v>330</v>
      </c>
      <c r="N99" s="19" t="s">
        <v>330</v>
      </c>
      <c r="O99" s="19" t="s">
        <v>330</v>
      </c>
      <c r="P99" s="20" t="s">
        <v>330</v>
      </c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2:35" ht="16" x14ac:dyDescent="0.2">
      <c r="B100" s="4" t="s">
        <v>131</v>
      </c>
      <c r="C100" s="5" t="s">
        <v>64</v>
      </c>
      <c r="D100" s="5" t="s">
        <v>65</v>
      </c>
      <c r="E100" s="5" t="s">
        <v>13</v>
      </c>
      <c r="F100" s="5" t="s">
        <v>14</v>
      </c>
      <c r="G100" s="5" t="s">
        <v>14</v>
      </c>
      <c r="H100" s="6" t="s">
        <v>14</v>
      </c>
      <c r="J100" s="4" t="s">
        <v>143</v>
      </c>
      <c r="K100" s="5" t="s">
        <v>52</v>
      </c>
      <c r="L100" s="5" t="s">
        <v>53</v>
      </c>
      <c r="M100" s="19" t="s">
        <v>330</v>
      </c>
      <c r="N100" s="19" t="s">
        <v>330</v>
      </c>
      <c r="O100" s="19" t="s">
        <v>330</v>
      </c>
      <c r="P100" s="20" t="s">
        <v>330</v>
      </c>
      <c r="S100" s="9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9"/>
      <c r="AE100" s="9"/>
      <c r="AF100" s="9"/>
      <c r="AG100" s="9"/>
      <c r="AH100" s="9"/>
      <c r="AI100" s="9"/>
    </row>
    <row r="101" spans="2:35" ht="16" x14ac:dyDescent="0.2">
      <c r="B101" s="4" t="s">
        <v>131</v>
      </c>
      <c r="C101" s="5" t="s">
        <v>70</v>
      </c>
      <c r="D101" s="5" t="s">
        <v>71</v>
      </c>
      <c r="E101" s="5" t="s">
        <v>13</v>
      </c>
      <c r="F101" s="5" t="s">
        <v>14</v>
      </c>
      <c r="G101" s="5" t="s">
        <v>14</v>
      </c>
      <c r="H101" s="6" t="s">
        <v>14</v>
      </c>
      <c r="J101" s="4" t="s">
        <v>143</v>
      </c>
      <c r="K101" s="5" t="s">
        <v>62</v>
      </c>
      <c r="L101" s="5" t="s">
        <v>63</v>
      </c>
      <c r="M101" s="19" t="s">
        <v>330</v>
      </c>
      <c r="N101" s="19" t="s">
        <v>330</v>
      </c>
      <c r="O101" s="19" t="s">
        <v>330</v>
      </c>
      <c r="P101" s="20" t="s">
        <v>330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2:35" ht="16" x14ac:dyDescent="0.2">
      <c r="B102" s="4" t="s">
        <v>131</v>
      </c>
      <c r="C102" s="5" t="s">
        <v>72</v>
      </c>
      <c r="D102" s="5" t="s">
        <v>73</v>
      </c>
      <c r="E102" s="5" t="s">
        <v>13</v>
      </c>
      <c r="F102" s="5" t="s">
        <v>14</v>
      </c>
      <c r="G102" s="5" t="s">
        <v>14</v>
      </c>
      <c r="H102" s="6" t="s">
        <v>14</v>
      </c>
      <c r="J102" s="4" t="s">
        <v>143</v>
      </c>
      <c r="K102" s="5" t="s">
        <v>64</v>
      </c>
      <c r="L102" s="5" t="s">
        <v>65</v>
      </c>
      <c r="M102" s="19" t="s">
        <v>330</v>
      </c>
      <c r="N102" s="19" t="s">
        <v>330</v>
      </c>
      <c r="O102" s="19" t="s">
        <v>330</v>
      </c>
      <c r="P102" s="20" t="s">
        <v>330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2:35" ht="16" x14ac:dyDescent="0.2">
      <c r="B103" s="4" t="s">
        <v>143</v>
      </c>
      <c r="C103" s="5" t="s">
        <v>11</v>
      </c>
      <c r="D103" s="5" t="s">
        <v>31</v>
      </c>
      <c r="E103" s="5" t="s">
        <v>334</v>
      </c>
      <c r="F103" s="5" t="s">
        <v>295</v>
      </c>
      <c r="G103" s="5" t="s">
        <v>335</v>
      </c>
      <c r="H103" s="6" t="s">
        <v>336</v>
      </c>
      <c r="J103" s="4" t="s">
        <v>143</v>
      </c>
      <c r="K103" s="5" t="s">
        <v>70</v>
      </c>
      <c r="L103" s="5" t="s">
        <v>71</v>
      </c>
      <c r="M103" s="19" t="s">
        <v>330</v>
      </c>
      <c r="N103" s="19" t="s">
        <v>330</v>
      </c>
      <c r="O103" s="19" t="s">
        <v>330</v>
      </c>
      <c r="P103" s="20" t="s">
        <v>330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2:35" ht="16" x14ac:dyDescent="0.2">
      <c r="B104" s="4" t="s">
        <v>143</v>
      </c>
      <c r="C104" s="5" t="s">
        <v>20</v>
      </c>
      <c r="D104" s="5" t="s">
        <v>37</v>
      </c>
      <c r="E104" s="5" t="s">
        <v>13</v>
      </c>
      <c r="F104" s="5" t="s">
        <v>14</v>
      </c>
      <c r="G104" s="5" t="s">
        <v>14</v>
      </c>
      <c r="H104" s="6" t="s">
        <v>14</v>
      </c>
      <c r="J104" s="4" t="s">
        <v>143</v>
      </c>
      <c r="K104" s="5" t="s">
        <v>72</v>
      </c>
      <c r="L104" s="5" t="s">
        <v>73</v>
      </c>
      <c r="M104" s="19" t="s">
        <v>330</v>
      </c>
      <c r="N104" s="19" t="s">
        <v>330</v>
      </c>
      <c r="O104" s="19" t="s">
        <v>330</v>
      </c>
      <c r="P104" s="20" t="s">
        <v>330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2:35" ht="16" x14ac:dyDescent="0.2">
      <c r="B105" s="4" t="s">
        <v>143</v>
      </c>
      <c r="C105" s="5" t="s">
        <v>30</v>
      </c>
      <c r="D105" s="5" t="s">
        <v>235</v>
      </c>
      <c r="E105" s="5" t="s">
        <v>13</v>
      </c>
      <c r="F105" s="5" t="s">
        <v>14</v>
      </c>
      <c r="G105" s="5" t="s">
        <v>14</v>
      </c>
      <c r="H105" s="6" t="s">
        <v>14</v>
      </c>
      <c r="J105" s="4" t="s">
        <v>179</v>
      </c>
      <c r="K105" s="5" t="s">
        <v>11</v>
      </c>
      <c r="L105" s="5" t="s">
        <v>31</v>
      </c>
      <c r="M105" s="5" t="s">
        <v>337</v>
      </c>
      <c r="N105" s="5" t="s">
        <v>338</v>
      </c>
      <c r="O105" s="5" t="s">
        <v>339</v>
      </c>
      <c r="P105" s="6" t="s">
        <v>340</v>
      </c>
      <c r="S105" s="9"/>
      <c r="T105" s="9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9"/>
      <c r="AF105" s="9"/>
      <c r="AG105" s="9"/>
      <c r="AH105" s="9"/>
      <c r="AI105" s="9"/>
    </row>
    <row r="106" spans="2:35" ht="32" x14ac:dyDescent="0.2">
      <c r="B106" s="4" t="s">
        <v>143</v>
      </c>
      <c r="C106" s="5" t="s">
        <v>36</v>
      </c>
      <c r="D106" s="5" t="s">
        <v>47</v>
      </c>
      <c r="E106" s="5" t="s">
        <v>13</v>
      </c>
      <c r="F106" s="5" t="s">
        <v>14</v>
      </c>
      <c r="G106" s="5" t="s">
        <v>14</v>
      </c>
      <c r="H106" s="6" t="s">
        <v>14</v>
      </c>
      <c r="J106" s="4" t="s">
        <v>179</v>
      </c>
      <c r="K106" s="5" t="s">
        <v>20</v>
      </c>
      <c r="L106" s="5" t="s">
        <v>37</v>
      </c>
      <c r="M106" s="5" t="s">
        <v>341</v>
      </c>
      <c r="N106" s="5" t="s">
        <v>342</v>
      </c>
      <c r="O106" s="5" t="s">
        <v>343</v>
      </c>
      <c r="P106" s="6" t="s">
        <v>344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2:35" ht="16" x14ac:dyDescent="0.2">
      <c r="B107" s="4" t="s">
        <v>143</v>
      </c>
      <c r="C107" s="5" t="s">
        <v>46</v>
      </c>
      <c r="D107" s="5" t="s">
        <v>247</v>
      </c>
      <c r="E107" s="5" t="s">
        <v>13</v>
      </c>
      <c r="F107" s="5" t="s">
        <v>14</v>
      </c>
      <c r="G107" s="5" t="s">
        <v>14</v>
      </c>
      <c r="H107" s="6" t="s">
        <v>14</v>
      </c>
      <c r="J107" s="4" t="s">
        <v>179</v>
      </c>
      <c r="K107" s="5" t="s">
        <v>30</v>
      </c>
      <c r="L107" s="5" t="s">
        <v>235</v>
      </c>
      <c r="M107" s="5" t="s">
        <v>13</v>
      </c>
      <c r="N107" s="5" t="s">
        <v>13</v>
      </c>
      <c r="O107" s="5" t="s">
        <v>13</v>
      </c>
      <c r="P107" s="6" t="s">
        <v>14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2:35" ht="16" x14ac:dyDescent="0.2">
      <c r="B108" s="4" t="s">
        <v>143</v>
      </c>
      <c r="C108" s="5" t="s">
        <v>52</v>
      </c>
      <c r="D108" s="5" t="s">
        <v>53</v>
      </c>
      <c r="E108" s="5" t="s">
        <v>13</v>
      </c>
      <c r="F108" s="5" t="s">
        <v>14</v>
      </c>
      <c r="G108" s="5" t="s">
        <v>14</v>
      </c>
      <c r="H108" s="6" t="s">
        <v>14</v>
      </c>
      <c r="J108" s="4" t="s">
        <v>179</v>
      </c>
      <c r="K108" s="5" t="s">
        <v>36</v>
      </c>
      <c r="L108" s="5" t="s">
        <v>47</v>
      </c>
      <c r="M108" s="5" t="s">
        <v>345</v>
      </c>
      <c r="N108" s="5" t="s">
        <v>346</v>
      </c>
      <c r="O108" s="5" t="s">
        <v>347</v>
      </c>
      <c r="P108" s="6" t="s">
        <v>348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2:35" ht="32" x14ac:dyDescent="0.2">
      <c r="B109" s="4" t="s">
        <v>143</v>
      </c>
      <c r="C109" s="5" t="s">
        <v>62</v>
      </c>
      <c r="D109" s="5" t="s">
        <v>63</v>
      </c>
      <c r="E109" s="5" t="s">
        <v>13</v>
      </c>
      <c r="F109" s="5" t="s">
        <v>14</v>
      </c>
      <c r="G109" s="5" t="s">
        <v>14</v>
      </c>
      <c r="H109" s="6" t="s">
        <v>14</v>
      </c>
      <c r="J109" s="4" t="s">
        <v>179</v>
      </c>
      <c r="K109" s="5" t="s">
        <v>46</v>
      </c>
      <c r="L109" s="5" t="s">
        <v>247</v>
      </c>
      <c r="M109" s="5" t="s">
        <v>349</v>
      </c>
      <c r="N109" s="5" t="s">
        <v>350</v>
      </c>
      <c r="O109" s="5" t="s">
        <v>351</v>
      </c>
      <c r="P109" s="6" t="s">
        <v>352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2:35" ht="16" x14ac:dyDescent="0.2">
      <c r="B110" s="4" t="s">
        <v>143</v>
      </c>
      <c r="C110" s="5" t="s">
        <v>64</v>
      </c>
      <c r="D110" s="5" t="s">
        <v>65</v>
      </c>
      <c r="E110" s="5" t="s">
        <v>13</v>
      </c>
      <c r="F110" s="5" t="s">
        <v>14</v>
      </c>
      <c r="G110" s="5" t="s">
        <v>14</v>
      </c>
      <c r="H110" s="6" t="s">
        <v>14</v>
      </c>
      <c r="J110" s="4" t="s">
        <v>179</v>
      </c>
      <c r="K110" s="5" t="s">
        <v>52</v>
      </c>
      <c r="L110" s="5" t="s">
        <v>53</v>
      </c>
      <c r="M110" s="5" t="s">
        <v>353</v>
      </c>
      <c r="N110" s="5" t="s">
        <v>354</v>
      </c>
      <c r="O110" s="5" t="s">
        <v>355</v>
      </c>
      <c r="P110" s="6" t="s">
        <v>356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2:35" ht="16" x14ac:dyDescent="0.2">
      <c r="B111" s="4" t="s">
        <v>143</v>
      </c>
      <c r="C111" s="5" t="s">
        <v>70</v>
      </c>
      <c r="D111" s="5" t="s">
        <v>71</v>
      </c>
      <c r="E111" s="5" t="s">
        <v>13</v>
      </c>
      <c r="F111" s="5" t="s">
        <v>14</v>
      </c>
      <c r="G111" s="5" t="s">
        <v>14</v>
      </c>
      <c r="H111" s="6" t="s">
        <v>14</v>
      </c>
      <c r="J111" s="4" t="s">
        <v>179</v>
      </c>
      <c r="K111" s="5" t="s">
        <v>62</v>
      </c>
      <c r="L111" s="5" t="s">
        <v>63</v>
      </c>
      <c r="M111" s="5" t="s">
        <v>357</v>
      </c>
      <c r="N111" s="5" t="s">
        <v>358</v>
      </c>
      <c r="O111" s="5" t="s">
        <v>359</v>
      </c>
      <c r="P111" s="6" t="s">
        <v>360</v>
      </c>
    </row>
    <row r="112" spans="2:35" ht="16" x14ac:dyDescent="0.2">
      <c r="B112" s="4" t="s">
        <v>143</v>
      </c>
      <c r="C112" s="5" t="s">
        <v>72</v>
      </c>
      <c r="D112" s="5" t="s">
        <v>73</v>
      </c>
      <c r="E112" s="5" t="s">
        <v>13</v>
      </c>
      <c r="F112" s="5" t="s">
        <v>14</v>
      </c>
      <c r="G112" s="5" t="s">
        <v>14</v>
      </c>
      <c r="H112" s="6" t="s">
        <v>14</v>
      </c>
      <c r="J112" s="4" t="s">
        <v>179</v>
      </c>
      <c r="K112" s="5" t="s">
        <v>64</v>
      </c>
      <c r="L112" s="5" t="s">
        <v>65</v>
      </c>
      <c r="M112" s="5" t="s">
        <v>13</v>
      </c>
      <c r="N112" s="5" t="s">
        <v>13</v>
      </c>
      <c r="O112" s="5" t="s">
        <v>13</v>
      </c>
      <c r="P112" s="6" t="s">
        <v>14</v>
      </c>
    </row>
    <row r="113" spans="2:16" ht="16" x14ac:dyDescent="0.2">
      <c r="B113" s="4" t="s">
        <v>179</v>
      </c>
      <c r="C113" s="5" t="s">
        <v>11</v>
      </c>
      <c r="D113" s="5" t="s">
        <v>31</v>
      </c>
      <c r="E113" s="5" t="s">
        <v>14</v>
      </c>
      <c r="F113" s="5" t="s">
        <v>14</v>
      </c>
      <c r="G113" s="5" t="s">
        <v>14</v>
      </c>
      <c r="H113" s="6" t="s">
        <v>14</v>
      </c>
      <c r="J113" s="4" t="s">
        <v>179</v>
      </c>
      <c r="K113" s="5" t="s">
        <v>70</v>
      </c>
      <c r="L113" s="5" t="s">
        <v>71</v>
      </c>
      <c r="M113" s="5" t="s">
        <v>13</v>
      </c>
      <c r="N113" s="5" t="s">
        <v>13</v>
      </c>
      <c r="O113" s="5" t="s">
        <v>13</v>
      </c>
      <c r="P113" s="6" t="s">
        <v>14</v>
      </c>
    </row>
    <row r="114" spans="2:16" ht="16" x14ac:dyDescent="0.2">
      <c r="B114" s="4" t="s">
        <v>179</v>
      </c>
      <c r="C114" s="5" t="s">
        <v>20</v>
      </c>
      <c r="D114" s="5" t="s">
        <v>37</v>
      </c>
      <c r="E114" s="5" t="s">
        <v>14</v>
      </c>
      <c r="F114" s="5" t="s">
        <v>14</v>
      </c>
      <c r="G114" s="5" t="s">
        <v>14</v>
      </c>
      <c r="H114" s="6" t="s">
        <v>14</v>
      </c>
      <c r="J114" s="21" t="s">
        <v>179</v>
      </c>
      <c r="K114" s="22" t="s">
        <v>72</v>
      </c>
      <c r="L114" s="22" t="s">
        <v>73</v>
      </c>
      <c r="M114" s="22" t="s">
        <v>13</v>
      </c>
      <c r="N114" s="22" t="s">
        <v>13</v>
      </c>
      <c r="O114" s="22" t="s">
        <v>13</v>
      </c>
      <c r="P114" s="23" t="s">
        <v>14</v>
      </c>
    </row>
    <row r="115" spans="2:16" ht="16" x14ac:dyDescent="0.2">
      <c r="B115" s="4" t="s">
        <v>179</v>
      </c>
      <c r="C115" s="5" t="s">
        <v>30</v>
      </c>
      <c r="D115" s="5" t="s">
        <v>235</v>
      </c>
      <c r="E115" s="5" t="s">
        <v>14</v>
      </c>
      <c r="F115" s="5" t="s">
        <v>14</v>
      </c>
      <c r="G115" s="5" t="s">
        <v>14</v>
      </c>
      <c r="H115" s="6" t="s">
        <v>14</v>
      </c>
    </row>
    <row r="116" spans="2:16" ht="16" x14ac:dyDescent="0.2">
      <c r="B116" s="4" t="s">
        <v>179</v>
      </c>
      <c r="C116" s="5" t="s">
        <v>36</v>
      </c>
      <c r="D116" s="5" t="s">
        <v>47</v>
      </c>
      <c r="E116" s="5" t="s">
        <v>14</v>
      </c>
      <c r="F116" s="5" t="s">
        <v>14</v>
      </c>
      <c r="G116" s="5" t="s">
        <v>14</v>
      </c>
      <c r="H116" s="6" t="s">
        <v>14</v>
      </c>
    </row>
    <row r="117" spans="2:16" ht="16" x14ac:dyDescent="0.2">
      <c r="B117" s="4" t="s">
        <v>179</v>
      </c>
      <c r="C117" s="5" t="s">
        <v>46</v>
      </c>
      <c r="D117" s="5" t="s">
        <v>247</v>
      </c>
      <c r="E117" s="5" t="s">
        <v>14</v>
      </c>
      <c r="F117" s="5" t="s">
        <v>14</v>
      </c>
      <c r="G117" s="5" t="s">
        <v>14</v>
      </c>
      <c r="H117" s="6" t="s">
        <v>14</v>
      </c>
    </row>
    <row r="118" spans="2:16" ht="16" x14ac:dyDescent="0.2">
      <c r="B118" s="4" t="s">
        <v>179</v>
      </c>
      <c r="C118" s="5" t="s">
        <v>52</v>
      </c>
      <c r="D118" s="5" t="s">
        <v>53</v>
      </c>
      <c r="E118" s="5" t="s">
        <v>14</v>
      </c>
      <c r="F118" s="5" t="s">
        <v>14</v>
      </c>
      <c r="G118" s="5" t="s">
        <v>14</v>
      </c>
      <c r="H118" s="6" t="s">
        <v>14</v>
      </c>
    </row>
    <row r="119" spans="2:16" ht="16" x14ac:dyDescent="0.2">
      <c r="B119" s="4" t="s">
        <v>179</v>
      </c>
      <c r="C119" s="5" t="s">
        <v>62</v>
      </c>
      <c r="D119" s="5" t="s">
        <v>63</v>
      </c>
      <c r="E119" s="5" t="s">
        <v>14</v>
      </c>
      <c r="F119" s="5" t="s">
        <v>14</v>
      </c>
      <c r="G119" s="5" t="s">
        <v>14</v>
      </c>
      <c r="H119" s="6" t="s">
        <v>14</v>
      </c>
    </row>
    <row r="120" spans="2:16" ht="16" x14ac:dyDescent="0.2">
      <c r="B120" s="4" t="s">
        <v>179</v>
      </c>
      <c r="C120" s="5" t="s">
        <v>64</v>
      </c>
      <c r="D120" s="5" t="s">
        <v>65</v>
      </c>
      <c r="E120" s="5" t="s">
        <v>14</v>
      </c>
      <c r="F120" s="5" t="s">
        <v>14</v>
      </c>
      <c r="G120" s="5" t="s">
        <v>14</v>
      </c>
      <c r="H120" s="6" t="s">
        <v>14</v>
      </c>
    </row>
    <row r="121" spans="2:16" ht="16" x14ac:dyDescent="0.2">
      <c r="B121" s="4" t="s">
        <v>179</v>
      </c>
      <c r="C121" s="5" t="s">
        <v>70</v>
      </c>
      <c r="D121" s="5" t="s">
        <v>71</v>
      </c>
      <c r="E121" s="5" t="s">
        <v>14</v>
      </c>
      <c r="F121" s="5" t="s">
        <v>14</v>
      </c>
      <c r="G121" s="5" t="s">
        <v>14</v>
      </c>
      <c r="H121" s="6" t="s">
        <v>14</v>
      </c>
    </row>
    <row r="122" spans="2:16" ht="16" x14ac:dyDescent="0.2">
      <c r="B122" s="15" t="s">
        <v>179</v>
      </c>
      <c r="C122" s="16" t="s">
        <v>72</v>
      </c>
      <c r="D122" s="16" t="s">
        <v>73</v>
      </c>
      <c r="E122" s="16" t="s">
        <v>14</v>
      </c>
      <c r="F122" s="16" t="s">
        <v>14</v>
      </c>
      <c r="G122" s="16" t="s">
        <v>14</v>
      </c>
      <c r="H122" s="17" t="s">
        <v>14</v>
      </c>
    </row>
    <row r="126" spans="2:16" x14ac:dyDescent="0.2">
      <c r="B126" s="71" t="s">
        <v>361</v>
      </c>
      <c r="C126" s="71"/>
      <c r="D126" s="71"/>
      <c r="E126" s="71"/>
      <c r="F126" s="71"/>
      <c r="G126" s="71"/>
      <c r="H126" s="71"/>
      <c r="J126" s="71" t="s">
        <v>362</v>
      </c>
      <c r="K126" s="71"/>
      <c r="L126" s="71"/>
      <c r="M126" s="71"/>
      <c r="N126" s="71"/>
      <c r="O126" s="71"/>
      <c r="P126" s="71"/>
    </row>
    <row r="127" spans="2:16" x14ac:dyDescent="0.2">
      <c r="B127" s="71"/>
      <c r="C127" s="71"/>
      <c r="D127" s="71"/>
      <c r="E127" s="71"/>
      <c r="F127" s="71"/>
      <c r="G127" s="71"/>
      <c r="H127" s="71"/>
      <c r="J127" s="71"/>
      <c r="K127" s="71"/>
      <c r="L127" s="71"/>
      <c r="M127" s="71"/>
      <c r="N127" s="71"/>
      <c r="O127" s="71"/>
      <c r="P127" s="71"/>
    </row>
    <row r="128" spans="2:16" ht="15" customHeight="1" x14ac:dyDescent="0.2">
      <c r="B128" s="73"/>
      <c r="C128" s="74" t="s">
        <v>363</v>
      </c>
      <c r="D128" s="74" t="s">
        <v>364</v>
      </c>
      <c r="E128" s="74" t="s">
        <v>365</v>
      </c>
      <c r="F128" s="74" t="s">
        <v>366</v>
      </c>
      <c r="G128" s="74" t="s">
        <v>367</v>
      </c>
      <c r="H128" s="75" t="s">
        <v>368</v>
      </c>
      <c r="J128" s="73"/>
      <c r="K128" s="74" t="s">
        <v>363</v>
      </c>
      <c r="L128" s="74" t="s">
        <v>364</v>
      </c>
      <c r="M128" s="76" t="s">
        <v>365</v>
      </c>
      <c r="N128" s="74" t="s">
        <v>366</v>
      </c>
      <c r="O128" s="74" t="s">
        <v>367</v>
      </c>
      <c r="P128" s="75" t="s">
        <v>368</v>
      </c>
    </row>
    <row r="129" spans="2:24" x14ac:dyDescent="0.2">
      <c r="B129" s="73"/>
      <c r="C129" s="74"/>
      <c r="D129" s="74"/>
      <c r="E129" s="74"/>
      <c r="F129" s="74"/>
      <c r="G129" s="74"/>
      <c r="H129" s="75"/>
      <c r="J129" s="73"/>
      <c r="K129" s="74"/>
      <c r="L129" s="74"/>
      <c r="M129" s="76"/>
      <c r="N129" s="74"/>
      <c r="O129" s="74"/>
      <c r="P129" s="75"/>
    </row>
    <row r="130" spans="2:24" x14ac:dyDescent="0.2">
      <c r="B130" s="24" t="s">
        <v>369</v>
      </c>
      <c r="C130" s="25" t="s">
        <v>370</v>
      </c>
      <c r="D130" s="25" t="s">
        <v>37</v>
      </c>
      <c r="E130" s="25" t="s">
        <v>371</v>
      </c>
      <c r="F130" s="25" t="s">
        <v>372</v>
      </c>
      <c r="G130" s="25" t="s">
        <v>87</v>
      </c>
      <c r="H130" s="26" t="s">
        <v>373</v>
      </c>
      <c r="J130" s="24" t="s">
        <v>369</v>
      </c>
      <c r="K130" s="25" t="s">
        <v>370</v>
      </c>
      <c r="L130" s="25" t="s">
        <v>37</v>
      </c>
      <c r="M130" s="25" t="s">
        <v>374</v>
      </c>
      <c r="N130" s="25" t="s">
        <v>375</v>
      </c>
      <c r="O130" s="25" t="s">
        <v>376</v>
      </c>
      <c r="P130" s="26" t="s">
        <v>377</v>
      </c>
    </row>
    <row r="131" spans="2:24" x14ac:dyDescent="0.2">
      <c r="B131" s="24" t="s">
        <v>369</v>
      </c>
      <c r="C131" s="25" t="s">
        <v>378</v>
      </c>
      <c r="D131" s="25" t="s">
        <v>37</v>
      </c>
      <c r="E131" s="25" t="s">
        <v>379</v>
      </c>
      <c r="F131" s="25" t="s">
        <v>380</v>
      </c>
      <c r="G131" s="25" t="s">
        <v>327</v>
      </c>
      <c r="H131" s="26" t="s">
        <v>381</v>
      </c>
      <c r="J131" s="24" t="s">
        <v>369</v>
      </c>
      <c r="K131" s="25" t="s">
        <v>378</v>
      </c>
      <c r="L131" s="25" t="s">
        <v>53</v>
      </c>
      <c r="M131" s="25" t="s">
        <v>382</v>
      </c>
      <c r="N131" s="25" t="s">
        <v>383</v>
      </c>
      <c r="O131" s="25" t="s">
        <v>384</v>
      </c>
      <c r="P131" s="26" t="s">
        <v>385</v>
      </c>
    </row>
    <row r="132" spans="2:24" ht="32" x14ac:dyDescent="0.2">
      <c r="B132" s="24" t="s">
        <v>369</v>
      </c>
      <c r="C132" s="25" t="s">
        <v>370</v>
      </c>
      <c r="D132" s="25" t="s">
        <v>53</v>
      </c>
      <c r="E132" s="25" t="s">
        <v>386</v>
      </c>
      <c r="F132" s="25" t="s">
        <v>387</v>
      </c>
      <c r="G132" s="25" t="s">
        <v>308</v>
      </c>
      <c r="H132" s="26" t="s">
        <v>388</v>
      </c>
      <c r="J132" s="24" t="s">
        <v>369</v>
      </c>
      <c r="K132" s="5" t="s">
        <v>389</v>
      </c>
      <c r="L132" s="25" t="s">
        <v>63</v>
      </c>
      <c r="M132" s="25" t="s">
        <v>14</v>
      </c>
      <c r="N132" s="25" t="s">
        <v>14</v>
      </c>
      <c r="O132" s="25" t="s">
        <v>14</v>
      </c>
      <c r="P132" s="26" t="s">
        <v>14</v>
      </c>
    </row>
    <row r="133" spans="2:24" x14ac:dyDescent="0.2">
      <c r="B133" s="24" t="s">
        <v>369</v>
      </c>
      <c r="C133" s="25" t="s">
        <v>378</v>
      </c>
      <c r="D133" s="25" t="s">
        <v>53</v>
      </c>
      <c r="E133" s="25" t="s">
        <v>390</v>
      </c>
      <c r="F133" s="25" t="s">
        <v>391</v>
      </c>
      <c r="G133" s="25" t="s">
        <v>392</v>
      </c>
      <c r="H133" s="26" t="s">
        <v>393</v>
      </c>
      <c r="J133" s="24" t="s">
        <v>394</v>
      </c>
      <c r="K133" s="25" t="s">
        <v>370</v>
      </c>
      <c r="L133" s="25" t="s">
        <v>37</v>
      </c>
      <c r="M133" s="25" t="s">
        <v>395</v>
      </c>
      <c r="N133" s="25" t="s">
        <v>396</v>
      </c>
      <c r="O133" s="25" t="s">
        <v>397</v>
      </c>
      <c r="P133" s="26" t="s">
        <v>398</v>
      </c>
    </row>
    <row r="134" spans="2:24" x14ac:dyDescent="0.2">
      <c r="B134" s="24" t="s">
        <v>369</v>
      </c>
      <c r="C134" s="25" t="s">
        <v>378</v>
      </c>
      <c r="D134" s="25" t="s">
        <v>63</v>
      </c>
      <c r="E134" s="25" t="s">
        <v>399</v>
      </c>
      <c r="F134" s="25" t="s">
        <v>400</v>
      </c>
      <c r="G134" s="25" t="s">
        <v>271</v>
      </c>
      <c r="H134" s="26" t="s">
        <v>401</v>
      </c>
      <c r="J134" s="24" t="s">
        <v>394</v>
      </c>
      <c r="K134" s="25" t="s">
        <v>370</v>
      </c>
      <c r="L134" s="25" t="s">
        <v>53</v>
      </c>
      <c r="M134" s="25" t="s">
        <v>402</v>
      </c>
      <c r="N134" s="25" t="s">
        <v>403</v>
      </c>
      <c r="O134" s="25" t="s">
        <v>404</v>
      </c>
      <c r="P134" s="26" t="s">
        <v>405</v>
      </c>
    </row>
    <row r="135" spans="2:24" ht="32" x14ac:dyDescent="0.2">
      <c r="B135" s="24" t="s">
        <v>369</v>
      </c>
      <c r="C135" s="25" t="s">
        <v>370</v>
      </c>
      <c r="D135" s="25" t="s">
        <v>63</v>
      </c>
      <c r="E135" s="25" t="s">
        <v>406</v>
      </c>
      <c r="F135" s="25" t="s">
        <v>400</v>
      </c>
      <c r="G135" s="25" t="s">
        <v>407</v>
      </c>
      <c r="H135" s="26" t="s">
        <v>408</v>
      </c>
      <c r="J135" s="21" t="s">
        <v>394</v>
      </c>
      <c r="K135" s="16" t="s">
        <v>389</v>
      </c>
      <c r="L135" s="22" t="s">
        <v>63</v>
      </c>
      <c r="M135" s="22" t="s">
        <v>14</v>
      </c>
      <c r="N135" s="22" t="s">
        <v>14</v>
      </c>
      <c r="O135" s="22" t="s">
        <v>14</v>
      </c>
      <c r="P135" s="23" t="s">
        <v>14</v>
      </c>
    </row>
    <row r="136" spans="2:24" x14ac:dyDescent="0.2">
      <c r="B136" s="24" t="s">
        <v>394</v>
      </c>
      <c r="C136" s="25" t="s">
        <v>370</v>
      </c>
      <c r="D136" s="25" t="s">
        <v>37</v>
      </c>
      <c r="E136" s="25" t="s">
        <v>409</v>
      </c>
      <c r="F136" s="25" t="s">
        <v>410</v>
      </c>
      <c r="G136" s="25" t="s">
        <v>411</v>
      </c>
      <c r="H136" s="26" t="s">
        <v>412</v>
      </c>
    </row>
    <row r="137" spans="2:24" x14ac:dyDescent="0.2">
      <c r="B137" s="24" t="s">
        <v>394</v>
      </c>
      <c r="C137" s="25" t="s">
        <v>370</v>
      </c>
      <c r="D137" s="25" t="s">
        <v>53</v>
      </c>
      <c r="E137" s="25" t="s">
        <v>413</v>
      </c>
      <c r="F137" s="25" t="s">
        <v>414</v>
      </c>
      <c r="G137" s="25" t="s">
        <v>415</v>
      </c>
      <c r="H137" s="26" t="s">
        <v>416</v>
      </c>
      <c r="K137" s="9"/>
      <c r="L137" s="9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9"/>
    </row>
    <row r="138" spans="2:24" x14ac:dyDescent="0.2">
      <c r="B138" s="21" t="s">
        <v>394</v>
      </c>
      <c r="C138" s="22" t="s">
        <v>370</v>
      </c>
      <c r="D138" s="22" t="s">
        <v>63</v>
      </c>
      <c r="E138" s="22" t="s">
        <v>417</v>
      </c>
      <c r="F138" s="22" t="s">
        <v>418</v>
      </c>
      <c r="G138" s="22" t="s">
        <v>315</v>
      </c>
      <c r="H138" s="23" t="s">
        <v>419</v>
      </c>
      <c r="K138" s="9"/>
      <c r="L138" s="9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9"/>
    </row>
    <row r="141" spans="2:24" x14ac:dyDescent="0.2">
      <c r="B141" s="77"/>
      <c r="C141" s="77"/>
      <c r="D141" s="77"/>
      <c r="E141" s="77"/>
      <c r="F141" s="77"/>
      <c r="G141" s="77"/>
      <c r="H141" s="77"/>
      <c r="J141" s="71" t="s">
        <v>420</v>
      </c>
      <c r="K141" s="71"/>
      <c r="L141" s="71"/>
      <c r="M141" s="71"/>
      <c r="N141" s="71"/>
      <c r="O141" s="71"/>
      <c r="P141" s="71"/>
      <c r="R141" s="71" t="s">
        <v>421</v>
      </c>
      <c r="S141" s="71"/>
      <c r="T141" s="71"/>
      <c r="U141" s="71"/>
      <c r="V141" s="71"/>
      <c r="W141" s="71"/>
      <c r="X141" s="71"/>
    </row>
    <row r="142" spans="2:24" x14ac:dyDescent="0.2">
      <c r="B142" s="77"/>
      <c r="C142" s="77"/>
      <c r="D142" s="77"/>
      <c r="E142" s="77"/>
      <c r="F142" s="77"/>
      <c r="G142" s="77"/>
      <c r="H142" s="77"/>
      <c r="J142" s="71"/>
      <c r="K142" s="71"/>
      <c r="L142" s="71"/>
      <c r="M142" s="71"/>
      <c r="N142" s="71"/>
      <c r="O142" s="71"/>
      <c r="P142" s="71"/>
      <c r="R142" s="71"/>
      <c r="S142" s="71"/>
      <c r="T142" s="71"/>
      <c r="U142" s="71"/>
      <c r="V142" s="71"/>
      <c r="W142" s="71"/>
      <c r="X142" s="71"/>
    </row>
    <row r="143" spans="2:24" ht="30.75" customHeight="1" thickBot="1" x14ac:dyDescent="0.25">
      <c r="B143" s="65"/>
      <c r="C143" s="65"/>
      <c r="D143" s="65"/>
      <c r="E143" s="65"/>
      <c r="F143" s="65"/>
      <c r="G143" s="65"/>
      <c r="H143" s="65"/>
      <c r="J143" s="28" t="s">
        <v>363</v>
      </c>
      <c r="K143" s="29" t="s">
        <v>422</v>
      </c>
      <c r="L143" s="29" t="s">
        <v>364</v>
      </c>
      <c r="M143" s="29" t="s">
        <v>365</v>
      </c>
      <c r="N143" s="29" t="s">
        <v>366</v>
      </c>
      <c r="O143" s="29" t="s">
        <v>367</v>
      </c>
      <c r="P143" s="30" t="s">
        <v>368</v>
      </c>
      <c r="R143" s="28" t="s">
        <v>363</v>
      </c>
      <c r="S143" s="29" t="s">
        <v>422</v>
      </c>
      <c r="T143" s="29" t="s">
        <v>364</v>
      </c>
      <c r="U143" s="29" t="s">
        <v>365</v>
      </c>
      <c r="V143" s="29" t="s">
        <v>366</v>
      </c>
      <c r="W143" s="29" t="s">
        <v>367</v>
      </c>
      <c r="X143" s="30" t="s">
        <v>368</v>
      </c>
    </row>
    <row r="144" spans="2:24" ht="16" thickBot="1" x14ac:dyDescent="0.25">
      <c r="B144" s="27"/>
      <c r="C144" s="27"/>
      <c r="D144" s="27"/>
      <c r="E144" s="27"/>
      <c r="F144" s="27"/>
      <c r="G144" s="27"/>
      <c r="H144" s="27"/>
      <c r="J144" s="24" t="s">
        <v>423</v>
      </c>
      <c r="K144" s="25" t="s">
        <v>11</v>
      </c>
      <c r="L144" s="25" t="s">
        <v>424</v>
      </c>
      <c r="M144" s="25" t="s">
        <v>425</v>
      </c>
      <c r="N144" s="25" t="s">
        <v>426</v>
      </c>
      <c r="O144" s="25" t="s">
        <v>427</v>
      </c>
      <c r="P144" s="26" t="s">
        <v>428</v>
      </c>
      <c r="R144" s="24" t="s">
        <v>423</v>
      </c>
      <c r="S144" s="25" t="s">
        <v>11</v>
      </c>
      <c r="T144" s="25" t="s">
        <v>424</v>
      </c>
      <c r="U144" s="25">
        <v>0.80410000000000004</v>
      </c>
      <c r="V144" s="25">
        <v>77.787000000000006</v>
      </c>
      <c r="W144" s="25">
        <v>40.938499999999998</v>
      </c>
      <c r="X144" s="26">
        <v>33096.925476999997</v>
      </c>
    </row>
    <row r="145" spans="2:45" ht="16" thickBot="1" x14ac:dyDescent="0.25">
      <c r="B145" s="27"/>
      <c r="C145" s="27"/>
      <c r="D145" s="27"/>
      <c r="E145" s="27"/>
      <c r="F145" s="27"/>
      <c r="G145" s="27"/>
      <c r="H145" s="27"/>
      <c r="J145" s="24" t="s">
        <v>423</v>
      </c>
      <c r="K145" s="25" t="s">
        <v>20</v>
      </c>
      <c r="L145" s="25" t="s">
        <v>321</v>
      </c>
      <c r="M145" s="25" t="s">
        <v>429</v>
      </c>
      <c r="N145" s="25" t="s">
        <v>430</v>
      </c>
      <c r="O145" s="25" t="s">
        <v>431</v>
      </c>
      <c r="P145" s="26" t="s">
        <v>432</v>
      </c>
      <c r="R145" s="24" t="s">
        <v>423</v>
      </c>
      <c r="S145" s="25" t="s">
        <v>20</v>
      </c>
      <c r="T145" s="25" t="s">
        <v>321</v>
      </c>
      <c r="U145" s="25">
        <v>0.80159999999999998</v>
      </c>
      <c r="V145" s="25">
        <v>90.188500000000005</v>
      </c>
      <c r="W145" s="25">
        <v>85.053899999999999</v>
      </c>
      <c r="X145" s="26">
        <v>22295.733100000001</v>
      </c>
    </row>
    <row r="146" spans="2:45" ht="16" thickBot="1" x14ac:dyDescent="0.25">
      <c r="B146" s="27"/>
      <c r="C146" s="27"/>
      <c r="D146" s="27"/>
      <c r="E146" s="27"/>
      <c r="F146" s="27"/>
      <c r="G146" s="27"/>
      <c r="H146" s="27"/>
      <c r="J146" s="24" t="s">
        <v>423</v>
      </c>
      <c r="K146" s="25" t="s">
        <v>30</v>
      </c>
      <c r="L146" s="25" t="s">
        <v>433</v>
      </c>
      <c r="M146" s="25" t="s">
        <v>434</v>
      </c>
      <c r="N146" s="25" t="s">
        <v>435</v>
      </c>
      <c r="O146" s="25" t="s">
        <v>436</v>
      </c>
      <c r="P146" s="26" t="s">
        <v>437</v>
      </c>
      <c r="R146" s="24" t="s">
        <v>423</v>
      </c>
      <c r="S146" s="25" t="s">
        <v>30</v>
      </c>
      <c r="T146" s="25" t="s">
        <v>433</v>
      </c>
      <c r="U146" s="25">
        <v>0.84657000000000004</v>
      </c>
      <c r="V146" s="25">
        <v>100.38720000000001</v>
      </c>
      <c r="W146" s="25">
        <v>123.2859</v>
      </c>
      <c r="X146" s="26">
        <v>16176.0597</v>
      </c>
    </row>
    <row r="147" spans="2:45" ht="16" thickBot="1" x14ac:dyDescent="0.25">
      <c r="B147" s="27"/>
      <c r="C147" s="27"/>
      <c r="D147" s="27"/>
      <c r="E147" s="27"/>
      <c r="F147" s="27"/>
      <c r="G147" s="27"/>
      <c r="H147" s="27"/>
      <c r="J147" s="24" t="s">
        <v>423</v>
      </c>
      <c r="K147" s="25" t="s">
        <v>36</v>
      </c>
      <c r="L147" s="25" t="s">
        <v>438</v>
      </c>
      <c r="M147" s="25" t="s">
        <v>439</v>
      </c>
      <c r="N147" s="25" t="s">
        <v>440</v>
      </c>
      <c r="O147" s="25" t="s">
        <v>441</v>
      </c>
      <c r="P147" s="26" t="s">
        <v>442</v>
      </c>
      <c r="R147" s="24" t="s">
        <v>423</v>
      </c>
      <c r="S147" s="25" t="s">
        <v>36</v>
      </c>
      <c r="T147" s="25" t="s">
        <v>438</v>
      </c>
      <c r="U147" s="25">
        <v>0.82120000000000004</v>
      </c>
      <c r="V147" s="25">
        <v>109.95137</v>
      </c>
      <c r="W147" s="25">
        <v>142.84123</v>
      </c>
      <c r="X147" s="26">
        <v>12156.915300000001</v>
      </c>
    </row>
    <row r="148" spans="2:45" ht="16" thickBot="1" x14ac:dyDescent="0.25">
      <c r="B148" s="27"/>
      <c r="C148" s="27"/>
      <c r="D148" s="27"/>
      <c r="E148" s="27"/>
      <c r="F148" s="27"/>
      <c r="G148" s="27"/>
      <c r="H148" s="27"/>
      <c r="J148" s="24" t="s">
        <v>423</v>
      </c>
      <c r="K148" s="25" t="s">
        <v>46</v>
      </c>
      <c r="L148" s="25" t="s">
        <v>443</v>
      </c>
      <c r="M148" s="25" t="s">
        <v>444</v>
      </c>
      <c r="N148" s="25" t="s">
        <v>445</v>
      </c>
      <c r="O148" s="25" t="s">
        <v>446</v>
      </c>
      <c r="P148" s="26" t="s">
        <v>447</v>
      </c>
      <c r="R148" s="24" t="s">
        <v>423</v>
      </c>
      <c r="S148" s="25" t="s">
        <v>46</v>
      </c>
      <c r="T148" s="25" t="s">
        <v>443</v>
      </c>
      <c r="U148" s="25">
        <v>0.73970000000000002</v>
      </c>
      <c r="V148" s="25">
        <v>11.584199999999999</v>
      </c>
      <c r="W148" s="25">
        <v>163.23910000000001</v>
      </c>
      <c r="X148" s="26">
        <v>10142.104499999999</v>
      </c>
    </row>
    <row r="149" spans="2:45" ht="16" thickBot="1" x14ac:dyDescent="0.25">
      <c r="B149" s="27"/>
      <c r="C149" s="27"/>
      <c r="D149" s="27"/>
      <c r="E149" s="27"/>
      <c r="F149" s="27"/>
      <c r="G149" s="27"/>
      <c r="H149" s="27"/>
      <c r="J149" s="24" t="s">
        <v>423</v>
      </c>
      <c r="K149" s="25" t="s">
        <v>52</v>
      </c>
      <c r="L149" s="25" t="s">
        <v>448</v>
      </c>
      <c r="M149" s="25" t="s">
        <v>449</v>
      </c>
      <c r="N149" s="25" t="s">
        <v>450</v>
      </c>
      <c r="O149" s="25" t="s">
        <v>451</v>
      </c>
      <c r="P149" s="26" t="s">
        <v>452</v>
      </c>
      <c r="R149" s="24" t="s">
        <v>423</v>
      </c>
      <c r="S149" s="25" t="s">
        <v>52</v>
      </c>
      <c r="T149" s="25" t="s">
        <v>448</v>
      </c>
      <c r="U149" s="25">
        <v>0.68318000000000001</v>
      </c>
      <c r="V149" s="25">
        <v>109.7923</v>
      </c>
      <c r="W149" s="25">
        <v>171.09469999999999</v>
      </c>
      <c r="X149" s="26">
        <v>7153.8594000000003</v>
      </c>
    </row>
    <row r="150" spans="2:45" ht="16" thickBot="1" x14ac:dyDescent="0.25">
      <c r="B150" s="27"/>
      <c r="C150" s="27"/>
      <c r="D150" s="27"/>
      <c r="E150" s="27"/>
      <c r="F150" s="27"/>
      <c r="G150" s="27"/>
      <c r="H150" s="27"/>
      <c r="J150" s="24" t="s">
        <v>423</v>
      </c>
      <c r="K150" s="25" t="s">
        <v>62</v>
      </c>
      <c r="L150" s="25" t="s">
        <v>453</v>
      </c>
      <c r="M150" s="25" t="s">
        <v>454</v>
      </c>
      <c r="N150" s="25" t="s">
        <v>455</v>
      </c>
      <c r="O150" s="25" t="s">
        <v>456</v>
      </c>
      <c r="P150" s="26" t="s">
        <v>457</v>
      </c>
      <c r="R150" s="24" t="s">
        <v>423</v>
      </c>
      <c r="S150" s="25" t="s">
        <v>62</v>
      </c>
      <c r="T150" s="25" t="s">
        <v>453</v>
      </c>
      <c r="U150" s="25">
        <v>0.82004999999999995</v>
      </c>
      <c r="V150" s="25">
        <v>111.9798</v>
      </c>
      <c r="W150" s="25">
        <v>182.791</v>
      </c>
      <c r="X150" s="26">
        <v>5428.2107999999998</v>
      </c>
    </row>
    <row r="151" spans="2:45" ht="16" thickBot="1" x14ac:dyDescent="0.25">
      <c r="B151" s="27"/>
      <c r="C151" s="27"/>
      <c r="D151" s="27"/>
      <c r="E151" s="27"/>
      <c r="F151" s="27"/>
      <c r="G151" s="27"/>
      <c r="H151" s="27"/>
      <c r="J151" s="24" t="s">
        <v>423</v>
      </c>
      <c r="K151" s="25" t="s">
        <v>64</v>
      </c>
      <c r="L151" s="25" t="s">
        <v>458</v>
      </c>
      <c r="M151" s="25" t="s">
        <v>459</v>
      </c>
      <c r="N151" s="25" t="s">
        <v>460</v>
      </c>
      <c r="O151" s="25" t="s">
        <v>461</v>
      </c>
      <c r="P151" s="26" t="s">
        <v>462</v>
      </c>
      <c r="R151" s="24" t="s">
        <v>423</v>
      </c>
      <c r="S151" s="25" t="s">
        <v>64</v>
      </c>
      <c r="T151" s="25" t="s">
        <v>458</v>
      </c>
      <c r="U151" s="25">
        <v>0.83730000000000004</v>
      </c>
      <c r="V151" s="25">
        <v>115.6641</v>
      </c>
      <c r="W151" s="25">
        <v>191.07339999999999</v>
      </c>
      <c r="X151" s="26">
        <v>4291.92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2:45" ht="16" thickBot="1" x14ac:dyDescent="0.25">
      <c r="B152" s="27"/>
      <c r="C152" s="27"/>
      <c r="D152" s="27"/>
      <c r="E152" s="27"/>
      <c r="F152" s="27"/>
      <c r="G152" s="27"/>
      <c r="H152" s="27"/>
      <c r="J152" s="24" t="s">
        <v>423</v>
      </c>
      <c r="K152" s="25" t="s">
        <v>70</v>
      </c>
      <c r="L152" s="25" t="s">
        <v>463</v>
      </c>
      <c r="M152" s="25" t="s">
        <v>464</v>
      </c>
      <c r="N152" s="25" t="s">
        <v>465</v>
      </c>
      <c r="O152" s="25" t="s">
        <v>466</v>
      </c>
      <c r="P152" s="26" t="s">
        <v>467</v>
      </c>
      <c r="R152" s="24" t="s">
        <v>423</v>
      </c>
      <c r="S152" s="25" t="s">
        <v>70</v>
      </c>
      <c r="T152" s="25" t="s">
        <v>463</v>
      </c>
      <c r="U152" s="25">
        <v>0.85070000000000001</v>
      </c>
      <c r="V152" s="25">
        <v>117.1917</v>
      </c>
      <c r="W152" s="25">
        <v>200.5787</v>
      </c>
      <c r="X152" s="26">
        <v>3467.6988999999999</v>
      </c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2:45" x14ac:dyDescent="0.2">
      <c r="B153" s="27"/>
      <c r="C153" s="27"/>
      <c r="D153" s="27"/>
      <c r="E153" s="27"/>
      <c r="F153" s="27"/>
      <c r="G153" s="27"/>
      <c r="H153" s="27"/>
      <c r="J153" s="21" t="s">
        <v>423</v>
      </c>
      <c r="K153" s="22" t="s">
        <v>72</v>
      </c>
      <c r="L153" s="22" t="s">
        <v>468</v>
      </c>
      <c r="M153" s="22" t="s">
        <v>469</v>
      </c>
      <c r="N153" s="22" t="s">
        <v>470</v>
      </c>
      <c r="O153" s="22" t="s">
        <v>471</v>
      </c>
      <c r="P153" s="23" t="s">
        <v>472</v>
      </c>
      <c r="R153" s="21" t="s">
        <v>423</v>
      </c>
      <c r="S153" s="22" t="s">
        <v>72</v>
      </c>
      <c r="T153" s="22" t="s">
        <v>468</v>
      </c>
      <c r="U153" s="22">
        <v>0.77380000000000004</v>
      </c>
      <c r="V153" s="22">
        <v>120.16038</v>
      </c>
      <c r="W153" s="22">
        <v>208.47829999999999</v>
      </c>
      <c r="X153" s="23">
        <v>3104.5884999999998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2:45" x14ac:dyDescent="0.2">
      <c r="B154" s="9"/>
      <c r="C154" s="9"/>
      <c r="D154" s="9"/>
      <c r="E154" s="9"/>
      <c r="F154" s="9"/>
      <c r="G154" s="9"/>
      <c r="H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2:45" x14ac:dyDescent="0.2">
      <c r="B155" s="9"/>
      <c r="C155" s="9"/>
      <c r="D155" s="9"/>
      <c r="E155" s="9"/>
      <c r="F155" s="9"/>
      <c r="G155" s="9"/>
      <c r="H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2:45" x14ac:dyDescent="0.2">
      <c r="B156" s="71" t="s">
        <v>473</v>
      </c>
      <c r="C156" s="71"/>
      <c r="D156" s="71"/>
      <c r="E156" s="71"/>
      <c r="F156" s="71"/>
      <c r="G156" s="71"/>
      <c r="H156" s="71"/>
      <c r="J156" s="71" t="s">
        <v>474</v>
      </c>
      <c r="K156" s="71"/>
      <c r="L156" s="71"/>
      <c r="M156" s="71"/>
      <c r="N156" s="71"/>
      <c r="O156" s="71"/>
      <c r="P156" s="71"/>
      <c r="R156" s="71" t="s">
        <v>475</v>
      </c>
      <c r="S156" s="71"/>
      <c r="T156" s="71"/>
      <c r="U156" s="71"/>
      <c r="V156" s="71"/>
      <c r="W156" s="71"/>
      <c r="X156" s="71"/>
      <c r="AA156" s="9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9"/>
      <c r="AM156" s="9"/>
      <c r="AN156" s="9"/>
      <c r="AO156" s="9"/>
      <c r="AP156" s="9"/>
      <c r="AQ156" s="9"/>
      <c r="AR156" s="9"/>
      <c r="AS156" s="9"/>
    </row>
    <row r="157" spans="2:45" x14ac:dyDescent="0.2">
      <c r="B157" s="71"/>
      <c r="C157" s="71"/>
      <c r="D157" s="71"/>
      <c r="E157" s="71"/>
      <c r="F157" s="71"/>
      <c r="G157" s="71"/>
      <c r="H157" s="71"/>
      <c r="J157" s="71"/>
      <c r="K157" s="71"/>
      <c r="L157" s="71"/>
      <c r="M157" s="71"/>
      <c r="N157" s="71"/>
      <c r="O157" s="71"/>
      <c r="P157" s="71"/>
      <c r="R157" s="71"/>
      <c r="S157" s="71"/>
      <c r="T157" s="71"/>
      <c r="U157" s="71"/>
      <c r="V157" s="71"/>
      <c r="W157" s="71"/>
      <c r="X157" s="71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2:45" ht="16" x14ac:dyDescent="0.2">
      <c r="B158" s="28" t="s">
        <v>363</v>
      </c>
      <c r="C158" s="29" t="s">
        <v>422</v>
      </c>
      <c r="D158" s="29" t="s">
        <v>364</v>
      </c>
      <c r="E158" s="29" t="s">
        <v>365</v>
      </c>
      <c r="F158" s="29" t="s">
        <v>366</v>
      </c>
      <c r="G158" s="29" t="s">
        <v>367</v>
      </c>
      <c r="H158" s="30" t="s">
        <v>368</v>
      </c>
      <c r="J158" s="1" t="s">
        <v>3</v>
      </c>
      <c r="K158" s="29" t="s">
        <v>422</v>
      </c>
      <c r="L158" s="29" t="s">
        <v>364</v>
      </c>
      <c r="M158" s="29" t="s">
        <v>365</v>
      </c>
      <c r="N158" s="29" t="s">
        <v>366</v>
      </c>
      <c r="O158" s="29" t="s">
        <v>367</v>
      </c>
      <c r="P158" s="30" t="s">
        <v>368</v>
      </c>
      <c r="R158" s="1" t="s">
        <v>3</v>
      </c>
      <c r="S158" s="29" t="s">
        <v>422</v>
      </c>
      <c r="T158" s="29" t="s">
        <v>364</v>
      </c>
      <c r="U158" s="29" t="s">
        <v>365</v>
      </c>
      <c r="V158" s="29" t="s">
        <v>366</v>
      </c>
      <c r="W158" s="29" t="s">
        <v>367</v>
      </c>
      <c r="X158" s="30" t="s">
        <v>368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2:45" x14ac:dyDescent="0.2">
      <c r="B159" s="24" t="s">
        <v>423</v>
      </c>
      <c r="C159" s="31" t="s">
        <v>476</v>
      </c>
      <c r="D159" s="25" t="s">
        <v>321</v>
      </c>
      <c r="E159" s="25" t="s">
        <v>477</v>
      </c>
      <c r="F159" s="25" t="s">
        <v>186</v>
      </c>
      <c r="G159" s="25" t="s">
        <v>478</v>
      </c>
      <c r="H159" s="26" t="s">
        <v>479</v>
      </c>
      <c r="J159" s="24" t="s">
        <v>423</v>
      </c>
      <c r="K159" s="31" t="s">
        <v>476</v>
      </c>
      <c r="L159" s="25" t="s">
        <v>321</v>
      </c>
      <c r="M159" s="25" t="s">
        <v>480</v>
      </c>
      <c r="N159" s="25" t="s">
        <v>481</v>
      </c>
      <c r="O159" s="25" t="s">
        <v>482</v>
      </c>
      <c r="P159" s="26" t="s">
        <v>483</v>
      </c>
      <c r="R159" s="24" t="s">
        <v>423</v>
      </c>
      <c r="S159" s="31" t="s">
        <v>476</v>
      </c>
      <c r="T159" s="25" t="s">
        <v>321</v>
      </c>
      <c r="U159" s="25">
        <v>0.81220000000000003</v>
      </c>
      <c r="V159" s="25">
        <v>103.2072</v>
      </c>
      <c r="W159" s="25">
        <v>47.678699999999999</v>
      </c>
      <c r="X159" s="26">
        <v>27974.196499999998</v>
      </c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2:45" x14ac:dyDescent="0.2">
      <c r="B160" s="24" t="s">
        <v>423</v>
      </c>
      <c r="C160" s="25" t="s">
        <v>20</v>
      </c>
      <c r="D160" s="25" t="s">
        <v>433</v>
      </c>
      <c r="E160" s="25" t="s">
        <v>484</v>
      </c>
      <c r="F160" s="25" t="s">
        <v>228</v>
      </c>
      <c r="G160" s="25" t="s">
        <v>118</v>
      </c>
      <c r="H160" s="26" t="s">
        <v>485</v>
      </c>
      <c r="J160" s="24" t="s">
        <v>423</v>
      </c>
      <c r="K160" s="25" t="s">
        <v>20</v>
      </c>
      <c r="L160" s="25" t="s">
        <v>433</v>
      </c>
      <c r="M160" s="25" t="s">
        <v>486</v>
      </c>
      <c r="N160" s="25" t="s">
        <v>487</v>
      </c>
      <c r="O160" s="25" t="s">
        <v>488</v>
      </c>
      <c r="P160" s="26" t="s">
        <v>489</v>
      </c>
      <c r="R160" s="24" t="s">
        <v>423</v>
      </c>
      <c r="S160" s="25" t="s">
        <v>20</v>
      </c>
      <c r="T160" s="25" t="s">
        <v>433</v>
      </c>
      <c r="U160" s="25">
        <v>0.86519999999999997</v>
      </c>
      <c r="V160" s="25">
        <v>109.029</v>
      </c>
      <c r="W160" s="25">
        <v>77.053899999999999</v>
      </c>
      <c r="X160" s="26">
        <v>1928.9032</v>
      </c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2:45" x14ac:dyDescent="0.2">
      <c r="B161" s="24" t="s">
        <v>423</v>
      </c>
      <c r="C161" s="25" t="s">
        <v>30</v>
      </c>
      <c r="D161" s="25" t="s">
        <v>438</v>
      </c>
      <c r="E161" s="25" t="s">
        <v>490</v>
      </c>
      <c r="F161" s="25" t="s">
        <v>271</v>
      </c>
      <c r="G161" s="25" t="s">
        <v>33</v>
      </c>
      <c r="H161" s="26" t="s">
        <v>491</v>
      </c>
      <c r="J161" s="24" t="s">
        <v>423</v>
      </c>
      <c r="K161" s="25" t="s">
        <v>30</v>
      </c>
      <c r="L161" s="25" t="s">
        <v>438</v>
      </c>
      <c r="M161" s="25" t="s">
        <v>492</v>
      </c>
      <c r="N161" s="25" t="s">
        <v>493</v>
      </c>
      <c r="O161" s="25" t="s">
        <v>494</v>
      </c>
      <c r="P161" s="26" t="s">
        <v>495</v>
      </c>
      <c r="R161" s="24" t="s">
        <v>423</v>
      </c>
      <c r="S161" s="25" t="s">
        <v>30</v>
      </c>
      <c r="T161" s="25" t="s">
        <v>438</v>
      </c>
      <c r="U161" s="25">
        <v>0.84770000000000001</v>
      </c>
      <c r="V161" s="25">
        <v>113.5851</v>
      </c>
      <c r="W161" s="25">
        <v>94.507800000000003</v>
      </c>
      <c r="X161" s="26">
        <v>13774.636399999999</v>
      </c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2:45" x14ac:dyDescent="0.2">
      <c r="B162" s="24" t="s">
        <v>423</v>
      </c>
      <c r="C162" s="25" t="s">
        <v>36</v>
      </c>
      <c r="D162" s="25" t="s">
        <v>443</v>
      </c>
      <c r="E162" s="25" t="s">
        <v>496</v>
      </c>
      <c r="F162" s="25" t="s">
        <v>497</v>
      </c>
      <c r="G162" s="25" t="s">
        <v>186</v>
      </c>
      <c r="H162" s="26" t="s">
        <v>498</v>
      </c>
      <c r="J162" s="24" t="s">
        <v>423</v>
      </c>
      <c r="K162" s="25" t="s">
        <v>36</v>
      </c>
      <c r="L162" s="25" t="s">
        <v>443</v>
      </c>
      <c r="M162" s="25" t="s">
        <v>499</v>
      </c>
      <c r="N162" s="25" t="s">
        <v>500</v>
      </c>
      <c r="O162" s="25" t="s">
        <v>501</v>
      </c>
      <c r="P162" s="26" t="s">
        <v>502</v>
      </c>
      <c r="R162" s="24" t="s">
        <v>423</v>
      </c>
      <c r="S162" s="25" t="s">
        <v>36</v>
      </c>
      <c r="T162" s="25" t="s">
        <v>443</v>
      </c>
      <c r="U162" s="32">
        <v>0.80330000000000001</v>
      </c>
      <c r="V162" s="32">
        <v>120.9277</v>
      </c>
      <c r="W162" s="32">
        <v>106.8018</v>
      </c>
      <c r="X162" s="33">
        <v>9828.0768000000007</v>
      </c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2:45" x14ac:dyDescent="0.2">
      <c r="B163" s="24" t="s">
        <v>423</v>
      </c>
      <c r="C163" s="25" t="s">
        <v>46</v>
      </c>
      <c r="D163" s="25" t="s">
        <v>448</v>
      </c>
      <c r="E163" s="25" t="s">
        <v>503</v>
      </c>
      <c r="F163" s="25" t="s">
        <v>504</v>
      </c>
      <c r="G163" s="25" t="s">
        <v>55</v>
      </c>
      <c r="H163" s="26" t="s">
        <v>505</v>
      </c>
      <c r="J163" s="24" t="s">
        <v>423</v>
      </c>
      <c r="K163" s="25" t="s">
        <v>46</v>
      </c>
      <c r="L163" s="25" t="s">
        <v>448</v>
      </c>
      <c r="M163" s="25" t="s">
        <v>506</v>
      </c>
      <c r="N163" s="25" t="s">
        <v>507</v>
      </c>
      <c r="O163" s="25" t="s">
        <v>508</v>
      </c>
      <c r="P163" s="26" t="s">
        <v>509</v>
      </c>
      <c r="R163" s="24" t="s">
        <v>423</v>
      </c>
      <c r="S163" s="25" t="s">
        <v>46</v>
      </c>
      <c r="T163" s="34" t="s">
        <v>448</v>
      </c>
      <c r="U163" s="35">
        <v>0.75480000000000003</v>
      </c>
      <c r="V163" s="35">
        <v>118.5955</v>
      </c>
      <c r="W163" s="35">
        <v>109.4147</v>
      </c>
      <c r="X163" s="35">
        <v>6850.2947999999997</v>
      </c>
    </row>
    <row r="164" spans="2:45" x14ac:dyDescent="0.2">
      <c r="B164" s="24" t="s">
        <v>423</v>
      </c>
      <c r="C164" s="25" t="s">
        <v>52</v>
      </c>
      <c r="D164" s="25" t="s">
        <v>453</v>
      </c>
      <c r="E164" s="25" t="s">
        <v>510</v>
      </c>
      <c r="F164" s="25" t="s">
        <v>511</v>
      </c>
      <c r="G164" s="25" t="s">
        <v>109</v>
      </c>
      <c r="H164" s="26" t="s">
        <v>512</v>
      </c>
      <c r="J164" s="24" t="s">
        <v>423</v>
      </c>
      <c r="K164" s="25" t="s">
        <v>52</v>
      </c>
      <c r="L164" s="25" t="s">
        <v>453</v>
      </c>
      <c r="M164" s="25" t="s">
        <v>513</v>
      </c>
      <c r="N164" s="25" t="s">
        <v>514</v>
      </c>
      <c r="O164" s="25" t="s">
        <v>515</v>
      </c>
      <c r="P164" s="26" t="s">
        <v>516</v>
      </c>
      <c r="R164" s="24" t="s">
        <v>423</v>
      </c>
      <c r="S164" s="25" t="s">
        <v>52</v>
      </c>
      <c r="T164" s="25" t="s">
        <v>453</v>
      </c>
      <c r="U164" s="25">
        <v>0.80930000000000002</v>
      </c>
      <c r="V164" s="25">
        <v>120.18559999999999</v>
      </c>
      <c r="W164" s="25">
        <v>115.82470000000001</v>
      </c>
      <c r="X164" s="26">
        <v>5660.0355</v>
      </c>
    </row>
    <row r="165" spans="2:45" x14ac:dyDescent="0.2">
      <c r="B165" s="24" t="s">
        <v>423</v>
      </c>
      <c r="C165" s="25" t="s">
        <v>62</v>
      </c>
      <c r="D165" s="25" t="s">
        <v>458</v>
      </c>
      <c r="E165" s="25" t="s">
        <v>517</v>
      </c>
      <c r="F165" s="25" t="s">
        <v>56</v>
      </c>
      <c r="G165" s="25" t="s">
        <v>229</v>
      </c>
      <c r="H165" s="26" t="s">
        <v>518</v>
      </c>
      <c r="J165" s="24" t="s">
        <v>423</v>
      </c>
      <c r="K165" s="25" t="s">
        <v>62</v>
      </c>
      <c r="L165" s="25" t="s">
        <v>458</v>
      </c>
      <c r="M165" s="25" t="s">
        <v>519</v>
      </c>
      <c r="N165" s="25" t="s">
        <v>520</v>
      </c>
      <c r="O165" s="25" t="s">
        <v>521</v>
      </c>
      <c r="P165" s="26" t="s">
        <v>522</v>
      </c>
      <c r="R165" s="24" t="s">
        <v>423</v>
      </c>
      <c r="S165" s="25" t="s">
        <v>62</v>
      </c>
      <c r="T165" s="25" t="s">
        <v>458</v>
      </c>
      <c r="U165" s="25">
        <v>0.82609999999999995</v>
      </c>
      <c r="V165" s="25">
        <v>121.2974</v>
      </c>
      <c r="W165" s="25">
        <v>122.1301</v>
      </c>
      <c r="X165" s="26">
        <v>4614.2398999999996</v>
      </c>
    </row>
    <row r="166" spans="2:45" x14ac:dyDescent="0.2">
      <c r="B166" s="24" t="s">
        <v>423</v>
      </c>
      <c r="C166" s="25" t="s">
        <v>64</v>
      </c>
      <c r="D166" s="25" t="s">
        <v>463</v>
      </c>
      <c r="E166" s="25" t="s">
        <v>523</v>
      </c>
      <c r="F166" s="25" t="s">
        <v>524</v>
      </c>
      <c r="G166" s="25" t="s">
        <v>424</v>
      </c>
      <c r="H166" s="26" t="s">
        <v>525</v>
      </c>
      <c r="J166" s="24" t="s">
        <v>423</v>
      </c>
      <c r="K166" s="25" t="s">
        <v>64</v>
      </c>
      <c r="L166" s="25" t="s">
        <v>463</v>
      </c>
      <c r="M166" s="25" t="s">
        <v>526</v>
      </c>
      <c r="N166" s="25" t="s">
        <v>527</v>
      </c>
      <c r="O166" s="25" t="s">
        <v>528</v>
      </c>
      <c r="P166" s="26" t="s">
        <v>529</v>
      </c>
      <c r="R166" s="24" t="s">
        <v>423</v>
      </c>
      <c r="S166" s="25" t="s">
        <v>64</v>
      </c>
      <c r="T166" s="25" t="s">
        <v>463</v>
      </c>
      <c r="U166" s="25">
        <v>0.83560000000000001</v>
      </c>
      <c r="V166" s="25">
        <v>131.0317</v>
      </c>
      <c r="W166" s="25">
        <v>130.2706</v>
      </c>
      <c r="X166" s="26">
        <v>3654.5109000000002</v>
      </c>
    </row>
    <row r="167" spans="2:45" x14ac:dyDescent="0.2">
      <c r="B167" s="24" t="s">
        <v>423</v>
      </c>
      <c r="C167" s="25" t="s">
        <v>70</v>
      </c>
      <c r="D167" s="25" t="s">
        <v>468</v>
      </c>
      <c r="E167" s="25" t="s">
        <v>530</v>
      </c>
      <c r="F167" s="25" t="s">
        <v>531</v>
      </c>
      <c r="G167" s="25" t="s">
        <v>531</v>
      </c>
      <c r="H167" s="26" t="s">
        <v>95</v>
      </c>
      <c r="J167" s="24" t="s">
        <v>423</v>
      </c>
      <c r="K167" s="25" t="s">
        <v>70</v>
      </c>
      <c r="L167" s="25" t="s">
        <v>468</v>
      </c>
      <c r="M167" s="25" t="s">
        <v>532</v>
      </c>
      <c r="N167" s="25" t="s">
        <v>533</v>
      </c>
      <c r="O167" s="25" t="s">
        <v>534</v>
      </c>
      <c r="P167" s="26" t="s">
        <v>535</v>
      </c>
      <c r="R167" s="36" t="s">
        <v>423</v>
      </c>
      <c r="S167" s="32" t="s">
        <v>70</v>
      </c>
      <c r="T167" s="32" t="s">
        <v>468</v>
      </c>
      <c r="U167" s="32">
        <v>0.82530000000000003</v>
      </c>
      <c r="V167" s="32">
        <v>132.75309999999999</v>
      </c>
      <c r="W167" s="32">
        <v>133.2491</v>
      </c>
      <c r="X167" s="33">
        <v>2953.1844999999998</v>
      </c>
    </row>
    <row r="168" spans="2:45" x14ac:dyDescent="0.2">
      <c r="B168" s="21" t="s">
        <v>423</v>
      </c>
      <c r="C168" s="22" t="s">
        <v>72</v>
      </c>
      <c r="D168" s="22" t="s">
        <v>536</v>
      </c>
      <c r="E168" s="22" t="s">
        <v>537</v>
      </c>
      <c r="F168" s="22" t="s">
        <v>327</v>
      </c>
      <c r="G168" s="22" t="s">
        <v>538</v>
      </c>
      <c r="H168" s="23" t="s">
        <v>319</v>
      </c>
      <c r="J168" s="21" t="s">
        <v>423</v>
      </c>
      <c r="K168" s="22" t="s">
        <v>72</v>
      </c>
      <c r="L168" s="22" t="s">
        <v>536</v>
      </c>
      <c r="M168" s="22" t="s">
        <v>539</v>
      </c>
      <c r="N168" s="22" t="s">
        <v>540</v>
      </c>
      <c r="O168" s="22" t="s">
        <v>541</v>
      </c>
      <c r="P168" s="23" t="s">
        <v>542</v>
      </c>
      <c r="R168" s="35" t="s">
        <v>423</v>
      </c>
      <c r="S168" s="35" t="s">
        <v>72</v>
      </c>
      <c r="T168" s="35" t="s">
        <v>536</v>
      </c>
      <c r="U168" s="35">
        <v>0.79969999999999997</v>
      </c>
      <c r="V168" s="35">
        <v>127.63079999999999</v>
      </c>
      <c r="W168" s="35">
        <v>132.071</v>
      </c>
      <c r="X168" s="35">
        <v>2568.2226000000001</v>
      </c>
    </row>
    <row r="169" spans="2:45" x14ac:dyDescent="0.2">
      <c r="T169" s="9"/>
      <c r="U169" s="9"/>
      <c r="V169" s="9"/>
      <c r="W169" s="9"/>
      <c r="X169" s="9"/>
      <c r="Y169" s="9"/>
    </row>
    <row r="170" spans="2:45" x14ac:dyDescent="0.2">
      <c r="T170" s="9"/>
      <c r="U170" s="9"/>
      <c r="V170" s="9"/>
      <c r="W170" s="9"/>
      <c r="X170" s="9"/>
      <c r="Y170" s="9"/>
    </row>
    <row r="171" spans="2:45" x14ac:dyDescent="0.2">
      <c r="B171" s="77"/>
      <c r="C171" s="77"/>
      <c r="D171" s="77"/>
      <c r="E171" s="77"/>
      <c r="F171" s="77"/>
      <c r="G171" s="77"/>
      <c r="H171" s="77"/>
      <c r="I171" s="9"/>
      <c r="J171" s="71" t="s">
        <v>543</v>
      </c>
      <c r="K171" s="71"/>
      <c r="L171" s="71"/>
      <c r="M171" s="71"/>
      <c r="N171" s="71"/>
      <c r="O171" s="71"/>
      <c r="P171" s="71"/>
      <c r="T171" s="9"/>
      <c r="U171" s="27"/>
      <c r="V171" s="27"/>
      <c r="W171" s="27"/>
      <c r="X171" s="27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2:45" x14ac:dyDescent="0.2">
      <c r="B172" s="77"/>
      <c r="C172" s="77"/>
      <c r="D172" s="77"/>
      <c r="E172" s="77"/>
      <c r="F172" s="77"/>
      <c r="G172" s="77"/>
      <c r="H172" s="77"/>
      <c r="I172" s="9"/>
      <c r="J172" s="71"/>
      <c r="K172" s="71"/>
      <c r="L172" s="71"/>
      <c r="M172" s="71"/>
      <c r="N172" s="71"/>
      <c r="O172" s="71"/>
      <c r="P172" s="71"/>
      <c r="T172" s="9"/>
      <c r="U172" s="27"/>
      <c r="V172" s="27"/>
      <c r="W172" s="9"/>
      <c r="X172" s="27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2:45" x14ac:dyDescent="0.2">
      <c r="B173" s="65"/>
      <c r="C173" s="65"/>
      <c r="D173" s="65"/>
      <c r="E173" s="65"/>
      <c r="F173" s="65"/>
      <c r="G173" s="65"/>
      <c r="H173" s="65"/>
      <c r="I173" s="9"/>
      <c r="J173" s="37" t="s">
        <v>363</v>
      </c>
      <c r="K173" s="37" t="s">
        <v>422</v>
      </c>
      <c r="L173" s="37" t="s">
        <v>364</v>
      </c>
      <c r="M173" s="37" t="s">
        <v>365</v>
      </c>
      <c r="N173" s="37" t="s">
        <v>366</v>
      </c>
      <c r="O173" s="37" t="s">
        <v>367</v>
      </c>
      <c r="P173" s="38" t="s">
        <v>368</v>
      </c>
      <c r="R173" s="71" t="s">
        <v>544</v>
      </c>
      <c r="S173" s="71"/>
      <c r="T173" s="71"/>
      <c r="U173" s="71"/>
      <c r="V173" s="71"/>
      <c r="W173" s="71"/>
      <c r="X173" s="71"/>
      <c r="Y173" s="27"/>
      <c r="Z173" s="27"/>
      <c r="AA173" s="27"/>
      <c r="AB173" s="27"/>
      <c r="AC173" s="27"/>
      <c r="AD173" s="27"/>
      <c r="AE173" s="27"/>
      <c r="AF173" s="27"/>
      <c r="AG173" s="27"/>
      <c r="AH173" s="9"/>
      <c r="AI173" s="9"/>
    </row>
    <row r="174" spans="2:45" x14ac:dyDescent="0.2">
      <c r="B174" s="66"/>
      <c r="C174" s="66"/>
      <c r="D174" s="66"/>
      <c r="E174" s="66"/>
      <c r="F174" s="67"/>
      <c r="G174" s="67"/>
      <c r="H174" s="67"/>
      <c r="I174" s="9"/>
      <c r="J174" s="64" t="s">
        <v>545</v>
      </c>
      <c r="K174" s="39">
        <v>1</v>
      </c>
      <c r="L174" s="39">
        <v>40</v>
      </c>
      <c r="M174" s="39" t="s">
        <v>546</v>
      </c>
      <c r="N174" s="40">
        <v>120.8929</v>
      </c>
      <c r="O174" s="40">
        <v>184.351</v>
      </c>
      <c r="P174" s="40">
        <v>60017.715300000003</v>
      </c>
      <c r="R174" s="71"/>
      <c r="S174" s="71"/>
      <c r="T174" s="71"/>
      <c r="U174" s="71"/>
      <c r="V174" s="71"/>
      <c r="W174" s="71"/>
      <c r="X174" s="71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2:45" ht="16" x14ac:dyDescent="0.2">
      <c r="B175" s="66"/>
      <c r="C175" s="66"/>
      <c r="D175" s="66"/>
      <c r="E175" s="66"/>
      <c r="F175" s="67"/>
      <c r="G175" s="67"/>
      <c r="H175" s="67"/>
      <c r="I175" s="9"/>
      <c r="J175" s="64" t="s">
        <v>545</v>
      </c>
      <c r="K175" s="39">
        <v>2</v>
      </c>
      <c r="L175" s="39">
        <v>50</v>
      </c>
      <c r="M175" s="39" t="s">
        <v>547</v>
      </c>
      <c r="N175" s="40">
        <v>126.0951</v>
      </c>
      <c r="O175" s="40">
        <v>162.77969999999999</v>
      </c>
      <c r="P175" s="40">
        <v>49323.199500000002</v>
      </c>
      <c r="R175" s="1" t="s">
        <v>3</v>
      </c>
      <c r="S175" s="2" t="s">
        <v>4</v>
      </c>
      <c r="T175" s="2" t="s">
        <v>5</v>
      </c>
      <c r="U175" s="2" t="s">
        <v>6</v>
      </c>
      <c r="V175" s="2" t="s">
        <v>7</v>
      </c>
      <c r="W175" s="2" t="s">
        <v>8</v>
      </c>
      <c r="X175" s="3" t="s">
        <v>9</v>
      </c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2:45" ht="16" x14ac:dyDescent="0.2">
      <c r="B176" s="66"/>
      <c r="C176" s="66"/>
      <c r="D176" s="66"/>
      <c r="E176" s="66"/>
      <c r="F176" s="67"/>
      <c r="G176" s="67"/>
      <c r="H176" s="67"/>
      <c r="I176" s="9"/>
      <c r="J176" s="64" t="s">
        <v>545</v>
      </c>
      <c r="K176" s="39">
        <v>3</v>
      </c>
      <c r="L176" s="39">
        <v>60</v>
      </c>
      <c r="M176" s="39" t="s">
        <v>548</v>
      </c>
      <c r="N176" s="40">
        <v>129.27099999999999</v>
      </c>
      <c r="O176" s="40">
        <v>151.83930000000001</v>
      </c>
      <c r="P176" s="40">
        <v>42615.229599999999</v>
      </c>
      <c r="R176" s="41" t="s">
        <v>78</v>
      </c>
      <c r="S176" s="17" t="s">
        <v>11</v>
      </c>
      <c r="T176" s="42">
        <v>25</v>
      </c>
      <c r="U176" s="39" t="s">
        <v>549</v>
      </c>
      <c r="V176" s="39" t="s">
        <v>550</v>
      </c>
      <c r="W176" s="39" t="s">
        <v>551</v>
      </c>
      <c r="X176" s="39">
        <v>19358.814920000001</v>
      </c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2:35" ht="16" x14ac:dyDescent="0.2">
      <c r="B177" s="66"/>
      <c r="C177" s="66"/>
      <c r="D177" s="66"/>
      <c r="E177" s="66"/>
      <c r="F177" s="67"/>
      <c r="G177" s="67"/>
      <c r="H177" s="67"/>
      <c r="I177" s="9"/>
      <c r="J177" s="64" t="s">
        <v>545</v>
      </c>
      <c r="K177" s="39">
        <v>4</v>
      </c>
      <c r="L177" s="39">
        <v>70</v>
      </c>
      <c r="M177" s="39" t="s">
        <v>552</v>
      </c>
      <c r="N177" s="40">
        <v>129.50256999999999</v>
      </c>
      <c r="O177" s="40">
        <v>138.70931400000001</v>
      </c>
      <c r="P177" s="40">
        <v>37261.813499999997</v>
      </c>
      <c r="R177" s="41" t="s">
        <v>78</v>
      </c>
      <c r="S177" s="17" t="s">
        <v>20</v>
      </c>
      <c r="T177" s="42">
        <v>30</v>
      </c>
      <c r="U177" s="39" t="s">
        <v>553</v>
      </c>
      <c r="V177" s="39" t="s">
        <v>554</v>
      </c>
      <c r="W177" s="39" t="s">
        <v>555</v>
      </c>
      <c r="X177" s="39">
        <v>13483.640219999999</v>
      </c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2:35" ht="16" x14ac:dyDescent="0.2">
      <c r="B178" s="66"/>
      <c r="C178" s="66"/>
      <c r="D178" s="66"/>
      <c r="E178" s="66"/>
      <c r="F178" s="67"/>
      <c r="G178" s="67"/>
      <c r="H178" s="67"/>
      <c r="I178" s="9"/>
      <c r="J178" s="64" t="s">
        <v>545</v>
      </c>
      <c r="K178" s="39">
        <v>5</v>
      </c>
      <c r="L178" s="39">
        <v>75</v>
      </c>
      <c r="M178" s="39" t="s">
        <v>556</v>
      </c>
      <c r="N178" s="40">
        <v>133.67789999999999</v>
      </c>
      <c r="O178" s="40">
        <v>133.81819999999999</v>
      </c>
      <c r="P178" s="40">
        <v>35345.360050000003</v>
      </c>
      <c r="R178" s="41" t="s">
        <v>78</v>
      </c>
      <c r="S178" s="17" t="s">
        <v>30</v>
      </c>
      <c r="T178" s="42">
        <v>35</v>
      </c>
      <c r="U178" s="39" t="s">
        <v>557</v>
      </c>
      <c r="V178" s="39" t="s">
        <v>558</v>
      </c>
      <c r="W178" s="39" t="s">
        <v>559</v>
      </c>
      <c r="X178" s="39">
        <v>10160.21725</v>
      </c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spans="2:35" ht="16" x14ac:dyDescent="0.2">
      <c r="B179" s="66"/>
      <c r="C179" s="66"/>
      <c r="D179" s="66"/>
      <c r="E179" s="66"/>
      <c r="F179" s="67"/>
      <c r="G179" s="67"/>
      <c r="H179" s="67"/>
      <c r="I179" s="9"/>
      <c r="J179" s="64" t="s">
        <v>545</v>
      </c>
      <c r="K179" s="39">
        <v>6</v>
      </c>
      <c r="L179" s="39">
        <v>80</v>
      </c>
      <c r="M179" s="39" t="s">
        <v>560</v>
      </c>
      <c r="N179" s="40">
        <v>125.56659999999999</v>
      </c>
      <c r="O179" s="40">
        <v>131.3948</v>
      </c>
      <c r="P179" s="40">
        <v>31900.162</v>
      </c>
      <c r="R179" s="41" t="s">
        <v>78</v>
      </c>
      <c r="S179" s="17" t="s">
        <v>36</v>
      </c>
      <c r="T179" s="42">
        <v>40</v>
      </c>
      <c r="U179" s="39" t="s">
        <v>561</v>
      </c>
      <c r="V179" s="39" t="s">
        <v>562</v>
      </c>
      <c r="W179" s="39" t="s">
        <v>563</v>
      </c>
      <c r="X179" s="39">
        <v>8549.9475299999995</v>
      </c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2:35" ht="16" x14ac:dyDescent="0.2">
      <c r="B180" s="66"/>
      <c r="C180" s="66"/>
      <c r="D180" s="66"/>
      <c r="E180" s="66"/>
      <c r="F180" s="66"/>
      <c r="G180" s="66"/>
      <c r="H180" s="66"/>
      <c r="I180" s="9"/>
      <c r="J180" s="64" t="s">
        <v>545</v>
      </c>
      <c r="K180" s="39">
        <v>7</v>
      </c>
      <c r="L180" s="39">
        <v>100</v>
      </c>
      <c r="M180" s="39">
        <v>0</v>
      </c>
      <c r="N180" s="39">
        <v>0</v>
      </c>
      <c r="O180" s="39">
        <v>0</v>
      </c>
      <c r="P180" s="39">
        <v>0</v>
      </c>
      <c r="R180" s="41" t="s">
        <v>78</v>
      </c>
      <c r="S180" s="17" t="s">
        <v>46</v>
      </c>
      <c r="T180" s="42">
        <v>45</v>
      </c>
      <c r="U180" s="39" t="s">
        <v>564</v>
      </c>
      <c r="V180" s="39" t="s">
        <v>565</v>
      </c>
      <c r="W180" s="39" t="s">
        <v>566</v>
      </c>
      <c r="X180" s="39">
        <v>7198.867776</v>
      </c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2:35" ht="16" x14ac:dyDescent="0.2">
      <c r="B181" s="66"/>
      <c r="C181" s="66"/>
      <c r="D181" s="66"/>
      <c r="E181" s="66"/>
      <c r="F181" s="66"/>
      <c r="G181" s="66"/>
      <c r="H181" s="66"/>
      <c r="I181" s="9"/>
      <c r="J181" s="64" t="s">
        <v>545</v>
      </c>
      <c r="K181" s="39">
        <v>8</v>
      </c>
      <c r="L181" s="39">
        <v>110</v>
      </c>
      <c r="M181" s="39">
        <v>0</v>
      </c>
      <c r="N181" s="39">
        <v>0</v>
      </c>
      <c r="O181" s="39">
        <v>0</v>
      </c>
      <c r="P181" s="39">
        <v>0</v>
      </c>
      <c r="R181" s="41" t="s">
        <v>78</v>
      </c>
      <c r="S181" s="17" t="s">
        <v>52</v>
      </c>
      <c r="T181" s="42">
        <v>50</v>
      </c>
      <c r="U181" s="39" t="s">
        <v>567</v>
      </c>
      <c r="V181" s="39" t="s">
        <v>568</v>
      </c>
      <c r="W181" s="39" t="s">
        <v>569</v>
      </c>
      <c r="X181" s="39">
        <v>5650.9032100000004</v>
      </c>
      <c r="Y181" s="9"/>
      <c r="Z181" s="27"/>
      <c r="AA181" s="9"/>
      <c r="AB181" s="9"/>
      <c r="AC181" s="9"/>
      <c r="AD181" s="9"/>
      <c r="AE181" s="9"/>
      <c r="AF181" s="9"/>
      <c r="AG181" s="9"/>
      <c r="AH181" s="9"/>
      <c r="AI181" s="9"/>
    </row>
    <row r="182" spans="2:35" ht="16" x14ac:dyDescent="0.2">
      <c r="B182" s="66"/>
      <c r="C182" s="66"/>
      <c r="D182" s="66"/>
      <c r="E182" s="66"/>
      <c r="F182" s="66"/>
      <c r="G182" s="67"/>
      <c r="H182" s="66"/>
      <c r="I182" s="9"/>
      <c r="J182" s="64" t="s">
        <v>545</v>
      </c>
      <c r="K182" s="39">
        <v>9</v>
      </c>
      <c r="L182" s="39">
        <v>120</v>
      </c>
      <c r="M182" s="39" t="s">
        <v>570</v>
      </c>
      <c r="N182" s="39">
        <v>127.648026</v>
      </c>
      <c r="O182" s="40">
        <v>114.16379999999999</v>
      </c>
      <c r="P182" s="39">
        <v>22782.649809999999</v>
      </c>
      <c r="R182" s="41" t="s">
        <v>78</v>
      </c>
      <c r="S182" s="17" t="s">
        <v>62</v>
      </c>
      <c r="T182" s="42">
        <v>55</v>
      </c>
      <c r="U182" s="39" t="s">
        <v>571</v>
      </c>
      <c r="V182" s="39" t="s">
        <v>572</v>
      </c>
      <c r="W182" s="39" t="s">
        <v>573</v>
      </c>
      <c r="X182" s="39">
        <v>4191.0733700000001</v>
      </c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spans="2:35" ht="16" x14ac:dyDescent="0.2">
      <c r="B183" s="66"/>
      <c r="C183" s="66"/>
      <c r="D183" s="66"/>
      <c r="E183" s="66"/>
      <c r="F183" s="66"/>
      <c r="G183" s="66"/>
      <c r="H183" s="66"/>
      <c r="I183" s="9"/>
      <c r="J183" s="64" t="s">
        <v>545</v>
      </c>
      <c r="K183" s="39">
        <v>10</v>
      </c>
      <c r="L183" s="39">
        <v>150</v>
      </c>
      <c r="M183" s="39">
        <v>0</v>
      </c>
      <c r="N183" s="39">
        <v>0</v>
      </c>
      <c r="O183" s="39">
        <v>0</v>
      </c>
      <c r="P183" s="39">
        <v>0</v>
      </c>
      <c r="R183" s="41" t="s">
        <v>78</v>
      </c>
      <c r="S183" s="17" t="s">
        <v>64</v>
      </c>
      <c r="T183" s="42">
        <v>60</v>
      </c>
      <c r="U183" s="39">
        <v>0.496473</v>
      </c>
      <c r="V183" s="39">
        <v>124.48650000000001</v>
      </c>
      <c r="W183" s="39">
        <v>81.088999999999999</v>
      </c>
      <c r="X183" s="39">
        <v>3734.5079999999998</v>
      </c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spans="2:35" ht="16" x14ac:dyDescent="0.2">
      <c r="B184" s="9"/>
      <c r="C184" s="9"/>
      <c r="D184" s="9"/>
      <c r="E184" s="9"/>
      <c r="F184" s="9"/>
      <c r="G184" s="9"/>
      <c r="H184" s="9"/>
      <c r="I184" s="9"/>
      <c r="R184" s="41" t="s">
        <v>78</v>
      </c>
      <c r="S184" s="17" t="s">
        <v>70</v>
      </c>
      <c r="T184" s="42">
        <v>65</v>
      </c>
      <c r="U184" s="39" t="s">
        <v>574</v>
      </c>
      <c r="V184" s="39" t="s">
        <v>575</v>
      </c>
      <c r="W184" s="39" t="s">
        <v>576</v>
      </c>
      <c r="X184" s="39">
        <v>2929.9451100000001</v>
      </c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spans="2:35" ht="16" x14ac:dyDescent="0.2">
      <c r="B185" s="9"/>
      <c r="C185" s="9"/>
      <c r="D185" s="9"/>
      <c r="E185" s="9"/>
      <c r="F185" s="9"/>
      <c r="G185" s="9"/>
      <c r="H185" s="9"/>
      <c r="I185" s="9"/>
      <c r="R185" s="41" t="s">
        <v>78</v>
      </c>
      <c r="S185" s="17" t="s">
        <v>72</v>
      </c>
      <c r="T185" s="42">
        <v>70</v>
      </c>
      <c r="U185" s="39" t="s">
        <v>577</v>
      </c>
      <c r="V185" s="39" t="s">
        <v>578</v>
      </c>
      <c r="W185" s="39" t="s">
        <v>579</v>
      </c>
      <c r="X185" s="39">
        <v>2634.1946499999999</v>
      </c>
    </row>
    <row r="186" spans="2:35" ht="16" x14ac:dyDescent="0.2">
      <c r="B186" s="65"/>
      <c r="C186" s="65"/>
      <c r="D186" s="65"/>
      <c r="E186" s="65"/>
      <c r="F186" s="65"/>
      <c r="G186" s="65"/>
      <c r="H186" s="65"/>
      <c r="I186" s="9"/>
      <c r="J186" s="37" t="s">
        <v>363</v>
      </c>
      <c r="K186" s="37" t="s">
        <v>422</v>
      </c>
      <c r="L186" s="37" t="s">
        <v>364</v>
      </c>
      <c r="M186" s="37" t="s">
        <v>365</v>
      </c>
      <c r="N186" s="37" t="s">
        <v>366</v>
      </c>
      <c r="O186" s="37" t="s">
        <v>367</v>
      </c>
      <c r="P186" s="38" t="s">
        <v>368</v>
      </c>
      <c r="R186" s="41" t="s">
        <v>78</v>
      </c>
      <c r="S186" s="17" t="s">
        <v>181</v>
      </c>
      <c r="T186" s="42">
        <v>75</v>
      </c>
      <c r="U186" s="42">
        <v>0.40751399999999999</v>
      </c>
      <c r="V186" s="42">
        <v>126.2872</v>
      </c>
      <c r="W186" s="42">
        <v>80.368200000000002</v>
      </c>
      <c r="X186" s="42">
        <v>2160.7302</v>
      </c>
    </row>
    <row r="187" spans="2:35" ht="16" x14ac:dyDescent="0.2">
      <c r="B187" s="66"/>
      <c r="C187" s="66"/>
      <c r="D187" s="66"/>
      <c r="E187" s="66"/>
      <c r="F187" s="67"/>
      <c r="G187" s="67"/>
      <c r="H187" s="67"/>
      <c r="I187" s="9"/>
      <c r="J187" s="64" t="s">
        <v>580</v>
      </c>
      <c r="K187" s="39">
        <v>1</v>
      </c>
      <c r="L187" s="39">
        <v>40</v>
      </c>
      <c r="M187" s="39" t="s">
        <v>581</v>
      </c>
      <c r="N187" s="40">
        <v>21.590722</v>
      </c>
      <c r="O187" s="40">
        <v>84.443389999999994</v>
      </c>
      <c r="P187" s="40">
        <v>22761.904999999999</v>
      </c>
      <c r="R187" s="41" t="s">
        <v>78</v>
      </c>
      <c r="S187" s="17" t="s">
        <v>582</v>
      </c>
      <c r="T187" s="42">
        <v>80</v>
      </c>
      <c r="U187" s="42">
        <v>0.54159999999999997</v>
      </c>
      <c r="V187" s="42">
        <v>127.2295</v>
      </c>
      <c r="W187" s="42">
        <v>80.682199999999995</v>
      </c>
      <c r="X187" s="42">
        <v>1974.3942</v>
      </c>
    </row>
    <row r="188" spans="2:35" ht="16" x14ac:dyDescent="0.2">
      <c r="B188" s="66"/>
      <c r="C188" s="66"/>
      <c r="D188" s="66"/>
      <c r="E188" s="66"/>
      <c r="F188" s="67"/>
      <c r="G188" s="67"/>
      <c r="H188" s="67"/>
      <c r="I188" s="9"/>
      <c r="J188" s="64" t="s">
        <v>580</v>
      </c>
      <c r="K188" s="39">
        <v>2</v>
      </c>
      <c r="L188" s="39">
        <v>50</v>
      </c>
      <c r="M188" s="39" t="s">
        <v>583</v>
      </c>
      <c r="N188" s="40">
        <v>37.103465</v>
      </c>
      <c r="O188" s="40">
        <v>77.584199999999996</v>
      </c>
      <c r="P188" s="40">
        <v>21365.7045</v>
      </c>
      <c r="R188" s="41" t="s">
        <v>78</v>
      </c>
      <c r="S188" s="17" t="s">
        <v>584</v>
      </c>
      <c r="T188" s="42">
        <v>85</v>
      </c>
      <c r="U188" s="42">
        <v>0.442745</v>
      </c>
      <c r="V188" s="42">
        <v>125.972431</v>
      </c>
      <c r="W188" s="42">
        <v>79.908100000000005</v>
      </c>
      <c r="X188" s="42">
        <v>1908.7596000000001</v>
      </c>
    </row>
    <row r="189" spans="2:35" ht="16" x14ac:dyDescent="0.2">
      <c r="B189" s="66"/>
      <c r="C189" s="66"/>
      <c r="D189" s="66"/>
      <c r="E189" s="66"/>
      <c r="F189" s="67"/>
      <c r="G189" s="67"/>
      <c r="H189" s="67"/>
      <c r="I189" s="9"/>
      <c r="J189" s="64" t="s">
        <v>580</v>
      </c>
      <c r="K189" s="39">
        <v>3</v>
      </c>
      <c r="L189" s="39">
        <v>60</v>
      </c>
      <c r="M189" s="39" t="s">
        <v>585</v>
      </c>
      <c r="N189" s="40">
        <v>51.83793</v>
      </c>
      <c r="O189" s="40">
        <v>79.884496999999996</v>
      </c>
      <c r="P189" s="40">
        <v>18836.2798</v>
      </c>
      <c r="R189" s="41" t="s">
        <v>78</v>
      </c>
      <c r="S189" s="17" t="s">
        <v>586</v>
      </c>
      <c r="T189" s="42">
        <v>90</v>
      </c>
      <c r="U189" s="42">
        <v>0.32869999999999999</v>
      </c>
      <c r="V189" s="42">
        <v>127.1366</v>
      </c>
      <c r="W189" s="42">
        <v>80.924599999999998</v>
      </c>
      <c r="X189" s="42">
        <v>1893.0993800000001</v>
      </c>
    </row>
    <row r="190" spans="2:35" ht="16" x14ac:dyDescent="0.2">
      <c r="B190" s="66"/>
      <c r="C190" s="66"/>
      <c r="D190" s="66"/>
      <c r="E190" s="66"/>
      <c r="F190" s="67"/>
      <c r="G190" s="67"/>
      <c r="H190" s="67"/>
      <c r="I190" s="9"/>
      <c r="J190" s="64" t="s">
        <v>580</v>
      </c>
      <c r="K190" s="39">
        <v>4</v>
      </c>
      <c r="L190" s="39">
        <v>70</v>
      </c>
      <c r="M190" s="39" t="s">
        <v>587</v>
      </c>
      <c r="N190" s="40">
        <v>64.785269999999997</v>
      </c>
      <c r="O190" s="40">
        <v>75.935379999999995</v>
      </c>
      <c r="P190" s="40">
        <v>18635.3583</v>
      </c>
      <c r="R190" s="41" t="s">
        <v>78</v>
      </c>
      <c r="S190" s="17" t="s">
        <v>588</v>
      </c>
      <c r="T190" s="39">
        <v>100</v>
      </c>
      <c r="U190" s="39">
        <v>0</v>
      </c>
      <c r="V190" s="39">
        <v>0</v>
      </c>
      <c r="W190" s="39">
        <v>0</v>
      </c>
      <c r="X190" s="39">
        <v>0</v>
      </c>
    </row>
    <row r="191" spans="2:35" ht="16" x14ac:dyDescent="0.2">
      <c r="B191" s="66"/>
      <c r="C191" s="66"/>
      <c r="D191" s="66"/>
      <c r="E191" s="66"/>
      <c r="F191" s="67"/>
      <c r="G191" s="67"/>
      <c r="H191" s="66"/>
      <c r="I191" s="9"/>
      <c r="J191" s="64" t="s">
        <v>580</v>
      </c>
      <c r="K191" s="39">
        <v>5</v>
      </c>
      <c r="L191" s="39">
        <v>75</v>
      </c>
      <c r="M191" s="39" t="s">
        <v>589</v>
      </c>
      <c r="N191" s="40">
        <v>69.779809999999998</v>
      </c>
      <c r="O191" s="40">
        <v>73.713470000000001</v>
      </c>
      <c r="P191" s="39">
        <v>18567.689999999999</v>
      </c>
      <c r="R191" s="41" t="s">
        <v>78</v>
      </c>
      <c r="S191" s="17" t="s">
        <v>590</v>
      </c>
      <c r="T191" s="39">
        <v>110</v>
      </c>
      <c r="U191" s="39">
        <v>0.34022999999999998</v>
      </c>
      <c r="V191" s="39">
        <v>129.97499999999999</v>
      </c>
      <c r="W191" s="39">
        <v>80.712299999999999</v>
      </c>
      <c r="X191" s="39">
        <v>836.20739600000002</v>
      </c>
    </row>
    <row r="192" spans="2:35" ht="16" x14ac:dyDescent="0.2">
      <c r="B192" s="66"/>
      <c r="C192" s="66"/>
      <c r="D192" s="66"/>
      <c r="E192" s="66"/>
      <c r="F192" s="67"/>
      <c r="G192" s="67"/>
      <c r="H192" s="67"/>
      <c r="I192" s="9"/>
      <c r="J192" s="64" t="s">
        <v>580</v>
      </c>
      <c r="K192" s="39">
        <v>6</v>
      </c>
      <c r="L192" s="39">
        <v>80</v>
      </c>
      <c r="M192" s="39" t="s">
        <v>591</v>
      </c>
      <c r="N192" s="40">
        <v>68.277260999999996</v>
      </c>
      <c r="O192" s="40">
        <v>72.433599999999998</v>
      </c>
      <c r="P192" s="40">
        <v>17236.355200000002</v>
      </c>
      <c r="R192" s="41" t="s">
        <v>78</v>
      </c>
      <c r="S192" s="17" t="s">
        <v>592</v>
      </c>
      <c r="T192" s="39">
        <v>120</v>
      </c>
      <c r="U192" s="39">
        <v>0.34455000000000002</v>
      </c>
      <c r="V192" s="39">
        <v>130.76939999999999</v>
      </c>
      <c r="W192" s="39">
        <v>80.792400000000001</v>
      </c>
      <c r="X192" s="39">
        <v>678.34429999999998</v>
      </c>
    </row>
    <row r="193" spans="2:24" ht="16" x14ac:dyDescent="0.2">
      <c r="B193" s="66"/>
      <c r="C193" s="66"/>
      <c r="D193" s="66"/>
      <c r="E193" s="66"/>
      <c r="F193" s="66"/>
      <c r="G193" s="66"/>
      <c r="H193" s="66"/>
      <c r="I193" s="9"/>
      <c r="J193" s="64" t="s">
        <v>580</v>
      </c>
      <c r="K193" s="39">
        <v>7</v>
      </c>
      <c r="L193" s="39">
        <v>100</v>
      </c>
      <c r="M193" s="39">
        <v>0</v>
      </c>
      <c r="N193" s="39">
        <v>0</v>
      </c>
      <c r="O193" s="39">
        <v>0</v>
      </c>
      <c r="P193" s="39">
        <v>0</v>
      </c>
      <c r="R193" s="41" t="s">
        <v>78</v>
      </c>
      <c r="S193" s="17" t="s">
        <v>593</v>
      </c>
      <c r="T193" s="39">
        <v>130</v>
      </c>
      <c r="U193" s="39">
        <v>0</v>
      </c>
      <c r="V193" s="39">
        <v>0</v>
      </c>
      <c r="W193" s="39">
        <v>0</v>
      </c>
      <c r="X193" s="39">
        <v>0</v>
      </c>
    </row>
    <row r="194" spans="2:24" ht="16" x14ac:dyDescent="0.2">
      <c r="B194" s="66"/>
      <c r="C194" s="66"/>
      <c r="D194" s="66"/>
      <c r="E194" s="66"/>
      <c r="F194" s="66"/>
      <c r="G194" s="66"/>
      <c r="H194" s="66"/>
      <c r="I194" s="9"/>
      <c r="J194" s="64" t="s">
        <v>580</v>
      </c>
      <c r="K194" s="39">
        <v>8</v>
      </c>
      <c r="L194" s="39">
        <v>110</v>
      </c>
      <c r="M194" s="39">
        <v>0</v>
      </c>
      <c r="N194" s="39">
        <v>0</v>
      </c>
      <c r="O194" s="39">
        <v>0</v>
      </c>
      <c r="P194" s="39">
        <v>0</v>
      </c>
      <c r="R194" s="41" t="s">
        <v>78</v>
      </c>
      <c r="S194" s="17" t="s">
        <v>594</v>
      </c>
      <c r="T194" s="39">
        <v>140</v>
      </c>
      <c r="U194" s="39">
        <v>0</v>
      </c>
      <c r="V194" s="39">
        <v>0</v>
      </c>
      <c r="W194" s="39">
        <v>0</v>
      </c>
      <c r="X194" s="39">
        <v>0</v>
      </c>
    </row>
    <row r="195" spans="2:24" ht="16" x14ac:dyDescent="0.2">
      <c r="B195" s="66"/>
      <c r="C195" s="66"/>
      <c r="D195" s="66"/>
      <c r="E195" s="66"/>
      <c r="F195" s="66"/>
      <c r="G195" s="66"/>
      <c r="H195" s="66"/>
      <c r="I195" s="9"/>
      <c r="J195" s="64" t="s">
        <v>580</v>
      </c>
      <c r="K195" s="39">
        <v>9</v>
      </c>
      <c r="L195" s="39">
        <v>120</v>
      </c>
      <c r="M195" s="39">
        <v>0</v>
      </c>
      <c r="N195" s="39">
        <v>0</v>
      </c>
      <c r="O195" s="39">
        <v>0</v>
      </c>
      <c r="P195" s="39">
        <v>0</v>
      </c>
      <c r="R195" s="41" t="s">
        <v>78</v>
      </c>
      <c r="S195" s="17" t="s">
        <v>595</v>
      </c>
      <c r="T195" s="39">
        <v>150</v>
      </c>
      <c r="U195" s="39">
        <v>0</v>
      </c>
      <c r="V195" s="39">
        <v>0</v>
      </c>
      <c r="W195" s="39">
        <v>0</v>
      </c>
      <c r="X195" s="39">
        <v>0</v>
      </c>
    </row>
    <row r="196" spans="2:24" x14ac:dyDescent="0.2">
      <c r="B196" s="66"/>
      <c r="C196" s="66"/>
      <c r="D196" s="66"/>
      <c r="E196" s="66"/>
      <c r="F196" s="66"/>
      <c r="G196" s="66"/>
      <c r="H196" s="66"/>
      <c r="I196" s="9"/>
      <c r="J196" s="64" t="s">
        <v>580</v>
      </c>
      <c r="K196" s="39">
        <v>10</v>
      </c>
      <c r="L196" s="39">
        <v>150</v>
      </c>
      <c r="M196" s="39">
        <v>0</v>
      </c>
      <c r="N196" s="39">
        <v>0</v>
      </c>
      <c r="O196" s="39">
        <v>0</v>
      </c>
      <c r="P196" s="39">
        <v>0</v>
      </c>
    </row>
    <row r="197" spans="2:24" x14ac:dyDescent="0.2">
      <c r="B197" s="9"/>
      <c r="C197" s="9"/>
      <c r="D197" s="9"/>
      <c r="E197" s="9"/>
      <c r="F197" s="9"/>
      <c r="G197" s="9"/>
      <c r="H197" s="9"/>
      <c r="I197" s="9"/>
    </row>
    <row r="198" spans="2:24" x14ac:dyDescent="0.2">
      <c r="B198" s="9"/>
      <c r="C198" s="9"/>
      <c r="D198" s="9"/>
      <c r="E198" s="9"/>
      <c r="F198" s="9"/>
      <c r="G198" s="9"/>
      <c r="H198" s="9"/>
      <c r="I198" s="9"/>
    </row>
    <row r="199" spans="2:24" x14ac:dyDescent="0.2">
      <c r="B199" s="9"/>
      <c r="C199" s="9"/>
      <c r="D199" s="9"/>
      <c r="E199" s="9"/>
      <c r="F199" s="9"/>
      <c r="G199" s="9"/>
      <c r="H199" s="9"/>
      <c r="I199" s="9"/>
    </row>
    <row r="200" spans="2:24" x14ac:dyDescent="0.2">
      <c r="B200" s="9"/>
      <c r="C200" s="9"/>
      <c r="D200" s="9"/>
      <c r="E200" s="9"/>
      <c r="F200" s="9"/>
      <c r="G200" s="9"/>
      <c r="H200" s="9"/>
      <c r="I200" s="9"/>
    </row>
    <row r="215" spans="8:35" x14ac:dyDescent="0.2"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spans="8:35" x14ac:dyDescent="0.2"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spans="8:35" x14ac:dyDescent="0.2"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spans="8:35" x14ac:dyDescent="0.2"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71" t="s">
        <v>596</v>
      </c>
      <c r="S218" s="71"/>
      <c r="T218" s="71"/>
      <c r="U218" s="71"/>
      <c r="V218" s="71"/>
      <c r="W218" s="71"/>
      <c r="X218" s="43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8:35" x14ac:dyDescent="0.2"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71"/>
      <c r="S219" s="71"/>
      <c r="T219" s="71"/>
      <c r="U219" s="71"/>
      <c r="V219" s="71"/>
      <c r="W219" s="71"/>
      <c r="X219" s="18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8:35" ht="16" x14ac:dyDescent="0.2"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 t="s">
        <v>3</v>
      </c>
      <c r="S220" s="2" t="s">
        <v>4</v>
      </c>
      <c r="T220" s="2" t="s">
        <v>597</v>
      </c>
      <c r="U220" s="44" t="s">
        <v>598</v>
      </c>
      <c r="V220" s="45" t="s">
        <v>6</v>
      </c>
      <c r="W220" s="44" t="s">
        <v>599</v>
      </c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8:35" ht="15" customHeight="1" x14ac:dyDescent="0.2"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78" t="s">
        <v>580</v>
      </c>
      <c r="S221" s="79">
        <v>1</v>
      </c>
      <c r="T221" s="79">
        <v>10</v>
      </c>
      <c r="U221" s="46">
        <v>60</v>
      </c>
      <c r="V221" s="46">
        <v>0.69286999999999999</v>
      </c>
      <c r="W221" s="46">
        <v>7.2764300000000004</v>
      </c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8:35" x14ac:dyDescent="0.2"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78"/>
      <c r="S222" s="79"/>
      <c r="T222" s="79"/>
      <c r="U222" s="47">
        <v>120</v>
      </c>
      <c r="V222" s="47">
        <v>0.56769999999999998</v>
      </c>
      <c r="W222" s="47">
        <v>16.6998</v>
      </c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8:35" x14ac:dyDescent="0.2"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78"/>
      <c r="S223" s="79"/>
      <c r="T223" s="79"/>
      <c r="U223" s="48">
        <f>60+U222</f>
        <v>180</v>
      </c>
      <c r="V223" s="48">
        <v>0.53320000000000001</v>
      </c>
      <c r="W223" s="48">
        <v>25.556010000000001</v>
      </c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8:35" ht="18.75" customHeight="1" x14ac:dyDescent="0.25">
      <c r="H224" s="9"/>
      <c r="I224" s="9"/>
      <c r="J224" s="9"/>
      <c r="K224" s="9"/>
      <c r="L224" s="9"/>
      <c r="M224" s="9"/>
      <c r="N224" s="9"/>
      <c r="O224" s="9"/>
      <c r="P224" s="49"/>
      <c r="Q224" s="49"/>
      <c r="R224" s="78" t="s">
        <v>580</v>
      </c>
      <c r="S224" s="79">
        <v>2</v>
      </c>
      <c r="T224" s="79">
        <v>20</v>
      </c>
      <c r="U224" s="46">
        <v>60</v>
      </c>
      <c r="V224" s="46">
        <v>0.78073999999999999</v>
      </c>
      <c r="W224" s="46">
        <v>5.4485000000000001</v>
      </c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8:35" x14ac:dyDescent="0.2">
      <c r="H225" s="9"/>
      <c r="I225" s="9"/>
      <c r="J225" s="9"/>
      <c r="K225" s="9"/>
      <c r="L225" s="9"/>
      <c r="M225" s="9"/>
      <c r="N225" s="9"/>
      <c r="O225" s="9"/>
      <c r="P225" s="50"/>
      <c r="Q225" s="50"/>
      <c r="R225" s="78"/>
      <c r="S225" s="79"/>
      <c r="T225" s="79"/>
      <c r="U225" s="47">
        <v>120</v>
      </c>
      <c r="V225" s="47">
        <v>0.51929999999999998</v>
      </c>
      <c r="W225" s="47">
        <v>10.635</v>
      </c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8:35" x14ac:dyDescent="0.2">
      <c r="H226" s="9"/>
      <c r="I226" s="9"/>
      <c r="J226" s="9"/>
      <c r="K226" s="9"/>
      <c r="L226" s="9"/>
      <c r="M226" s="9"/>
      <c r="N226" s="9"/>
      <c r="O226" s="9"/>
      <c r="P226" s="50"/>
      <c r="Q226" s="50"/>
      <c r="R226" s="78"/>
      <c r="S226" s="79"/>
      <c r="T226" s="79"/>
      <c r="U226" s="48">
        <f>60+U225</f>
        <v>180</v>
      </c>
      <c r="V226" s="48">
        <v>0.53181999999999996</v>
      </c>
      <c r="W226" s="48">
        <v>16.389600000000002</v>
      </c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8:35" ht="15" customHeight="1" x14ac:dyDescent="0.2">
      <c r="H227" s="9"/>
      <c r="I227" s="9"/>
      <c r="J227" s="9"/>
      <c r="K227" s="9"/>
      <c r="L227" s="9"/>
      <c r="M227" s="9"/>
      <c r="N227" s="9"/>
      <c r="O227" s="9"/>
      <c r="P227" s="50"/>
      <c r="Q227" s="50"/>
      <c r="R227" s="78" t="s">
        <v>580</v>
      </c>
      <c r="S227" s="79">
        <v>3</v>
      </c>
      <c r="T227" s="79">
        <v>30</v>
      </c>
      <c r="U227" s="46">
        <v>60</v>
      </c>
      <c r="V227" s="46">
        <v>0.65183000000000002</v>
      </c>
      <c r="W227" s="46">
        <v>4.2207999999999997</v>
      </c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8:35" x14ac:dyDescent="0.2">
      <c r="H228" s="9"/>
      <c r="I228" s="9"/>
      <c r="J228" s="9"/>
      <c r="K228" s="9"/>
      <c r="L228" s="9"/>
      <c r="M228" s="9"/>
      <c r="N228" s="9"/>
      <c r="O228" s="9"/>
      <c r="P228" s="50"/>
      <c r="Q228" s="50"/>
      <c r="R228" s="78"/>
      <c r="S228" s="79"/>
      <c r="T228" s="79"/>
      <c r="U228" s="47">
        <v>120</v>
      </c>
      <c r="V228" s="47">
        <v>0.77505999999999997</v>
      </c>
      <c r="W228" s="47">
        <v>8.1304800000000004</v>
      </c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8:35" x14ac:dyDescent="0.2">
      <c r="H229" s="9"/>
      <c r="I229" s="9"/>
      <c r="J229" s="9"/>
      <c r="K229" s="9"/>
      <c r="L229" s="9"/>
      <c r="M229" s="9"/>
      <c r="N229" s="9"/>
      <c r="O229" s="9"/>
      <c r="P229" s="50"/>
      <c r="Q229" s="50"/>
      <c r="R229" s="78"/>
      <c r="S229" s="79"/>
      <c r="T229" s="79"/>
      <c r="U229" s="48">
        <f>60+U228</f>
        <v>180</v>
      </c>
      <c r="V229" s="48">
        <v>0.54627999999999999</v>
      </c>
      <c r="W229" s="48">
        <v>12.432499999999999</v>
      </c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 spans="8:35" ht="15" customHeight="1" x14ac:dyDescent="0.2">
      <c r="H230" s="9"/>
      <c r="I230" s="9"/>
      <c r="J230" s="9"/>
      <c r="K230" s="9"/>
      <c r="L230" s="9"/>
      <c r="M230" s="9"/>
      <c r="N230" s="9"/>
      <c r="O230" s="9"/>
      <c r="P230" s="50"/>
      <c r="Q230" s="50"/>
      <c r="R230" s="78" t="s">
        <v>580</v>
      </c>
      <c r="S230" s="79">
        <v>4</v>
      </c>
      <c r="T230" s="79">
        <v>40</v>
      </c>
      <c r="U230" s="46">
        <v>60</v>
      </c>
      <c r="V230" s="46">
        <v>0.78800000000000003</v>
      </c>
      <c r="W230" s="46">
        <v>3.4555500000000001</v>
      </c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 spans="8:35" x14ac:dyDescent="0.2">
      <c r="H231" s="9"/>
      <c r="I231" s="9"/>
      <c r="J231" s="9"/>
      <c r="K231" s="9"/>
      <c r="L231" s="9"/>
      <c r="M231" s="9"/>
      <c r="N231" s="9"/>
      <c r="O231" s="9"/>
      <c r="P231" s="50"/>
      <c r="Q231" s="50"/>
      <c r="R231" s="78"/>
      <c r="S231" s="79"/>
      <c r="T231" s="79"/>
      <c r="U231" s="47">
        <v>120</v>
      </c>
      <c r="V231" s="47">
        <v>0.55517700000000003</v>
      </c>
      <c r="W231" s="47">
        <v>6.47037</v>
      </c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spans="8:35" x14ac:dyDescent="0.2">
      <c r="H232" s="9"/>
      <c r="I232" s="9"/>
      <c r="J232" s="9"/>
      <c r="K232" s="9"/>
      <c r="L232" s="9"/>
      <c r="M232" s="9"/>
      <c r="N232" s="9"/>
      <c r="O232" s="9"/>
      <c r="P232" s="50"/>
      <c r="Q232" s="50"/>
      <c r="R232" s="78"/>
      <c r="S232" s="79"/>
      <c r="T232" s="79"/>
      <c r="U232" s="48">
        <f>60+U231</f>
        <v>180</v>
      </c>
      <c r="V232" s="48">
        <v>0.56215800000000005</v>
      </c>
      <c r="W232" s="48">
        <v>10.617983000000001</v>
      </c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8:35" ht="15" customHeight="1" x14ac:dyDescent="0.2">
      <c r="H233" s="9"/>
      <c r="I233" s="9"/>
      <c r="J233" s="9"/>
      <c r="K233" s="9"/>
      <c r="L233" s="9"/>
      <c r="M233" s="9"/>
      <c r="N233" s="9"/>
      <c r="O233" s="9"/>
      <c r="P233" s="50"/>
      <c r="Q233" s="50"/>
      <c r="R233" s="78" t="s">
        <v>580</v>
      </c>
      <c r="S233" s="79">
        <v>5</v>
      </c>
      <c r="T233" s="79">
        <v>50</v>
      </c>
      <c r="U233" s="46">
        <v>60</v>
      </c>
      <c r="V233" s="47">
        <v>0.62385000000000002</v>
      </c>
      <c r="W233" s="47">
        <v>2.8436300000000001</v>
      </c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spans="8:35" x14ac:dyDescent="0.2">
      <c r="H234" s="9"/>
      <c r="I234" s="9"/>
      <c r="J234" s="9"/>
      <c r="K234" s="9"/>
      <c r="L234" s="9"/>
      <c r="M234" s="9"/>
      <c r="N234" s="9"/>
      <c r="O234" s="9"/>
      <c r="P234" s="50"/>
      <c r="Q234" s="50"/>
      <c r="R234" s="78"/>
      <c r="S234" s="79"/>
      <c r="T234" s="79"/>
      <c r="U234" s="47">
        <v>120</v>
      </c>
      <c r="V234" s="51">
        <v>0.50824999999999998</v>
      </c>
      <c r="W234" s="51">
        <v>5.7509399999999999</v>
      </c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spans="8:35" x14ac:dyDescent="0.2">
      <c r="H235" s="9"/>
      <c r="I235" s="9"/>
      <c r="J235" s="9"/>
      <c r="K235" s="9"/>
      <c r="L235" s="9"/>
      <c r="M235" s="9"/>
      <c r="N235" s="9"/>
      <c r="O235" s="9"/>
      <c r="P235" s="50"/>
      <c r="Q235" s="50"/>
      <c r="R235" s="78"/>
      <c r="S235" s="79"/>
      <c r="T235" s="79"/>
      <c r="U235" s="48">
        <f>60+U234</f>
        <v>180</v>
      </c>
      <c r="V235" s="52">
        <v>0.53656999999999999</v>
      </c>
      <c r="W235" s="52">
        <v>8.552505</v>
      </c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spans="8:35" ht="15" customHeight="1" x14ac:dyDescent="0.2">
      <c r="H236" s="9"/>
      <c r="I236" s="9"/>
      <c r="J236" s="9"/>
      <c r="K236" s="9"/>
      <c r="L236" s="9"/>
      <c r="M236" s="9"/>
      <c r="N236" s="9"/>
      <c r="O236" s="9"/>
      <c r="P236" s="50"/>
      <c r="Q236" s="50"/>
      <c r="R236" s="78" t="s">
        <v>580</v>
      </c>
      <c r="S236" s="79">
        <v>6</v>
      </c>
      <c r="T236" s="79">
        <v>60</v>
      </c>
      <c r="U236" s="46">
        <v>60</v>
      </c>
      <c r="V236" s="53">
        <v>0.54578000000000004</v>
      </c>
      <c r="W236" s="53">
        <v>2.6091199999999999</v>
      </c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spans="8:35" x14ac:dyDescent="0.2">
      <c r="H237" s="9"/>
      <c r="I237" s="9"/>
      <c r="J237" s="9"/>
      <c r="K237" s="9"/>
      <c r="L237" s="9"/>
      <c r="M237" s="9"/>
      <c r="N237" s="9"/>
      <c r="O237" s="9"/>
      <c r="P237" s="50"/>
      <c r="Q237" s="50"/>
      <c r="R237" s="78"/>
      <c r="S237" s="79"/>
      <c r="T237" s="79"/>
      <c r="U237" s="47">
        <v>120</v>
      </c>
      <c r="V237" s="54">
        <v>0.58824600000000005</v>
      </c>
      <c r="W237" s="54">
        <v>5.0676220000000001</v>
      </c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spans="8:35" x14ac:dyDescent="0.2">
      <c r="H238" s="9"/>
      <c r="I238" s="9"/>
      <c r="J238" s="9"/>
      <c r="K238" s="9"/>
      <c r="L238" s="9"/>
      <c r="M238" s="9"/>
      <c r="N238" s="9"/>
      <c r="O238" s="9"/>
      <c r="P238" s="50"/>
      <c r="Q238" s="50"/>
      <c r="R238" s="78"/>
      <c r="S238" s="79"/>
      <c r="T238" s="79"/>
      <c r="U238" s="48">
        <f>60+U237</f>
        <v>180</v>
      </c>
      <c r="V238" s="52">
        <v>0.54408860000000003</v>
      </c>
      <c r="W238" s="52">
        <v>7.3522660000000002</v>
      </c>
      <c r="Y238">
        <v>10</v>
      </c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spans="8:35" ht="15" customHeight="1" x14ac:dyDescent="0.2">
      <c r="H239" s="9"/>
      <c r="I239" s="9"/>
      <c r="J239" s="9"/>
      <c r="K239" s="9"/>
      <c r="L239" s="9"/>
      <c r="M239" s="9"/>
      <c r="N239" s="9"/>
      <c r="O239" s="9"/>
      <c r="P239" s="50"/>
      <c r="Q239" s="50"/>
      <c r="R239" s="78" t="s">
        <v>580</v>
      </c>
      <c r="S239" s="79">
        <v>7</v>
      </c>
      <c r="T239" s="79">
        <v>70</v>
      </c>
      <c r="U239" s="46">
        <v>60</v>
      </c>
      <c r="V239" s="53">
        <v>0.51692000000000005</v>
      </c>
      <c r="W239" s="53">
        <v>2.4108100000000001</v>
      </c>
      <c r="Y239">
        <v>20</v>
      </c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spans="8:35" x14ac:dyDescent="0.2">
      <c r="H240" s="9"/>
      <c r="I240" s="9"/>
      <c r="J240" s="9"/>
      <c r="K240" s="9"/>
      <c r="L240" s="9"/>
      <c r="M240" s="9"/>
      <c r="N240" s="9"/>
      <c r="O240" s="9"/>
      <c r="P240" s="50"/>
      <c r="Q240" s="50"/>
      <c r="R240" s="78"/>
      <c r="S240" s="79"/>
      <c r="T240" s="79"/>
      <c r="U240" s="47">
        <v>120</v>
      </c>
      <c r="V240" s="54">
        <v>0.68089</v>
      </c>
      <c r="W240" s="54">
        <v>4.5141</v>
      </c>
      <c r="Y240">
        <v>30</v>
      </c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spans="8:35" x14ac:dyDescent="0.2">
      <c r="H241" s="9"/>
      <c r="I241" s="9"/>
      <c r="J241" s="9"/>
      <c r="K241" s="9"/>
      <c r="L241" s="9"/>
      <c r="M241" s="9"/>
      <c r="N241" s="9"/>
      <c r="O241" s="9"/>
      <c r="P241" s="50"/>
      <c r="Q241" s="50"/>
      <c r="R241" s="78"/>
      <c r="S241" s="79"/>
      <c r="T241" s="79"/>
      <c r="U241" s="48">
        <f>60+U240</f>
        <v>180</v>
      </c>
      <c r="V241" s="52">
        <v>0.6497887</v>
      </c>
      <c r="W241" s="52">
        <v>6.7709849999999996</v>
      </c>
      <c r="Y241">
        <v>40</v>
      </c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 spans="8:35" ht="15" customHeight="1" x14ac:dyDescent="0.2">
      <c r="H242" s="9"/>
      <c r="I242" s="9"/>
      <c r="J242" s="9"/>
      <c r="K242" s="9"/>
      <c r="L242" s="9"/>
      <c r="M242" s="9"/>
      <c r="N242" s="9"/>
      <c r="O242" s="9"/>
      <c r="P242" s="50"/>
      <c r="Q242" s="50"/>
      <c r="R242" s="78" t="s">
        <v>580</v>
      </c>
      <c r="S242" s="79">
        <v>8</v>
      </c>
      <c r="T242" s="79">
        <v>80</v>
      </c>
      <c r="U242" s="46">
        <v>60</v>
      </c>
      <c r="V242" s="53">
        <v>0.77024300000000001</v>
      </c>
      <c r="W242" s="53">
        <v>2.3549799999999999</v>
      </c>
      <c r="Y242">
        <v>50</v>
      </c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spans="8:35" x14ac:dyDescent="0.2">
      <c r="H243" s="9"/>
      <c r="I243" s="9"/>
      <c r="J243" s="9"/>
      <c r="K243" s="9"/>
      <c r="L243" s="9"/>
      <c r="M243" s="9"/>
      <c r="N243" s="9"/>
      <c r="O243" s="9"/>
      <c r="P243" s="50"/>
      <c r="Q243" s="50"/>
      <c r="R243" s="78"/>
      <c r="S243" s="79"/>
      <c r="T243" s="79"/>
      <c r="U243" s="47">
        <v>120</v>
      </c>
      <c r="V243" s="54">
        <v>0.61829999999999996</v>
      </c>
      <c r="W243" s="54">
        <v>3.8669500000000001</v>
      </c>
      <c r="Y243">
        <v>60</v>
      </c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spans="8:35" x14ac:dyDescent="0.2">
      <c r="H244" s="9"/>
      <c r="I244" s="9"/>
      <c r="J244" s="9"/>
      <c r="K244" s="9"/>
      <c r="L244" s="9"/>
      <c r="M244" s="9"/>
      <c r="N244" s="9"/>
      <c r="O244" s="9"/>
      <c r="P244" s="50"/>
      <c r="Q244" s="50"/>
      <c r="R244" s="78"/>
      <c r="S244" s="79"/>
      <c r="T244" s="79"/>
      <c r="U244" s="48">
        <f>60+U243</f>
        <v>180</v>
      </c>
      <c r="V244" s="52">
        <v>0.61860000000000004</v>
      </c>
      <c r="W244" s="52">
        <v>5.8923500000000004</v>
      </c>
      <c r="Y244">
        <v>70</v>
      </c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 spans="8:35" ht="15" customHeight="1" x14ac:dyDescent="0.2">
      <c r="H245" s="9"/>
      <c r="I245" s="9"/>
      <c r="J245" s="9"/>
      <c r="K245" s="9"/>
      <c r="L245" s="9"/>
      <c r="M245" s="9"/>
      <c r="N245" s="9"/>
      <c r="O245" s="9"/>
      <c r="P245" s="50"/>
      <c r="Q245" s="50"/>
      <c r="R245" s="78" t="s">
        <v>580</v>
      </c>
      <c r="S245" s="79">
        <v>9</v>
      </c>
      <c r="T245" s="79">
        <v>90</v>
      </c>
      <c r="U245" s="46">
        <v>60</v>
      </c>
      <c r="V245" s="53">
        <v>0.66168000000000005</v>
      </c>
      <c r="W245" s="53">
        <v>1.9380999999999999</v>
      </c>
      <c r="Y245">
        <v>80</v>
      </c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spans="8:35" x14ac:dyDescent="0.2">
      <c r="H246" s="9"/>
      <c r="I246" s="9"/>
      <c r="J246" s="9"/>
      <c r="K246" s="9"/>
      <c r="L246" s="9"/>
      <c r="M246" s="9"/>
      <c r="N246" s="9"/>
      <c r="O246" s="9"/>
      <c r="P246" s="50"/>
      <c r="Q246" s="50"/>
      <c r="R246" s="78"/>
      <c r="S246" s="79"/>
      <c r="T246" s="79"/>
      <c r="U246" s="47">
        <v>120</v>
      </c>
      <c r="V246" s="54">
        <v>0.56722499999999998</v>
      </c>
      <c r="W246" s="54">
        <v>3.9016099999999998</v>
      </c>
      <c r="Y246">
        <v>90</v>
      </c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spans="8:35" x14ac:dyDescent="0.2">
      <c r="H247" s="9"/>
      <c r="I247" s="9"/>
      <c r="J247" s="9"/>
      <c r="K247" s="9"/>
      <c r="L247" s="9"/>
      <c r="M247" s="9"/>
      <c r="N247" s="9"/>
      <c r="O247" s="9"/>
      <c r="P247" s="50"/>
      <c r="Q247" s="50"/>
      <c r="R247" s="78"/>
      <c r="S247" s="79"/>
      <c r="T247" s="79"/>
      <c r="U247" s="48">
        <f>60+U246</f>
        <v>180</v>
      </c>
      <c r="V247" s="52">
        <v>0.57984000000000002</v>
      </c>
      <c r="W247" s="52">
        <v>5.4036400000000002</v>
      </c>
      <c r="Y247">
        <v>100</v>
      </c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spans="8:35" ht="15" customHeight="1" x14ac:dyDescent="0.2">
      <c r="H248" s="9"/>
      <c r="I248" s="9"/>
      <c r="J248" s="9"/>
      <c r="K248" s="9"/>
      <c r="L248" s="9"/>
      <c r="M248" s="9"/>
      <c r="N248" s="9"/>
      <c r="O248" s="9"/>
      <c r="P248" s="50"/>
      <c r="Q248" s="50"/>
      <c r="R248" s="70" t="s">
        <v>580</v>
      </c>
      <c r="S248" s="80">
        <v>10</v>
      </c>
      <c r="T248" s="70">
        <v>100</v>
      </c>
      <c r="U248" s="46">
        <v>60</v>
      </c>
      <c r="V248" s="53">
        <v>0.75308699999999995</v>
      </c>
      <c r="W248" s="53">
        <v>1.9587829999999999</v>
      </c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spans="8:35" x14ac:dyDescent="0.2">
      <c r="H249" s="9"/>
      <c r="I249" s="9"/>
      <c r="J249" s="9"/>
      <c r="K249" s="9"/>
      <c r="L249" s="9"/>
      <c r="M249" s="9"/>
      <c r="N249" s="9"/>
      <c r="O249" s="9"/>
      <c r="P249" s="50"/>
      <c r="Q249" s="50"/>
      <c r="R249" s="70"/>
      <c r="S249" s="80"/>
      <c r="T249" s="70"/>
      <c r="U249" s="47">
        <v>120</v>
      </c>
      <c r="V249" s="54">
        <v>0.7748448</v>
      </c>
      <c r="W249" s="54">
        <v>3.5510543999999999</v>
      </c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spans="8:35" x14ac:dyDescent="0.2">
      <c r="H250" s="9"/>
      <c r="I250" s="9"/>
      <c r="J250" s="9"/>
      <c r="K250" s="9"/>
      <c r="L250" s="9"/>
      <c r="M250" s="9"/>
      <c r="N250" s="9"/>
      <c r="O250" s="9"/>
      <c r="P250" s="50"/>
      <c r="Q250" s="50"/>
      <c r="R250" s="70"/>
      <c r="S250" s="80"/>
      <c r="T250" s="70"/>
      <c r="U250" s="48">
        <f>60+U249</f>
        <v>180</v>
      </c>
      <c r="V250" s="52">
        <v>0.67315700000000001</v>
      </c>
      <c r="W250" s="52">
        <v>4.8912000000000004</v>
      </c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spans="8:35" x14ac:dyDescent="0.2">
      <c r="H251" s="9"/>
      <c r="I251" s="9"/>
      <c r="J251" s="9"/>
      <c r="K251" s="9"/>
      <c r="L251" s="9"/>
      <c r="M251" s="9"/>
      <c r="N251" s="9"/>
      <c r="O251" s="9"/>
      <c r="P251" s="50"/>
      <c r="Q251" s="50"/>
      <c r="R251" s="50"/>
      <c r="S251" s="50"/>
      <c r="T251" s="55"/>
      <c r="U251" s="55"/>
      <c r="V251" s="9"/>
      <c r="W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 spans="8:35" x14ac:dyDescent="0.2">
      <c r="H252" s="9"/>
      <c r="I252" s="9"/>
      <c r="J252" s="9"/>
      <c r="K252" s="9"/>
      <c r="L252" s="9"/>
      <c r="M252" s="9"/>
      <c r="N252" s="9"/>
      <c r="O252" s="9"/>
      <c r="P252" s="50"/>
      <c r="Q252" s="50"/>
      <c r="R252" s="50"/>
      <c r="S252" s="50"/>
      <c r="T252" s="55"/>
      <c r="U252" s="55"/>
      <c r="V252" s="9"/>
      <c r="W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spans="8:35" x14ac:dyDescent="0.2">
      <c r="H253" s="9"/>
      <c r="I253" s="9"/>
      <c r="J253" s="9"/>
      <c r="K253" s="9"/>
      <c r="L253" s="9"/>
      <c r="M253" s="9"/>
      <c r="N253" s="9"/>
      <c r="O253" s="9"/>
      <c r="P253" s="50"/>
      <c r="Q253" s="50"/>
      <c r="R253" s="50"/>
      <c r="S253" s="50"/>
      <c r="T253" s="55"/>
      <c r="U253" s="55"/>
      <c r="V253" s="9"/>
      <c r="W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spans="8:35" x14ac:dyDescent="0.2">
      <c r="H254" s="9"/>
      <c r="I254" s="9"/>
      <c r="J254" s="9"/>
      <c r="K254" s="9"/>
      <c r="L254" s="9"/>
      <c r="M254" s="9"/>
      <c r="N254" s="9"/>
      <c r="O254" s="9"/>
      <c r="P254" s="50"/>
      <c r="Q254" s="50"/>
      <c r="R254" s="71" t="s">
        <v>600</v>
      </c>
      <c r="S254" s="71"/>
      <c r="T254" s="71"/>
      <c r="U254" s="71"/>
      <c r="V254" s="71"/>
      <c r="W254" s="71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spans="8:35" x14ac:dyDescent="0.2">
      <c r="H255" s="9"/>
      <c r="I255" s="9"/>
      <c r="J255" s="9"/>
      <c r="K255" s="9"/>
      <c r="L255" s="9"/>
      <c r="M255" s="9"/>
      <c r="N255" s="9"/>
      <c r="O255" s="9"/>
      <c r="P255" s="50"/>
      <c r="Q255" s="50"/>
      <c r="R255" s="71"/>
      <c r="S255" s="71"/>
      <c r="T255" s="71"/>
      <c r="U255" s="71"/>
      <c r="V255" s="71"/>
      <c r="W255" s="71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spans="8:35" ht="16" x14ac:dyDescent="0.2">
      <c r="H256" s="9"/>
      <c r="I256" s="9"/>
      <c r="J256" s="9"/>
      <c r="K256" s="9"/>
      <c r="L256" s="9"/>
      <c r="M256" s="9"/>
      <c r="N256" s="9"/>
      <c r="O256" s="9"/>
      <c r="P256" s="50"/>
      <c r="Q256" s="50"/>
      <c r="R256" s="1" t="s">
        <v>3</v>
      </c>
      <c r="S256" s="2" t="s">
        <v>4</v>
      </c>
      <c r="T256" s="2" t="s">
        <v>597</v>
      </c>
      <c r="U256" s="44" t="s">
        <v>598</v>
      </c>
      <c r="V256" s="45" t="s">
        <v>6</v>
      </c>
      <c r="W256" s="44" t="s">
        <v>599</v>
      </c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spans="8:35" ht="15" customHeight="1" x14ac:dyDescent="0.2">
      <c r="H257" s="9"/>
      <c r="I257" s="9"/>
      <c r="J257" s="9"/>
      <c r="K257" s="9"/>
      <c r="L257" s="9"/>
      <c r="M257" s="9"/>
      <c r="N257" s="9"/>
      <c r="O257" s="9"/>
      <c r="P257" s="50"/>
      <c r="Q257" s="50"/>
      <c r="R257" s="78" t="s">
        <v>580</v>
      </c>
      <c r="S257" s="79">
        <v>1</v>
      </c>
      <c r="T257" s="79">
        <v>10</v>
      </c>
      <c r="U257" s="46">
        <v>60</v>
      </c>
      <c r="V257" s="46">
        <v>0.43334</v>
      </c>
      <c r="W257" s="46">
        <v>7.8</v>
      </c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spans="8:35" x14ac:dyDescent="0.2">
      <c r="H258" s="9"/>
      <c r="I258" s="9"/>
      <c r="J258" s="9"/>
      <c r="K258" s="9"/>
      <c r="L258" s="9"/>
      <c r="M258" s="9"/>
      <c r="N258" s="9"/>
      <c r="O258" s="9"/>
      <c r="P258" s="50"/>
      <c r="Q258" s="50"/>
      <c r="R258" s="78"/>
      <c r="S258" s="79"/>
      <c r="T258" s="79"/>
      <c r="U258" s="47">
        <v>120</v>
      </c>
      <c r="V258" s="47">
        <v>0.44135799999999997</v>
      </c>
      <c r="W258" s="47">
        <v>16.84</v>
      </c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 spans="8:35" x14ac:dyDescent="0.2">
      <c r="H259" s="9"/>
      <c r="I259" s="9"/>
      <c r="J259" s="9"/>
      <c r="K259" s="9"/>
      <c r="L259" s="9"/>
      <c r="M259" s="9"/>
      <c r="N259" s="9"/>
      <c r="O259" s="9"/>
      <c r="P259" s="50"/>
      <c r="Q259" s="50"/>
      <c r="R259" s="78"/>
      <c r="S259" s="79"/>
      <c r="T259" s="79"/>
      <c r="U259" s="48">
        <f>60+U258</f>
        <v>180</v>
      </c>
      <c r="V259" s="48">
        <v>0.717055</v>
      </c>
      <c r="W259" s="48">
        <v>26.34</v>
      </c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spans="8:35" ht="15" customHeight="1" x14ac:dyDescent="0.2">
      <c r="H260" s="9"/>
      <c r="I260" s="9"/>
      <c r="J260" s="9"/>
      <c r="K260" s="9"/>
      <c r="L260" s="9"/>
      <c r="M260" s="9"/>
      <c r="N260" s="9"/>
      <c r="O260" s="9"/>
      <c r="P260" s="50"/>
      <c r="Q260" s="50"/>
      <c r="R260" s="78" t="s">
        <v>580</v>
      </c>
      <c r="S260" s="79">
        <v>2</v>
      </c>
      <c r="T260" s="79">
        <v>20</v>
      </c>
      <c r="U260" s="46">
        <v>60</v>
      </c>
      <c r="V260" s="46">
        <v>0.62572000000000005</v>
      </c>
      <c r="W260" s="46">
        <v>4.62</v>
      </c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 spans="8:35" x14ac:dyDescent="0.2">
      <c r="H261" s="9"/>
      <c r="I261" s="9"/>
      <c r="J261" s="9"/>
      <c r="K261" s="9"/>
      <c r="L261" s="9"/>
      <c r="M261" s="9"/>
      <c r="N261" s="9"/>
      <c r="O261" s="9"/>
      <c r="P261" s="50"/>
      <c r="Q261" s="50"/>
      <c r="R261" s="78"/>
      <c r="S261" s="79"/>
      <c r="T261" s="79"/>
      <c r="U261" s="47">
        <v>120</v>
      </c>
      <c r="V261" s="47">
        <v>0.76815999999999995</v>
      </c>
      <c r="W261" s="47">
        <v>10.029999999999999</v>
      </c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spans="8:35" x14ac:dyDescent="0.2">
      <c r="H262" s="9"/>
      <c r="I262" s="9"/>
      <c r="J262" s="9"/>
      <c r="K262" s="9"/>
      <c r="L262" s="9"/>
      <c r="M262" s="9"/>
      <c r="N262" s="9"/>
      <c r="O262" s="9"/>
      <c r="P262" s="50"/>
      <c r="Q262" s="50"/>
      <c r="R262" s="78"/>
      <c r="S262" s="79"/>
      <c r="T262" s="79"/>
      <c r="U262" s="48">
        <f>60+U261</f>
        <v>180</v>
      </c>
      <c r="V262" s="48">
        <v>0.79039999999999999</v>
      </c>
      <c r="W262" s="48">
        <v>15.39</v>
      </c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spans="8:35" ht="15" customHeight="1" x14ac:dyDescent="0.2">
      <c r="H263" s="9"/>
      <c r="I263" s="9"/>
      <c r="J263" s="9"/>
      <c r="K263" s="9"/>
      <c r="L263" s="9"/>
      <c r="M263" s="9"/>
      <c r="N263" s="9"/>
      <c r="O263" s="9"/>
      <c r="P263" s="50"/>
      <c r="Q263" s="50"/>
      <c r="R263" s="78" t="s">
        <v>580</v>
      </c>
      <c r="S263" s="79">
        <v>3</v>
      </c>
      <c r="T263" s="79">
        <v>30</v>
      </c>
      <c r="U263" s="46">
        <v>60</v>
      </c>
      <c r="V263" s="46">
        <v>0.73510500000000001</v>
      </c>
      <c r="W263" s="46">
        <v>3.91</v>
      </c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 spans="8:35" x14ac:dyDescent="0.2">
      <c r="H264" s="9"/>
      <c r="I264" s="9"/>
      <c r="J264" s="9"/>
      <c r="K264" s="9"/>
      <c r="L264" s="9"/>
      <c r="M264" s="9"/>
      <c r="N264" s="9"/>
      <c r="O264" s="9"/>
      <c r="P264" s="50"/>
      <c r="Q264" s="50"/>
      <c r="R264" s="78"/>
      <c r="S264" s="79"/>
      <c r="T264" s="79"/>
      <c r="U264" s="47">
        <v>120</v>
      </c>
      <c r="V264" s="47">
        <v>0.75965000000000005</v>
      </c>
      <c r="W264" s="47">
        <v>6.44</v>
      </c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spans="8:35" x14ac:dyDescent="0.2">
      <c r="H265" s="9"/>
      <c r="I265" s="9"/>
      <c r="J265" s="9"/>
      <c r="K265" s="9"/>
      <c r="L265" s="9"/>
      <c r="M265" s="9"/>
      <c r="N265" s="9"/>
      <c r="O265" s="9"/>
      <c r="P265" s="50"/>
      <c r="Q265" s="50"/>
      <c r="R265" s="78"/>
      <c r="S265" s="79"/>
      <c r="T265" s="79"/>
      <c r="U265" s="48">
        <f>60+U264</f>
        <v>180</v>
      </c>
      <c r="V265" s="48">
        <v>0.75878000000000001</v>
      </c>
      <c r="W265" s="48">
        <v>12.13</v>
      </c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spans="8:35" ht="15" customHeight="1" x14ac:dyDescent="0.2">
      <c r="H266" s="9"/>
      <c r="I266" s="9"/>
      <c r="J266" s="9"/>
      <c r="K266" s="9"/>
      <c r="L266" s="9"/>
      <c r="M266" s="9"/>
      <c r="N266" s="9"/>
      <c r="O266" s="9"/>
      <c r="P266" s="50"/>
      <c r="Q266" s="50"/>
      <c r="R266" s="78" t="s">
        <v>580</v>
      </c>
      <c r="S266" s="79">
        <v>4</v>
      </c>
      <c r="T266" s="79">
        <v>40</v>
      </c>
      <c r="U266" s="46">
        <v>60</v>
      </c>
      <c r="V266" s="46">
        <v>0.69972000000000001</v>
      </c>
      <c r="W266" s="46">
        <v>3.26</v>
      </c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spans="8:35" x14ac:dyDescent="0.2"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78"/>
      <c r="S267" s="79"/>
      <c r="T267" s="79"/>
      <c r="U267" s="47">
        <v>120</v>
      </c>
      <c r="V267" s="47">
        <v>0.45569999999999999</v>
      </c>
      <c r="W267" s="47">
        <v>6.75</v>
      </c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spans="8:35" x14ac:dyDescent="0.2"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78"/>
      <c r="S268" s="79"/>
      <c r="T268" s="79"/>
      <c r="U268" s="48">
        <f>60+U267</f>
        <v>180</v>
      </c>
      <c r="V268" s="48">
        <v>0.70899999999999996</v>
      </c>
      <c r="W268" s="48">
        <v>9.91</v>
      </c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spans="8:35" ht="15" customHeight="1" x14ac:dyDescent="0.2">
      <c r="R269" s="78" t="s">
        <v>580</v>
      </c>
      <c r="S269" s="79">
        <v>5</v>
      </c>
      <c r="T269" s="79">
        <v>50</v>
      </c>
      <c r="U269" s="46">
        <v>60</v>
      </c>
      <c r="V269" s="47">
        <v>0.76598699999999997</v>
      </c>
      <c r="W269" s="47">
        <v>2.95</v>
      </c>
    </row>
    <row r="270" spans="8:35" x14ac:dyDescent="0.2">
      <c r="R270" s="78"/>
      <c r="S270" s="79"/>
      <c r="T270" s="79"/>
      <c r="U270" s="47">
        <v>120</v>
      </c>
      <c r="V270" s="51">
        <v>0.75014999999999998</v>
      </c>
      <c r="W270" s="51">
        <v>5.56</v>
      </c>
    </row>
    <row r="271" spans="8:35" x14ac:dyDescent="0.2">
      <c r="R271" s="78"/>
      <c r="S271" s="79"/>
      <c r="T271" s="79"/>
      <c r="U271" s="48">
        <f>60+U270</f>
        <v>180</v>
      </c>
      <c r="V271" s="52">
        <v>0.77235500000000001</v>
      </c>
      <c r="W271" s="52">
        <v>8.48</v>
      </c>
    </row>
    <row r="272" spans="8:35" ht="15" customHeight="1" x14ac:dyDescent="0.2">
      <c r="R272" s="78" t="s">
        <v>580</v>
      </c>
      <c r="S272" s="79">
        <v>6</v>
      </c>
      <c r="T272" s="79">
        <v>60</v>
      </c>
      <c r="U272" s="46">
        <v>60</v>
      </c>
      <c r="V272" s="53">
        <v>0.78364</v>
      </c>
      <c r="W272" s="53">
        <v>2.68</v>
      </c>
    </row>
    <row r="273" spans="18:30" x14ac:dyDescent="0.2">
      <c r="R273" s="78"/>
      <c r="S273" s="79"/>
      <c r="T273" s="79"/>
      <c r="U273" s="47">
        <v>120</v>
      </c>
      <c r="V273" s="54">
        <v>0.61336000000000002</v>
      </c>
      <c r="W273" s="54">
        <v>4.92</v>
      </c>
    </row>
    <row r="274" spans="18:30" x14ac:dyDescent="0.2">
      <c r="R274" s="78"/>
      <c r="S274" s="79"/>
      <c r="T274" s="79"/>
      <c r="U274" s="48">
        <f>60+U273</f>
        <v>180</v>
      </c>
      <c r="V274" s="52">
        <v>0.77224999999999999</v>
      </c>
      <c r="W274" s="52">
        <v>7.43</v>
      </c>
    </row>
    <row r="275" spans="18:30" ht="15" customHeight="1" x14ac:dyDescent="0.2">
      <c r="R275" s="78" t="s">
        <v>580</v>
      </c>
      <c r="S275" s="79">
        <v>7</v>
      </c>
      <c r="T275" s="79">
        <v>70</v>
      </c>
      <c r="U275" s="46">
        <v>60</v>
      </c>
      <c r="V275" s="53">
        <v>0.79557</v>
      </c>
      <c r="W275" s="53">
        <v>2.86</v>
      </c>
    </row>
    <row r="276" spans="18:30" x14ac:dyDescent="0.2">
      <c r="R276" s="78"/>
      <c r="S276" s="79"/>
      <c r="T276" s="79"/>
      <c r="U276" s="47">
        <v>120</v>
      </c>
      <c r="V276" s="54">
        <v>0.49978</v>
      </c>
      <c r="W276" s="54">
        <v>4.75</v>
      </c>
    </row>
    <row r="277" spans="18:30" x14ac:dyDescent="0.2">
      <c r="R277" s="78"/>
      <c r="S277" s="79"/>
      <c r="T277" s="79"/>
      <c r="U277" s="48">
        <f>60+U276</f>
        <v>180</v>
      </c>
      <c r="V277" s="52">
        <v>0.67530000000000001</v>
      </c>
      <c r="W277" s="52">
        <v>6.72</v>
      </c>
    </row>
    <row r="278" spans="18:30" ht="15" customHeight="1" x14ac:dyDescent="0.2">
      <c r="R278" s="78" t="s">
        <v>580</v>
      </c>
      <c r="S278" s="79">
        <v>8</v>
      </c>
      <c r="T278" s="79">
        <v>80</v>
      </c>
      <c r="U278" s="46">
        <v>60</v>
      </c>
      <c r="V278" s="53">
        <v>0.73070000000000002</v>
      </c>
      <c r="W278" s="53">
        <v>2.78</v>
      </c>
    </row>
    <row r="279" spans="18:30" x14ac:dyDescent="0.2">
      <c r="R279" s="78"/>
      <c r="S279" s="79"/>
      <c r="T279" s="79"/>
      <c r="U279" s="47">
        <v>120</v>
      </c>
      <c r="V279" s="54">
        <v>0.66218659999999996</v>
      </c>
      <c r="W279" s="54">
        <v>4.5999999999999996</v>
      </c>
    </row>
    <row r="280" spans="18:30" x14ac:dyDescent="0.2">
      <c r="R280" s="78"/>
      <c r="S280" s="79"/>
      <c r="T280" s="79"/>
      <c r="U280" s="48">
        <f>60+U279</f>
        <v>180</v>
      </c>
      <c r="V280" s="52">
        <v>0.75100500000000003</v>
      </c>
      <c r="W280" s="52">
        <v>6.28</v>
      </c>
    </row>
    <row r="281" spans="18:30" ht="15" customHeight="1" x14ac:dyDescent="0.2">
      <c r="R281" s="78" t="s">
        <v>580</v>
      </c>
      <c r="S281" s="79">
        <v>9</v>
      </c>
      <c r="T281" s="79">
        <v>90</v>
      </c>
      <c r="U281" s="46">
        <v>60</v>
      </c>
      <c r="V281" s="53">
        <v>0.41794999999999999</v>
      </c>
      <c r="W281" s="53">
        <v>2.36</v>
      </c>
    </row>
    <row r="282" spans="18:30" x14ac:dyDescent="0.2">
      <c r="R282" s="78"/>
      <c r="S282" s="79"/>
      <c r="T282" s="79"/>
      <c r="U282" s="47">
        <v>120</v>
      </c>
      <c r="V282" s="54">
        <v>0.78501200000000004</v>
      </c>
      <c r="W282" s="54">
        <v>4.3600000000000003</v>
      </c>
    </row>
    <row r="283" spans="18:30" x14ac:dyDescent="0.2">
      <c r="R283" s="78"/>
      <c r="S283" s="79"/>
      <c r="T283" s="79"/>
      <c r="U283" s="48">
        <f>60+U282</f>
        <v>180</v>
      </c>
      <c r="V283" s="52">
        <v>0.75892999999999999</v>
      </c>
      <c r="W283" s="52">
        <v>5.86</v>
      </c>
    </row>
    <row r="284" spans="18:30" ht="15" customHeight="1" x14ac:dyDescent="0.2">
      <c r="R284" s="70" t="s">
        <v>580</v>
      </c>
      <c r="S284" s="80">
        <v>10</v>
      </c>
      <c r="T284" s="70">
        <v>100</v>
      </c>
      <c r="U284" s="46">
        <v>60</v>
      </c>
      <c r="V284" s="53">
        <v>0.307786</v>
      </c>
      <c r="W284" s="53">
        <v>2.2000000000000002</v>
      </c>
    </row>
    <row r="285" spans="18:30" x14ac:dyDescent="0.2">
      <c r="R285" s="70"/>
      <c r="S285" s="80"/>
      <c r="T285" s="70"/>
      <c r="U285" s="47">
        <v>120</v>
      </c>
      <c r="V285" s="54">
        <v>0.77449999999999997</v>
      </c>
      <c r="W285" s="54">
        <v>2.91</v>
      </c>
    </row>
    <row r="286" spans="18:30" x14ac:dyDescent="0.2">
      <c r="R286" s="70"/>
      <c r="S286" s="80"/>
      <c r="T286" s="70"/>
      <c r="U286" s="48">
        <f>60+U285</f>
        <v>180</v>
      </c>
      <c r="V286" s="52">
        <v>0.46789999999999998</v>
      </c>
      <c r="W286" s="52">
        <v>4.74</v>
      </c>
    </row>
    <row r="288" spans="18:30" x14ac:dyDescent="0.2">
      <c r="Y288">
        <v>60</v>
      </c>
      <c r="Z288">
        <v>50</v>
      </c>
      <c r="AA288">
        <v>40</v>
      </c>
      <c r="AB288">
        <v>30</v>
      </c>
      <c r="AC288">
        <v>20</v>
      </c>
      <c r="AD288" t="s">
        <v>601</v>
      </c>
    </row>
    <row r="291" spans="18:32" x14ac:dyDescent="0.2">
      <c r="R291" s="81" t="s">
        <v>602</v>
      </c>
      <c r="S291" s="81"/>
      <c r="T291" s="81"/>
      <c r="U291" s="81"/>
      <c r="V291" s="81"/>
      <c r="W291" s="81"/>
      <c r="X291" s="81"/>
    </row>
    <row r="292" spans="18:32" x14ac:dyDescent="0.2">
      <c r="R292" s="81"/>
      <c r="S292" s="81"/>
      <c r="T292" s="81"/>
      <c r="U292" s="81"/>
      <c r="V292" s="81"/>
      <c r="W292" s="81"/>
      <c r="X292" s="81"/>
    </row>
    <row r="293" spans="18:32" ht="16" x14ac:dyDescent="0.2">
      <c r="R293" s="1" t="s">
        <v>3</v>
      </c>
      <c r="S293" s="2" t="s">
        <v>4</v>
      </c>
      <c r="T293" s="2" t="s">
        <v>597</v>
      </c>
      <c r="U293" s="56" t="s">
        <v>603</v>
      </c>
      <c r="V293" s="44" t="s">
        <v>598</v>
      </c>
      <c r="W293" s="45" t="s">
        <v>6</v>
      </c>
      <c r="X293" s="44" t="s">
        <v>599</v>
      </c>
    </row>
    <row r="294" spans="18:32" ht="14.75" customHeight="1" x14ac:dyDescent="0.2">
      <c r="R294" s="78" t="s">
        <v>580</v>
      </c>
      <c r="S294" s="79">
        <v>1</v>
      </c>
      <c r="T294" s="79">
        <v>20</v>
      </c>
      <c r="U294" s="82">
        <v>60</v>
      </c>
      <c r="V294" s="46">
        <v>60</v>
      </c>
      <c r="W294" s="46">
        <v>0.53393999999999997</v>
      </c>
      <c r="X294" s="46">
        <v>4.7034000000000002</v>
      </c>
      <c r="AD294" s="46">
        <v>0.53393999999999997</v>
      </c>
      <c r="AE294" s="46">
        <v>4.7034000000000002</v>
      </c>
    </row>
    <row r="295" spans="18:32" x14ac:dyDescent="0.2">
      <c r="R295" s="78" t="s">
        <v>580</v>
      </c>
      <c r="S295" s="79"/>
      <c r="T295" s="79"/>
      <c r="U295" s="82"/>
      <c r="V295" s="47">
        <v>120</v>
      </c>
      <c r="W295" s="47">
        <v>0.65969999999999995</v>
      </c>
      <c r="X295" s="47">
        <v>10.772449999999999</v>
      </c>
      <c r="AD295" s="47">
        <v>0.65969999999999995</v>
      </c>
      <c r="AE295" s="47">
        <v>10.772449999999999</v>
      </c>
    </row>
    <row r="296" spans="18:32" x14ac:dyDescent="0.2">
      <c r="R296" s="78" t="s">
        <v>580</v>
      </c>
      <c r="S296" s="79"/>
      <c r="T296" s="79"/>
      <c r="U296" s="82"/>
      <c r="V296" s="48">
        <f>60+V295</f>
        <v>180</v>
      </c>
      <c r="W296" s="48">
        <v>0.50325699999999995</v>
      </c>
      <c r="X296" s="48">
        <v>16.997088999999999</v>
      </c>
      <c r="Z296">
        <v>4.2925599999999999</v>
      </c>
      <c r="AA296">
        <v>9.8011400000000002</v>
      </c>
      <c r="AB296">
        <f>AA296-Z296</f>
        <v>5.5085800000000003</v>
      </c>
      <c r="AD296" s="48">
        <v>0.50325699999999995</v>
      </c>
      <c r="AE296" s="48">
        <v>16.997088999999999</v>
      </c>
    </row>
    <row r="297" spans="18:32" x14ac:dyDescent="0.2">
      <c r="R297" s="78" t="s">
        <v>580</v>
      </c>
      <c r="S297" s="79">
        <v>2</v>
      </c>
      <c r="T297" s="79">
        <v>20</v>
      </c>
      <c r="U297" s="82">
        <v>50</v>
      </c>
      <c r="V297" s="46">
        <v>60</v>
      </c>
      <c r="W297" s="46">
        <v>0.50151230000000002</v>
      </c>
      <c r="X297" s="46">
        <v>5.09321</v>
      </c>
      <c r="AD297" s="46">
        <v>0.50151230000000002</v>
      </c>
      <c r="AE297" s="46">
        <v>5.09321</v>
      </c>
      <c r="AF297" t="s">
        <v>604</v>
      </c>
    </row>
    <row r="298" spans="18:32" x14ac:dyDescent="0.2">
      <c r="R298" s="78" t="s">
        <v>580</v>
      </c>
      <c r="S298" s="79"/>
      <c r="T298" s="79"/>
      <c r="U298" s="82"/>
      <c r="V298" s="47">
        <v>120</v>
      </c>
      <c r="W298" s="47">
        <v>0.65573000000000004</v>
      </c>
      <c r="X298" s="47">
        <v>8.7361599999999999</v>
      </c>
      <c r="AD298" s="47">
        <v>0.65573000000000004</v>
      </c>
      <c r="AE298" s="47">
        <v>8.7361599999999999</v>
      </c>
    </row>
    <row r="299" spans="18:32" x14ac:dyDescent="0.2">
      <c r="R299" s="78" t="s">
        <v>580</v>
      </c>
      <c r="S299" s="79"/>
      <c r="T299" s="79"/>
      <c r="U299" s="82"/>
      <c r="V299" s="48">
        <f>60+V298</f>
        <v>180</v>
      </c>
      <c r="W299" s="48">
        <v>0.50323399999999996</v>
      </c>
      <c r="X299" s="48">
        <v>10.21383</v>
      </c>
      <c r="AD299" s="48">
        <v>0.50323399999999996</v>
      </c>
      <c r="AE299" s="48">
        <v>10.21383</v>
      </c>
    </row>
    <row r="300" spans="18:32" x14ac:dyDescent="0.2">
      <c r="R300" s="78" t="s">
        <v>580</v>
      </c>
      <c r="S300" s="79">
        <v>3</v>
      </c>
      <c r="T300" s="79">
        <v>30</v>
      </c>
      <c r="U300" s="82">
        <v>40</v>
      </c>
      <c r="V300" s="46">
        <v>60</v>
      </c>
      <c r="W300" s="46">
        <v>0.50851999999999997</v>
      </c>
      <c r="X300" s="46">
        <v>4.14689</v>
      </c>
      <c r="AD300" s="46">
        <v>0.50851999999999997</v>
      </c>
      <c r="AE300" s="46">
        <v>4.14689</v>
      </c>
    </row>
    <row r="301" spans="18:32" x14ac:dyDescent="0.2">
      <c r="R301" s="78" t="s">
        <v>580</v>
      </c>
      <c r="S301" s="79"/>
      <c r="T301" s="79"/>
      <c r="U301" s="82"/>
      <c r="V301" s="47">
        <v>120</v>
      </c>
      <c r="W301" s="47">
        <v>0</v>
      </c>
      <c r="X301" s="47">
        <v>0</v>
      </c>
      <c r="Y301">
        <v>688</v>
      </c>
      <c r="AD301" s="47">
        <v>0</v>
      </c>
      <c r="AE301" s="47">
        <v>0</v>
      </c>
    </row>
    <row r="302" spans="18:32" x14ac:dyDescent="0.2">
      <c r="R302" s="78" t="s">
        <v>580</v>
      </c>
      <c r="S302" s="79"/>
      <c r="T302" s="79"/>
      <c r="U302" s="82"/>
      <c r="V302" s="48">
        <f>60+V301</f>
        <v>180</v>
      </c>
      <c r="W302" s="48">
        <v>0</v>
      </c>
      <c r="X302" s="48">
        <v>0</v>
      </c>
      <c r="AD302" s="48">
        <v>0</v>
      </c>
      <c r="AE302" s="48">
        <v>0</v>
      </c>
    </row>
    <row r="303" spans="18:32" x14ac:dyDescent="0.2">
      <c r="R303" s="78" t="s">
        <v>580</v>
      </c>
      <c r="S303" s="79">
        <v>4</v>
      </c>
      <c r="T303" s="79">
        <v>40</v>
      </c>
      <c r="U303" s="82">
        <v>30</v>
      </c>
      <c r="V303" s="46">
        <v>60</v>
      </c>
      <c r="W303" s="46">
        <v>0.65132000000000001</v>
      </c>
      <c r="X303" s="46">
        <v>5.4840999999999998</v>
      </c>
      <c r="AD303" s="46">
        <v>0.55079999999999996</v>
      </c>
      <c r="AE303" s="46">
        <v>4.0381</v>
      </c>
    </row>
    <row r="304" spans="18:32" x14ac:dyDescent="0.2">
      <c r="R304" s="78" t="s">
        <v>580</v>
      </c>
      <c r="S304" s="79"/>
      <c r="T304" s="79"/>
      <c r="U304" s="82"/>
      <c r="V304" s="47">
        <v>120</v>
      </c>
      <c r="W304" s="47">
        <v>0.66635999999999995</v>
      </c>
      <c r="X304" s="47">
        <v>8.5533999999999999</v>
      </c>
      <c r="AD304" s="47">
        <v>0</v>
      </c>
      <c r="AE304" s="47">
        <v>0</v>
      </c>
    </row>
    <row r="305" spans="18:31" x14ac:dyDescent="0.2">
      <c r="R305" s="78" t="s">
        <v>580</v>
      </c>
      <c r="S305" s="79"/>
      <c r="T305" s="79"/>
      <c r="U305" s="82"/>
      <c r="V305" s="48">
        <f>60+V304</f>
        <v>180</v>
      </c>
      <c r="W305" s="48">
        <v>0</v>
      </c>
      <c r="X305" s="48">
        <v>0</v>
      </c>
      <c r="AD305" s="48">
        <v>0</v>
      </c>
      <c r="AE305" s="48">
        <v>0</v>
      </c>
    </row>
    <row r="306" spans="18:31" x14ac:dyDescent="0.2">
      <c r="R306" s="78" t="s">
        <v>580</v>
      </c>
      <c r="S306" s="79">
        <v>5</v>
      </c>
      <c r="T306" s="79">
        <v>50</v>
      </c>
      <c r="U306" s="82">
        <v>20</v>
      </c>
      <c r="V306" s="46">
        <v>60</v>
      </c>
      <c r="W306" s="47">
        <v>0.59187000000000001</v>
      </c>
      <c r="X306" s="47">
        <v>4.50258</v>
      </c>
    </row>
    <row r="307" spans="18:31" x14ac:dyDescent="0.2">
      <c r="R307" s="78" t="s">
        <v>580</v>
      </c>
      <c r="S307" s="79"/>
      <c r="T307" s="79"/>
      <c r="U307" s="82"/>
      <c r="V307" s="47">
        <v>120</v>
      </c>
      <c r="W307" s="51">
        <v>0</v>
      </c>
      <c r="X307" s="51">
        <v>0</v>
      </c>
    </row>
    <row r="308" spans="18:31" x14ac:dyDescent="0.2">
      <c r="R308" s="78" t="s">
        <v>580</v>
      </c>
      <c r="S308" s="79"/>
      <c r="T308" s="79"/>
      <c r="U308" s="82"/>
      <c r="V308" s="48">
        <f>60+V307</f>
        <v>180</v>
      </c>
      <c r="W308" s="52">
        <v>0</v>
      </c>
      <c r="X308" s="52">
        <v>0</v>
      </c>
    </row>
    <row r="309" spans="18:31" x14ac:dyDescent="0.2">
      <c r="R309" s="78" t="s">
        <v>580</v>
      </c>
      <c r="S309" s="79">
        <v>2</v>
      </c>
      <c r="T309" s="79">
        <v>50</v>
      </c>
      <c r="U309" s="82">
        <v>10</v>
      </c>
      <c r="V309" s="46">
        <v>60</v>
      </c>
      <c r="W309" s="53">
        <v>0.52537999999999996</v>
      </c>
      <c r="X309" s="53">
        <v>4.2628000000000004</v>
      </c>
    </row>
    <row r="310" spans="18:31" x14ac:dyDescent="0.2">
      <c r="R310" s="78" t="s">
        <v>580</v>
      </c>
      <c r="S310" s="79"/>
      <c r="T310" s="79"/>
      <c r="U310" s="82"/>
      <c r="V310" s="47">
        <v>120</v>
      </c>
      <c r="W310" s="54">
        <v>0.7319</v>
      </c>
      <c r="X310" s="54">
        <v>5.2683</v>
      </c>
    </row>
    <row r="311" spans="18:31" x14ac:dyDescent="0.2">
      <c r="R311" s="78" t="s">
        <v>580</v>
      </c>
      <c r="S311" s="79"/>
      <c r="T311" s="79"/>
      <c r="U311" s="82"/>
      <c r="V311" s="48">
        <f>60+V310</f>
        <v>180</v>
      </c>
      <c r="W311" s="52"/>
      <c r="X311" s="52"/>
    </row>
    <row r="312" spans="18:31" ht="14" customHeight="1" x14ac:dyDescent="0.2">
      <c r="R312" s="78" t="s">
        <v>580</v>
      </c>
      <c r="S312" s="79">
        <v>2</v>
      </c>
      <c r="T312" s="79">
        <v>50</v>
      </c>
      <c r="U312" s="82">
        <v>60</v>
      </c>
      <c r="V312" s="46">
        <v>60</v>
      </c>
      <c r="W312" s="53">
        <v>0.61982999999999999</v>
      </c>
      <c r="X312" s="53">
        <v>2.7890100000000002</v>
      </c>
    </row>
    <row r="313" spans="18:31" x14ac:dyDescent="0.2">
      <c r="R313" s="78" t="s">
        <v>580</v>
      </c>
      <c r="S313" s="79"/>
      <c r="T313" s="79"/>
      <c r="U313" s="82"/>
      <c r="V313" s="47">
        <v>120</v>
      </c>
      <c r="W313" s="54">
        <v>0.57193000000000005</v>
      </c>
      <c r="X313" s="54">
        <v>5.6890700000000001</v>
      </c>
    </row>
    <row r="314" spans="18:31" x14ac:dyDescent="0.2">
      <c r="R314" s="78" t="s">
        <v>580</v>
      </c>
      <c r="S314" s="79"/>
      <c r="T314" s="79"/>
      <c r="U314" s="82"/>
      <c r="V314" s="48">
        <f>60+V313</f>
        <v>180</v>
      </c>
      <c r="W314" s="52">
        <v>0.61194000000000004</v>
      </c>
      <c r="X314" s="52">
        <v>8.4099699999999995</v>
      </c>
    </row>
    <row r="315" spans="18:31" x14ac:dyDescent="0.2">
      <c r="R315" s="78" t="s">
        <v>580</v>
      </c>
      <c r="S315" s="79">
        <v>8</v>
      </c>
      <c r="T315" s="79">
        <v>80</v>
      </c>
      <c r="U315" s="82">
        <v>50</v>
      </c>
      <c r="V315" s="46">
        <v>60</v>
      </c>
      <c r="W315" s="53">
        <v>0.59735000000000005</v>
      </c>
      <c r="X315" s="53">
        <v>2.6899500000000001</v>
      </c>
    </row>
    <row r="316" spans="18:31" x14ac:dyDescent="0.2">
      <c r="R316" s="78" t="s">
        <v>580</v>
      </c>
      <c r="S316" s="79"/>
      <c r="T316" s="79"/>
      <c r="U316" s="82"/>
      <c r="V316" s="47">
        <v>120</v>
      </c>
      <c r="W316" s="54">
        <v>0.79576999999999998</v>
      </c>
      <c r="X316" s="54">
        <v>5.9861899999999997</v>
      </c>
    </row>
    <row r="317" spans="18:31" x14ac:dyDescent="0.2">
      <c r="R317" s="78" t="s">
        <v>580</v>
      </c>
      <c r="S317" s="79"/>
      <c r="T317" s="79"/>
      <c r="U317" s="82"/>
      <c r="V317" s="48">
        <f>60+V316</f>
        <v>180</v>
      </c>
      <c r="W317" s="52">
        <v>0</v>
      </c>
      <c r="X317" s="52">
        <v>0</v>
      </c>
    </row>
    <row r="318" spans="18:31" x14ac:dyDescent="0.2">
      <c r="R318" s="78" t="s">
        <v>580</v>
      </c>
      <c r="S318" s="79">
        <v>9</v>
      </c>
      <c r="T318" s="79">
        <v>90</v>
      </c>
      <c r="U318" s="82">
        <v>40</v>
      </c>
      <c r="V318" s="46">
        <v>60</v>
      </c>
      <c r="W318" s="53">
        <v>0.51944800000000002</v>
      </c>
      <c r="X318" s="53">
        <v>2.7324000000000002</v>
      </c>
    </row>
    <row r="319" spans="18:31" x14ac:dyDescent="0.2">
      <c r="R319" s="78" t="s">
        <v>580</v>
      </c>
      <c r="S319" s="79"/>
      <c r="T319" s="79"/>
      <c r="U319" s="82"/>
      <c r="V319" s="47">
        <v>120</v>
      </c>
      <c r="W319" s="54">
        <v>0</v>
      </c>
      <c r="X319" s="54">
        <v>0</v>
      </c>
    </row>
    <row r="320" spans="18:31" x14ac:dyDescent="0.2">
      <c r="R320" s="78" t="s">
        <v>580</v>
      </c>
      <c r="S320" s="79"/>
      <c r="T320" s="79"/>
      <c r="U320" s="82"/>
      <c r="V320" s="48">
        <f>60+V319</f>
        <v>180</v>
      </c>
      <c r="W320" s="52">
        <v>0</v>
      </c>
      <c r="X320" s="52">
        <v>0</v>
      </c>
    </row>
    <row r="321" spans="18:24" x14ac:dyDescent="0.2">
      <c r="R321" s="78" t="s">
        <v>580</v>
      </c>
      <c r="S321" s="79">
        <v>10</v>
      </c>
      <c r="T321" s="79">
        <v>100</v>
      </c>
      <c r="U321" s="82">
        <v>30</v>
      </c>
      <c r="V321" s="46">
        <v>60</v>
      </c>
      <c r="W321" s="53">
        <v>0.501336</v>
      </c>
      <c r="X321" s="53">
        <v>2.86957</v>
      </c>
    </row>
    <row r="322" spans="18:24" x14ac:dyDescent="0.2">
      <c r="R322" s="78" t="s">
        <v>580</v>
      </c>
      <c r="S322" s="79"/>
      <c r="T322" s="79"/>
      <c r="U322" s="82"/>
      <c r="V322" s="47">
        <v>120</v>
      </c>
      <c r="W322" s="54">
        <v>0</v>
      </c>
      <c r="X322" s="54">
        <v>0</v>
      </c>
    </row>
    <row r="323" spans="18:24" x14ac:dyDescent="0.2">
      <c r="R323" s="78" t="s">
        <v>580</v>
      </c>
      <c r="S323" s="79"/>
      <c r="T323" s="79"/>
      <c r="U323" s="82"/>
      <c r="V323" s="48">
        <f>60+V322</f>
        <v>180</v>
      </c>
      <c r="W323" s="52">
        <v>0</v>
      </c>
      <c r="X323" s="52">
        <v>0</v>
      </c>
    </row>
    <row r="324" spans="18:24" x14ac:dyDescent="0.2">
      <c r="R324" s="78" t="s">
        <v>580</v>
      </c>
      <c r="S324" s="79">
        <v>3</v>
      </c>
      <c r="T324" s="79">
        <v>100</v>
      </c>
      <c r="U324" s="82">
        <v>20</v>
      </c>
      <c r="V324" s="46">
        <v>60</v>
      </c>
      <c r="W324" s="53">
        <v>0.57460999999999995</v>
      </c>
      <c r="X324" s="53">
        <v>2.5849199999999999</v>
      </c>
    </row>
    <row r="325" spans="18:24" x14ac:dyDescent="0.2">
      <c r="R325" s="78" t="s">
        <v>580</v>
      </c>
      <c r="S325" s="79"/>
      <c r="T325" s="79"/>
      <c r="U325" s="82"/>
      <c r="V325" s="47">
        <v>120</v>
      </c>
      <c r="W325" s="54">
        <v>0</v>
      </c>
      <c r="X325" s="54">
        <v>0</v>
      </c>
    </row>
    <row r="326" spans="18:24" x14ac:dyDescent="0.2">
      <c r="R326" s="78" t="s">
        <v>580</v>
      </c>
      <c r="S326" s="79"/>
      <c r="T326" s="79"/>
      <c r="U326" s="82"/>
      <c r="V326" s="48">
        <f>60+V325</f>
        <v>180</v>
      </c>
      <c r="W326" s="52">
        <v>0</v>
      </c>
      <c r="X326" s="52">
        <v>0</v>
      </c>
    </row>
    <row r="327" spans="18:24" x14ac:dyDescent="0.2">
      <c r="R327" s="78" t="s">
        <v>580</v>
      </c>
      <c r="S327" s="79">
        <v>7</v>
      </c>
      <c r="T327" s="79">
        <v>70</v>
      </c>
      <c r="U327" s="82">
        <v>10</v>
      </c>
      <c r="V327" s="46">
        <v>60</v>
      </c>
      <c r="W327" s="53">
        <v>0.50529880000000005</v>
      </c>
      <c r="X327" s="53">
        <v>2.57917</v>
      </c>
    </row>
    <row r="328" spans="18:24" x14ac:dyDescent="0.2">
      <c r="R328" s="78" t="s">
        <v>580</v>
      </c>
      <c r="S328" s="79"/>
      <c r="T328" s="79"/>
      <c r="U328" s="82"/>
      <c r="V328" s="47">
        <v>120</v>
      </c>
      <c r="W328" s="54"/>
      <c r="X328" s="54"/>
    </row>
    <row r="329" spans="18:24" x14ac:dyDescent="0.2">
      <c r="R329" s="78" t="s">
        <v>580</v>
      </c>
      <c r="S329" s="79"/>
      <c r="T329" s="79"/>
      <c r="U329" s="82"/>
      <c r="V329" s="48">
        <f>60+V328</f>
        <v>180</v>
      </c>
      <c r="W329" s="52"/>
      <c r="X329" s="52"/>
    </row>
    <row r="330" spans="18:24" ht="14.75" customHeight="1" x14ac:dyDescent="0.2">
      <c r="R330" s="78" t="s">
        <v>580</v>
      </c>
      <c r="S330" s="79">
        <v>3</v>
      </c>
      <c r="T330" s="79">
        <v>100</v>
      </c>
      <c r="U330" s="82">
        <v>60</v>
      </c>
      <c r="V330" s="46">
        <v>60</v>
      </c>
      <c r="W330" s="53">
        <v>0.59773399999999999</v>
      </c>
      <c r="X330" s="53">
        <v>2.23916</v>
      </c>
    </row>
    <row r="331" spans="18:24" x14ac:dyDescent="0.2">
      <c r="R331" s="78" t="s">
        <v>580</v>
      </c>
      <c r="S331" s="79"/>
      <c r="T331" s="79"/>
      <c r="U331" s="82"/>
      <c r="V331" s="47">
        <v>120</v>
      </c>
      <c r="W331" s="54">
        <v>0.67659999999999998</v>
      </c>
      <c r="X331" s="54">
        <v>3.0142000000000002</v>
      </c>
    </row>
    <row r="332" spans="18:24" x14ac:dyDescent="0.2">
      <c r="R332" s="78" t="s">
        <v>580</v>
      </c>
      <c r="S332" s="79"/>
      <c r="T332" s="79"/>
      <c r="U332" s="82"/>
      <c r="V332" s="48">
        <f>60+V331</f>
        <v>180</v>
      </c>
      <c r="W332" s="52" t="s">
        <v>605</v>
      </c>
      <c r="X332" s="52">
        <v>5.0475899999999996</v>
      </c>
    </row>
    <row r="333" spans="18:24" x14ac:dyDescent="0.2">
      <c r="R333" s="78" t="s">
        <v>580</v>
      </c>
      <c r="S333" s="79">
        <v>9</v>
      </c>
      <c r="T333" s="79">
        <v>90</v>
      </c>
      <c r="U333" s="82">
        <v>50</v>
      </c>
      <c r="V333" s="46">
        <v>60</v>
      </c>
      <c r="W333" s="53">
        <v>0.57916000000000001</v>
      </c>
      <c r="X333" s="53">
        <v>1.5056</v>
      </c>
    </row>
    <row r="334" spans="18:24" x14ac:dyDescent="0.2">
      <c r="R334" s="78" t="s">
        <v>580</v>
      </c>
      <c r="S334" s="79"/>
      <c r="T334" s="79"/>
      <c r="U334" s="82"/>
      <c r="V334" s="47">
        <v>120</v>
      </c>
      <c r="W334" s="54">
        <v>0.71109500000000003</v>
      </c>
      <c r="X334" s="54">
        <v>3.19475</v>
      </c>
    </row>
    <row r="335" spans="18:24" x14ac:dyDescent="0.2">
      <c r="R335" s="78" t="s">
        <v>580</v>
      </c>
      <c r="S335" s="79"/>
      <c r="T335" s="79"/>
      <c r="U335" s="82"/>
      <c r="V335" s="48">
        <f>60+V334</f>
        <v>180</v>
      </c>
      <c r="W335" s="52">
        <v>0.60981700000000005</v>
      </c>
      <c r="X335" s="52">
        <v>3.3984200000000002</v>
      </c>
    </row>
    <row r="336" spans="18:24" x14ac:dyDescent="0.2">
      <c r="R336" s="78" t="s">
        <v>580</v>
      </c>
      <c r="S336" s="79">
        <v>10</v>
      </c>
      <c r="T336" s="79">
        <v>100</v>
      </c>
      <c r="U336" s="82">
        <v>40</v>
      </c>
      <c r="V336" s="46">
        <v>60</v>
      </c>
      <c r="W336" s="53">
        <v>0.55506350000000004</v>
      </c>
      <c r="X336" s="53">
        <v>1.9063369999999999</v>
      </c>
    </row>
    <row r="337" spans="17:25" x14ac:dyDescent="0.2">
      <c r="R337" s="78" t="s">
        <v>580</v>
      </c>
      <c r="S337" s="79"/>
      <c r="T337" s="79"/>
      <c r="U337" s="82"/>
      <c r="V337" s="47">
        <v>120</v>
      </c>
      <c r="W337" s="54">
        <v>0</v>
      </c>
      <c r="X337" s="54">
        <v>0</v>
      </c>
    </row>
    <row r="338" spans="17:25" x14ac:dyDescent="0.2">
      <c r="R338" s="78" t="s">
        <v>580</v>
      </c>
      <c r="S338" s="79"/>
      <c r="T338" s="79"/>
      <c r="U338" s="82"/>
      <c r="V338" s="48">
        <f>60+V337</f>
        <v>180</v>
      </c>
      <c r="W338" s="52">
        <v>0</v>
      </c>
      <c r="X338" s="52">
        <v>0</v>
      </c>
    </row>
    <row r="339" spans="17:25" x14ac:dyDescent="0.2">
      <c r="R339" s="78"/>
      <c r="S339" s="78"/>
      <c r="T339" s="78"/>
      <c r="U339" s="82">
        <v>30</v>
      </c>
      <c r="V339" s="46">
        <v>60</v>
      </c>
      <c r="W339" s="53">
        <v>0.63370179999999998</v>
      </c>
      <c r="X339" s="53">
        <v>1.8702099999999999</v>
      </c>
    </row>
    <row r="340" spans="17:25" x14ac:dyDescent="0.2">
      <c r="R340" s="78"/>
      <c r="S340" s="78"/>
      <c r="T340" s="78"/>
      <c r="U340" s="82"/>
      <c r="V340" s="47">
        <v>120</v>
      </c>
      <c r="W340" s="54">
        <v>0</v>
      </c>
      <c r="X340" s="54">
        <v>0</v>
      </c>
    </row>
    <row r="341" spans="17:25" x14ac:dyDescent="0.2">
      <c r="R341" s="78"/>
      <c r="S341" s="78"/>
      <c r="T341" s="78"/>
      <c r="U341" s="82"/>
      <c r="V341" s="48">
        <f>60+V340</f>
        <v>180</v>
      </c>
      <c r="W341" s="52">
        <v>0</v>
      </c>
      <c r="X341" s="52">
        <v>0</v>
      </c>
    </row>
    <row r="342" spans="17:25" x14ac:dyDescent="0.2">
      <c r="R342" s="78"/>
      <c r="S342" s="78"/>
      <c r="T342" s="78"/>
      <c r="U342" s="82">
        <v>20</v>
      </c>
      <c r="V342" s="46">
        <v>60</v>
      </c>
      <c r="W342" s="53">
        <v>0.51626300000000003</v>
      </c>
      <c r="X342" s="53">
        <v>1.8230719</v>
      </c>
    </row>
    <row r="343" spans="17:25" x14ac:dyDescent="0.2">
      <c r="R343" s="78"/>
      <c r="S343" s="78"/>
      <c r="T343" s="78"/>
      <c r="U343" s="82"/>
      <c r="V343" s="47">
        <v>120</v>
      </c>
      <c r="W343" s="54">
        <v>0</v>
      </c>
      <c r="X343" s="54">
        <v>0</v>
      </c>
    </row>
    <row r="344" spans="17:25" x14ac:dyDescent="0.2">
      <c r="R344" s="78"/>
      <c r="S344" s="78"/>
      <c r="T344" s="78"/>
      <c r="U344" s="82"/>
      <c r="V344" s="48">
        <f>60+V343</f>
        <v>180</v>
      </c>
      <c r="W344" s="52">
        <v>0</v>
      </c>
      <c r="X344" s="52">
        <v>0</v>
      </c>
    </row>
    <row r="345" spans="17:25" x14ac:dyDescent="0.2">
      <c r="R345" s="78"/>
      <c r="S345" s="79"/>
      <c r="T345" s="79"/>
      <c r="U345" s="82">
        <v>10</v>
      </c>
      <c r="V345" s="46">
        <v>60</v>
      </c>
      <c r="W345" s="53">
        <v>0.56617629999999997</v>
      </c>
      <c r="X345" s="53">
        <v>2.0683400000000001</v>
      </c>
    </row>
    <row r="346" spans="17:25" x14ac:dyDescent="0.2">
      <c r="R346" s="78"/>
      <c r="S346" s="79"/>
      <c r="T346" s="79"/>
      <c r="U346" s="82"/>
      <c r="V346" s="47">
        <v>120</v>
      </c>
      <c r="W346" s="54">
        <v>0</v>
      </c>
      <c r="X346" s="54">
        <v>0</v>
      </c>
    </row>
    <row r="347" spans="17:25" x14ac:dyDescent="0.2">
      <c r="R347" s="78"/>
      <c r="S347" s="79"/>
      <c r="T347" s="79"/>
      <c r="U347" s="82"/>
      <c r="V347" s="48">
        <f>60+V346</f>
        <v>180</v>
      </c>
      <c r="W347" s="52">
        <v>0</v>
      </c>
      <c r="X347" s="52">
        <v>0</v>
      </c>
    </row>
    <row r="351" spans="17:25" x14ac:dyDescent="0.2">
      <c r="Q351" s="9"/>
      <c r="R351" s="9"/>
      <c r="S351" s="9"/>
      <c r="T351" s="9"/>
      <c r="U351" s="9"/>
      <c r="V351" s="9"/>
      <c r="W351" s="9"/>
      <c r="X351" s="9"/>
      <c r="Y351" s="9"/>
    </row>
    <row r="352" spans="17:25" x14ac:dyDescent="0.2">
      <c r="Q352" s="9"/>
      <c r="R352" s="83"/>
      <c r="S352" s="83"/>
      <c r="T352" s="83"/>
      <c r="U352" s="83"/>
      <c r="V352" s="83"/>
      <c r="W352" s="83"/>
      <c r="X352" s="83"/>
      <c r="Y352" s="9"/>
    </row>
    <row r="353" spans="17:25" x14ac:dyDescent="0.2">
      <c r="Q353" s="9"/>
      <c r="R353" s="83"/>
      <c r="S353" s="83"/>
      <c r="T353" s="83"/>
      <c r="U353" s="83"/>
      <c r="V353" s="83"/>
      <c r="W353" s="83"/>
      <c r="X353" s="83"/>
      <c r="Y353" s="9"/>
    </row>
    <row r="354" spans="17:25" x14ac:dyDescent="0.2">
      <c r="Q354" s="9"/>
      <c r="R354" s="60"/>
      <c r="S354" s="60"/>
      <c r="T354" s="60"/>
      <c r="U354" s="61"/>
      <c r="V354" s="60"/>
      <c r="W354" s="60"/>
      <c r="X354" s="60"/>
      <c r="Y354" s="9"/>
    </row>
    <row r="355" spans="17:25" ht="14.75" customHeight="1" x14ac:dyDescent="0.2">
      <c r="Q355" s="9"/>
      <c r="R355" s="72"/>
      <c r="S355" s="72"/>
      <c r="T355" s="72"/>
      <c r="U355" s="84"/>
      <c r="V355" s="10"/>
      <c r="W355" s="10"/>
      <c r="X355" s="10"/>
      <c r="Y355" s="9"/>
    </row>
    <row r="356" spans="17:25" x14ac:dyDescent="0.2">
      <c r="Q356" s="9"/>
      <c r="R356" s="72"/>
      <c r="S356" s="72"/>
      <c r="T356" s="72"/>
      <c r="U356" s="84"/>
      <c r="V356" s="10"/>
      <c r="W356" s="10"/>
      <c r="X356" s="10"/>
      <c r="Y356" s="9"/>
    </row>
    <row r="357" spans="17:25" x14ac:dyDescent="0.2">
      <c r="Q357" s="9"/>
      <c r="R357" s="72"/>
      <c r="S357" s="72"/>
      <c r="T357" s="72"/>
      <c r="U357" s="84"/>
      <c r="V357" s="10"/>
      <c r="W357" s="10"/>
      <c r="X357" s="10"/>
      <c r="Y357" s="9"/>
    </row>
    <row r="358" spans="17:25" x14ac:dyDescent="0.2">
      <c r="Q358" s="9"/>
      <c r="R358" s="72"/>
      <c r="S358" s="72"/>
      <c r="T358" s="72"/>
      <c r="U358" s="84"/>
      <c r="V358" s="10"/>
      <c r="W358" s="10"/>
      <c r="X358" s="10"/>
      <c r="Y358" s="9"/>
    </row>
    <row r="359" spans="17:25" x14ac:dyDescent="0.2">
      <c r="Q359" s="9"/>
      <c r="R359" s="72"/>
      <c r="S359" s="72"/>
      <c r="T359" s="72"/>
      <c r="U359" s="84"/>
      <c r="V359" s="10"/>
      <c r="W359" s="62"/>
      <c r="X359" s="10"/>
      <c r="Y359" s="9"/>
    </row>
    <row r="360" spans="17:25" x14ac:dyDescent="0.2">
      <c r="Q360" s="9"/>
      <c r="R360" s="72"/>
      <c r="S360" s="72"/>
      <c r="T360" s="72"/>
      <c r="U360" s="84"/>
      <c r="V360" s="10"/>
      <c r="W360" s="10"/>
      <c r="X360" s="10"/>
      <c r="Y360" s="9"/>
    </row>
    <row r="361" spans="17:25" x14ac:dyDescent="0.2">
      <c r="Q361" s="9"/>
      <c r="R361" s="72"/>
      <c r="S361" s="72"/>
      <c r="T361" s="72"/>
      <c r="U361" s="84"/>
      <c r="V361" s="10"/>
      <c r="W361" s="10"/>
      <c r="X361" s="10"/>
      <c r="Y361" s="9"/>
    </row>
    <row r="362" spans="17:25" x14ac:dyDescent="0.2">
      <c r="Q362" s="9"/>
      <c r="R362" s="72"/>
      <c r="S362" s="72"/>
      <c r="T362" s="72"/>
      <c r="U362" s="84"/>
      <c r="V362" s="10"/>
      <c r="W362" s="10"/>
      <c r="X362" s="10"/>
      <c r="Y362" s="9"/>
    </row>
    <row r="363" spans="17:25" x14ac:dyDescent="0.2">
      <c r="Q363" s="9"/>
      <c r="R363" s="72"/>
      <c r="S363" s="72"/>
      <c r="T363" s="72"/>
      <c r="U363" s="84"/>
      <c r="V363" s="10"/>
      <c r="W363" s="10"/>
      <c r="X363" s="10"/>
      <c r="Y363" s="9"/>
    </row>
    <row r="364" spans="17:25" x14ac:dyDescent="0.2">
      <c r="Q364" s="9"/>
      <c r="R364" s="72"/>
      <c r="S364" s="72"/>
      <c r="T364" s="72"/>
      <c r="U364" s="84"/>
      <c r="V364" s="10"/>
      <c r="W364" s="10"/>
      <c r="X364" s="10"/>
      <c r="Y364" s="9"/>
    </row>
    <row r="365" spans="17:25" x14ac:dyDescent="0.2">
      <c r="Q365" s="9"/>
      <c r="R365" s="72"/>
      <c r="S365" s="72"/>
      <c r="T365" s="72"/>
      <c r="U365" s="84"/>
      <c r="V365" s="10"/>
      <c r="W365" s="10"/>
      <c r="X365" s="10"/>
      <c r="Y365" s="9"/>
    </row>
    <row r="366" spans="17:25" x14ac:dyDescent="0.2">
      <c r="Q366" s="9"/>
      <c r="R366" s="72"/>
      <c r="S366" s="72"/>
      <c r="T366" s="72"/>
      <c r="U366" s="84"/>
      <c r="V366" s="10"/>
      <c r="W366" s="10"/>
      <c r="X366" s="10"/>
      <c r="Y366" s="9"/>
    </row>
    <row r="367" spans="17:25" x14ac:dyDescent="0.2">
      <c r="Q367" s="9"/>
      <c r="R367" s="72"/>
      <c r="S367" s="72"/>
      <c r="T367" s="72"/>
      <c r="U367" s="84"/>
      <c r="V367" s="10"/>
      <c r="W367" s="10"/>
      <c r="X367" s="10"/>
      <c r="Y367" s="9"/>
    </row>
    <row r="368" spans="17:25" x14ac:dyDescent="0.2">
      <c r="Q368" s="9"/>
      <c r="R368" s="72"/>
      <c r="S368" s="72"/>
      <c r="T368" s="72"/>
      <c r="U368" s="84"/>
      <c r="V368" s="10"/>
      <c r="W368" s="10"/>
      <c r="X368" s="10"/>
      <c r="Y368" s="9"/>
    </row>
    <row r="369" spans="17:25" x14ac:dyDescent="0.2">
      <c r="Q369" s="9"/>
      <c r="R369" s="72"/>
      <c r="S369" s="72"/>
      <c r="T369" s="72"/>
      <c r="U369" s="84"/>
      <c r="V369" s="10"/>
      <c r="W369" s="63"/>
      <c r="X369" s="63"/>
      <c r="Y369" s="9"/>
    </row>
    <row r="370" spans="17:25" x14ac:dyDescent="0.2">
      <c r="Q370" s="9"/>
      <c r="R370" s="72"/>
      <c r="S370" s="72"/>
      <c r="T370" s="72"/>
      <c r="U370" s="84"/>
      <c r="V370" s="10"/>
      <c r="W370" s="63"/>
      <c r="X370" s="63"/>
      <c r="Y370" s="9"/>
    </row>
    <row r="371" spans="17:25" x14ac:dyDescent="0.2">
      <c r="Q371" s="9"/>
      <c r="R371" s="72"/>
      <c r="S371" s="72"/>
      <c r="T371" s="72"/>
      <c r="U371" s="84"/>
      <c r="V371" s="10"/>
      <c r="W371" s="63"/>
      <c r="X371" s="63"/>
      <c r="Y371" s="9"/>
    </row>
    <row r="372" spans="17:25" x14ac:dyDescent="0.2">
      <c r="Q372" s="9"/>
      <c r="R372" s="72"/>
      <c r="S372" s="72"/>
      <c r="T372" s="72"/>
      <c r="U372" s="84"/>
      <c r="V372" s="10"/>
      <c r="W372" s="63"/>
      <c r="X372" s="63"/>
      <c r="Y372" s="9"/>
    </row>
    <row r="373" spans="17:25" ht="14.75" customHeight="1" x14ac:dyDescent="0.2">
      <c r="Q373" s="9"/>
      <c r="R373" s="72"/>
      <c r="S373" s="72"/>
      <c r="T373" s="72"/>
      <c r="U373" s="84"/>
      <c r="V373" s="10"/>
      <c r="W373" s="63"/>
      <c r="X373" s="63"/>
      <c r="Y373" s="9"/>
    </row>
    <row r="374" spans="17:25" x14ac:dyDescent="0.2">
      <c r="Q374" s="9"/>
      <c r="R374" s="72"/>
      <c r="S374" s="72"/>
      <c r="T374" s="72"/>
      <c r="U374" s="84"/>
      <c r="V374" s="10"/>
      <c r="W374" s="63"/>
      <c r="X374" s="63"/>
      <c r="Y374" s="9"/>
    </row>
    <row r="375" spans="17:25" x14ac:dyDescent="0.2">
      <c r="Q375" s="9"/>
      <c r="R375" s="72"/>
      <c r="S375" s="72"/>
      <c r="T375" s="72"/>
      <c r="U375" s="84"/>
      <c r="V375" s="10"/>
      <c r="W375" s="63"/>
      <c r="X375" s="63"/>
      <c r="Y375" s="9"/>
    </row>
    <row r="376" spans="17:25" x14ac:dyDescent="0.2">
      <c r="Q376" s="9"/>
      <c r="R376" s="72"/>
      <c r="S376" s="72"/>
      <c r="T376" s="72"/>
      <c r="U376" s="84"/>
      <c r="V376" s="10"/>
      <c r="W376" s="63"/>
      <c r="X376" s="63"/>
      <c r="Y376" s="9"/>
    </row>
    <row r="377" spans="17:25" x14ac:dyDescent="0.2">
      <c r="Q377" s="9"/>
      <c r="R377" s="72"/>
      <c r="S377" s="72"/>
      <c r="T377" s="72"/>
      <c r="U377" s="84"/>
      <c r="V377" s="10"/>
      <c r="W377" s="63"/>
      <c r="X377" s="63"/>
      <c r="Y377" s="9"/>
    </row>
    <row r="378" spans="17:25" x14ac:dyDescent="0.2">
      <c r="Q378" s="9"/>
      <c r="R378" s="72"/>
      <c r="S378" s="72"/>
      <c r="T378" s="72"/>
      <c r="U378" s="84"/>
      <c r="V378" s="10"/>
      <c r="W378" s="63"/>
      <c r="X378" s="63"/>
      <c r="Y378" s="9"/>
    </row>
    <row r="379" spans="17:25" x14ac:dyDescent="0.2">
      <c r="Q379" s="9"/>
      <c r="R379" s="72"/>
      <c r="S379" s="72"/>
      <c r="T379" s="72"/>
      <c r="U379" s="84"/>
      <c r="V379" s="10"/>
      <c r="W379" s="63"/>
      <c r="X379" s="63"/>
      <c r="Y379" s="9"/>
    </row>
    <row r="380" spans="17:25" x14ac:dyDescent="0.2">
      <c r="Q380" s="9"/>
      <c r="R380" s="72"/>
      <c r="S380" s="72"/>
      <c r="T380" s="72"/>
      <c r="U380" s="84"/>
      <c r="V380" s="10"/>
      <c r="W380" s="63"/>
      <c r="X380" s="63"/>
      <c r="Y380" s="9"/>
    </row>
    <row r="381" spans="17:25" x14ac:dyDescent="0.2">
      <c r="Q381" s="9"/>
      <c r="R381" s="72"/>
      <c r="S381" s="72"/>
      <c r="T381" s="72"/>
      <c r="U381" s="84"/>
      <c r="V381" s="10"/>
      <c r="W381" s="63"/>
      <c r="X381" s="63"/>
      <c r="Y381" s="9"/>
    </row>
    <row r="382" spans="17:25" x14ac:dyDescent="0.2">
      <c r="Q382" s="9"/>
      <c r="R382" s="72"/>
      <c r="S382" s="72"/>
      <c r="T382" s="72"/>
      <c r="U382" s="84"/>
      <c r="V382" s="10"/>
      <c r="W382" s="63"/>
      <c r="X382" s="63"/>
      <c r="Y382" s="9"/>
    </row>
    <row r="383" spans="17:25" x14ac:dyDescent="0.2">
      <c r="Q383" s="9"/>
      <c r="R383" s="72"/>
      <c r="S383" s="72"/>
      <c r="T383" s="72"/>
      <c r="U383" s="84"/>
      <c r="V383" s="10"/>
      <c r="W383" s="63"/>
      <c r="X383" s="63"/>
      <c r="Y383" s="9"/>
    </row>
    <row r="384" spans="17:25" x14ac:dyDescent="0.2">
      <c r="Q384" s="9"/>
      <c r="R384" s="72"/>
      <c r="S384" s="72"/>
      <c r="T384" s="72"/>
      <c r="U384" s="84"/>
      <c r="V384" s="10"/>
      <c r="W384" s="63"/>
      <c r="X384" s="63"/>
      <c r="Y384" s="9"/>
    </row>
    <row r="385" spans="17:25" x14ac:dyDescent="0.2">
      <c r="Q385" s="9"/>
      <c r="R385" s="72"/>
      <c r="S385" s="72"/>
      <c r="T385" s="72"/>
      <c r="U385" s="84"/>
      <c r="V385" s="10"/>
      <c r="W385" s="63"/>
      <c r="X385" s="63"/>
      <c r="Y385" s="9"/>
    </row>
    <row r="386" spans="17:25" x14ac:dyDescent="0.2">
      <c r="Q386" s="9"/>
      <c r="R386" s="72"/>
      <c r="S386" s="72"/>
      <c r="T386" s="72"/>
      <c r="U386" s="84"/>
      <c r="V386" s="10"/>
      <c r="W386" s="63"/>
      <c r="X386" s="63"/>
      <c r="Y386" s="9"/>
    </row>
    <row r="387" spans="17:25" x14ac:dyDescent="0.2">
      <c r="Q387" s="9"/>
      <c r="R387" s="72"/>
      <c r="S387" s="72"/>
      <c r="T387" s="72"/>
      <c r="U387" s="84"/>
      <c r="V387" s="10"/>
      <c r="W387" s="63"/>
      <c r="X387" s="63"/>
      <c r="Y387" s="9"/>
    </row>
    <row r="388" spans="17:25" x14ac:dyDescent="0.2">
      <c r="Q388" s="9"/>
      <c r="R388" s="72"/>
      <c r="S388" s="72"/>
      <c r="T388" s="72"/>
      <c r="U388" s="84"/>
      <c r="V388" s="10"/>
      <c r="W388" s="63"/>
      <c r="X388" s="63"/>
      <c r="Y388" s="9"/>
    </row>
    <row r="389" spans="17:25" x14ac:dyDescent="0.2">
      <c r="Q389" s="9"/>
      <c r="R389" s="72"/>
      <c r="S389" s="72"/>
      <c r="T389" s="72"/>
      <c r="U389" s="84"/>
      <c r="V389" s="10"/>
      <c r="W389" s="63"/>
      <c r="X389" s="63"/>
      <c r="Y389" s="9"/>
    </row>
    <row r="390" spans="17:25" x14ac:dyDescent="0.2">
      <c r="Q390" s="9"/>
      <c r="R390" s="72"/>
      <c r="S390" s="72"/>
      <c r="T390" s="72"/>
      <c r="U390" s="84"/>
      <c r="V390" s="10"/>
      <c r="W390" s="63"/>
      <c r="X390" s="63"/>
      <c r="Y390" s="9"/>
    </row>
    <row r="391" spans="17:25" ht="14.75" customHeight="1" x14ac:dyDescent="0.2">
      <c r="Q391" s="9"/>
      <c r="R391" s="72"/>
      <c r="S391" s="72"/>
      <c r="T391" s="72"/>
      <c r="U391" s="84"/>
      <c r="V391" s="10"/>
      <c r="W391" s="63"/>
      <c r="X391" s="63"/>
      <c r="Y391" s="9"/>
    </row>
    <row r="392" spans="17:25" x14ac:dyDescent="0.2">
      <c r="Q392" s="9"/>
      <c r="R392" s="72"/>
      <c r="S392" s="72"/>
      <c r="T392" s="72"/>
      <c r="U392" s="84"/>
      <c r="V392" s="10"/>
      <c r="W392" s="63"/>
      <c r="X392" s="63"/>
      <c r="Y392" s="9"/>
    </row>
    <row r="393" spans="17:25" x14ac:dyDescent="0.2">
      <c r="Q393" s="9"/>
      <c r="R393" s="72"/>
      <c r="S393" s="72"/>
      <c r="T393" s="72"/>
      <c r="U393" s="84"/>
      <c r="V393" s="10"/>
      <c r="W393" s="63"/>
      <c r="X393" s="63"/>
      <c r="Y393" s="9"/>
    </row>
    <row r="394" spans="17:25" x14ac:dyDescent="0.2">
      <c r="Q394" s="9"/>
      <c r="R394" s="72"/>
      <c r="S394" s="72"/>
      <c r="T394" s="72"/>
      <c r="U394" s="84"/>
      <c r="V394" s="10"/>
      <c r="W394" s="63"/>
      <c r="X394" s="63"/>
      <c r="Y394" s="9"/>
    </row>
    <row r="395" spans="17:25" x14ac:dyDescent="0.2">
      <c r="Q395" s="9"/>
      <c r="R395" s="72"/>
      <c r="S395" s="72"/>
      <c r="T395" s="72"/>
      <c r="U395" s="84"/>
      <c r="V395" s="10"/>
      <c r="W395" s="63"/>
      <c r="X395" s="63"/>
      <c r="Y395" s="9"/>
    </row>
    <row r="396" spans="17:25" x14ac:dyDescent="0.2">
      <c r="Q396" s="9"/>
      <c r="R396" s="72"/>
      <c r="S396" s="72"/>
      <c r="T396" s="72"/>
      <c r="U396" s="84"/>
      <c r="V396" s="10"/>
      <c r="W396" s="63"/>
      <c r="X396" s="63"/>
      <c r="Y396" s="9"/>
    </row>
    <row r="397" spans="17:25" x14ac:dyDescent="0.2">
      <c r="Q397" s="9"/>
      <c r="R397" s="72"/>
      <c r="S397" s="72"/>
      <c r="T397" s="72"/>
      <c r="U397" s="84"/>
      <c r="V397" s="10"/>
      <c r="W397" s="63"/>
      <c r="X397" s="63"/>
      <c r="Y397" s="9"/>
    </row>
    <row r="398" spans="17:25" x14ac:dyDescent="0.2">
      <c r="Q398" s="9"/>
      <c r="R398" s="72"/>
      <c r="S398" s="72"/>
      <c r="T398" s="72"/>
      <c r="U398" s="84"/>
      <c r="V398" s="10"/>
      <c r="W398" s="63"/>
      <c r="X398" s="63"/>
      <c r="Y398" s="9"/>
    </row>
    <row r="399" spans="17:25" x14ac:dyDescent="0.2">
      <c r="Q399" s="9"/>
      <c r="R399" s="72"/>
      <c r="S399" s="72"/>
      <c r="T399" s="72"/>
      <c r="U399" s="84"/>
      <c r="V399" s="10"/>
      <c r="W399" s="63"/>
      <c r="X399" s="63"/>
      <c r="Y399" s="9"/>
    </row>
    <row r="400" spans="17:25" x14ac:dyDescent="0.2">
      <c r="Q400" s="9"/>
      <c r="R400" s="72"/>
      <c r="S400" s="72"/>
      <c r="T400" s="72"/>
      <c r="U400" s="84"/>
      <c r="V400" s="10"/>
      <c r="W400" s="63"/>
      <c r="X400" s="63"/>
      <c r="Y400" s="9"/>
    </row>
    <row r="401" spans="16:25" x14ac:dyDescent="0.2">
      <c r="Q401" s="9"/>
      <c r="R401" s="72"/>
      <c r="S401" s="72"/>
      <c r="T401" s="72"/>
      <c r="U401" s="84"/>
      <c r="V401" s="10"/>
      <c r="W401" s="63"/>
      <c r="X401" s="63"/>
      <c r="Y401" s="9"/>
    </row>
    <row r="402" spans="16:25" x14ac:dyDescent="0.2">
      <c r="Q402" s="9"/>
      <c r="R402" s="72"/>
      <c r="S402" s="72"/>
      <c r="T402" s="72"/>
      <c r="U402" s="84"/>
      <c r="V402" s="10"/>
      <c r="W402" s="63"/>
      <c r="X402" s="63"/>
      <c r="Y402" s="9"/>
    </row>
    <row r="403" spans="16:25" x14ac:dyDescent="0.2">
      <c r="Q403" s="9"/>
      <c r="R403" s="72"/>
      <c r="S403" s="72"/>
      <c r="T403" s="72"/>
      <c r="U403" s="84"/>
      <c r="V403" s="10"/>
      <c r="W403" s="63"/>
      <c r="X403" s="63"/>
      <c r="Y403" s="9"/>
    </row>
    <row r="404" spans="16:25" x14ac:dyDescent="0.2">
      <c r="Q404" s="9"/>
      <c r="R404" s="72"/>
      <c r="S404" s="72"/>
      <c r="T404" s="72"/>
      <c r="U404" s="84"/>
      <c r="V404" s="10"/>
      <c r="W404" s="63"/>
      <c r="X404" s="63"/>
      <c r="Y404" s="9"/>
    </row>
    <row r="405" spans="16:25" x14ac:dyDescent="0.2">
      <c r="Q405" s="9"/>
      <c r="R405" s="72"/>
      <c r="S405" s="72"/>
      <c r="T405" s="72"/>
      <c r="U405" s="84"/>
      <c r="V405" s="10"/>
      <c r="W405" s="63"/>
      <c r="X405" s="63"/>
      <c r="Y405" s="9"/>
    </row>
    <row r="406" spans="16:25" x14ac:dyDescent="0.2">
      <c r="Q406" s="9"/>
      <c r="R406" s="72"/>
      <c r="S406" s="72"/>
      <c r="T406" s="72"/>
      <c r="U406" s="84"/>
      <c r="V406" s="10"/>
      <c r="W406" s="63"/>
      <c r="X406" s="63"/>
      <c r="Y406" s="9"/>
    </row>
    <row r="407" spans="16:25" x14ac:dyDescent="0.2">
      <c r="Q407" s="9"/>
      <c r="R407" s="72"/>
      <c r="S407" s="72"/>
      <c r="T407" s="72"/>
      <c r="U407" s="84"/>
      <c r="V407" s="10"/>
      <c r="W407" s="63"/>
      <c r="X407" s="63"/>
      <c r="Y407" s="9"/>
    </row>
    <row r="408" spans="16:25" x14ac:dyDescent="0.2">
      <c r="Q408" s="9"/>
      <c r="R408" s="72"/>
      <c r="S408" s="72"/>
      <c r="T408" s="72"/>
      <c r="U408" s="84"/>
      <c r="V408" s="10"/>
      <c r="W408" s="63"/>
      <c r="X408" s="63"/>
      <c r="Y408" s="9"/>
    </row>
    <row r="411" spans="16:25" x14ac:dyDescent="0.2">
      <c r="P411">
        <v>10</v>
      </c>
    </row>
    <row r="412" spans="16:25" x14ac:dyDescent="0.2">
      <c r="P412">
        <v>20</v>
      </c>
    </row>
    <row r="413" spans="16:25" x14ac:dyDescent="0.2">
      <c r="P413">
        <v>30</v>
      </c>
      <c r="R413" s="83" t="s">
        <v>606</v>
      </c>
      <c r="S413" s="83"/>
      <c r="T413" s="83"/>
      <c r="U413" s="83"/>
      <c r="V413" s="83"/>
      <c r="W413" s="83"/>
      <c r="X413" s="83"/>
    </row>
    <row r="414" spans="16:25" x14ac:dyDescent="0.2">
      <c r="R414" s="83"/>
      <c r="S414" s="83"/>
      <c r="T414" s="83"/>
      <c r="U414" s="83"/>
      <c r="V414" s="83"/>
      <c r="W414" s="83"/>
      <c r="X414" s="83"/>
    </row>
    <row r="415" spans="16:25" ht="16" x14ac:dyDescent="0.2">
      <c r="R415" s="1" t="s">
        <v>3</v>
      </c>
      <c r="S415" s="2" t="s">
        <v>4</v>
      </c>
      <c r="T415" s="2" t="s">
        <v>597</v>
      </c>
      <c r="U415" s="56" t="s">
        <v>603</v>
      </c>
      <c r="V415" s="44" t="s">
        <v>598</v>
      </c>
      <c r="W415" s="45" t="s">
        <v>6</v>
      </c>
      <c r="X415" s="44" t="s">
        <v>599</v>
      </c>
    </row>
    <row r="416" spans="16:25" ht="14.75" customHeight="1" x14ac:dyDescent="0.2">
      <c r="R416" s="78" t="s">
        <v>580</v>
      </c>
      <c r="S416" s="79">
        <v>1</v>
      </c>
      <c r="T416" s="79">
        <v>20</v>
      </c>
      <c r="U416" s="82">
        <v>60</v>
      </c>
      <c r="V416" s="46">
        <v>60</v>
      </c>
      <c r="W416" s="46">
        <f>Z419+0.352702</f>
        <v>0.50270199999999998</v>
      </c>
      <c r="X416" s="46">
        <v>5.27</v>
      </c>
    </row>
    <row r="417" spans="18:26" x14ac:dyDescent="0.2">
      <c r="R417" s="78" t="s">
        <v>580</v>
      </c>
      <c r="S417" s="79"/>
      <c r="T417" s="79"/>
      <c r="U417" s="82"/>
      <c r="V417" s="47">
        <v>120</v>
      </c>
      <c r="W417" s="47">
        <v>0.49229000000000001</v>
      </c>
      <c r="X417" s="47">
        <v>9.9600000000000009</v>
      </c>
    </row>
    <row r="418" spans="18:26" x14ac:dyDescent="0.2">
      <c r="R418" s="78" t="s">
        <v>580</v>
      </c>
      <c r="S418" s="79"/>
      <c r="T418" s="79"/>
      <c r="U418" s="82"/>
      <c r="V418" s="48">
        <f>60+V417</f>
        <v>180</v>
      </c>
      <c r="W418" s="48">
        <v>0.72819999999999996</v>
      </c>
      <c r="X418" s="48">
        <v>16</v>
      </c>
    </row>
    <row r="419" spans="18:26" ht="16" thickBot="1" x14ac:dyDescent="0.25">
      <c r="R419" s="78" t="s">
        <v>580</v>
      </c>
      <c r="S419" s="79">
        <v>2</v>
      </c>
      <c r="T419" s="79">
        <v>20</v>
      </c>
      <c r="U419" s="82">
        <v>50</v>
      </c>
      <c r="V419" s="46">
        <v>60</v>
      </c>
      <c r="W419" s="46">
        <f>Z419+0.475286</f>
        <v>0.62528600000000001</v>
      </c>
      <c r="X419" s="46">
        <v>5.83</v>
      </c>
      <c r="Z419">
        <v>0.15</v>
      </c>
    </row>
    <row r="420" spans="18:26" ht="16" thickBot="1" x14ac:dyDescent="0.25">
      <c r="R420" s="78" t="s">
        <v>580</v>
      </c>
      <c r="S420" s="79"/>
      <c r="T420" s="79"/>
      <c r="U420" s="82"/>
      <c r="V420" s="47">
        <f>120-$P$411</f>
        <v>110</v>
      </c>
      <c r="W420" s="57">
        <v>0.33273940000000002</v>
      </c>
      <c r="X420" s="47">
        <v>9.42</v>
      </c>
    </row>
    <row r="421" spans="18:26" ht="16" thickBot="1" x14ac:dyDescent="0.25">
      <c r="R421" s="78" t="s">
        <v>580</v>
      </c>
      <c r="S421" s="79"/>
      <c r="T421" s="79"/>
      <c r="U421" s="82"/>
      <c r="V421" s="48">
        <f>V420+50</f>
        <v>160</v>
      </c>
      <c r="W421" s="48">
        <v>0.3392</v>
      </c>
      <c r="X421" s="48">
        <v>13.82</v>
      </c>
    </row>
    <row r="422" spans="18:26" ht="16" thickBot="1" x14ac:dyDescent="0.25">
      <c r="R422" s="78" t="s">
        <v>580</v>
      </c>
      <c r="S422" s="79">
        <v>3</v>
      </c>
      <c r="T422" s="79">
        <v>30</v>
      </c>
      <c r="U422" s="82">
        <v>40</v>
      </c>
      <c r="V422" s="46">
        <v>60</v>
      </c>
      <c r="W422" s="46">
        <f>Z419+0.34983</f>
        <v>0.49983</v>
      </c>
      <c r="X422" s="46">
        <v>5.63</v>
      </c>
    </row>
    <row r="423" spans="18:26" ht="16" thickBot="1" x14ac:dyDescent="0.25">
      <c r="R423" s="78" t="s">
        <v>580</v>
      </c>
      <c r="S423" s="79"/>
      <c r="T423" s="79"/>
      <c r="U423" s="82"/>
      <c r="V423" s="47">
        <f>V422+U422</f>
        <v>100</v>
      </c>
      <c r="W423" s="47">
        <v>0.43930000000000002</v>
      </c>
      <c r="X423" s="47">
        <v>8.35</v>
      </c>
    </row>
    <row r="424" spans="18:26" ht="16" thickBot="1" x14ac:dyDescent="0.25">
      <c r="R424" s="78" t="s">
        <v>580</v>
      </c>
      <c r="S424" s="79"/>
      <c r="T424" s="79"/>
      <c r="U424" s="82"/>
      <c r="V424" s="48">
        <f>V423+U422</f>
        <v>140</v>
      </c>
      <c r="W424" s="48">
        <v>0.57450000000000001</v>
      </c>
      <c r="X424" s="48">
        <v>11.95</v>
      </c>
    </row>
    <row r="425" spans="18:26" ht="16" thickBot="1" x14ac:dyDescent="0.25">
      <c r="R425" s="78" t="s">
        <v>580</v>
      </c>
      <c r="S425" s="79">
        <v>4</v>
      </c>
      <c r="T425" s="79">
        <v>40</v>
      </c>
      <c r="U425" s="82">
        <v>30</v>
      </c>
      <c r="V425" s="46">
        <v>60</v>
      </c>
      <c r="W425" s="46">
        <f>Z419+0.35777</f>
        <v>0.50776999999999994</v>
      </c>
      <c r="X425" s="46">
        <v>5.85</v>
      </c>
    </row>
    <row r="426" spans="18:26" x14ac:dyDescent="0.2">
      <c r="R426" s="78" t="s">
        <v>580</v>
      </c>
      <c r="S426" s="79"/>
      <c r="T426" s="79"/>
      <c r="U426" s="82"/>
      <c r="V426" s="47">
        <f>V425+U425</f>
        <v>90</v>
      </c>
      <c r="W426" s="47">
        <v>0.36831000000000003</v>
      </c>
      <c r="X426" s="47">
        <v>8.4600000000000009</v>
      </c>
    </row>
    <row r="427" spans="18:26" x14ac:dyDescent="0.2">
      <c r="R427" s="78" t="s">
        <v>580</v>
      </c>
      <c r="S427" s="79"/>
      <c r="T427" s="79"/>
      <c r="U427" s="82"/>
      <c r="V427" s="48">
        <f>V426+U425</f>
        <v>120</v>
      </c>
      <c r="W427" s="48">
        <v>0.75436999999999999</v>
      </c>
      <c r="X427" s="48">
        <v>11.63</v>
      </c>
    </row>
    <row r="428" spans="18:26" x14ac:dyDescent="0.2">
      <c r="R428" s="78" t="s">
        <v>580</v>
      </c>
      <c r="S428" s="79">
        <v>5</v>
      </c>
      <c r="T428" s="79">
        <v>50</v>
      </c>
      <c r="U428" s="82">
        <v>20</v>
      </c>
      <c r="V428" s="46">
        <v>60</v>
      </c>
      <c r="W428" s="47">
        <f>Z419+0.3161544</f>
        <v>0.46615439999999997</v>
      </c>
      <c r="X428" s="47">
        <v>4.2300000000000004</v>
      </c>
    </row>
    <row r="429" spans="18:26" x14ac:dyDescent="0.2">
      <c r="R429" s="78" t="s">
        <v>580</v>
      </c>
      <c r="S429" s="79"/>
      <c r="T429" s="79"/>
      <c r="U429" s="82"/>
      <c r="V429" s="47">
        <f>V428+U428</f>
        <v>80</v>
      </c>
      <c r="W429" s="51">
        <v>0.37126999999999999</v>
      </c>
      <c r="X429" s="51">
        <v>6.44</v>
      </c>
    </row>
    <row r="430" spans="18:26" x14ac:dyDescent="0.2">
      <c r="R430" s="78" t="s">
        <v>580</v>
      </c>
      <c r="S430" s="79"/>
      <c r="T430" s="79"/>
      <c r="U430" s="82"/>
      <c r="V430" s="48">
        <f>V429+U428</f>
        <v>100</v>
      </c>
      <c r="W430" s="52">
        <v>0.6109</v>
      </c>
      <c r="X430" s="52">
        <v>7.85</v>
      </c>
    </row>
    <row r="431" spans="18:26" x14ac:dyDescent="0.2">
      <c r="R431" s="78" t="s">
        <v>580</v>
      </c>
      <c r="S431" s="79">
        <v>2</v>
      </c>
      <c r="T431" s="79">
        <v>50</v>
      </c>
      <c r="U431" s="82">
        <v>10</v>
      </c>
      <c r="V431" s="46">
        <v>60</v>
      </c>
      <c r="W431" s="53">
        <f>Z419+0.35062</f>
        <v>0.50061999999999995</v>
      </c>
      <c r="X431" s="53">
        <v>5.32</v>
      </c>
      <c r="Z431">
        <v>60</v>
      </c>
    </row>
    <row r="432" spans="18:26" x14ac:dyDescent="0.2">
      <c r="R432" s="78" t="s">
        <v>580</v>
      </c>
      <c r="S432" s="79"/>
      <c r="T432" s="79"/>
      <c r="U432" s="82"/>
      <c r="V432" s="47">
        <f>V431+U431</f>
        <v>70</v>
      </c>
      <c r="W432" s="54">
        <v>0.34045999999999998</v>
      </c>
      <c r="X432" s="54">
        <v>6.28</v>
      </c>
      <c r="Z432">
        <v>50</v>
      </c>
    </row>
    <row r="433" spans="18:26" x14ac:dyDescent="0.2">
      <c r="R433" s="78" t="s">
        <v>580</v>
      </c>
      <c r="S433" s="79"/>
      <c r="T433" s="79"/>
      <c r="U433" s="82"/>
      <c r="V433" s="48">
        <f>V432+U431</f>
        <v>80</v>
      </c>
      <c r="W433" s="52">
        <v>0.69769999999999999</v>
      </c>
      <c r="X433" s="52">
        <v>6.28</v>
      </c>
      <c r="Z433">
        <v>40</v>
      </c>
    </row>
    <row r="434" spans="18:26" ht="14.75" customHeight="1" x14ac:dyDescent="0.2">
      <c r="R434" s="78" t="s">
        <v>580</v>
      </c>
      <c r="S434" s="79">
        <v>2</v>
      </c>
      <c r="T434" s="79">
        <v>50</v>
      </c>
      <c r="U434" s="82">
        <v>60</v>
      </c>
      <c r="V434" s="46">
        <v>60</v>
      </c>
      <c r="W434" s="53">
        <f>Z419+0.31849</f>
        <v>0.46848999999999996</v>
      </c>
      <c r="X434" s="53">
        <v>2.8</v>
      </c>
      <c r="Z434">
        <v>30</v>
      </c>
    </row>
    <row r="435" spans="18:26" x14ac:dyDescent="0.2">
      <c r="R435" s="78" t="s">
        <v>580</v>
      </c>
      <c r="S435" s="79"/>
      <c r="T435" s="79"/>
      <c r="U435" s="82"/>
      <c r="V435" s="47">
        <v>120</v>
      </c>
      <c r="W435" s="54">
        <v>0.49207000000000001</v>
      </c>
      <c r="X435" s="54">
        <v>5.91</v>
      </c>
      <c r="Z435">
        <v>20</v>
      </c>
    </row>
    <row r="436" spans="18:26" x14ac:dyDescent="0.2">
      <c r="R436" s="78" t="s">
        <v>580</v>
      </c>
      <c r="S436" s="79"/>
      <c r="T436" s="79"/>
      <c r="U436" s="82"/>
      <c r="V436" s="48">
        <f>60+V435</f>
        <v>180</v>
      </c>
      <c r="W436" s="52">
        <v>0.81186000000000003</v>
      </c>
      <c r="X436" s="52">
        <v>8.6999999999999993</v>
      </c>
      <c r="Z436">
        <v>10</v>
      </c>
    </row>
    <row r="437" spans="18:26" x14ac:dyDescent="0.2">
      <c r="R437" s="78" t="s">
        <v>580</v>
      </c>
      <c r="S437" s="79">
        <v>8</v>
      </c>
      <c r="T437" s="79">
        <v>80</v>
      </c>
      <c r="U437" s="82">
        <v>50</v>
      </c>
      <c r="V437" s="46">
        <v>60</v>
      </c>
      <c r="W437" s="53">
        <f>Z419+0.49864</f>
        <v>0.64863999999999999</v>
      </c>
      <c r="X437" s="53">
        <v>2.4</v>
      </c>
    </row>
    <row r="438" spans="18:26" x14ac:dyDescent="0.2">
      <c r="R438" s="78" t="s">
        <v>580</v>
      </c>
      <c r="S438" s="79"/>
      <c r="T438" s="79"/>
      <c r="U438" s="82"/>
      <c r="V438" s="47">
        <f>120-$P$411</f>
        <v>110</v>
      </c>
      <c r="W438" s="54">
        <v>0.3296</v>
      </c>
      <c r="X438" s="54">
        <v>4.72</v>
      </c>
    </row>
    <row r="439" spans="18:26" x14ac:dyDescent="0.2">
      <c r="R439" s="78" t="s">
        <v>580</v>
      </c>
      <c r="S439" s="79"/>
      <c r="T439" s="79"/>
      <c r="U439" s="82"/>
      <c r="V439" s="48">
        <f>V438+50</f>
        <v>160</v>
      </c>
      <c r="W439" s="52">
        <v>0.72299999999999998</v>
      </c>
      <c r="X439" s="52">
        <v>6.58</v>
      </c>
    </row>
    <row r="440" spans="18:26" x14ac:dyDescent="0.2">
      <c r="R440" s="78" t="s">
        <v>580</v>
      </c>
      <c r="S440" s="79">
        <v>9</v>
      </c>
      <c r="T440" s="79">
        <v>90</v>
      </c>
      <c r="U440" s="82">
        <v>40</v>
      </c>
      <c r="V440" s="46">
        <v>60</v>
      </c>
      <c r="W440" s="53">
        <f>Z419+0.444</f>
        <v>0.59399999999999997</v>
      </c>
      <c r="X440" s="53">
        <v>2.56</v>
      </c>
    </row>
    <row r="441" spans="18:26" x14ac:dyDescent="0.2">
      <c r="R441" s="78" t="s">
        <v>580</v>
      </c>
      <c r="S441" s="79"/>
      <c r="T441" s="79"/>
      <c r="U441" s="82"/>
      <c r="V441" s="47">
        <f>V440+U440</f>
        <v>100</v>
      </c>
      <c r="W441" s="54">
        <v>0.40539999999999998</v>
      </c>
      <c r="X441" s="54">
        <v>4.82</v>
      </c>
    </row>
    <row r="442" spans="18:26" x14ac:dyDescent="0.2">
      <c r="R442" s="78" t="s">
        <v>580</v>
      </c>
      <c r="S442" s="79"/>
      <c r="T442" s="79"/>
      <c r="U442" s="82"/>
      <c r="V442" s="48">
        <f>V441+U440</f>
        <v>140</v>
      </c>
      <c r="W442" s="52">
        <v>0.73340000000000005</v>
      </c>
      <c r="X442" s="52">
        <v>6.45</v>
      </c>
    </row>
    <row r="443" spans="18:26" x14ac:dyDescent="0.2">
      <c r="R443" s="78" t="s">
        <v>580</v>
      </c>
      <c r="S443" s="79">
        <v>10</v>
      </c>
      <c r="T443" s="79">
        <v>100</v>
      </c>
      <c r="U443" s="82">
        <v>30</v>
      </c>
      <c r="V443" s="46">
        <v>60</v>
      </c>
      <c r="W443" s="53">
        <v>0.57795399999999997</v>
      </c>
      <c r="X443" s="53">
        <v>2.97</v>
      </c>
    </row>
    <row r="444" spans="18:26" x14ac:dyDescent="0.2">
      <c r="R444" s="78" t="s">
        <v>580</v>
      </c>
      <c r="S444" s="79"/>
      <c r="T444" s="79"/>
      <c r="U444" s="82"/>
      <c r="V444" s="47">
        <f>V443+U443</f>
        <v>90</v>
      </c>
      <c r="W444" s="54">
        <v>0.30918200000000001</v>
      </c>
      <c r="X444" s="54">
        <v>5.84</v>
      </c>
    </row>
    <row r="445" spans="18:26" x14ac:dyDescent="0.2">
      <c r="R445" s="78" t="s">
        <v>580</v>
      </c>
      <c r="S445" s="79"/>
      <c r="T445" s="79"/>
      <c r="U445" s="82"/>
      <c r="V445" s="48">
        <f>V444+U443</f>
        <v>120</v>
      </c>
      <c r="W445" s="52">
        <v>0.79239999999999999</v>
      </c>
      <c r="X445" s="52">
        <v>6.19</v>
      </c>
    </row>
    <row r="446" spans="18:26" x14ac:dyDescent="0.2">
      <c r="R446" s="78" t="s">
        <v>580</v>
      </c>
      <c r="S446" s="79">
        <v>3</v>
      </c>
      <c r="T446" s="79">
        <v>100</v>
      </c>
      <c r="U446" s="82">
        <v>20</v>
      </c>
      <c r="V446" s="46">
        <v>60</v>
      </c>
      <c r="W446" s="53">
        <v>0.75966999999999996</v>
      </c>
      <c r="X446" s="53">
        <v>3.39</v>
      </c>
    </row>
    <row r="447" spans="18:26" x14ac:dyDescent="0.2">
      <c r="R447" s="78" t="s">
        <v>580</v>
      </c>
      <c r="S447" s="79"/>
      <c r="T447" s="79"/>
      <c r="U447" s="82"/>
      <c r="V447" s="47">
        <f>V446+U446</f>
        <v>80</v>
      </c>
      <c r="W447" s="54">
        <v>0.39360000000000001</v>
      </c>
      <c r="X447" s="54">
        <v>3.86</v>
      </c>
    </row>
    <row r="448" spans="18:26" x14ac:dyDescent="0.2">
      <c r="R448" s="78" t="s">
        <v>580</v>
      </c>
      <c r="S448" s="79"/>
      <c r="T448" s="79"/>
      <c r="U448" s="82"/>
      <c r="V448" s="48">
        <f>V447+U446</f>
        <v>100</v>
      </c>
      <c r="W448" s="52">
        <v>0.37425999999999998</v>
      </c>
      <c r="X448" s="52">
        <v>4.8099999999999996</v>
      </c>
    </row>
    <row r="449" spans="18:24" x14ac:dyDescent="0.2">
      <c r="R449" s="78" t="s">
        <v>580</v>
      </c>
      <c r="S449" s="79">
        <v>7</v>
      </c>
      <c r="T449" s="79">
        <v>70</v>
      </c>
      <c r="U449" s="82">
        <v>10</v>
      </c>
      <c r="V449" s="46">
        <v>60</v>
      </c>
      <c r="W449" s="53">
        <v>0.30520000000000003</v>
      </c>
      <c r="X449" s="53">
        <v>2.81</v>
      </c>
    </row>
    <row r="450" spans="18:24" x14ac:dyDescent="0.2">
      <c r="R450" s="78" t="s">
        <v>580</v>
      </c>
      <c r="S450" s="79"/>
      <c r="T450" s="79"/>
      <c r="U450" s="82"/>
      <c r="V450" s="47">
        <f>V449+U449</f>
        <v>70</v>
      </c>
      <c r="W450" s="54">
        <v>0.52886999999999995</v>
      </c>
      <c r="X450" s="54">
        <v>3.82</v>
      </c>
    </row>
    <row r="451" spans="18:24" x14ac:dyDescent="0.2">
      <c r="R451" s="78" t="s">
        <v>580</v>
      </c>
      <c r="S451" s="79"/>
      <c r="T451" s="79"/>
      <c r="U451" s="82"/>
      <c r="V451" s="48">
        <f>V450+U449</f>
        <v>80</v>
      </c>
      <c r="W451" s="52">
        <v>0.31394</v>
      </c>
      <c r="X451" s="52">
        <v>4.57</v>
      </c>
    </row>
    <row r="452" spans="18:24" ht="14.75" customHeight="1" x14ac:dyDescent="0.2">
      <c r="R452" s="78" t="s">
        <v>580</v>
      </c>
      <c r="S452" s="79">
        <v>3</v>
      </c>
      <c r="T452" s="79">
        <v>100</v>
      </c>
      <c r="U452" s="82">
        <v>60</v>
      </c>
      <c r="V452" s="46">
        <v>60</v>
      </c>
      <c r="W452" s="53">
        <v>0.78400000000000003</v>
      </c>
      <c r="X452" s="53">
        <v>2.42</v>
      </c>
    </row>
    <row r="453" spans="18:24" x14ac:dyDescent="0.2">
      <c r="R453" s="78" t="s">
        <v>580</v>
      </c>
      <c r="S453" s="79"/>
      <c r="T453" s="79"/>
      <c r="U453" s="82"/>
      <c r="V453" s="47">
        <v>120</v>
      </c>
      <c r="W453" s="54">
        <v>0.36002000000000001</v>
      </c>
      <c r="X453" s="54">
        <v>3.57</v>
      </c>
    </row>
    <row r="454" spans="18:24" x14ac:dyDescent="0.2">
      <c r="R454" s="78" t="s">
        <v>580</v>
      </c>
      <c r="S454" s="79"/>
      <c r="T454" s="79"/>
      <c r="U454" s="82"/>
      <c r="V454" s="48">
        <f>60+V453</f>
        <v>180</v>
      </c>
      <c r="W454" s="52">
        <v>0.70323999999999998</v>
      </c>
      <c r="X454" s="52">
        <v>5.2</v>
      </c>
    </row>
    <row r="455" spans="18:24" x14ac:dyDescent="0.2">
      <c r="R455" s="78" t="s">
        <v>580</v>
      </c>
      <c r="S455" s="79">
        <v>9</v>
      </c>
      <c r="T455" s="79">
        <v>90</v>
      </c>
      <c r="U455" s="82">
        <v>50</v>
      </c>
      <c r="V455" s="46">
        <v>60</v>
      </c>
      <c r="W455" s="53">
        <v>0.78905999999999998</v>
      </c>
      <c r="X455" s="53">
        <v>2.42</v>
      </c>
    </row>
    <row r="456" spans="18:24" x14ac:dyDescent="0.2">
      <c r="R456" s="78" t="s">
        <v>580</v>
      </c>
      <c r="S456" s="79"/>
      <c r="T456" s="79"/>
      <c r="U456" s="82"/>
      <c r="V456" s="47">
        <f>120-$P$411</f>
        <v>110</v>
      </c>
      <c r="W456" s="54">
        <v>0.42030000000000001</v>
      </c>
      <c r="X456" s="54">
        <v>3.42</v>
      </c>
    </row>
    <row r="457" spans="18:24" x14ac:dyDescent="0.2">
      <c r="R457" s="78" t="s">
        <v>580</v>
      </c>
      <c r="S457" s="79"/>
      <c r="T457" s="79"/>
      <c r="U457" s="82"/>
      <c r="V457" s="48">
        <f>V456+50</f>
        <v>160</v>
      </c>
      <c r="W457" s="52">
        <v>0.60933999999999999</v>
      </c>
      <c r="X457" s="52">
        <v>4.9000000000000004</v>
      </c>
    </row>
    <row r="458" spans="18:24" x14ac:dyDescent="0.2">
      <c r="R458" s="78" t="s">
        <v>580</v>
      </c>
      <c r="S458" s="79">
        <v>10</v>
      </c>
      <c r="T458" s="79">
        <v>100</v>
      </c>
      <c r="U458" s="82">
        <v>40</v>
      </c>
      <c r="V458" s="46">
        <v>60</v>
      </c>
      <c r="W458" s="53">
        <v>0.73818700000000004</v>
      </c>
      <c r="X458" s="53">
        <v>2.0299999999999998</v>
      </c>
    </row>
    <row r="459" spans="18:24" x14ac:dyDescent="0.2">
      <c r="R459" s="78" t="s">
        <v>580</v>
      </c>
      <c r="S459" s="79"/>
      <c r="T459" s="79"/>
      <c r="U459" s="82"/>
      <c r="V459" s="47">
        <f>V458+U458</f>
        <v>100</v>
      </c>
      <c r="W459" s="54">
        <v>0.47983100000000001</v>
      </c>
      <c r="X459" s="54">
        <v>2.97</v>
      </c>
    </row>
    <row r="460" spans="18:24" x14ac:dyDescent="0.2">
      <c r="R460" s="78" t="s">
        <v>580</v>
      </c>
      <c r="S460" s="79"/>
      <c r="T460" s="79"/>
      <c r="U460" s="82"/>
      <c r="V460" s="48">
        <f>V459+U458</f>
        <v>140</v>
      </c>
      <c r="W460" s="52">
        <v>0.7389</v>
      </c>
      <c r="X460" s="52">
        <v>4.45</v>
      </c>
    </row>
    <row r="461" spans="18:24" x14ac:dyDescent="0.2">
      <c r="R461" s="78"/>
      <c r="S461" s="78"/>
      <c r="T461" s="78"/>
      <c r="U461" s="82">
        <v>30</v>
      </c>
      <c r="V461" s="46">
        <v>60</v>
      </c>
      <c r="W461" s="53">
        <v>0.63724000000000003</v>
      </c>
      <c r="X461" s="53">
        <v>2.13</v>
      </c>
    </row>
    <row r="462" spans="18:24" x14ac:dyDescent="0.2">
      <c r="R462" s="78"/>
      <c r="S462" s="78"/>
      <c r="T462" s="78"/>
      <c r="U462" s="82"/>
      <c r="V462" s="47">
        <f>V461+U461</f>
        <v>90</v>
      </c>
      <c r="W462" s="54">
        <v>0.53384100000000001</v>
      </c>
      <c r="X462" s="54">
        <v>2.93</v>
      </c>
    </row>
    <row r="463" spans="18:24" x14ac:dyDescent="0.2">
      <c r="R463" s="78"/>
      <c r="S463" s="78"/>
      <c r="T463" s="78"/>
      <c r="U463" s="82"/>
      <c r="V463" s="48">
        <f>V462+U461</f>
        <v>120</v>
      </c>
      <c r="W463" s="52">
        <v>0.70291000000000003</v>
      </c>
      <c r="X463" s="52">
        <v>3.98</v>
      </c>
    </row>
    <row r="464" spans="18:24" x14ac:dyDescent="0.2">
      <c r="R464" s="78"/>
      <c r="S464" s="78"/>
      <c r="T464" s="78"/>
      <c r="U464" s="82">
        <v>20</v>
      </c>
      <c r="V464" s="46">
        <v>60</v>
      </c>
      <c r="W464" s="53">
        <v>0.80742499999999995</v>
      </c>
      <c r="X464" s="53">
        <v>2.36</v>
      </c>
    </row>
    <row r="465" spans="18:24" x14ac:dyDescent="0.2">
      <c r="R465" s="78"/>
      <c r="S465" s="78"/>
      <c r="T465" s="78"/>
      <c r="U465" s="82"/>
      <c r="V465" s="47">
        <f>V464+U464</f>
        <v>80</v>
      </c>
      <c r="W465" s="54">
        <v>0.49042599999999997</v>
      </c>
      <c r="X465" s="54">
        <v>2.57</v>
      </c>
    </row>
    <row r="466" spans="18:24" x14ac:dyDescent="0.2">
      <c r="R466" s="78"/>
      <c r="S466" s="78"/>
      <c r="T466" s="78"/>
      <c r="U466" s="82"/>
      <c r="V466" s="48">
        <f>V465+U464</f>
        <v>100</v>
      </c>
      <c r="W466" s="52">
        <v>0.65169999999999995</v>
      </c>
      <c r="X466" s="52">
        <v>3.38</v>
      </c>
    </row>
    <row r="467" spans="18:24" x14ac:dyDescent="0.2">
      <c r="R467" s="78"/>
      <c r="S467" s="79"/>
      <c r="T467" s="79"/>
      <c r="U467" s="82">
        <v>10</v>
      </c>
      <c r="V467" s="46">
        <v>60</v>
      </c>
      <c r="W467" s="53">
        <v>0.30480000000000002</v>
      </c>
      <c r="X467" s="53">
        <v>1.04</v>
      </c>
    </row>
    <row r="468" spans="18:24" x14ac:dyDescent="0.2">
      <c r="R468" s="78"/>
      <c r="S468" s="79"/>
      <c r="T468" s="79"/>
      <c r="U468" s="82"/>
      <c r="V468" s="47">
        <f>V467+U467</f>
        <v>70</v>
      </c>
      <c r="W468" s="54">
        <v>0.43507000000000001</v>
      </c>
      <c r="X468" s="54">
        <v>2.2599999999999998</v>
      </c>
    </row>
    <row r="469" spans="18:24" x14ac:dyDescent="0.2">
      <c r="R469" s="78"/>
      <c r="S469" s="79"/>
      <c r="T469" s="79"/>
      <c r="U469" s="82"/>
      <c r="V469" s="48">
        <f>V468+U467</f>
        <v>80</v>
      </c>
      <c r="W469" s="52">
        <v>0.68511</v>
      </c>
      <c r="X469" s="52">
        <v>2.92</v>
      </c>
    </row>
    <row r="474" spans="18:24" x14ac:dyDescent="0.2">
      <c r="R474" s="83" t="s">
        <v>607</v>
      </c>
      <c r="S474" s="83"/>
      <c r="T474" s="83"/>
      <c r="U474" s="83"/>
      <c r="V474" s="83"/>
      <c r="W474" s="83"/>
      <c r="X474" s="83"/>
    </row>
    <row r="475" spans="18:24" x14ac:dyDescent="0.2">
      <c r="R475" s="83"/>
      <c r="S475" s="83"/>
      <c r="T475" s="83"/>
      <c r="U475" s="83"/>
      <c r="V475" s="83"/>
      <c r="W475" s="83"/>
      <c r="X475" s="83"/>
    </row>
    <row r="476" spans="18:24" ht="17" thickBot="1" x14ac:dyDescent="0.25">
      <c r="R476" s="1" t="s">
        <v>3</v>
      </c>
      <c r="S476" s="2" t="s">
        <v>4</v>
      </c>
      <c r="T476" s="45" t="s">
        <v>597</v>
      </c>
      <c r="U476" s="58" t="s">
        <v>603</v>
      </c>
      <c r="V476" s="44" t="s">
        <v>598</v>
      </c>
      <c r="W476" s="45" t="s">
        <v>6</v>
      </c>
      <c r="X476" s="44" t="s">
        <v>599</v>
      </c>
    </row>
    <row r="477" spans="18:24" ht="14.75" customHeight="1" thickBot="1" x14ac:dyDescent="0.25">
      <c r="R477" s="78" t="s">
        <v>580</v>
      </c>
      <c r="S477" s="79">
        <v>1</v>
      </c>
      <c r="T477" s="79">
        <v>20</v>
      </c>
      <c r="U477" s="85">
        <v>60</v>
      </c>
      <c r="V477" s="46">
        <v>60</v>
      </c>
      <c r="W477" s="46">
        <v>0.68190119999999999</v>
      </c>
      <c r="X477" s="46">
        <v>8.0457000000000001</v>
      </c>
    </row>
    <row r="478" spans="18:24" ht="16" thickBot="1" x14ac:dyDescent="0.25">
      <c r="R478" s="78" t="s">
        <v>580</v>
      </c>
      <c r="S478" s="79"/>
      <c r="T478" s="79"/>
      <c r="U478" s="82"/>
      <c r="V478" s="47">
        <v>120</v>
      </c>
      <c r="W478" s="47">
        <v>0.6</v>
      </c>
      <c r="X478" s="47">
        <v>13.47</v>
      </c>
    </row>
    <row r="479" spans="18:24" x14ac:dyDescent="0.2">
      <c r="R479" s="78" t="s">
        <v>580</v>
      </c>
      <c r="S479" s="79"/>
      <c r="T479" s="79"/>
      <c r="U479" s="82"/>
      <c r="V479" s="48">
        <f>60+V478</f>
        <v>180</v>
      </c>
      <c r="W479" s="48">
        <v>0.79301600000000005</v>
      </c>
      <c r="X479" s="48">
        <v>20.826250000000002</v>
      </c>
    </row>
    <row r="480" spans="18:24" x14ac:dyDescent="0.2">
      <c r="R480" s="78" t="s">
        <v>580</v>
      </c>
      <c r="S480" s="79">
        <v>2</v>
      </c>
      <c r="T480" s="79">
        <v>20</v>
      </c>
      <c r="U480" s="82">
        <v>50</v>
      </c>
      <c r="V480" s="46">
        <v>60</v>
      </c>
      <c r="W480" s="46">
        <v>0.60496720000000004</v>
      </c>
      <c r="X480" s="46">
        <v>4.7123999999999997</v>
      </c>
    </row>
    <row r="481" spans="18:24" x14ac:dyDescent="0.2">
      <c r="R481" s="78" t="s">
        <v>580</v>
      </c>
      <c r="S481" s="79"/>
      <c r="T481" s="79"/>
      <c r="U481" s="82"/>
      <c r="V481" s="47">
        <f>120-$P$411</f>
        <v>110</v>
      </c>
      <c r="W481" s="59">
        <v>0.55720000000000003</v>
      </c>
      <c r="X481" s="47">
        <v>10.6</v>
      </c>
    </row>
    <row r="482" spans="18:24" x14ac:dyDescent="0.2">
      <c r="R482" s="78" t="s">
        <v>580</v>
      </c>
      <c r="S482" s="79"/>
      <c r="T482" s="79"/>
      <c r="U482" s="82"/>
      <c r="V482" s="48">
        <f>V481+50</f>
        <v>160</v>
      </c>
      <c r="W482" s="48">
        <v>0.69899</v>
      </c>
      <c r="X482" s="48">
        <v>15.856</v>
      </c>
    </row>
    <row r="483" spans="18:24" x14ac:dyDescent="0.2">
      <c r="R483" s="78" t="s">
        <v>580</v>
      </c>
      <c r="S483" s="79">
        <v>3</v>
      </c>
      <c r="T483" s="79">
        <v>30</v>
      </c>
      <c r="U483" s="82">
        <v>40</v>
      </c>
      <c r="V483" s="46">
        <v>60</v>
      </c>
      <c r="W483" s="46">
        <v>0.55564000000000002</v>
      </c>
      <c r="X483" s="46">
        <v>4.0990000000000002</v>
      </c>
    </row>
    <row r="484" spans="18:24" x14ac:dyDescent="0.2">
      <c r="R484" s="78" t="s">
        <v>580</v>
      </c>
      <c r="S484" s="79"/>
      <c r="T484" s="79"/>
      <c r="U484" s="82"/>
      <c r="V484" s="47">
        <f>V483+U483</f>
        <v>100</v>
      </c>
      <c r="W484" s="47">
        <v>0.53979999999999995</v>
      </c>
      <c r="X484" s="47">
        <v>8.47194</v>
      </c>
    </row>
    <row r="485" spans="18:24" x14ac:dyDescent="0.2">
      <c r="R485" s="78" t="s">
        <v>580</v>
      </c>
      <c r="S485" s="79"/>
      <c r="T485" s="79"/>
      <c r="U485" s="82"/>
      <c r="V485" s="48">
        <f>V484+U483</f>
        <v>140</v>
      </c>
      <c r="W485" s="48">
        <v>0.50641499999999995</v>
      </c>
      <c r="X485" s="48">
        <v>13.327</v>
      </c>
    </row>
    <row r="486" spans="18:24" x14ac:dyDescent="0.2">
      <c r="R486" s="78" t="s">
        <v>580</v>
      </c>
      <c r="S486" s="79">
        <v>4</v>
      </c>
      <c r="T486" s="79">
        <v>40</v>
      </c>
      <c r="U486" s="82">
        <v>30</v>
      </c>
      <c r="V486" s="46">
        <v>60</v>
      </c>
      <c r="W486" s="46">
        <v>0.55235999999999996</v>
      </c>
      <c r="X486" s="46">
        <v>1.41638</v>
      </c>
    </row>
    <row r="487" spans="18:24" x14ac:dyDescent="0.2">
      <c r="R487" s="78" t="s">
        <v>580</v>
      </c>
      <c r="S487" s="79"/>
      <c r="T487" s="79"/>
      <c r="U487" s="82"/>
      <c r="V487" s="47">
        <f>V486+U486</f>
        <v>90</v>
      </c>
      <c r="W487" s="47">
        <v>0.581152</v>
      </c>
      <c r="X487" s="47">
        <v>8.0690000000000008</v>
      </c>
    </row>
    <row r="488" spans="18:24" x14ac:dyDescent="0.2">
      <c r="R488" s="78" t="s">
        <v>580</v>
      </c>
      <c r="S488" s="79"/>
      <c r="T488" s="79"/>
      <c r="U488" s="82"/>
      <c r="V488" s="48">
        <f>V487+U486</f>
        <v>120</v>
      </c>
      <c r="W488" s="48">
        <v>0.75695999999999997</v>
      </c>
      <c r="X488" s="48">
        <v>10.882070000000001</v>
      </c>
    </row>
    <row r="489" spans="18:24" x14ac:dyDescent="0.2">
      <c r="R489" s="78" t="s">
        <v>580</v>
      </c>
      <c r="S489" s="79">
        <v>5</v>
      </c>
      <c r="T489" s="79">
        <v>50</v>
      </c>
      <c r="U489" s="82">
        <v>20</v>
      </c>
      <c r="V489" s="46">
        <v>60</v>
      </c>
      <c r="W489" s="47">
        <v>0.51832</v>
      </c>
      <c r="X489" s="47">
        <v>4.0355800000000004</v>
      </c>
    </row>
    <row r="490" spans="18:24" x14ac:dyDescent="0.2">
      <c r="R490" s="78" t="s">
        <v>580</v>
      </c>
      <c r="S490" s="79"/>
      <c r="T490" s="79"/>
      <c r="U490" s="82"/>
      <c r="V490" s="47">
        <f>V489+U489</f>
        <v>80</v>
      </c>
      <c r="W490" s="51">
        <v>0.51509199999999999</v>
      </c>
      <c r="X490" s="51">
        <v>7.5940000000000003</v>
      </c>
    </row>
    <row r="491" spans="18:24" x14ac:dyDescent="0.2">
      <c r="R491" s="78" t="s">
        <v>580</v>
      </c>
      <c r="S491" s="79"/>
      <c r="T491" s="79"/>
      <c r="U491" s="82"/>
      <c r="V491" s="48">
        <f>V490+U489</f>
        <v>100</v>
      </c>
      <c r="W491" s="52">
        <v>0.71533100000000005</v>
      </c>
      <c r="X491" s="52">
        <v>8.4169999999999998</v>
      </c>
    </row>
    <row r="492" spans="18:24" x14ac:dyDescent="0.2">
      <c r="R492" s="78" t="s">
        <v>580</v>
      </c>
      <c r="S492" s="79">
        <v>2</v>
      </c>
      <c r="T492" s="79">
        <v>50</v>
      </c>
      <c r="U492" s="82">
        <v>10</v>
      </c>
      <c r="V492" s="46">
        <v>60</v>
      </c>
      <c r="W492" s="53">
        <v>0.60985540000000005</v>
      </c>
      <c r="X492" s="53">
        <v>4.4696999999999996</v>
      </c>
    </row>
    <row r="493" spans="18:24" x14ac:dyDescent="0.2">
      <c r="R493" s="78" t="s">
        <v>580</v>
      </c>
      <c r="S493" s="79"/>
      <c r="T493" s="79"/>
      <c r="U493" s="82"/>
      <c r="V493" s="47">
        <f>V492+U492</f>
        <v>70</v>
      </c>
      <c r="W493" s="54">
        <v>0.60427169999999997</v>
      </c>
      <c r="X493" s="54">
        <v>6.1235600000000003</v>
      </c>
    </row>
    <row r="494" spans="18:24" x14ac:dyDescent="0.2">
      <c r="R494" s="78" t="s">
        <v>580</v>
      </c>
      <c r="S494" s="79"/>
      <c r="T494" s="79"/>
      <c r="U494" s="82"/>
      <c r="V494" s="48">
        <f>V493+U492</f>
        <v>80</v>
      </c>
      <c r="W494" s="52">
        <v>0.57802600000000004</v>
      </c>
      <c r="X494" s="52">
        <v>7.1465100000000001</v>
      </c>
    </row>
    <row r="495" spans="18:24" ht="14.75" customHeight="1" x14ac:dyDescent="0.2">
      <c r="R495" s="78" t="s">
        <v>580</v>
      </c>
      <c r="S495" s="79">
        <v>2</v>
      </c>
      <c r="T495" s="79">
        <v>50</v>
      </c>
      <c r="U495" s="82">
        <v>60</v>
      </c>
      <c r="V495" s="46">
        <v>60</v>
      </c>
      <c r="W495" s="53">
        <v>0.54839199999999999</v>
      </c>
      <c r="X495" s="53">
        <v>2.4076399999999998</v>
      </c>
    </row>
    <row r="496" spans="18:24" x14ac:dyDescent="0.2">
      <c r="R496" s="78" t="s">
        <v>580</v>
      </c>
      <c r="S496" s="79"/>
      <c r="T496" s="79"/>
      <c r="U496" s="82"/>
      <c r="V496" s="47">
        <v>120</v>
      </c>
      <c r="W496" s="54"/>
      <c r="X496" s="54">
        <v>4.8742999999999999</v>
      </c>
    </row>
    <row r="497" spans="18:24" x14ac:dyDescent="0.2">
      <c r="R497" s="78" t="s">
        <v>580</v>
      </c>
      <c r="S497" s="79"/>
      <c r="T497" s="79"/>
      <c r="U497" s="82"/>
      <c r="V497" s="48">
        <f>60+V496</f>
        <v>180</v>
      </c>
      <c r="W497" s="52">
        <v>0.67718259999999997</v>
      </c>
      <c r="X497" s="52">
        <v>8.1011399999999991</v>
      </c>
    </row>
    <row r="498" spans="18:24" x14ac:dyDescent="0.2">
      <c r="R498" s="78" t="s">
        <v>580</v>
      </c>
      <c r="S498" s="79">
        <v>8</v>
      </c>
      <c r="T498" s="79">
        <v>80</v>
      </c>
      <c r="U498" s="82">
        <v>50</v>
      </c>
      <c r="V498" s="46">
        <v>60</v>
      </c>
      <c r="W498" s="53">
        <v>0.5736</v>
      </c>
      <c r="X498" s="53">
        <v>2.4329999999999998</v>
      </c>
    </row>
    <row r="499" spans="18:24" x14ac:dyDescent="0.2">
      <c r="R499" s="78" t="s">
        <v>580</v>
      </c>
      <c r="S499" s="79"/>
      <c r="T499" s="79"/>
      <c r="U499" s="82"/>
      <c r="V499" s="47">
        <f>120-$P$411</f>
        <v>110</v>
      </c>
      <c r="W499" s="54"/>
      <c r="X499" s="54">
        <v>4.4749999999999996</v>
      </c>
    </row>
    <row r="500" spans="18:24" x14ac:dyDescent="0.2">
      <c r="R500" s="78" t="s">
        <v>580</v>
      </c>
      <c r="S500" s="79"/>
      <c r="T500" s="79"/>
      <c r="U500" s="82"/>
      <c r="V500" s="48">
        <f>V499+50</f>
        <v>160</v>
      </c>
      <c r="W500" s="52">
        <v>0.76</v>
      </c>
      <c r="X500" s="52">
        <v>7.3823999999999996</v>
      </c>
    </row>
    <row r="501" spans="18:24" x14ac:dyDescent="0.2">
      <c r="R501" s="78" t="s">
        <v>580</v>
      </c>
      <c r="S501" s="79">
        <v>9</v>
      </c>
      <c r="T501" s="79">
        <v>90</v>
      </c>
      <c r="U501" s="82">
        <v>40</v>
      </c>
      <c r="V501" s="46">
        <v>60</v>
      </c>
      <c r="W501" s="53">
        <v>0.53298999999999996</v>
      </c>
      <c r="X501" s="53">
        <v>2.3205</v>
      </c>
    </row>
    <row r="502" spans="18:24" x14ac:dyDescent="0.2">
      <c r="R502" s="78" t="s">
        <v>580</v>
      </c>
      <c r="S502" s="79"/>
      <c r="T502" s="79"/>
      <c r="U502" s="82"/>
      <c r="V502" s="47">
        <f>V501+U501</f>
        <v>100</v>
      </c>
      <c r="W502" s="54"/>
      <c r="X502" s="54">
        <v>3.875</v>
      </c>
    </row>
    <row r="503" spans="18:24" x14ac:dyDescent="0.2">
      <c r="R503" s="78" t="s">
        <v>580</v>
      </c>
      <c r="S503" s="79"/>
      <c r="T503" s="79"/>
      <c r="U503" s="82"/>
      <c r="V503" s="48">
        <f>V502+U501</f>
        <v>140</v>
      </c>
      <c r="W503" s="52">
        <v>0.70203000000000004</v>
      </c>
      <c r="X503" s="52">
        <v>6.12744</v>
      </c>
    </row>
    <row r="504" spans="18:24" x14ac:dyDescent="0.2">
      <c r="R504" s="78" t="s">
        <v>580</v>
      </c>
      <c r="S504" s="79">
        <v>10</v>
      </c>
      <c r="T504" s="79">
        <v>100</v>
      </c>
      <c r="U504" s="82">
        <v>30</v>
      </c>
      <c r="V504" s="46">
        <v>60</v>
      </c>
      <c r="W504" s="53">
        <v>0.65910000000000002</v>
      </c>
      <c r="X504" s="53">
        <v>2.4626000000000001</v>
      </c>
    </row>
    <row r="505" spans="18:24" x14ac:dyDescent="0.2">
      <c r="R505" s="78" t="s">
        <v>580</v>
      </c>
      <c r="S505" s="79"/>
      <c r="T505" s="79"/>
      <c r="U505" s="82"/>
      <c r="V505" s="47">
        <f>V504+U504</f>
        <v>90</v>
      </c>
      <c r="W505" s="54"/>
      <c r="X505" s="54">
        <v>4.0469999999999997</v>
      </c>
    </row>
    <row r="506" spans="18:24" x14ac:dyDescent="0.2">
      <c r="R506" s="78" t="s">
        <v>580</v>
      </c>
      <c r="S506" s="79"/>
      <c r="T506" s="79"/>
      <c r="U506" s="82"/>
      <c r="V506" s="48">
        <f>V505+U504</f>
        <v>120</v>
      </c>
      <c r="W506" s="52">
        <v>0.76317999999999997</v>
      </c>
      <c r="X506" s="52">
        <v>5.2637</v>
      </c>
    </row>
    <row r="507" spans="18:24" x14ac:dyDescent="0.2">
      <c r="R507" s="78" t="s">
        <v>580</v>
      </c>
      <c r="S507" s="79">
        <v>3</v>
      </c>
      <c r="T507" s="79">
        <v>100</v>
      </c>
      <c r="U507" s="82">
        <v>20</v>
      </c>
      <c r="V507" s="46">
        <v>60</v>
      </c>
      <c r="W507" s="53">
        <v>0.63482749999999999</v>
      </c>
      <c r="X507" s="53">
        <v>2.6787299999999998</v>
      </c>
    </row>
    <row r="508" spans="18:24" x14ac:dyDescent="0.2">
      <c r="R508" s="78" t="s">
        <v>580</v>
      </c>
      <c r="S508" s="79"/>
      <c r="T508" s="79"/>
      <c r="U508" s="82"/>
      <c r="V508" s="47">
        <f>V507+U507</f>
        <v>80</v>
      </c>
      <c r="W508" s="54"/>
      <c r="X508" s="54">
        <v>3.3450000000000002</v>
      </c>
    </row>
    <row r="509" spans="18:24" x14ac:dyDescent="0.2">
      <c r="R509" s="78" t="s">
        <v>580</v>
      </c>
      <c r="S509" s="79"/>
      <c r="T509" s="79"/>
      <c r="U509" s="82"/>
      <c r="V509" s="48">
        <f>V508+U507</f>
        <v>100</v>
      </c>
      <c r="W509" s="52">
        <v>0.54922029999999999</v>
      </c>
      <c r="X509" s="52">
        <v>4.375</v>
      </c>
    </row>
    <row r="510" spans="18:24" x14ac:dyDescent="0.2">
      <c r="R510" s="78" t="s">
        <v>580</v>
      </c>
      <c r="S510" s="79">
        <v>7</v>
      </c>
      <c r="T510" s="79">
        <v>70</v>
      </c>
      <c r="U510" s="82">
        <v>10</v>
      </c>
      <c r="V510" s="46">
        <v>60</v>
      </c>
      <c r="W510" s="53">
        <v>0.51190000000000002</v>
      </c>
      <c r="X510" s="53">
        <v>2.4365000000000001</v>
      </c>
    </row>
    <row r="511" spans="18:24" x14ac:dyDescent="0.2">
      <c r="R511" s="78" t="s">
        <v>580</v>
      </c>
      <c r="S511" s="79"/>
      <c r="T511" s="79"/>
      <c r="U511" s="82"/>
      <c r="V511" s="47">
        <f>V510+U510</f>
        <v>70</v>
      </c>
      <c r="W511" s="54">
        <v>0.50121000000000004</v>
      </c>
      <c r="X511" s="54">
        <v>2.8902999999999999</v>
      </c>
    </row>
    <row r="512" spans="18:24" x14ac:dyDescent="0.2">
      <c r="R512" s="78" t="s">
        <v>580</v>
      </c>
      <c r="S512" s="79"/>
      <c r="T512" s="79"/>
      <c r="U512" s="82"/>
      <c r="V512" s="48">
        <f>V511+U510</f>
        <v>80</v>
      </c>
      <c r="W512" s="52">
        <v>0.57617600000000002</v>
      </c>
      <c r="X512" s="52">
        <v>3.4593099999999999</v>
      </c>
    </row>
    <row r="513" spans="18:24" ht="14.75" customHeight="1" x14ac:dyDescent="0.2">
      <c r="R513" s="78" t="s">
        <v>580</v>
      </c>
      <c r="S513" s="79">
        <v>3</v>
      </c>
      <c r="T513" s="79">
        <v>100</v>
      </c>
      <c r="U513" s="82">
        <v>60</v>
      </c>
      <c r="V513" s="46">
        <v>60</v>
      </c>
      <c r="W513" s="53">
        <v>0.80469999999999997</v>
      </c>
      <c r="X513" s="53">
        <v>1.88869</v>
      </c>
    </row>
    <row r="514" spans="18:24" x14ac:dyDescent="0.2">
      <c r="R514" s="78" t="s">
        <v>580</v>
      </c>
      <c r="S514" s="79"/>
      <c r="T514" s="79"/>
      <c r="U514" s="82"/>
      <c r="V514" s="47">
        <v>120</v>
      </c>
      <c r="W514" s="54"/>
      <c r="X514" s="54"/>
    </row>
    <row r="515" spans="18:24" x14ac:dyDescent="0.2">
      <c r="R515" s="78" t="s">
        <v>580</v>
      </c>
      <c r="S515" s="79"/>
      <c r="T515" s="79"/>
      <c r="U515" s="82"/>
      <c r="V515" s="48">
        <f>60+V514</f>
        <v>180</v>
      </c>
      <c r="W515" s="52">
        <v>0.57710700000000004</v>
      </c>
      <c r="X515" s="52">
        <v>4.8866050000000003</v>
      </c>
    </row>
    <row r="516" spans="18:24" x14ac:dyDescent="0.2">
      <c r="R516" s="78" t="s">
        <v>580</v>
      </c>
      <c r="S516" s="79">
        <v>9</v>
      </c>
      <c r="T516" s="79">
        <v>90</v>
      </c>
      <c r="U516" s="82">
        <v>50</v>
      </c>
      <c r="V516" s="46">
        <v>60</v>
      </c>
      <c r="W516" s="53">
        <v>0.78791599999999995</v>
      </c>
      <c r="X516" s="53">
        <v>1.9454</v>
      </c>
    </row>
    <row r="517" spans="18:24" x14ac:dyDescent="0.2">
      <c r="R517" s="78" t="s">
        <v>580</v>
      </c>
      <c r="S517" s="79"/>
      <c r="T517" s="79"/>
      <c r="U517" s="82"/>
      <c r="V517" s="47">
        <f>120-$P$411</f>
        <v>110</v>
      </c>
      <c r="W517" s="54"/>
      <c r="X517" s="54"/>
    </row>
    <row r="518" spans="18:24" x14ac:dyDescent="0.2">
      <c r="R518" s="78" t="s">
        <v>580</v>
      </c>
      <c r="S518" s="79"/>
      <c r="T518" s="79"/>
      <c r="U518" s="82"/>
      <c r="V518" s="48">
        <f>V517+50</f>
        <v>160</v>
      </c>
      <c r="W518" s="52">
        <v>0.77146000000000003</v>
      </c>
      <c r="X518" s="52">
        <v>4.5494000000000003</v>
      </c>
    </row>
    <row r="519" spans="18:24" x14ac:dyDescent="0.2">
      <c r="R519" s="78" t="s">
        <v>580</v>
      </c>
      <c r="S519" s="79">
        <v>10</v>
      </c>
      <c r="T519" s="79">
        <v>100</v>
      </c>
      <c r="U519" s="82">
        <v>40</v>
      </c>
      <c r="V519" s="46">
        <v>60</v>
      </c>
      <c r="W519" s="53">
        <v>0.79197200000000001</v>
      </c>
      <c r="X519" s="53">
        <v>1.9652000000000001</v>
      </c>
    </row>
    <row r="520" spans="18:24" x14ac:dyDescent="0.2">
      <c r="R520" s="78" t="s">
        <v>580</v>
      </c>
      <c r="S520" s="79"/>
      <c r="T520" s="79"/>
      <c r="U520" s="82"/>
      <c r="V520" s="47">
        <f>V519+U519</f>
        <v>100</v>
      </c>
      <c r="W520" s="54"/>
      <c r="X520" s="54"/>
    </row>
    <row r="521" spans="18:24" x14ac:dyDescent="0.2">
      <c r="R521" s="78" t="s">
        <v>580</v>
      </c>
      <c r="S521" s="79"/>
      <c r="T521" s="79"/>
      <c r="U521" s="82"/>
      <c r="V521" s="48">
        <f>V520+U519</f>
        <v>140</v>
      </c>
      <c r="W521" s="52">
        <v>0.73682999999999998</v>
      </c>
      <c r="X521" s="52">
        <v>3.8683999999999998</v>
      </c>
    </row>
    <row r="522" spans="18:24" x14ac:dyDescent="0.2">
      <c r="R522" s="78"/>
      <c r="S522" s="78"/>
      <c r="T522" s="78"/>
      <c r="U522" s="82">
        <v>30</v>
      </c>
      <c r="V522" s="46">
        <v>60</v>
      </c>
      <c r="W522" s="53">
        <v>0.74037200000000003</v>
      </c>
      <c r="X522" s="53">
        <v>1.89551</v>
      </c>
    </row>
    <row r="523" spans="18:24" x14ac:dyDescent="0.2">
      <c r="R523" s="78"/>
      <c r="S523" s="78"/>
      <c r="T523" s="78"/>
      <c r="U523" s="82"/>
      <c r="V523" s="47">
        <f>V522+U522</f>
        <v>90</v>
      </c>
      <c r="W523" s="54"/>
      <c r="X523" s="54"/>
    </row>
    <row r="524" spans="18:24" x14ac:dyDescent="0.2">
      <c r="R524" s="78"/>
      <c r="S524" s="78"/>
      <c r="T524" s="78"/>
      <c r="U524" s="82"/>
      <c r="V524" s="48">
        <f>V523+U522</f>
        <v>120</v>
      </c>
      <c r="W524" s="52">
        <v>0.65569999999999995</v>
      </c>
      <c r="X524" s="52">
        <v>3.1757200000000001</v>
      </c>
    </row>
    <row r="525" spans="18:24" x14ac:dyDescent="0.2">
      <c r="R525" s="78"/>
      <c r="S525" s="78"/>
      <c r="T525" s="78"/>
      <c r="U525" s="82">
        <v>20</v>
      </c>
      <c r="V525" s="46">
        <v>60</v>
      </c>
      <c r="W525" s="53">
        <v>0.82806000000000002</v>
      </c>
      <c r="X525" s="53">
        <v>2.0022350000000002</v>
      </c>
    </row>
    <row r="526" spans="18:24" x14ac:dyDescent="0.2">
      <c r="R526" s="78"/>
      <c r="S526" s="78"/>
      <c r="T526" s="78"/>
      <c r="U526" s="82"/>
      <c r="V526" s="47">
        <f>V525+U525</f>
        <v>80</v>
      </c>
      <c r="W526" s="54"/>
      <c r="X526" s="54"/>
    </row>
    <row r="527" spans="18:24" x14ac:dyDescent="0.2">
      <c r="R527" s="78"/>
      <c r="S527" s="78"/>
      <c r="T527" s="78"/>
      <c r="U527" s="82"/>
      <c r="V527" s="48">
        <f>V526+U525</f>
        <v>100</v>
      </c>
      <c r="W527" s="52">
        <v>0.77538600000000002</v>
      </c>
      <c r="X527" s="52">
        <v>3.0390100000000002</v>
      </c>
    </row>
    <row r="528" spans="18:24" x14ac:dyDescent="0.2">
      <c r="R528" s="78"/>
      <c r="S528" s="79"/>
      <c r="T528" s="79"/>
      <c r="U528" s="82">
        <v>10</v>
      </c>
      <c r="V528" s="46">
        <v>60</v>
      </c>
      <c r="W528" s="53">
        <v>0.78722000000000003</v>
      </c>
      <c r="X528" s="53">
        <v>2.035609</v>
      </c>
    </row>
    <row r="529" spans="18:24" x14ac:dyDescent="0.2">
      <c r="R529" s="78"/>
      <c r="S529" s="79"/>
      <c r="T529" s="79"/>
      <c r="U529" s="82"/>
      <c r="V529" s="47">
        <f>V528+U528</f>
        <v>70</v>
      </c>
      <c r="W529" s="54">
        <v>0.56109949999999997</v>
      </c>
      <c r="X529" s="54">
        <v>2.6926600000000001</v>
      </c>
    </row>
    <row r="530" spans="18:24" x14ac:dyDescent="0.2">
      <c r="R530" s="78"/>
      <c r="S530" s="79"/>
      <c r="T530" s="79"/>
      <c r="U530" s="82"/>
      <c r="V530" s="48">
        <f>V529+U528</f>
        <v>80</v>
      </c>
      <c r="W530" s="52">
        <v>0.64993400000000001</v>
      </c>
      <c r="X530" s="52">
        <v>2.9224130000000001</v>
      </c>
    </row>
  </sheetData>
  <mergeCells count="337">
    <mergeCell ref="R513:R530"/>
    <mergeCell ref="S513:S530"/>
    <mergeCell ref="T513:T530"/>
    <mergeCell ref="U513:U515"/>
    <mergeCell ref="U516:U518"/>
    <mergeCell ref="U519:U521"/>
    <mergeCell ref="U522:U524"/>
    <mergeCell ref="U525:U527"/>
    <mergeCell ref="U528:U530"/>
    <mergeCell ref="R495:R512"/>
    <mergeCell ref="S495:S512"/>
    <mergeCell ref="T495:T512"/>
    <mergeCell ref="U495:U497"/>
    <mergeCell ref="U498:U500"/>
    <mergeCell ref="U501:U503"/>
    <mergeCell ref="U504:U506"/>
    <mergeCell ref="U507:U509"/>
    <mergeCell ref="U510:U512"/>
    <mergeCell ref="R474:X475"/>
    <mergeCell ref="R477:R494"/>
    <mergeCell ref="S477:S494"/>
    <mergeCell ref="T477:T494"/>
    <mergeCell ref="U477:U479"/>
    <mergeCell ref="U480:U482"/>
    <mergeCell ref="U483:U485"/>
    <mergeCell ref="U486:U488"/>
    <mergeCell ref="U489:U491"/>
    <mergeCell ref="U492:U494"/>
    <mergeCell ref="R452:R469"/>
    <mergeCell ref="S452:S469"/>
    <mergeCell ref="T452:T469"/>
    <mergeCell ref="U452:U454"/>
    <mergeCell ref="U455:U457"/>
    <mergeCell ref="U458:U460"/>
    <mergeCell ref="U461:U463"/>
    <mergeCell ref="U464:U466"/>
    <mergeCell ref="U467:U469"/>
    <mergeCell ref="R434:R451"/>
    <mergeCell ref="S434:S451"/>
    <mergeCell ref="T434:T451"/>
    <mergeCell ref="U434:U436"/>
    <mergeCell ref="U437:U439"/>
    <mergeCell ref="U440:U442"/>
    <mergeCell ref="U443:U445"/>
    <mergeCell ref="U446:U448"/>
    <mergeCell ref="U449:U451"/>
    <mergeCell ref="R413:X414"/>
    <mergeCell ref="R416:R433"/>
    <mergeCell ref="S416:S433"/>
    <mergeCell ref="T416:T433"/>
    <mergeCell ref="U416:U418"/>
    <mergeCell ref="U419:U421"/>
    <mergeCell ref="U422:U424"/>
    <mergeCell ref="U425:U427"/>
    <mergeCell ref="U428:U430"/>
    <mergeCell ref="U431:U433"/>
    <mergeCell ref="R391:R408"/>
    <mergeCell ref="S391:S408"/>
    <mergeCell ref="T391:T408"/>
    <mergeCell ref="U391:U393"/>
    <mergeCell ref="U394:U396"/>
    <mergeCell ref="U397:U399"/>
    <mergeCell ref="U400:U402"/>
    <mergeCell ref="U403:U405"/>
    <mergeCell ref="U406:U408"/>
    <mergeCell ref="R373:R390"/>
    <mergeCell ref="S373:S390"/>
    <mergeCell ref="T373:T390"/>
    <mergeCell ref="U373:U375"/>
    <mergeCell ref="U376:U378"/>
    <mergeCell ref="U379:U381"/>
    <mergeCell ref="U382:U384"/>
    <mergeCell ref="U385:U387"/>
    <mergeCell ref="U388:U390"/>
    <mergeCell ref="R352:X353"/>
    <mergeCell ref="R355:R372"/>
    <mergeCell ref="S355:S372"/>
    <mergeCell ref="T355:T372"/>
    <mergeCell ref="U355:U357"/>
    <mergeCell ref="U358:U360"/>
    <mergeCell ref="U361:U363"/>
    <mergeCell ref="U364:U366"/>
    <mergeCell ref="U367:U369"/>
    <mergeCell ref="U370:U372"/>
    <mergeCell ref="R330:R347"/>
    <mergeCell ref="S330:S347"/>
    <mergeCell ref="T330:T347"/>
    <mergeCell ref="U330:U332"/>
    <mergeCell ref="U333:U335"/>
    <mergeCell ref="U336:U338"/>
    <mergeCell ref="U339:U341"/>
    <mergeCell ref="U342:U344"/>
    <mergeCell ref="U345:U347"/>
    <mergeCell ref="R312:R329"/>
    <mergeCell ref="S312:S329"/>
    <mergeCell ref="T312:T329"/>
    <mergeCell ref="U312:U314"/>
    <mergeCell ref="U315:U317"/>
    <mergeCell ref="U318:U320"/>
    <mergeCell ref="U321:U323"/>
    <mergeCell ref="U324:U326"/>
    <mergeCell ref="U327:U329"/>
    <mergeCell ref="R281:R283"/>
    <mergeCell ref="S281:S283"/>
    <mergeCell ref="T281:T283"/>
    <mergeCell ref="R284:R286"/>
    <mergeCell ref="S284:S286"/>
    <mergeCell ref="T284:T286"/>
    <mergeCell ref="R291:X292"/>
    <mergeCell ref="R294:R311"/>
    <mergeCell ref="S294:S311"/>
    <mergeCell ref="T294:T311"/>
    <mergeCell ref="U294:U296"/>
    <mergeCell ref="U297:U299"/>
    <mergeCell ref="U300:U302"/>
    <mergeCell ref="U303:U305"/>
    <mergeCell ref="U306:U308"/>
    <mergeCell ref="U309:U311"/>
    <mergeCell ref="R272:R274"/>
    <mergeCell ref="S272:S274"/>
    <mergeCell ref="T272:T274"/>
    <mergeCell ref="R275:R277"/>
    <mergeCell ref="S275:S277"/>
    <mergeCell ref="T275:T277"/>
    <mergeCell ref="R278:R280"/>
    <mergeCell ref="S278:S280"/>
    <mergeCell ref="T278:T280"/>
    <mergeCell ref="R263:R265"/>
    <mergeCell ref="S263:S265"/>
    <mergeCell ref="T263:T265"/>
    <mergeCell ref="R266:R268"/>
    <mergeCell ref="S266:S268"/>
    <mergeCell ref="T266:T268"/>
    <mergeCell ref="R269:R271"/>
    <mergeCell ref="S269:S271"/>
    <mergeCell ref="T269:T271"/>
    <mergeCell ref="R248:R250"/>
    <mergeCell ref="S248:S250"/>
    <mergeCell ref="T248:T250"/>
    <mergeCell ref="R254:W255"/>
    <mergeCell ref="R257:R259"/>
    <mergeCell ref="S257:S259"/>
    <mergeCell ref="T257:T259"/>
    <mergeCell ref="R260:R262"/>
    <mergeCell ref="S260:S262"/>
    <mergeCell ref="T260:T262"/>
    <mergeCell ref="R239:R241"/>
    <mergeCell ref="S239:S241"/>
    <mergeCell ref="T239:T241"/>
    <mergeCell ref="R242:R244"/>
    <mergeCell ref="S242:S244"/>
    <mergeCell ref="T242:T244"/>
    <mergeCell ref="R245:R247"/>
    <mergeCell ref="S245:S247"/>
    <mergeCell ref="T245:T247"/>
    <mergeCell ref="R230:R232"/>
    <mergeCell ref="S230:S232"/>
    <mergeCell ref="T230:T232"/>
    <mergeCell ref="R233:R235"/>
    <mergeCell ref="S233:S235"/>
    <mergeCell ref="T233:T235"/>
    <mergeCell ref="R236:R238"/>
    <mergeCell ref="S236:S238"/>
    <mergeCell ref="T236:T238"/>
    <mergeCell ref="R218:W219"/>
    <mergeCell ref="R221:R223"/>
    <mergeCell ref="S221:S223"/>
    <mergeCell ref="T221:T223"/>
    <mergeCell ref="R224:R226"/>
    <mergeCell ref="S224:S226"/>
    <mergeCell ref="T224:T226"/>
    <mergeCell ref="R227:R229"/>
    <mergeCell ref="S227:S229"/>
    <mergeCell ref="T227:T229"/>
    <mergeCell ref="B141:H142"/>
    <mergeCell ref="J141:P142"/>
    <mergeCell ref="R141:X142"/>
    <mergeCell ref="B156:H157"/>
    <mergeCell ref="J156:P157"/>
    <mergeCell ref="R156:X157"/>
    <mergeCell ref="B171:H172"/>
    <mergeCell ref="J171:P172"/>
    <mergeCell ref="R173:X174"/>
    <mergeCell ref="B126:H127"/>
    <mergeCell ref="J126:P127"/>
    <mergeCell ref="B128:B129"/>
    <mergeCell ref="C128:C129"/>
    <mergeCell ref="D128:D129"/>
    <mergeCell ref="E128:E129"/>
    <mergeCell ref="F128:F129"/>
    <mergeCell ref="G128:G129"/>
    <mergeCell ref="H128:H129"/>
    <mergeCell ref="J128:J129"/>
    <mergeCell ref="K128:K129"/>
    <mergeCell ref="L128:L129"/>
    <mergeCell ref="M128:M129"/>
    <mergeCell ref="N128:N129"/>
    <mergeCell ref="O128:O129"/>
    <mergeCell ref="P128:P129"/>
    <mergeCell ref="B79:B80"/>
    <mergeCell ref="C79:C80"/>
    <mergeCell ref="D79:D80"/>
    <mergeCell ref="E79:E80"/>
    <mergeCell ref="F79:F80"/>
    <mergeCell ref="G79:G80"/>
    <mergeCell ref="H79:H80"/>
    <mergeCell ref="B81:B82"/>
    <mergeCell ref="C81:C82"/>
    <mergeCell ref="D81:D82"/>
    <mergeCell ref="E81:E82"/>
    <mergeCell ref="F81:F82"/>
    <mergeCell ref="G81:G82"/>
    <mergeCell ref="H81:H82"/>
    <mergeCell ref="B75:B76"/>
    <mergeCell ref="C75:C76"/>
    <mergeCell ref="D75:D76"/>
    <mergeCell ref="E75:E76"/>
    <mergeCell ref="F75:F76"/>
    <mergeCell ref="G75:G76"/>
    <mergeCell ref="H75:H76"/>
    <mergeCell ref="B77:B78"/>
    <mergeCell ref="C77:C78"/>
    <mergeCell ref="D77:D78"/>
    <mergeCell ref="E77:E78"/>
    <mergeCell ref="F77:F78"/>
    <mergeCell ref="G77:G78"/>
    <mergeCell ref="H77:H78"/>
    <mergeCell ref="B71:B72"/>
    <mergeCell ref="C71:C72"/>
    <mergeCell ref="D71:D72"/>
    <mergeCell ref="E71:E72"/>
    <mergeCell ref="F71:F72"/>
    <mergeCell ref="G71:G72"/>
    <mergeCell ref="H71:H72"/>
    <mergeCell ref="B73:B74"/>
    <mergeCell ref="C73:C74"/>
    <mergeCell ref="D73:D74"/>
    <mergeCell ref="E73:E74"/>
    <mergeCell ref="F73:F74"/>
    <mergeCell ref="G73:G74"/>
    <mergeCell ref="H73:H74"/>
    <mergeCell ref="B67:B68"/>
    <mergeCell ref="C67:C68"/>
    <mergeCell ref="D67:D68"/>
    <mergeCell ref="E67:E68"/>
    <mergeCell ref="F67:F68"/>
    <mergeCell ref="G67:G68"/>
    <mergeCell ref="H67:H68"/>
    <mergeCell ref="B69:B70"/>
    <mergeCell ref="C69:C70"/>
    <mergeCell ref="D69:D70"/>
    <mergeCell ref="E69:E70"/>
    <mergeCell ref="F69:F70"/>
    <mergeCell ref="G69:G70"/>
    <mergeCell ref="H69:H70"/>
    <mergeCell ref="AO64:AP64"/>
    <mergeCell ref="AQ64:AR64"/>
    <mergeCell ref="AS64:AT64"/>
    <mergeCell ref="B65:B66"/>
    <mergeCell ref="C65:C66"/>
    <mergeCell ref="D65:D66"/>
    <mergeCell ref="E65:E66"/>
    <mergeCell ref="F65:F66"/>
    <mergeCell ref="G65:G66"/>
    <mergeCell ref="H65:H66"/>
    <mergeCell ref="B61:H62"/>
    <mergeCell ref="J62:P63"/>
    <mergeCell ref="R62:X63"/>
    <mergeCell ref="AC64:AD64"/>
    <mergeCell ref="AE64:AF64"/>
    <mergeCell ref="AG64:AH64"/>
    <mergeCell ref="AI64:AJ64"/>
    <mergeCell ref="AK64:AL64"/>
    <mergeCell ref="AM64:AN64"/>
    <mergeCell ref="AB10:AC10"/>
    <mergeCell ref="AD10:AE10"/>
    <mergeCell ref="AF10:AG10"/>
    <mergeCell ref="AH10:AI10"/>
    <mergeCell ref="J11:J12"/>
    <mergeCell ref="K11:K12"/>
    <mergeCell ref="L11:L12"/>
    <mergeCell ref="M11:M12"/>
    <mergeCell ref="N11:N12"/>
    <mergeCell ref="O11:O12"/>
    <mergeCell ref="P11:P12"/>
    <mergeCell ref="R11:R12"/>
    <mergeCell ref="S11:S12"/>
    <mergeCell ref="T11:T12"/>
    <mergeCell ref="U11:U12"/>
    <mergeCell ref="V11:V12"/>
    <mergeCell ref="W11:W12"/>
    <mergeCell ref="X11:X12"/>
    <mergeCell ref="W7:W8"/>
    <mergeCell ref="X7:X8"/>
    <mergeCell ref="J9:J10"/>
    <mergeCell ref="K9:K10"/>
    <mergeCell ref="L9:L10"/>
    <mergeCell ref="M9:M10"/>
    <mergeCell ref="N9:N10"/>
    <mergeCell ref="O9:O10"/>
    <mergeCell ref="P9:P10"/>
    <mergeCell ref="R9:R10"/>
    <mergeCell ref="S9:S10"/>
    <mergeCell ref="T9:T10"/>
    <mergeCell ref="U9:U10"/>
    <mergeCell ref="V9:V10"/>
    <mergeCell ref="W9:W10"/>
    <mergeCell ref="X9:X10"/>
    <mergeCell ref="J7:J8"/>
    <mergeCell ref="K7:K8"/>
    <mergeCell ref="L7:L8"/>
    <mergeCell ref="M7:M8"/>
    <mergeCell ref="N7:N8"/>
    <mergeCell ref="O7:O8"/>
    <mergeCell ref="P7:P8"/>
    <mergeCell ref="R7:R8"/>
    <mergeCell ref="S7:S8"/>
    <mergeCell ref="B1:H2"/>
    <mergeCell ref="J1:P2"/>
    <mergeCell ref="R1:X2"/>
    <mergeCell ref="J5:J6"/>
    <mergeCell ref="K5:K6"/>
    <mergeCell ref="L5:L6"/>
    <mergeCell ref="M5:M6"/>
    <mergeCell ref="N5:N6"/>
    <mergeCell ref="O5:O6"/>
    <mergeCell ref="P5:P6"/>
    <mergeCell ref="R5:R6"/>
    <mergeCell ref="S5:S6"/>
    <mergeCell ref="T5:T6"/>
    <mergeCell ref="U5:U6"/>
    <mergeCell ref="V5:V6"/>
    <mergeCell ref="W5:W6"/>
    <mergeCell ref="X5:X6"/>
    <mergeCell ref="T7:T8"/>
    <mergeCell ref="U7:U8"/>
    <mergeCell ref="V7:V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9BFA-3126-974C-AE68-F5A889E09964}">
  <dimension ref="A1:D63"/>
  <sheetViews>
    <sheetView tabSelected="1" workbookViewId="0">
      <selection activeCell="E4" sqref="E4"/>
    </sheetView>
  </sheetViews>
  <sheetFormatPr baseColWidth="10" defaultRowHeight="15" x14ac:dyDescent="0.2"/>
  <cols>
    <col min="2" max="2" width="13.5" bestFit="1" customWidth="1"/>
  </cols>
  <sheetData>
    <row r="1" spans="1:4" x14ac:dyDescent="0.2">
      <c r="A1" s="94" t="s">
        <v>608</v>
      </c>
      <c r="B1" s="94" t="s">
        <v>609</v>
      </c>
      <c r="C1" s="94" t="s">
        <v>610</v>
      </c>
      <c r="D1" s="94" t="s">
        <v>611</v>
      </c>
    </row>
    <row r="2" spans="1:4" ht="16" thickBot="1" x14ac:dyDescent="0.25">
      <c r="A2" s="95"/>
      <c r="B2" s="95"/>
      <c r="C2" s="95"/>
      <c r="D2" s="95"/>
    </row>
    <row r="3" spans="1:4" ht="16" thickBot="1" x14ac:dyDescent="0.25">
      <c r="A3" s="97" t="s">
        <v>612</v>
      </c>
      <c r="B3" s="86" t="s">
        <v>613</v>
      </c>
      <c r="C3" s="86">
        <v>0.50009999999999999</v>
      </c>
      <c r="D3" s="86">
        <v>0.62439999999999996</v>
      </c>
    </row>
    <row r="4" spans="1:4" ht="16" thickBot="1" x14ac:dyDescent="0.25">
      <c r="A4" s="96"/>
      <c r="B4" s="87" t="s">
        <v>615</v>
      </c>
      <c r="C4" s="87" t="s">
        <v>614</v>
      </c>
      <c r="D4" s="87" t="s">
        <v>614</v>
      </c>
    </row>
    <row r="5" spans="1:4" ht="16" thickBot="1" x14ac:dyDescent="0.25">
      <c r="A5" s="98"/>
      <c r="B5" s="87" t="s">
        <v>616</v>
      </c>
      <c r="C5" s="87" t="s">
        <v>617</v>
      </c>
      <c r="D5" s="87" t="s">
        <v>618</v>
      </c>
    </row>
    <row r="6" spans="1:4" ht="16" thickBot="1" x14ac:dyDescent="0.25">
      <c r="A6" s="100" t="s">
        <v>619</v>
      </c>
      <c r="B6" s="88" t="s">
        <v>613</v>
      </c>
      <c r="C6" s="88">
        <v>0.50849999999999995</v>
      </c>
      <c r="D6" s="88">
        <v>0.48649999999999999</v>
      </c>
    </row>
    <row r="7" spans="1:4" ht="16" thickBot="1" x14ac:dyDescent="0.25">
      <c r="A7" s="99"/>
      <c r="B7" s="89" t="s">
        <v>615</v>
      </c>
      <c r="C7" s="89" t="s">
        <v>620</v>
      </c>
      <c r="D7" s="89" t="s">
        <v>622</v>
      </c>
    </row>
    <row r="8" spans="1:4" ht="16" thickBot="1" x14ac:dyDescent="0.25">
      <c r="A8" s="101"/>
      <c r="B8" s="89" t="s">
        <v>616</v>
      </c>
      <c r="C8" s="89" t="s">
        <v>623</v>
      </c>
      <c r="D8" s="89" t="s">
        <v>624</v>
      </c>
    </row>
    <row r="9" spans="1:4" ht="16" thickBot="1" x14ac:dyDescent="0.25">
      <c r="A9" s="90" t="s">
        <v>625</v>
      </c>
      <c r="B9" s="86" t="s">
        <v>613</v>
      </c>
      <c r="C9" s="86">
        <v>0.50319999999999998</v>
      </c>
      <c r="D9" s="86" t="s">
        <v>614</v>
      </c>
    </row>
    <row r="10" spans="1:4" ht="16" thickBot="1" x14ac:dyDescent="0.25">
      <c r="A10" s="100" t="s">
        <v>626</v>
      </c>
      <c r="B10" s="88" t="s">
        <v>613</v>
      </c>
      <c r="C10" s="88">
        <v>0.8286</v>
      </c>
      <c r="D10" s="88">
        <v>0.75029999999999997</v>
      </c>
    </row>
    <row r="11" spans="1:4" ht="16" thickBot="1" x14ac:dyDescent="0.25">
      <c r="A11" s="99"/>
      <c r="B11" s="89" t="s">
        <v>615</v>
      </c>
      <c r="C11" s="89" t="s">
        <v>627</v>
      </c>
      <c r="D11" s="89" t="s">
        <v>614</v>
      </c>
    </row>
    <row r="12" spans="1:4" ht="16" thickBot="1" x14ac:dyDescent="0.25">
      <c r="A12" s="101"/>
      <c r="B12" s="89" t="s">
        <v>616</v>
      </c>
      <c r="C12" s="89" t="s">
        <v>628</v>
      </c>
      <c r="D12" s="89" t="s">
        <v>614</v>
      </c>
    </row>
    <row r="13" spans="1:4" ht="16" thickBot="1" x14ac:dyDescent="0.25">
      <c r="A13" s="97" t="s">
        <v>629</v>
      </c>
      <c r="B13" s="86" t="s">
        <v>613</v>
      </c>
      <c r="C13" s="86">
        <v>0.85460000000000003</v>
      </c>
      <c r="D13" s="86">
        <v>0.94450000000000001</v>
      </c>
    </row>
    <row r="14" spans="1:4" ht="16" thickBot="1" x14ac:dyDescent="0.25">
      <c r="A14" s="96"/>
      <c r="B14" s="87" t="s">
        <v>615</v>
      </c>
      <c r="C14" s="87" t="s">
        <v>614</v>
      </c>
      <c r="D14" s="87" t="s">
        <v>614</v>
      </c>
    </row>
    <row r="15" spans="1:4" ht="16" thickBot="1" x14ac:dyDescent="0.25">
      <c r="A15" s="98"/>
      <c r="B15" s="87" t="s">
        <v>616</v>
      </c>
      <c r="C15" s="87" t="s">
        <v>614</v>
      </c>
      <c r="D15" s="87" t="s">
        <v>614</v>
      </c>
    </row>
    <row r="16" spans="1:4" ht="16" thickBot="1" x14ac:dyDescent="0.25">
      <c r="A16" s="100" t="s">
        <v>630</v>
      </c>
      <c r="B16" s="88" t="s">
        <v>613</v>
      </c>
      <c r="C16" s="88">
        <v>0.54069999999999996</v>
      </c>
      <c r="D16" s="88" t="s">
        <v>631</v>
      </c>
    </row>
    <row r="17" spans="1:4" ht="16" thickBot="1" x14ac:dyDescent="0.25">
      <c r="A17" s="101"/>
      <c r="B17" s="89" t="s">
        <v>615</v>
      </c>
      <c r="C17" s="89" t="s">
        <v>614</v>
      </c>
      <c r="D17" s="89" t="s">
        <v>614</v>
      </c>
    </row>
    <row r="18" spans="1:4" ht="16" thickBot="1" x14ac:dyDescent="0.25">
      <c r="A18" s="97" t="s">
        <v>632</v>
      </c>
      <c r="B18" s="86" t="s">
        <v>613</v>
      </c>
      <c r="C18" s="86">
        <v>0.50519999999999998</v>
      </c>
      <c r="D18" s="86" t="s">
        <v>614</v>
      </c>
    </row>
    <row r="19" spans="1:4" ht="16" thickBot="1" x14ac:dyDescent="0.25">
      <c r="A19" s="96"/>
      <c r="B19" s="87" t="s">
        <v>615</v>
      </c>
      <c r="C19" s="87" t="s">
        <v>614</v>
      </c>
      <c r="D19" s="87" t="s">
        <v>614</v>
      </c>
    </row>
    <row r="20" spans="1:4" ht="16" thickBot="1" x14ac:dyDescent="0.25">
      <c r="A20" s="98"/>
      <c r="B20" s="87" t="s">
        <v>616</v>
      </c>
      <c r="C20" s="87" t="s">
        <v>633</v>
      </c>
      <c r="D20" s="87" t="s">
        <v>621</v>
      </c>
    </row>
    <row r="21" spans="1:4" ht="16" thickBot="1" x14ac:dyDescent="0.25">
      <c r="A21" s="100" t="s">
        <v>634</v>
      </c>
      <c r="B21" s="88" t="s">
        <v>613</v>
      </c>
      <c r="C21" s="88">
        <v>0.51780000000000004</v>
      </c>
      <c r="D21" s="88">
        <v>0.59299999999999997</v>
      </c>
    </row>
    <row r="22" spans="1:4" ht="16" thickBot="1" x14ac:dyDescent="0.25">
      <c r="A22" s="99"/>
      <c r="B22" s="89" t="s">
        <v>615</v>
      </c>
      <c r="C22" s="89" t="s">
        <v>635</v>
      </c>
      <c r="D22" s="89" t="s">
        <v>636</v>
      </c>
    </row>
    <row r="23" spans="1:4" ht="16" thickBot="1" x14ac:dyDescent="0.25">
      <c r="A23" s="101"/>
      <c r="B23" s="89" t="s">
        <v>616</v>
      </c>
      <c r="C23" s="89" t="s">
        <v>637</v>
      </c>
      <c r="D23" s="89" t="s">
        <v>638</v>
      </c>
    </row>
    <row r="24" spans="1:4" ht="16" thickBot="1" x14ac:dyDescent="0.25">
      <c r="A24" s="97" t="s">
        <v>639</v>
      </c>
      <c r="B24" s="86" t="s">
        <v>613</v>
      </c>
      <c r="C24" s="86">
        <v>0.76270000000000004</v>
      </c>
      <c r="D24" s="86">
        <v>0.8619</v>
      </c>
    </row>
    <row r="25" spans="1:4" ht="16" thickBot="1" x14ac:dyDescent="0.25">
      <c r="A25" s="96"/>
      <c r="B25" s="87" t="s">
        <v>615</v>
      </c>
      <c r="C25" s="87" t="s">
        <v>640</v>
      </c>
      <c r="D25" s="87" t="s">
        <v>641</v>
      </c>
    </row>
    <row r="26" spans="1:4" ht="16" thickBot="1" x14ac:dyDescent="0.25">
      <c r="A26" s="98"/>
      <c r="B26" s="87" t="s">
        <v>616</v>
      </c>
      <c r="C26" s="87" t="s">
        <v>640</v>
      </c>
      <c r="D26" s="87" t="s">
        <v>641</v>
      </c>
    </row>
    <row r="27" spans="1:4" ht="16" thickBot="1" x14ac:dyDescent="0.25">
      <c r="A27" s="100" t="s">
        <v>642</v>
      </c>
      <c r="B27" s="88" t="s">
        <v>613</v>
      </c>
      <c r="C27" s="88">
        <v>0.72619999999999996</v>
      </c>
      <c r="D27" s="88">
        <v>0.60450000000000004</v>
      </c>
    </row>
    <row r="28" spans="1:4" ht="16" thickBot="1" x14ac:dyDescent="0.25">
      <c r="A28" s="99"/>
      <c r="B28" s="89" t="s">
        <v>615</v>
      </c>
      <c r="C28" s="89" t="s">
        <v>643</v>
      </c>
      <c r="D28" s="89" t="s">
        <v>644</v>
      </c>
    </row>
    <row r="29" spans="1:4" ht="16" thickBot="1" x14ac:dyDescent="0.25">
      <c r="A29" s="101"/>
      <c r="B29" s="89" t="s">
        <v>616</v>
      </c>
      <c r="C29" s="89" t="s">
        <v>645</v>
      </c>
      <c r="D29" s="89" t="s">
        <v>646</v>
      </c>
    </row>
    <row r="30" spans="1:4" ht="16" thickBot="1" x14ac:dyDescent="0.25">
      <c r="A30" s="97" t="s">
        <v>647</v>
      </c>
      <c r="B30" s="86" t="s">
        <v>613</v>
      </c>
      <c r="C30" s="86">
        <v>0.54959999999999998</v>
      </c>
      <c r="D30" s="86" t="s">
        <v>614</v>
      </c>
    </row>
    <row r="31" spans="1:4" ht="16" thickBot="1" x14ac:dyDescent="0.25">
      <c r="A31" s="96"/>
      <c r="B31" s="87" t="s">
        <v>615</v>
      </c>
      <c r="C31" s="87" t="s">
        <v>648</v>
      </c>
      <c r="D31" s="87" t="s">
        <v>649</v>
      </c>
    </row>
    <row r="32" spans="1:4" ht="16" thickBot="1" x14ac:dyDescent="0.25">
      <c r="A32" s="98"/>
      <c r="B32" s="87" t="s">
        <v>616</v>
      </c>
      <c r="C32" s="87" t="s">
        <v>650</v>
      </c>
      <c r="D32" s="87" t="s">
        <v>614</v>
      </c>
    </row>
    <row r="33" spans="1:4" ht="16" thickBot="1" x14ac:dyDescent="0.25">
      <c r="A33" s="100" t="s">
        <v>651</v>
      </c>
      <c r="B33" s="88" t="s">
        <v>613</v>
      </c>
      <c r="C33" s="88">
        <v>0.85750000000000004</v>
      </c>
      <c r="D33" s="88">
        <v>0.91239999999999999</v>
      </c>
    </row>
    <row r="34" spans="1:4" ht="16" thickBot="1" x14ac:dyDescent="0.25">
      <c r="A34" s="99"/>
      <c r="B34" s="89" t="s">
        <v>615</v>
      </c>
      <c r="C34" s="89" t="s">
        <v>652</v>
      </c>
      <c r="D34" s="89" t="s">
        <v>653</v>
      </c>
    </row>
    <row r="35" spans="1:4" ht="16" thickBot="1" x14ac:dyDescent="0.25">
      <c r="A35" s="101"/>
      <c r="B35" s="89" t="s">
        <v>616</v>
      </c>
      <c r="C35" s="89" t="s">
        <v>654</v>
      </c>
      <c r="D35" s="89" t="s">
        <v>655</v>
      </c>
    </row>
    <row r="36" spans="1:4" ht="16" thickBot="1" x14ac:dyDescent="0.25">
      <c r="A36" s="97" t="s">
        <v>656</v>
      </c>
      <c r="B36" s="86" t="s">
        <v>613</v>
      </c>
      <c r="C36" s="86">
        <v>0.65920000000000001</v>
      </c>
      <c r="D36" s="86">
        <v>0.45169999999999999</v>
      </c>
    </row>
    <row r="37" spans="1:4" ht="16" thickBot="1" x14ac:dyDescent="0.25">
      <c r="A37" s="96"/>
      <c r="B37" s="87" t="s">
        <v>615</v>
      </c>
      <c r="C37" s="87">
        <v>0.61040000000000005</v>
      </c>
      <c r="D37" s="87" t="s">
        <v>657</v>
      </c>
    </row>
    <row r="38" spans="1:4" ht="16" thickBot="1" x14ac:dyDescent="0.25">
      <c r="A38" s="98"/>
      <c r="B38" s="87" t="s">
        <v>616</v>
      </c>
      <c r="C38" s="87" t="s">
        <v>658</v>
      </c>
      <c r="D38" s="87" t="s">
        <v>659</v>
      </c>
    </row>
    <row r="39" spans="1:4" ht="16" thickBot="1" x14ac:dyDescent="0.25">
      <c r="A39" s="100" t="s">
        <v>660</v>
      </c>
      <c r="B39" s="88" t="s">
        <v>613</v>
      </c>
      <c r="C39" s="88">
        <v>0.54569999999999996</v>
      </c>
      <c r="D39" s="88" t="s">
        <v>614</v>
      </c>
    </row>
    <row r="40" spans="1:4" ht="16" thickBot="1" x14ac:dyDescent="0.25">
      <c r="A40" s="101"/>
      <c r="B40" s="89" t="s">
        <v>615</v>
      </c>
      <c r="C40" s="89" t="s">
        <v>614</v>
      </c>
      <c r="D40" s="89" t="s">
        <v>614</v>
      </c>
    </row>
    <row r="41" spans="1:4" ht="16" thickBot="1" x14ac:dyDescent="0.25">
      <c r="A41" s="97" t="s">
        <v>661</v>
      </c>
      <c r="B41" s="86" t="s">
        <v>613</v>
      </c>
      <c r="C41" s="86" t="s">
        <v>614</v>
      </c>
      <c r="D41" s="86">
        <v>0.62609999999999999</v>
      </c>
    </row>
    <row r="42" spans="1:4" ht="16" thickBot="1" x14ac:dyDescent="0.25">
      <c r="A42" s="96"/>
      <c r="B42" s="87" t="s">
        <v>615</v>
      </c>
      <c r="C42" s="87" t="s">
        <v>614</v>
      </c>
      <c r="D42" s="87" t="s">
        <v>614</v>
      </c>
    </row>
    <row r="43" spans="1:4" ht="16" thickBot="1" x14ac:dyDescent="0.25">
      <c r="A43" s="98"/>
      <c r="B43" s="87" t="s">
        <v>616</v>
      </c>
      <c r="C43" s="87" t="s">
        <v>662</v>
      </c>
      <c r="D43" s="87" t="s">
        <v>614</v>
      </c>
    </row>
    <row r="44" spans="1:4" ht="16" thickBot="1" x14ac:dyDescent="0.25">
      <c r="A44" s="100" t="s">
        <v>663</v>
      </c>
      <c r="B44" s="88" t="s">
        <v>613</v>
      </c>
      <c r="C44" s="88">
        <v>0.67979999999999996</v>
      </c>
      <c r="D44" s="88">
        <v>0.86750000000000005</v>
      </c>
    </row>
    <row r="45" spans="1:4" ht="16" thickBot="1" x14ac:dyDescent="0.25">
      <c r="A45" s="99"/>
      <c r="B45" s="89" t="s">
        <v>615</v>
      </c>
      <c r="C45" s="89" t="s">
        <v>664</v>
      </c>
      <c r="D45" s="89" t="s">
        <v>665</v>
      </c>
    </row>
    <row r="46" spans="1:4" ht="16" thickBot="1" x14ac:dyDescent="0.25">
      <c r="A46" s="101"/>
      <c r="B46" s="89" t="s">
        <v>616</v>
      </c>
      <c r="C46" s="89" t="s">
        <v>666</v>
      </c>
      <c r="D46" s="89" t="s">
        <v>667</v>
      </c>
    </row>
    <row r="47" spans="1:4" ht="31" thickBot="1" x14ac:dyDescent="0.25">
      <c r="A47" s="90" t="s">
        <v>668</v>
      </c>
      <c r="B47" s="86" t="s">
        <v>613</v>
      </c>
      <c r="C47" s="86">
        <v>0.60880000000000001</v>
      </c>
      <c r="D47" s="86">
        <v>0.7823</v>
      </c>
    </row>
    <row r="48" spans="1:4" ht="16" thickBot="1" x14ac:dyDescent="0.25">
      <c r="A48" s="100" t="s">
        <v>669</v>
      </c>
      <c r="B48" s="88" t="s">
        <v>613</v>
      </c>
      <c r="C48" s="88">
        <v>0.50870000000000004</v>
      </c>
      <c r="D48" s="88">
        <v>0.4652</v>
      </c>
    </row>
    <row r="49" spans="1:4" ht="16" thickBot="1" x14ac:dyDescent="0.25">
      <c r="A49" s="101"/>
      <c r="B49" s="89" t="s">
        <v>615</v>
      </c>
      <c r="C49" s="89" t="s">
        <v>670</v>
      </c>
      <c r="D49" s="89" t="s">
        <v>671</v>
      </c>
    </row>
    <row r="50" spans="1:4" ht="16" thickBot="1" x14ac:dyDescent="0.25">
      <c r="A50" s="97" t="s">
        <v>672</v>
      </c>
      <c r="B50" s="86" t="s">
        <v>613</v>
      </c>
      <c r="C50" s="86">
        <v>0.69850000000000001</v>
      </c>
      <c r="D50" s="86">
        <v>0</v>
      </c>
    </row>
    <row r="51" spans="1:4" ht="16" thickBot="1" x14ac:dyDescent="0.25">
      <c r="A51" s="96"/>
      <c r="B51" s="87" t="s">
        <v>615</v>
      </c>
      <c r="C51" s="87" t="s">
        <v>673</v>
      </c>
      <c r="D51" s="87" t="s">
        <v>674</v>
      </c>
    </row>
    <row r="52" spans="1:4" ht="16" thickBot="1" x14ac:dyDescent="0.25">
      <c r="A52" s="98"/>
      <c r="B52" s="87" t="s">
        <v>616</v>
      </c>
      <c r="C52" s="87" t="s">
        <v>675</v>
      </c>
      <c r="D52" s="87"/>
    </row>
    <row r="53" spans="1:4" ht="16" thickBot="1" x14ac:dyDescent="0.25">
      <c r="A53" s="91" t="s">
        <v>676</v>
      </c>
      <c r="B53" s="88" t="s">
        <v>613</v>
      </c>
      <c r="C53" s="88">
        <v>0.43020000000000003</v>
      </c>
      <c r="D53" s="88">
        <v>0.54179999999999995</v>
      </c>
    </row>
    <row r="54" spans="1:4" ht="16" thickBot="1" x14ac:dyDescent="0.25">
      <c r="A54" s="90" t="s">
        <v>677</v>
      </c>
      <c r="B54" s="86" t="s">
        <v>613</v>
      </c>
      <c r="C54" s="86">
        <v>0.5585</v>
      </c>
      <c r="D54" s="86">
        <v>0.39939999999999998</v>
      </c>
    </row>
    <row r="55" spans="1:4" ht="16" thickBot="1" x14ac:dyDescent="0.25">
      <c r="A55" s="100" t="s">
        <v>678</v>
      </c>
      <c r="B55" s="88" t="s">
        <v>613</v>
      </c>
      <c r="C55" s="88">
        <v>0.68200000000000005</v>
      </c>
      <c r="D55" s="88" t="s">
        <v>679</v>
      </c>
    </row>
    <row r="56" spans="1:4" ht="16" thickBot="1" x14ac:dyDescent="0.25">
      <c r="A56" s="99"/>
      <c r="B56" s="89" t="s">
        <v>615</v>
      </c>
      <c r="C56" s="89" t="s">
        <v>680</v>
      </c>
      <c r="D56" s="89" t="s">
        <v>681</v>
      </c>
    </row>
    <row r="57" spans="1:4" ht="16" thickBot="1" x14ac:dyDescent="0.25">
      <c r="A57" s="101"/>
      <c r="B57" s="89" t="s">
        <v>616</v>
      </c>
      <c r="C57" s="89" t="s">
        <v>682</v>
      </c>
      <c r="D57" s="89" t="s">
        <v>683</v>
      </c>
    </row>
    <row r="58" spans="1:4" ht="16" thickBot="1" x14ac:dyDescent="0.25">
      <c r="A58" s="97" t="s">
        <v>684</v>
      </c>
      <c r="B58" s="86" t="s">
        <v>613</v>
      </c>
      <c r="C58" s="86">
        <v>0.53320000000000001</v>
      </c>
      <c r="D58" s="86">
        <v>0.39100000000000001</v>
      </c>
    </row>
    <row r="59" spans="1:4" ht="16" thickBot="1" x14ac:dyDescent="0.25">
      <c r="A59" s="96"/>
      <c r="B59" s="87" t="s">
        <v>615</v>
      </c>
      <c r="C59" s="87" t="s">
        <v>685</v>
      </c>
      <c r="D59" s="87" t="s">
        <v>614</v>
      </c>
    </row>
    <row r="60" spans="1:4" ht="16" thickBot="1" x14ac:dyDescent="0.25">
      <c r="A60" s="98"/>
      <c r="B60" s="87" t="s">
        <v>616</v>
      </c>
      <c r="C60" s="87" t="s">
        <v>614</v>
      </c>
      <c r="D60" s="87" t="s">
        <v>614</v>
      </c>
    </row>
    <row r="61" spans="1:4" ht="16" thickBot="1" x14ac:dyDescent="0.25">
      <c r="A61" s="103" t="s">
        <v>686</v>
      </c>
      <c r="B61" s="88" t="s">
        <v>613</v>
      </c>
      <c r="C61" s="88">
        <v>0.90839999999999999</v>
      </c>
      <c r="D61" s="92" t="s">
        <v>614</v>
      </c>
    </row>
    <row r="62" spans="1:4" ht="16" thickBot="1" x14ac:dyDescent="0.25">
      <c r="A62" s="102"/>
      <c r="B62" s="89" t="s">
        <v>615</v>
      </c>
      <c r="C62" s="89" t="s">
        <v>687</v>
      </c>
      <c r="D62" s="93" t="s">
        <v>614</v>
      </c>
    </row>
    <row r="63" spans="1:4" ht="16" thickBot="1" x14ac:dyDescent="0.25">
      <c r="A63" s="104"/>
      <c r="B63" s="89" t="s">
        <v>616</v>
      </c>
      <c r="C63" s="89" t="s">
        <v>688</v>
      </c>
      <c r="D63" s="93" t="s">
        <v>614</v>
      </c>
    </row>
  </sheetData>
  <mergeCells count="24">
    <mergeCell ref="A61:A63"/>
    <mergeCell ref="A41:A43"/>
    <mergeCell ref="A44:A46"/>
    <mergeCell ref="A48:A49"/>
    <mergeCell ref="A50:A52"/>
    <mergeCell ref="A55:A57"/>
    <mergeCell ref="A58:A60"/>
    <mergeCell ref="A24:A26"/>
    <mergeCell ref="A27:A29"/>
    <mergeCell ref="A30:A32"/>
    <mergeCell ref="A33:A35"/>
    <mergeCell ref="A36:A38"/>
    <mergeCell ref="A39:A40"/>
    <mergeCell ref="A6:A8"/>
    <mergeCell ref="A10:A12"/>
    <mergeCell ref="A13:A15"/>
    <mergeCell ref="A16:A17"/>
    <mergeCell ref="A18:A20"/>
    <mergeCell ref="A21:A23"/>
    <mergeCell ref="A1:A2"/>
    <mergeCell ref="B1:B2"/>
    <mergeCell ref="C1:C2"/>
    <mergeCell ref="D1:D2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molam</dc:creator>
  <dc:description/>
  <cp:lastModifiedBy>Microsoft Office User</cp:lastModifiedBy>
  <cp:revision>8</cp:revision>
  <dcterms:created xsi:type="dcterms:W3CDTF">2020-03-16T12:07:19Z</dcterms:created>
  <dcterms:modified xsi:type="dcterms:W3CDTF">2020-07-02T09:34:41Z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