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GIS4DEV.github.io\_lessons\assets\"/>
    </mc:Choice>
  </mc:AlternateContent>
  <bookViews>
    <workbookView xWindow="-120" yWindow="-120" windowWidth="29040" windowHeight="15840" activeTab="1"/>
  </bookViews>
  <sheets>
    <sheet name="GetisOrd" sheetId="3" r:id="rId1"/>
    <sheet name="RogersonG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C36" i="3" l="1"/>
  <c r="J32" i="3"/>
  <c r="I32" i="3"/>
  <c r="H32" i="3"/>
  <c r="G32" i="3"/>
  <c r="F32" i="3"/>
  <c r="E32" i="3"/>
  <c r="D32" i="3"/>
  <c r="C32" i="3"/>
  <c r="J31" i="3"/>
  <c r="G31" i="3"/>
  <c r="F31" i="3"/>
  <c r="E31" i="3"/>
  <c r="J27" i="3"/>
  <c r="I27" i="3"/>
  <c r="H27" i="3"/>
  <c r="G27" i="3"/>
  <c r="F27" i="3"/>
  <c r="E27" i="3"/>
  <c r="D27" i="3"/>
  <c r="C27" i="3"/>
  <c r="J26" i="3"/>
  <c r="G26" i="3"/>
  <c r="F26" i="3"/>
  <c r="B12" i="3"/>
  <c r="B13" i="3"/>
  <c r="I30" i="3" s="1"/>
  <c r="B14" i="3"/>
  <c r="J45" i="3"/>
  <c r="I45" i="3"/>
  <c r="J44" i="3"/>
  <c r="I44" i="3"/>
  <c r="J43" i="3"/>
  <c r="I43" i="3"/>
  <c r="J42" i="3"/>
  <c r="I42" i="3"/>
  <c r="J41" i="3"/>
  <c r="I41" i="3"/>
  <c r="J40" i="3"/>
  <c r="I40" i="3"/>
  <c r="J47" i="3"/>
  <c r="I47" i="3"/>
  <c r="H47" i="3"/>
  <c r="G47" i="3"/>
  <c r="F47" i="3"/>
  <c r="E47" i="3"/>
  <c r="D47" i="3"/>
  <c r="C47" i="3"/>
  <c r="J46" i="3"/>
  <c r="I46" i="3"/>
  <c r="I31" i="3" s="1"/>
  <c r="H46" i="3"/>
  <c r="G46" i="3"/>
  <c r="F46" i="3"/>
  <c r="E46" i="3"/>
  <c r="D46" i="3"/>
  <c r="C46" i="3"/>
  <c r="H24" i="3"/>
  <c r="G24" i="3"/>
  <c r="F24" i="3"/>
  <c r="E24" i="3"/>
  <c r="D24" i="3"/>
  <c r="H23" i="3"/>
  <c r="G23" i="3"/>
  <c r="F23" i="3"/>
  <c r="E23" i="3"/>
  <c r="D23" i="3"/>
  <c r="J24" i="3"/>
  <c r="I24" i="3"/>
  <c r="J23" i="3"/>
  <c r="I23" i="3"/>
  <c r="I26" i="3" s="1"/>
  <c r="J22" i="3"/>
  <c r="I22" i="3"/>
  <c r="J21" i="3"/>
  <c r="I21" i="3"/>
  <c r="J20" i="3"/>
  <c r="I20" i="3"/>
  <c r="J19" i="3"/>
  <c r="I19" i="3"/>
  <c r="J18" i="3"/>
  <c r="I18" i="3"/>
  <c r="J17" i="3"/>
  <c r="I17" i="3"/>
  <c r="C24" i="3"/>
  <c r="C23" i="3"/>
  <c r="C22" i="3"/>
  <c r="H45" i="3"/>
  <c r="H31" i="3" s="1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D31" i="3" s="1"/>
  <c r="C41" i="3"/>
  <c r="H40" i="3"/>
  <c r="G40" i="3"/>
  <c r="F40" i="3"/>
  <c r="E40" i="3"/>
  <c r="D40" i="3"/>
  <c r="C40" i="3"/>
  <c r="C31" i="3" s="1"/>
  <c r="H22" i="3"/>
  <c r="H26" i="3" s="1"/>
  <c r="G22" i="3"/>
  <c r="F22" i="3"/>
  <c r="E22" i="3"/>
  <c r="D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E26" i="3" s="1"/>
  <c r="D19" i="3"/>
  <c r="C19" i="3"/>
  <c r="H18" i="3"/>
  <c r="G18" i="3"/>
  <c r="F18" i="3"/>
  <c r="E18" i="3"/>
  <c r="D18" i="3"/>
  <c r="D26" i="3" s="1"/>
  <c r="C18" i="3"/>
  <c r="H17" i="3"/>
  <c r="G17" i="3"/>
  <c r="F17" i="3"/>
  <c r="E17" i="3"/>
  <c r="D17" i="3"/>
  <c r="C17" i="3"/>
  <c r="C26" i="3" s="1"/>
  <c r="H25" i="2"/>
  <c r="C22" i="2"/>
  <c r="H28" i="2"/>
  <c r="G28" i="2"/>
  <c r="F28" i="2"/>
  <c r="E28" i="2"/>
  <c r="D28" i="2"/>
  <c r="C28" i="2"/>
  <c r="B12" i="2"/>
  <c r="H23" i="2" s="1"/>
  <c r="B11" i="2"/>
  <c r="F26" i="2" s="1"/>
  <c r="I29" i="3" l="1"/>
  <c r="I34" i="3" s="1"/>
  <c r="J29" i="3"/>
  <c r="H29" i="3"/>
  <c r="I33" i="3"/>
  <c r="H33" i="3"/>
  <c r="J30" i="3"/>
  <c r="J34" i="3" s="1"/>
  <c r="J33" i="3"/>
  <c r="J28" i="3"/>
  <c r="I28" i="3"/>
  <c r="H30" i="3"/>
  <c r="D30" i="3"/>
  <c r="F33" i="3"/>
  <c r="H28" i="3"/>
  <c r="F29" i="3"/>
  <c r="E29" i="3"/>
  <c r="C30" i="3"/>
  <c r="G30" i="3"/>
  <c r="E33" i="3"/>
  <c r="C29" i="3"/>
  <c r="G29" i="3"/>
  <c r="E30" i="3"/>
  <c r="C33" i="3"/>
  <c r="G33" i="3"/>
  <c r="D28" i="3"/>
  <c r="D29" i="3"/>
  <c r="F30" i="3"/>
  <c r="D33" i="3"/>
  <c r="E23" i="2"/>
  <c r="F23" i="2"/>
  <c r="F25" i="2"/>
  <c r="D29" i="2"/>
  <c r="H29" i="2"/>
  <c r="D26" i="2"/>
  <c r="H26" i="2"/>
  <c r="H30" i="2" s="1"/>
  <c r="H31" i="2" s="1"/>
  <c r="H32" i="2" s="1"/>
  <c r="H33" i="2" s="1"/>
  <c r="C23" i="2"/>
  <c r="C25" i="2"/>
  <c r="G25" i="2"/>
  <c r="E29" i="2"/>
  <c r="E26" i="2"/>
  <c r="E25" i="2"/>
  <c r="C29" i="2"/>
  <c r="G29" i="2"/>
  <c r="C26" i="2"/>
  <c r="G26" i="2"/>
  <c r="G23" i="2"/>
  <c r="D23" i="2"/>
  <c r="D25" i="2"/>
  <c r="F29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H27" i="2" s="1"/>
  <c r="G36" i="2"/>
  <c r="F36" i="2"/>
  <c r="E36" i="2"/>
  <c r="D36" i="2"/>
  <c r="D27" i="2" s="1"/>
  <c r="C36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J35" i="3" l="1"/>
  <c r="J36" i="3" s="1"/>
  <c r="J37" i="3" s="1"/>
  <c r="I35" i="3"/>
  <c r="I36" i="3" s="1"/>
  <c r="I37" i="3" s="1"/>
  <c r="H34" i="3"/>
  <c r="H35" i="3" s="1"/>
  <c r="H36" i="3" s="1"/>
  <c r="H37" i="3" s="1"/>
  <c r="G28" i="3"/>
  <c r="E28" i="3"/>
  <c r="F28" i="3"/>
  <c r="C34" i="3"/>
  <c r="F34" i="3"/>
  <c r="C28" i="3"/>
  <c r="D34" i="3"/>
  <c r="D35" i="3" s="1"/>
  <c r="D36" i="3" s="1"/>
  <c r="D37" i="3" s="1"/>
  <c r="E34" i="3"/>
  <c r="G34" i="3"/>
  <c r="G27" i="2"/>
  <c r="G30" i="2" s="1"/>
  <c r="G31" i="2" s="1"/>
  <c r="G32" i="2" s="1"/>
  <c r="G33" i="2" s="1"/>
  <c r="D30" i="2"/>
  <c r="D31" i="2" s="1"/>
  <c r="D32" i="2" s="1"/>
  <c r="D33" i="2" s="1"/>
  <c r="C27" i="2"/>
  <c r="C30" i="2" s="1"/>
  <c r="E27" i="2"/>
  <c r="E30" i="2" s="1"/>
  <c r="E31" i="2" s="1"/>
  <c r="E32" i="2" s="1"/>
  <c r="E33" i="2" s="1"/>
  <c r="F27" i="2"/>
  <c r="F30" i="2" s="1"/>
  <c r="F31" i="2" s="1"/>
  <c r="F32" i="2" s="1"/>
  <c r="F33" i="2" s="1"/>
  <c r="E22" i="2"/>
  <c r="F22" i="2"/>
  <c r="D22" i="2"/>
  <c r="H22" i="2"/>
  <c r="G22" i="2"/>
  <c r="E24" i="2"/>
  <c r="G35" i="3" l="1"/>
  <c r="G36" i="3" s="1"/>
  <c r="G37" i="3" s="1"/>
  <c r="C35" i="3"/>
  <c r="C37" i="3" s="1"/>
  <c r="E35" i="3"/>
  <c r="E36" i="3" s="1"/>
  <c r="E37" i="3" s="1"/>
  <c r="F35" i="3"/>
  <c r="F36" i="3" s="1"/>
  <c r="F37" i="3" s="1"/>
  <c r="C24" i="2"/>
  <c r="C31" i="2" s="1"/>
  <c r="C32" i="2" s="1"/>
  <c r="C33" i="2" s="1"/>
  <c r="G24" i="2"/>
  <c r="H24" i="2"/>
  <c r="D24" i="2"/>
  <c r="F24" i="2"/>
</calcChain>
</file>

<file path=xl/sharedStrings.xml><?xml version="1.0" encoding="utf-8"?>
<sst xmlns="http://schemas.openxmlformats.org/spreadsheetml/2006/main" count="42" uniqueCount="20">
  <si>
    <t>n</t>
  </si>
  <si>
    <t>mean</t>
  </si>
  <si>
    <t>Value</t>
  </si>
  <si>
    <t>Weighted Values</t>
  </si>
  <si>
    <t>Weights Squared</t>
  </si>
  <si>
    <t>Expected Neighborhood-Weighted Sum</t>
  </si>
  <si>
    <t>G* Score</t>
  </si>
  <si>
    <t>stddev</t>
  </si>
  <si>
    <t>Region</t>
  </si>
  <si>
    <t>Note: filled in the diagonal with 1's because Rogerson explains that region 1 itself is included</t>
  </si>
  <si>
    <t>Neighborhood-Weighted Sum</t>
  </si>
  <si>
    <r>
      <rPr>
        <b/>
        <sz val="11"/>
        <color theme="1"/>
        <rFont val="Calibri"/>
        <family val="2"/>
        <scheme val="minor"/>
      </rPr>
      <t>Numerator:</t>
    </r>
    <r>
      <rPr>
        <sz val="11"/>
        <color theme="1"/>
        <rFont val="Calibri"/>
        <family val="2"/>
        <scheme val="minor"/>
      </rPr>
      <t xml:space="preserve"> Observed - Expected</t>
    </r>
  </si>
  <si>
    <t>s</t>
  </si>
  <si>
    <t>n-1</t>
  </si>
  <si>
    <t>sum(weights)^2</t>
  </si>
  <si>
    <t>Weights : 1 if within distance / neighbor and 0 otherwise</t>
  </si>
  <si>
    <t>sum(weight^2)</t>
  </si>
  <si>
    <t>Denominator</t>
  </si>
  <si>
    <t>two-sided p-value</t>
  </si>
  <si>
    <t>one-sided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</si>
</sst>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font>
        <b val="0"/>
        <i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selection activeCell="B12" sqref="B12"/>
    </sheetView>
  </sheetViews>
  <sheetFormatPr defaultColWidth="9.1796875" defaultRowHeight="14.5" x14ac:dyDescent="0.35"/>
  <cols>
    <col min="1" max="1" width="20.54296875" style="3" customWidth="1"/>
    <col min="2" max="2" width="16.08984375" style="3" customWidth="1"/>
    <col min="3" max="17" width="11.7265625" style="3" customWidth="1"/>
    <col min="18" max="18" width="9.1796875" style="4"/>
    <col min="19" max="19" width="15.453125" style="4" customWidth="1"/>
    <col min="20" max="20" width="21.1796875" style="4" customWidth="1"/>
    <col min="21" max="21" width="9.1796875" style="4"/>
    <col min="22" max="22" width="11.7265625" style="4" customWidth="1"/>
    <col min="23" max="16384" width="9.1796875" style="4"/>
  </cols>
  <sheetData>
    <row r="1" spans="1:22" x14ac:dyDescent="0.35">
      <c r="B1" s="15" t="s">
        <v>15</v>
      </c>
      <c r="C1" s="15"/>
      <c r="D1" s="12"/>
      <c r="E1" s="12"/>
      <c r="F1" s="12"/>
      <c r="G1" s="12"/>
      <c r="H1" s="12"/>
    </row>
    <row r="2" spans="1:22" x14ac:dyDescent="0.35">
      <c r="A2" s="13" t="s">
        <v>2</v>
      </c>
      <c r="B2" s="13" t="s">
        <v>8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2">
        <v>7</v>
      </c>
      <c r="J2" s="2">
        <v>8</v>
      </c>
      <c r="K2" s="2"/>
      <c r="L2" s="2"/>
      <c r="M2" s="2"/>
      <c r="N2" s="2"/>
      <c r="O2" s="2"/>
      <c r="P2" s="2"/>
      <c r="Q2" s="2"/>
    </row>
    <row r="3" spans="1:22" x14ac:dyDescent="0.35">
      <c r="A3" s="3">
        <v>-0.35</v>
      </c>
      <c r="B3" s="14">
        <v>1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</row>
    <row r="4" spans="1:22" x14ac:dyDescent="0.35">
      <c r="A4" s="3">
        <v>-1.62</v>
      </c>
      <c r="B4" s="14">
        <v>2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22" x14ac:dyDescent="0.35">
      <c r="A5" s="3">
        <v>-0.05</v>
      </c>
      <c r="B5" s="14">
        <v>3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22" x14ac:dyDescent="0.35">
      <c r="A6" s="3">
        <v>1.86</v>
      </c>
      <c r="B6" s="14">
        <v>4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0</v>
      </c>
      <c r="J6" s="3">
        <v>0</v>
      </c>
    </row>
    <row r="7" spans="1:22" x14ac:dyDescent="0.35">
      <c r="A7" s="3">
        <v>2.17</v>
      </c>
      <c r="B7" s="14">
        <v>5</v>
      </c>
      <c r="C7" s="3">
        <v>1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0</v>
      </c>
    </row>
    <row r="8" spans="1:22" x14ac:dyDescent="0.35">
      <c r="A8" s="3">
        <v>1.67</v>
      </c>
      <c r="B8" s="14">
        <v>6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0</v>
      </c>
      <c r="J8" s="3">
        <v>0</v>
      </c>
    </row>
    <row r="9" spans="1:22" x14ac:dyDescent="0.35">
      <c r="A9" s="3">
        <v>0.21</v>
      </c>
      <c r="B9" s="14">
        <v>7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1</v>
      </c>
      <c r="J9" s="3">
        <v>0</v>
      </c>
    </row>
    <row r="10" spans="1:22" x14ac:dyDescent="0.35">
      <c r="A10" s="3">
        <v>-1.03</v>
      </c>
      <c r="B10" s="14">
        <v>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</row>
    <row r="11" spans="1:22" x14ac:dyDescent="0.35">
      <c r="B11" s="2"/>
    </row>
    <row r="12" spans="1:22" x14ac:dyDescent="0.35">
      <c r="A12" s="1" t="s">
        <v>7</v>
      </c>
      <c r="B12" s="8">
        <f>_xlfn.STDEV.P(A3:A10)</f>
        <v>1.3128856576259793</v>
      </c>
      <c r="C12" t="s">
        <v>9</v>
      </c>
    </row>
    <row r="13" spans="1:22" x14ac:dyDescent="0.35">
      <c r="A13" s="1" t="s">
        <v>0</v>
      </c>
      <c r="B13" s="3">
        <f>COUNT(A3:A10)</f>
        <v>8</v>
      </c>
    </row>
    <row r="14" spans="1:22" x14ac:dyDescent="0.35">
      <c r="A14" s="1" t="s">
        <v>1</v>
      </c>
      <c r="B14" s="8">
        <f>AVERAGE(A3:A10)</f>
        <v>0.35749999999999993</v>
      </c>
    </row>
    <row r="15" spans="1:22" x14ac:dyDescent="0.35">
      <c r="A15" s="1"/>
    </row>
    <row r="16" spans="1:22" ht="15.5" customHeight="1" x14ac:dyDescent="0.35">
      <c r="A16" s="2"/>
      <c r="B16" s="22" t="s">
        <v>3</v>
      </c>
      <c r="C16" s="22"/>
      <c r="S16" s="5"/>
      <c r="T16" s="5"/>
      <c r="U16" s="6"/>
      <c r="V16" s="5"/>
    </row>
    <row r="17" spans="1:21" x14ac:dyDescent="0.35">
      <c r="B17" s="2">
        <v>1</v>
      </c>
      <c r="C17" s="3">
        <f t="shared" ref="C17:H22" si="0">C3*$A3</f>
        <v>-0.35</v>
      </c>
      <c r="D17" s="3">
        <f t="shared" si="0"/>
        <v>0</v>
      </c>
      <c r="E17" s="3">
        <f t="shared" si="0"/>
        <v>0</v>
      </c>
      <c r="F17" s="3">
        <f t="shared" si="0"/>
        <v>0</v>
      </c>
      <c r="G17" s="3">
        <f t="shared" si="0"/>
        <v>-0.35</v>
      </c>
      <c r="H17" s="3">
        <f t="shared" si="0"/>
        <v>0</v>
      </c>
      <c r="I17" s="3">
        <f t="shared" ref="I17:J17" si="1">I3*$A3</f>
        <v>0</v>
      </c>
      <c r="J17" s="3">
        <f t="shared" si="1"/>
        <v>0</v>
      </c>
      <c r="K17"/>
      <c r="L17"/>
      <c r="M17"/>
      <c r="N17"/>
      <c r="O17"/>
      <c r="P17"/>
      <c r="Q17"/>
      <c r="R17"/>
      <c r="S17" s="3"/>
      <c r="T17" s="3"/>
      <c r="U17" s="3"/>
    </row>
    <row r="18" spans="1:21" x14ac:dyDescent="0.35">
      <c r="B18" s="2">
        <v>2</v>
      </c>
      <c r="C18" s="3">
        <f t="shared" si="0"/>
        <v>0</v>
      </c>
      <c r="D18" s="3">
        <f t="shared" si="0"/>
        <v>-1.62</v>
      </c>
      <c r="E18" s="3">
        <f t="shared" si="0"/>
        <v>0</v>
      </c>
      <c r="F18" s="3">
        <f t="shared" si="0"/>
        <v>0</v>
      </c>
      <c r="G18" s="3">
        <f t="shared" si="0"/>
        <v>0</v>
      </c>
      <c r="H18" s="3">
        <f t="shared" si="0"/>
        <v>0</v>
      </c>
      <c r="I18" s="3">
        <f t="shared" ref="I18:J18" si="2">I4*$A4</f>
        <v>0</v>
      </c>
      <c r="J18" s="3">
        <f t="shared" si="2"/>
        <v>0</v>
      </c>
      <c r="K18"/>
      <c r="L18"/>
      <c r="M18"/>
      <c r="N18"/>
      <c r="O18"/>
      <c r="P18"/>
      <c r="Q18"/>
      <c r="R18"/>
      <c r="S18" s="3"/>
      <c r="T18" s="3"/>
      <c r="U18" s="3"/>
    </row>
    <row r="19" spans="1:21" x14ac:dyDescent="0.35">
      <c r="B19" s="2">
        <v>3</v>
      </c>
      <c r="C19" s="3">
        <f t="shared" si="0"/>
        <v>0</v>
      </c>
      <c r="D19" s="3">
        <f t="shared" si="0"/>
        <v>0</v>
      </c>
      <c r="E19" s="3">
        <f t="shared" si="0"/>
        <v>-0.05</v>
      </c>
      <c r="F19" s="3">
        <f t="shared" si="0"/>
        <v>0</v>
      </c>
      <c r="G19" s="3">
        <f t="shared" si="0"/>
        <v>0</v>
      </c>
      <c r="H19" s="3">
        <f t="shared" si="0"/>
        <v>0</v>
      </c>
      <c r="I19" s="3">
        <f t="shared" ref="I19:J19" si="3">I5*$A5</f>
        <v>0</v>
      </c>
      <c r="J19" s="3">
        <f t="shared" si="3"/>
        <v>0</v>
      </c>
      <c r="K19"/>
      <c r="L19"/>
      <c r="M19"/>
      <c r="N19"/>
      <c r="O19"/>
      <c r="P19"/>
      <c r="Q19"/>
      <c r="R19"/>
      <c r="S19" s="3"/>
      <c r="T19" s="3"/>
      <c r="U19" s="3"/>
    </row>
    <row r="20" spans="1:21" x14ac:dyDescent="0.35">
      <c r="B20" s="2">
        <v>4</v>
      </c>
      <c r="C20" s="3">
        <f t="shared" si="0"/>
        <v>0</v>
      </c>
      <c r="D20" s="3">
        <f t="shared" si="0"/>
        <v>0</v>
      </c>
      <c r="E20" s="3">
        <f t="shared" si="0"/>
        <v>0</v>
      </c>
      <c r="F20" s="3">
        <f t="shared" si="0"/>
        <v>1.86</v>
      </c>
      <c r="G20" s="3">
        <f t="shared" si="0"/>
        <v>1.86</v>
      </c>
      <c r="H20" s="3">
        <f t="shared" si="0"/>
        <v>0</v>
      </c>
      <c r="I20" s="3">
        <f t="shared" ref="I20:J20" si="4">I6*$A6</f>
        <v>0</v>
      </c>
      <c r="J20" s="3">
        <f t="shared" si="4"/>
        <v>0</v>
      </c>
      <c r="K20"/>
      <c r="L20"/>
      <c r="M20"/>
      <c r="N20"/>
      <c r="O20"/>
      <c r="P20"/>
      <c r="Q20"/>
      <c r="R20"/>
      <c r="S20" s="3"/>
      <c r="T20" s="3"/>
      <c r="U20" s="3"/>
    </row>
    <row r="21" spans="1:21" x14ac:dyDescent="0.35">
      <c r="B21" s="2">
        <v>5</v>
      </c>
      <c r="C21" s="3">
        <f t="shared" si="0"/>
        <v>2.17</v>
      </c>
      <c r="D21" s="3">
        <f t="shared" si="0"/>
        <v>0</v>
      </c>
      <c r="E21" s="3">
        <f t="shared" si="0"/>
        <v>0</v>
      </c>
      <c r="F21" s="3">
        <f t="shared" si="0"/>
        <v>2.17</v>
      </c>
      <c r="G21" s="3">
        <f t="shared" si="0"/>
        <v>2.17</v>
      </c>
      <c r="H21" s="3">
        <f t="shared" si="0"/>
        <v>2.17</v>
      </c>
      <c r="I21" s="3">
        <f t="shared" ref="I21:J21" si="5">I7*$A7</f>
        <v>2.17</v>
      </c>
      <c r="J21" s="3">
        <f t="shared" si="5"/>
        <v>0</v>
      </c>
      <c r="K21"/>
      <c r="L21"/>
      <c r="M21"/>
      <c r="N21"/>
      <c r="O21"/>
      <c r="P21"/>
      <c r="Q21"/>
      <c r="R21"/>
      <c r="S21" s="3"/>
      <c r="T21" s="3"/>
      <c r="U21" s="3"/>
    </row>
    <row r="22" spans="1:21" x14ac:dyDescent="0.35">
      <c r="B22" s="2">
        <v>6</v>
      </c>
      <c r="C22" s="3">
        <f t="shared" si="0"/>
        <v>0</v>
      </c>
      <c r="D22" s="3">
        <f t="shared" si="0"/>
        <v>0</v>
      </c>
      <c r="E22" s="3">
        <f t="shared" si="0"/>
        <v>0</v>
      </c>
      <c r="F22" s="3">
        <f t="shared" si="0"/>
        <v>0</v>
      </c>
      <c r="G22" s="3">
        <f t="shared" si="0"/>
        <v>1.67</v>
      </c>
      <c r="H22" s="3">
        <f t="shared" si="0"/>
        <v>1.67</v>
      </c>
      <c r="I22" s="3">
        <f t="shared" ref="I22:J22" si="6">I8*$A8</f>
        <v>0</v>
      </c>
      <c r="J22" s="3">
        <f t="shared" si="6"/>
        <v>0</v>
      </c>
      <c r="K22"/>
      <c r="L22"/>
      <c r="M22"/>
      <c r="N22"/>
      <c r="O22"/>
      <c r="P22"/>
      <c r="Q22"/>
      <c r="R22"/>
      <c r="S22" s="3"/>
      <c r="T22" s="3"/>
      <c r="U22" s="3"/>
    </row>
    <row r="23" spans="1:21" x14ac:dyDescent="0.35">
      <c r="B23" s="2">
        <v>7</v>
      </c>
      <c r="C23" s="3">
        <f>C9*$A9</f>
        <v>0</v>
      </c>
      <c r="D23" s="3">
        <f t="shared" ref="D23:H23" si="7">D9*$A9</f>
        <v>0</v>
      </c>
      <c r="E23" s="3">
        <f t="shared" si="7"/>
        <v>0</v>
      </c>
      <c r="F23" s="3">
        <f t="shared" si="7"/>
        <v>0</v>
      </c>
      <c r="G23" s="3">
        <f t="shared" si="7"/>
        <v>0.21</v>
      </c>
      <c r="H23" s="3">
        <f t="shared" si="7"/>
        <v>0</v>
      </c>
      <c r="I23" s="3">
        <f t="shared" ref="I23:J23" si="8">I9*$A9</f>
        <v>0.21</v>
      </c>
      <c r="J23" s="3">
        <f t="shared" si="8"/>
        <v>0</v>
      </c>
      <c r="K23"/>
      <c r="L23"/>
      <c r="M23"/>
      <c r="N23"/>
      <c r="O23"/>
      <c r="P23"/>
      <c r="Q23"/>
      <c r="R23"/>
      <c r="S23" s="3"/>
      <c r="T23" s="3"/>
      <c r="U23" s="3"/>
    </row>
    <row r="24" spans="1:21" x14ac:dyDescent="0.35">
      <c r="B24" s="2">
        <v>8</v>
      </c>
      <c r="C24" s="3">
        <f>C10*$A10</f>
        <v>0</v>
      </c>
      <c r="D24" s="3">
        <f t="shared" ref="D24:H24" si="9">D10*$A10</f>
        <v>0</v>
      </c>
      <c r="E24" s="3">
        <f t="shared" si="9"/>
        <v>0</v>
      </c>
      <c r="F24" s="3">
        <f t="shared" si="9"/>
        <v>0</v>
      </c>
      <c r="G24" s="3">
        <f t="shared" si="9"/>
        <v>0</v>
      </c>
      <c r="H24" s="3">
        <f t="shared" si="9"/>
        <v>0</v>
      </c>
      <c r="I24" s="3">
        <f t="shared" ref="I24:J24" si="10">I10*$A10</f>
        <v>0</v>
      </c>
      <c r="J24" s="3">
        <f t="shared" si="10"/>
        <v>-1.03</v>
      </c>
      <c r="K24"/>
      <c r="L24"/>
      <c r="M24"/>
      <c r="N24"/>
      <c r="O24"/>
      <c r="P24"/>
      <c r="Q24"/>
      <c r="R24"/>
      <c r="S24" s="3"/>
      <c r="T24" s="3"/>
      <c r="U24" s="3"/>
    </row>
    <row r="25" spans="1:21" x14ac:dyDescent="0.35">
      <c r="B25" s="2"/>
      <c r="I25"/>
      <c r="J25"/>
      <c r="K25"/>
      <c r="L25"/>
      <c r="M25"/>
      <c r="N25"/>
      <c r="O25"/>
      <c r="P25"/>
      <c r="Q25"/>
      <c r="R25"/>
      <c r="S25" s="3"/>
      <c r="T25" s="3"/>
      <c r="U25" s="3"/>
    </row>
    <row r="26" spans="1:21" x14ac:dyDescent="0.35">
      <c r="A26" s="19" t="s">
        <v>10</v>
      </c>
      <c r="B26" s="19"/>
      <c r="C26" s="7">
        <f>SUM(C17:C24)</f>
        <v>1.8199999999999998</v>
      </c>
      <c r="D26" s="7">
        <f t="shared" ref="D26:J26" si="11">SUM(D17:D24)</f>
        <v>-1.62</v>
      </c>
      <c r="E26" s="7">
        <f t="shared" si="11"/>
        <v>-0.05</v>
      </c>
      <c r="F26" s="7">
        <f t="shared" si="11"/>
        <v>4.03</v>
      </c>
      <c r="G26" s="7">
        <f t="shared" si="11"/>
        <v>5.56</v>
      </c>
      <c r="H26" s="7">
        <f t="shared" si="11"/>
        <v>3.84</v>
      </c>
      <c r="I26" s="7">
        <f t="shared" si="11"/>
        <v>2.38</v>
      </c>
      <c r="J26" s="7">
        <f t="shared" si="11"/>
        <v>-1.03</v>
      </c>
      <c r="K26"/>
      <c r="L26"/>
      <c r="M26"/>
      <c r="N26"/>
      <c r="O26"/>
      <c r="P26"/>
      <c r="Q26"/>
      <c r="R26"/>
      <c r="S26" s="3"/>
      <c r="T26" s="3"/>
      <c r="U26" s="3"/>
    </row>
    <row r="27" spans="1:21" x14ac:dyDescent="0.35">
      <c r="A27" s="19" t="s">
        <v>5</v>
      </c>
      <c r="B27" s="19"/>
      <c r="C27" s="7">
        <f>SUM(C3:C10)*$B$14</f>
        <v>0.71499999999999986</v>
      </c>
      <c r="D27" s="7">
        <f t="shared" ref="D27:J27" si="12">SUM(D3:D10)*$B$14</f>
        <v>0.35749999999999993</v>
      </c>
      <c r="E27" s="7">
        <f t="shared" si="12"/>
        <v>0.35749999999999993</v>
      </c>
      <c r="F27" s="7">
        <f t="shared" si="12"/>
        <v>0.71499999999999986</v>
      </c>
      <c r="G27" s="7">
        <f t="shared" si="12"/>
        <v>1.7874999999999996</v>
      </c>
      <c r="H27" s="7">
        <f t="shared" si="12"/>
        <v>0.71499999999999986</v>
      </c>
      <c r="I27" s="7">
        <f t="shared" si="12"/>
        <v>0.71499999999999986</v>
      </c>
      <c r="J27" s="7">
        <f t="shared" si="12"/>
        <v>0.35749999999999993</v>
      </c>
      <c r="K27"/>
      <c r="L27"/>
      <c r="M27"/>
      <c r="N27"/>
      <c r="O27"/>
      <c r="P27"/>
      <c r="Q27"/>
      <c r="R27"/>
      <c r="S27" s="3"/>
      <c r="T27" s="3"/>
      <c r="U27" s="3"/>
    </row>
    <row r="28" spans="1:21" x14ac:dyDescent="0.35">
      <c r="A28" s="19" t="s">
        <v>11</v>
      </c>
      <c r="B28" s="19"/>
      <c r="C28" s="7">
        <f>C26-C27</f>
        <v>1.105</v>
      </c>
      <c r="D28" s="7">
        <f t="shared" ref="D28:J28" si="13">D26-D27</f>
        <v>-1.9775</v>
      </c>
      <c r="E28" s="7">
        <f t="shared" si="13"/>
        <v>-0.40749999999999992</v>
      </c>
      <c r="F28" s="7">
        <f t="shared" si="13"/>
        <v>3.3150000000000004</v>
      </c>
      <c r="G28" s="7">
        <f t="shared" si="13"/>
        <v>3.7725</v>
      </c>
      <c r="H28" s="7">
        <f t="shared" si="13"/>
        <v>3.125</v>
      </c>
      <c r="I28" s="7">
        <f t="shared" si="13"/>
        <v>1.665</v>
      </c>
      <c r="J28" s="7">
        <f t="shared" si="13"/>
        <v>-1.3875</v>
      </c>
      <c r="K28"/>
      <c r="L28"/>
      <c r="M28"/>
      <c r="N28"/>
      <c r="O28"/>
      <c r="P28"/>
      <c r="Q28"/>
      <c r="R28"/>
      <c r="S28" s="3"/>
      <c r="T28" s="3"/>
      <c r="U28" s="3"/>
    </row>
    <row r="29" spans="1:21" x14ac:dyDescent="0.35">
      <c r="A29" s="19" t="s">
        <v>12</v>
      </c>
      <c r="B29" s="19"/>
      <c r="C29" s="7">
        <f>$B$12</f>
        <v>1.3128856576259793</v>
      </c>
      <c r="D29" s="7">
        <f t="shared" ref="D29:J29" si="14">$B$12</f>
        <v>1.3128856576259793</v>
      </c>
      <c r="E29" s="7">
        <f t="shared" si="14"/>
        <v>1.3128856576259793</v>
      </c>
      <c r="F29" s="7">
        <f t="shared" si="14"/>
        <v>1.3128856576259793</v>
      </c>
      <c r="G29" s="7">
        <f t="shared" si="14"/>
        <v>1.3128856576259793</v>
      </c>
      <c r="H29" s="7">
        <f t="shared" si="14"/>
        <v>1.3128856576259793</v>
      </c>
      <c r="I29" s="7">
        <f t="shared" si="14"/>
        <v>1.3128856576259793</v>
      </c>
      <c r="J29" s="7">
        <f t="shared" si="14"/>
        <v>1.3128856576259793</v>
      </c>
      <c r="K29"/>
      <c r="L29"/>
      <c r="M29"/>
      <c r="N29"/>
      <c r="O29"/>
      <c r="P29"/>
      <c r="Q29"/>
      <c r="R29"/>
      <c r="S29" s="3"/>
      <c r="T29" s="3"/>
      <c r="U29" s="3"/>
    </row>
    <row r="30" spans="1:21" x14ac:dyDescent="0.35">
      <c r="A30" s="19" t="s">
        <v>0</v>
      </c>
      <c r="B30" s="19"/>
      <c r="C30" s="7">
        <f>$B$13</f>
        <v>8</v>
      </c>
      <c r="D30" s="7">
        <f t="shared" ref="D30:J30" si="15">$B$13</f>
        <v>8</v>
      </c>
      <c r="E30" s="7">
        <f t="shared" si="15"/>
        <v>8</v>
      </c>
      <c r="F30" s="7">
        <f t="shared" si="15"/>
        <v>8</v>
      </c>
      <c r="G30" s="7">
        <f t="shared" si="15"/>
        <v>8</v>
      </c>
      <c r="H30" s="7">
        <f t="shared" si="15"/>
        <v>8</v>
      </c>
      <c r="I30" s="7">
        <f t="shared" si="15"/>
        <v>8</v>
      </c>
      <c r="J30" s="7">
        <f t="shared" si="15"/>
        <v>8</v>
      </c>
      <c r="K30"/>
      <c r="L30"/>
      <c r="M30"/>
      <c r="N30"/>
      <c r="O30"/>
      <c r="P30"/>
      <c r="Q30"/>
      <c r="R30"/>
      <c r="S30" s="3"/>
      <c r="T30" s="3"/>
      <c r="U30" s="3"/>
    </row>
    <row r="31" spans="1:21" x14ac:dyDescent="0.35">
      <c r="A31" s="19" t="s">
        <v>16</v>
      </c>
      <c r="B31" s="19"/>
      <c r="C31" s="7">
        <f>SUM(C40:C47)</f>
        <v>2</v>
      </c>
      <c r="D31" s="7">
        <f t="shared" ref="D31:J31" si="16">SUM(D40:D47)</f>
        <v>1</v>
      </c>
      <c r="E31" s="7">
        <f t="shared" si="16"/>
        <v>1</v>
      </c>
      <c r="F31" s="7">
        <f t="shared" si="16"/>
        <v>2</v>
      </c>
      <c r="G31" s="7">
        <f t="shared" si="16"/>
        <v>5</v>
      </c>
      <c r="H31" s="7">
        <f t="shared" si="16"/>
        <v>2</v>
      </c>
      <c r="I31" s="7">
        <f t="shared" si="16"/>
        <v>2</v>
      </c>
      <c r="J31" s="7">
        <f t="shared" si="16"/>
        <v>1</v>
      </c>
      <c r="K31"/>
      <c r="L31"/>
      <c r="M31"/>
      <c r="N31"/>
      <c r="O31"/>
      <c r="P31"/>
      <c r="Q31"/>
      <c r="R31"/>
      <c r="S31" s="3"/>
      <c r="T31" s="3"/>
      <c r="U31" s="3"/>
    </row>
    <row r="32" spans="1:21" x14ac:dyDescent="0.35">
      <c r="A32" s="19" t="s">
        <v>14</v>
      </c>
      <c r="B32" s="19"/>
      <c r="C32" s="7">
        <f>SUM(C3:C10)^2</f>
        <v>4</v>
      </c>
      <c r="D32" s="7">
        <f t="shared" ref="D32:J32" si="17">SUM(D3:D10)^2</f>
        <v>1</v>
      </c>
      <c r="E32" s="7">
        <f t="shared" si="17"/>
        <v>1</v>
      </c>
      <c r="F32" s="7">
        <f t="shared" si="17"/>
        <v>4</v>
      </c>
      <c r="G32" s="7">
        <f t="shared" si="17"/>
        <v>25</v>
      </c>
      <c r="H32" s="7">
        <f t="shared" si="17"/>
        <v>4</v>
      </c>
      <c r="I32" s="7">
        <f t="shared" si="17"/>
        <v>4</v>
      </c>
      <c r="J32" s="7">
        <f t="shared" si="17"/>
        <v>1</v>
      </c>
      <c r="K32"/>
      <c r="L32"/>
      <c r="M32"/>
      <c r="N32"/>
      <c r="O32"/>
      <c r="P32"/>
      <c r="Q32"/>
      <c r="R32"/>
      <c r="S32" s="3"/>
      <c r="T32" s="3"/>
      <c r="U32" s="3"/>
    </row>
    <row r="33" spans="1:21" x14ac:dyDescent="0.35">
      <c r="A33" s="19" t="s">
        <v>13</v>
      </c>
      <c r="B33" s="19"/>
      <c r="C33" s="7">
        <f>$B$13-1</f>
        <v>7</v>
      </c>
      <c r="D33" s="7">
        <f t="shared" ref="D33:J33" si="18">$B$13-1</f>
        <v>7</v>
      </c>
      <c r="E33" s="7">
        <f t="shared" si="18"/>
        <v>7</v>
      </c>
      <c r="F33" s="7">
        <f t="shared" si="18"/>
        <v>7</v>
      </c>
      <c r="G33" s="7">
        <f t="shared" si="18"/>
        <v>7</v>
      </c>
      <c r="H33" s="7">
        <f t="shared" si="18"/>
        <v>7</v>
      </c>
      <c r="I33" s="7">
        <f t="shared" si="18"/>
        <v>7</v>
      </c>
      <c r="J33" s="7">
        <f t="shared" si="18"/>
        <v>7</v>
      </c>
      <c r="K33"/>
      <c r="L33"/>
      <c r="M33"/>
      <c r="N33"/>
      <c r="O33"/>
      <c r="P33"/>
      <c r="Q33"/>
      <c r="R33"/>
      <c r="S33" s="3"/>
      <c r="T33" s="3"/>
      <c r="U33" s="3"/>
    </row>
    <row r="34" spans="1:21" x14ac:dyDescent="0.35">
      <c r="A34" s="20" t="s">
        <v>17</v>
      </c>
      <c r="B34" s="20"/>
      <c r="C34" s="7">
        <f>C29*SQRT((C30*C31-C32)/C33)</f>
        <v>1.7189708299694075</v>
      </c>
      <c r="D34" s="7">
        <f t="shared" ref="D34:H34" si="19">D29*SQRT((D30*D31-D32)/D33)</f>
        <v>1.3128856576259793</v>
      </c>
      <c r="E34" s="7">
        <f t="shared" si="19"/>
        <v>1.3128856576259793</v>
      </c>
      <c r="F34" s="7">
        <f t="shared" si="19"/>
        <v>1.7189708299694075</v>
      </c>
      <c r="G34" s="7">
        <f t="shared" si="19"/>
        <v>1.9218678135754144</v>
      </c>
      <c r="H34" s="7">
        <f t="shared" si="19"/>
        <v>1.7189708299694075</v>
      </c>
      <c r="I34" s="7">
        <f t="shared" ref="I34" si="20">I29*SQRT((I30*I31-I32)/I33)</f>
        <v>1.7189708299694075</v>
      </c>
      <c r="J34" s="7">
        <f t="shared" ref="J34" si="21">J29*SQRT((J30*J31-J32)/J33)</f>
        <v>1.3128856576259793</v>
      </c>
      <c r="K34"/>
      <c r="L34"/>
      <c r="M34"/>
      <c r="N34"/>
      <c r="O34"/>
      <c r="P34"/>
      <c r="Q34"/>
      <c r="R34"/>
      <c r="S34" s="3"/>
      <c r="T34" s="3"/>
      <c r="U34" s="3"/>
    </row>
    <row r="35" spans="1:21" x14ac:dyDescent="0.35">
      <c r="B35" s="9" t="s">
        <v>6</v>
      </c>
      <c r="C35" s="10">
        <f>C28/C34</f>
        <v>0.64282649870193875</v>
      </c>
      <c r="D35" s="10">
        <f t="shared" ref="D35:H35" si="22">D28/D34</f>
        <v>-1.5062240862435858</v>
      </c>
      <c r="E35" s="10">
        <f t="shared" si="22"/>
        <v>-0.31038498869494874</v>
      </c>
      <c r="F35" s="10">
        <f t="shared" si="22"/>
        <v>1.9284794961058167</v>
      </c>
      <c r="G35" s="10">
        <f t="shared" si="22"/>
        <v>1.9629341692245197</v>
      </c>
      <c r="H35" s="11">
        <f t="shared" si="22"/>
        <v>1.8179482429353473</v>
      </c>
      <c r="I35" s="11">
        <f t="shared" ref="I35" si="23">I28/I34</f>
        <v>0.96860282383595309</v>
      </c>
      <c r="J35" s="11">
        <f t="shared" ref="J35" si="24">J28/J34</f>
        <v>-1.0568323234705312</v>
      </c>
      <c r="K35"/>
      <c r="L35"/>
      <c r="M35"/>
      <c r="N35"/>
      <c r="O35"/>
      <c r="P35"/>
      <c r="Q35"/>
      <c r="R35"/>
      <c r="S35" s="3"/>
      <c r="T35" s="3"/>
      <c r="U35" s="3"/>
    </row>
    <row r="36" spans="1:21" x14ac:dyDescent="0.35">
      <c r="B36" s="16" t="s">
        <v>19</v>
      </c>
      <c r="C36" s="17">
        <f>(1-_xlfn.NORM.DIST(ABS(C35),0,1,TRUE))</f>
        <v>0.26016834337127881</v>
      </c>
      <c r="D36" s="17">
        <f t="shared" ref="D36:H36" si="25">(1-_xlfn.NORM.DIST(ABS(D35),0,1,TRUE))</f>
        <v>6.6004829129157505E-2</v>
      </c>
      <c r="E36" s="17">
        <f t="shared" si="25"/>
        <v>0.37813410406828807</v>
      </c>
      <c r="F36" s="17">
        <f t="shared" si="25"/>
        <v>2.6897756095636605E-2</v>
      </c>
      <c r="G36" s="17">
        <f t="shared" si="25"/>
        <v>2.4826911904749172E-2</v>
      </c>
      <c r="H36" s="18">
        <f t="shared" si="25"/>
        <v>3.4536021891317992E-2</v>
      </c>
      <c r="I36" s="18">
        <f t="shared" ref="I36" si="26">(1-_xlfn.NORM.DIST(ABS(I35),0,1,TRUE))</f>
        <v>0.16637169695326548</v>
      </c>
      <c r="J36" s="18">
        <f t="shared" ref="J36" si="27">(1-_xlfn.NORM.DIST(ABS(J35),0,1,TRUE))</f>
        <v>0.14529405973595666</v>
      </c>
      <c r="K36"/>
      <c r="L36"/>
      <c r="M36"/>
      <c r="N36"/>
      <c r="O36"/>
      <c r="P36"/>
      <c r="Q36"/>
      <c r="R36"/>
    </row>
    <row r="37" spans="1:21" x14ac:dyDescent="0.35">
      <c r="B37" s="16" t="s">
        <v>18</v>
      </c>
      <c r="C37" s="17">
        <f>C36*2</f>
        <v>0.52033668674255762</v>
      </c>
      <c r="D37" s="17">
        <f t="shared" ref="D37:H37" si="28">D36*2</f>
        <v>0.13200965825831501</v>
      </c>
      <c r="E37" s="17">
        <f t="shared" si="28"/>
        <v>0.75626820813657614</v>
      </c>
      <c r="F37" s="17">
        <f t="shared" si="28"/>
        <v>5.3795512191273209E-2</v>
      </c>
      <c r="G37" s="17">
        <f t="shared" si="28"/>
        <v>4.9653823809498343E-2</v>
      </c>
      <c r="H37" s="18">
        <f t="shared" si="28"/>
        <v>6.9072043782635983E-2</v>
      </c>
      <c r="I37" s="18">
        <f t="shared" ref="I37" si="29">I36*2</f>
        <v>0.33274339390653096</v>
      </c>
      <c r="J37" s="18">
        <f t="shared" ref="J37" si="30">J36*2</f>
        <v>0.29058811947191332</v>
      </c>
      <c r="K37"/>
      <c r="L37"/>
      <c r="M37"/>
      <c r="N37"/>
      <c r="O37"/>
      <c r="P37"/>
      <c r="Q37"/>
      <c r="R37"/>
    </row>
    <row r="38" spans="1:21" x14ac:dyDescent="0.35">
      <c r="C38" s="8"/>
      <c r="D38" s="8"/>
      <c r="E38" s="8"/>
      <c r="F38" s="8"/>
      <c r="G38" s="8"/>
      <c r="H38" s="8"/>
      <c r="I38"/>
      <c r="J38"/>
      <c r="K38"/>
      <c r="L38"/>
      <c r="M38"/>
      <c r="N38"/>
      <c r="O38"/>
      <c r="P38"/>
      <c r="Q38"/>
      <c r="R38"/>
    </row>
    <row r="39" spans="1:21" ht="16.5" customHeight="1" x14ac:dyDescent="0.35">
      <c r="B39" s="21" t="s">
        <v>4</v>
      </c>
      <c r="C39" s="21"/>
      <c r="I39"/>
      <c r="J39"/>
      <c r="K39"/>
      <c r="L39"/>
      <c r="M39"/>
      <c r="N39"/>
      <c r="O39"/>
      <c r="P39"/>
      <c r="Q39"/>
      <c r="R39"/>
    </row>
    <row r="40" spans="1:21" x14ac:dyDescent="0.35">
      <c r="B40" s="2">
        <v>1</v>
      </c>
      <c r="C40" s="3">
        <f t="shared" ref="C40:H45" si="31">C3^2</f>
        <v>1</v>
      </c>
      <c r="D40" s="3">
        <f t="shared" si="31"/>
        <v>0</v>
      </c>
      <c r="E40" s="3">
        <f t="shared" si="31"/>
        <v>0</v>
      </c>
      <c r="F40" s="3">
        <f t="shared" si="31"/>
        <v>0</v>
      </c>
      <c r="G40" s="3">
        <f t="shared" si="31"/>
        <v>1</v>
      </c>
      <c r="H40" s="3">
        <f t="shared" si="31"/>
        <v>0</v>
      </c>
      <c r="I40" s="3">
        <f t="shared" ref="I40:J40" si="32">I3^2</f>
        <v>0</v>
      </c>
      <c r="J40" s="3">
        <f t="shared" si="32"/>
        <v>0</v>
      </c>
      <c r="K40"/>
      <c r="L40"/>
      <c r="M40"/>
      <c r="N40"/>
      <c r="O40"/>
      <c r="P40"/>
      <c r="Q40"/>
      <c r="R40"/>
    </row>
    <row r="41" spans="1:21" x14ac:dyDescent="0.35">
      <c r="B41" s="2">
        <v>2</v>
      </c>
      <c r="C41" s="3">
        <f t="shared" si="31"/>
        <v>0</v>
      </c>
      <c r="D41" s="3">
        <f t="shared" si="31"/>
        <v>1</v>
      </c>
      <c r="E41" s="3">
        <f t="shared" si="31"/>
        <v>0</v>
      </c>
      <c r="F41" s="3">
        <f t="shared" si="31"/>
        <v>0</v>
      </c>
      <c r="G41" s="3">
        <f t="shared" si="31"/>
        <v>0</v>
      </c>
      <c r="H41" s="3">
        <f t="shared" si="31"/>
        <v>0</v>
      </c>
      <c r="I41" s="3">
        <f t="shared" ref="I41:J41" si="33">I4^2</f>
        <v>0</v>
      </c>
      <c r="J41" s="3">
        <f t="shared" si="33"/>
        <v>0</v>
      </c>
      <c r="K41"/>
      <c r="L41"/>
      <c r="M41"/>
      <c r="N41"/>
      <c r="O41"/>
      <c r="P41"/>
      <c r="Q41"/>
      <c r="R41"/>
    </row>
    <row r="42" spans="1:21" x14ac:dyDescent="0.35">
      <c r="B42" s="2">
        <v>3</v>
      </c>
      <c r="C42" s="3">
        <f t="shared" si="31"/>
        <v>0</v>
      </c>
      <c r="D42" s="3">
        <f t="shared" si="31"/>
        <v>0</v>
      </c>
      <c r="E42" s="3">
        <f t="shared" si="31"/>
        <v>1</v>
      </c>
      <c r="F42" s="3">
        <f t="shared" si="31"/>
        <v>0</v>
      </c>
      <c r="G42" s="3">
        <f t="shared" si="31"/>
        <v>0</v>
      </c>
      <c r="H42" s="3">
        <f t="shared" si="31"/>
        <v>0</v>
      </c>
      <c r="I42" s="3">
        <f t="shared" ref="I42:J42" si="34">I5^2</f>
        <v>0</v>
      </c>
      <c r="J42" s="3">
        <f t="shared" si="34"/>
        <v>0</v>
      </c>
      <c r="K42"/>
      <c r="L42"/>
      <c r="M42"/>
      <c r="N42"/>
      <c r="O42"/>
      <c r="P42"/>
      <c r="Q42"/>
      <c r="R42"/>
    </row>
    <row r="43" spans="1:21" x14ac:dyDescent="0.35">
      <c r="B43" s="2">
        <v>4</v>
      </c>
      <c r="C43" s="3">
        <f t="shared" si="31"/>
        <v>0</v>
      </c>
      <c r="D43" s="3">
        <f t="shared" si="31"/>
        <v>0</v>
      </c>
      <c r="E43" s="3">
        <f t="shared" si="31"/>
        <v>0</v>
      </c>
      <c r="F43" s="3">
        <f t="shared" si="31"/>
        <v>1</v>
      </c>
      <c r="G43" s="3">
        <f t="shared" si="31"/>
        <v>1</v>
      </c>
      <c r="H43" s="3">
        <f t="shared" si="31"/>
        <v>0</v>
      </c>
      <c r="I43" s="3">
        <f t="shared" ref="I43:J43" si="35">I6^2</f>
        <v>0</v>
      </c>
      <c r="J43" s="3">
        <f t="shared" si="35"/>
        <v>0</v>
      </c>
      <c r="K43"/>
      <c r="L43"/>
      <c r="M43"/>
      <c r="N43"/>
      <c r="O43"/>
      <c r="P43"/>
      <c r="Q43"/>
      <c r="R43"/>
    </row>
    <row r="44" spans="1:21" x14ac:dyDescent="0.35">
      <c r="B44" s="2">
        <v>5</v>
      </c>
      <c r="C44" s="3">
        <f t="shared" si="31"/>
        <v>1</v>
      </c>
      <c r="D44" s="3">
        <f t="shared" si="31"/>
        <v>0</v>
      </c>
      <c r="E44" s="3">
        <f t="shared" si="31"/>
        <v>0</v>
      </c>
      <c r="F44" s="3">
        <f t="shared" si="31"/>
        <v>1</v>
      </c>
      <c r="G44" s="3">
        <f t="shared" si="31"/>
        <v>1</v>
      </c>
      <c r="H44" s="3">
        <f t="shared" si="31"/>
        <v>1</v>
      </c>
      <c r="I44" s="3">
        <f t="shared" ref="I44:J44" si="36">I7^2</f>
        <v>1</v>
      </c>
      <c r="J44" s="3">
        <f t="shared" si="36"/>
        <v>0</v>
      </c>
      <c r="K44"/>
      <c r="L44"/>
      <c r="M44"/>
      <c r="N44"/>
      <c r="O44"/>
      <c r="P44"/>
      <c r="Q44"/>
      <c r="R44"/>
    </row>
    <row r="45" spans="1:21" x14ac:dyDescent="0.35">
      <c r="B45" s="2">
        <v>6</v>
      </c>
      <c r="C45" s="3">
        <f t="shared" si="31"/>
        <v>0</v>
      </c>
      <c r="D45" s="3">
        <f t="shared" si="31"/>
        <v>0</v>
      </c>
      <c r="E45" s="3">
        <f t="shared" si="31"/>
        <v>0</v>
      </c>
      <c r="F45" s="3">
        <f t="shared" si="31"/>
        <v>0</v>
      </c>
      <c r="G45" s="3">
        <f t="shared" si="31"/>
        <v>1</v>
      </c>
      <c r="H45" s="3">
        <f t="shared" si="31"/>
        <v>1</v>
      </c>
      <c r="I45" s="3">
        <f t="shared" ref="I45:J45" si="37">I8^2</f>
        <v>0</v>
      </c>
      <c r="J45" s="3">
        <f t="shared" si="37"/>
        <v>0</v>
      </c>
      <c r="K45"/>
      <c r="L45"/>
      <c r="M45"/>
      <c r="N45"/>
      <c r="O45"/>
      <c r="P45"/>
      <c r="Q45"/>
      <c r="R45"/>
    </row>
    <row r="46" spans="1:21" x14ac:dyDescent="0.35">
      <c r="B46" s="1">
        <v>7</v>
      </c>
      <c r="C46" s="3">
        <f t="shared" ref="C46:J46" si="38">C9^2</f>
        <v>0</v>
      </c>
      <c r="D46" s="3">
        <f t="shared" si="38"/>
        <v>0</v>
      </c>
      <c r="E46" s="3">
        <f t="shared" si="38"/>
        <v>0</v>
      </c>
      <c r="F46" s="3">
        <f t="shared" si="38"/>
        <v>0</v>
      </c>
      <c r="G46" s="3">
        <f t="shared" si="38"/>
        <v>1</v>
      </c>
      <c r="H46" s="3">
        <f t="shared" si="38"/>
        <v>0</v>
      </c>
      <c r="I46" s="3">
        <f t="shared" si="38"/>
        <v>1</v>
      </c>
      <c r="J46" s="3">
        <f t="shared" si="38"/>
        <v>0</v>
      </c>
      <c r="K46"/>
      <c r="L46"/>
      <c r="M46"/>
      <c r="N46"/>
      <c r="O46"/>
      <c r="P46"/>
      <c r="Q46"/>
      <c r="R46"/>
    </row>
    <row r="47" spans="1:21" x14ac:dyDescent="0.35">
      <c r="B47" s="1">
        <v>8</v>
      </c>
      <c r="C47" s="3">
        <f t="shared" ref="C47:J47" si="39">C10^2</f>
        <v>0</v>
      </c>
      <c r="D47" s="3">
        <f t="shared" si="39"/>
        <v>0</v>
      </c>
      <c r="E47" s="3">
        <f t="shared" si="39"/>
        <v>0</v>
      </c>
      <c r="F47" s="3">
        <f t="shared" si="39"/>
        <v>0</v>
      </c>
      <c r="G47" s="3">
        <f t="shared" si="39"/>
        <v>0</v>
      </c>
      <c r="H47" s="3">
        <f t="shared" si="39"/>
        <v>0</v>
      </c>
      <c r="I47" s="3">
        <f t="shared" si="39"/>
        <v>0</v>
      </c>
      <c r="J47" s="3">
        <f t="shared" si="39"/>
        <v>1</v>
      </c>
      <c r="K47"/>
      <c r="L47"/>
      <c r="M47"/>
      <c r="N47"/>
      <c r="O47"/>
      <c r="P47"/>
      <c r="Q47"/>
      <c r="R47"/>
    </row>
    <row r="48" spans="1:21" x14ac:dyDescent="0.3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2:18" x14ac:dyDescent="0.3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2:18" x14ac:dyDescent="0.3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2:18" x14ac:dyDescent="0.3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2:18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2:18" x14ac:dyDescent="0.3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2:18" x14ac:dyDescent="0.3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2:18" x14ac:dyDescent="0.3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2:18" x14ac:dyDescent="0.3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2:18" x14ac:dyDescent="0.35">
      <c r="I57"/>
      <c r="J57"/>
      <c r="K57"/>
      <c r="L57"/>
      <c r="M57"/>
      <c r="N57"/>
      <c r="O57"/>
      <c r="P57"/>
      <c r="Q57"/>
      <c r="R57"/>
    </row>
  </sheetData>
  <mergeCells count="11">
    <mergeCell ref="A30:B30"/>
    <mergeCell ref="B16:C16"/>
    <mergeCell ref="A26:B26"/>
    <mergeCell ref="A27:B27"/>
    <mergeCell ref="A28:B28"/>
    <mergeCell ref="A29:B29"/>
    <mergeCell ref="A31:B31"/>
    <mergeCell ref="A32:B32"/>
    <mergeCell ref="A33:B33"/>
    <mergeCell ref="A34:B34"/>
    <mergeCell ref="B39:C39"/>
  </mergeCells>
  <conditionalFormatting sqref="C13:Q16 E12:Q12 C39:H45 C3:Q11 C17:H25">
    <cfRule type="cellIs" dxfId="4" priority="4" operator="greaterThan">
      <formula>0</formula>
    </cfRule>
  </conditionalFormatting>
  <conditionalFormatting sqref="I17:J24">
    <cfRule type="cellIs" dxfId="3" priority="3" operator="greaterThan">
      <formula>0</formula>
    </cfRule>
  </conditionalFormatting>
  <conditionalFormatting sqref="C46:J47">
    <cfRule type="cellIs" dxfId="2" priority="2" operator="greaterThan">
      <formula>0</formula>
    </cfRule>
  </conditionalFormatting>
  <conditionalFormatting sqref="I40:J45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selection activeCell="D27" sqref="D27"/>
    </sheetView>
  </sheetViews>
  <sheetFormatPr defaultColWidth="9.1796875" defaultRowHeight="14.5" x14ac:dyDescent="0.35"/>
  <cols>
    <col min="1" max="1" width="20.54296875" style="3" customWidth="1"/>
    <col min="2" max="2" width="16.08984375" style="3" customWidth="1"/>
    <col min="3" max="17" width="11.7265625" style="3" customWidth="1"/>
    <col min="18" max="18" width="9.1796875" style="4"/>
    <col min="19" max="19" width="15.453125" style="4" customWidth="1"/>
    <col min="20" max="20" width="21.1796875" style="4" customWidth="1"/>
    <col min="21" max="21" width="9.1796875" style="4"/>
    <col min="22" max="22" width="11.7265625" style="4" customWidth="1"/>
    <col min="23" max="16384" width="9.1796875" style="4"/>
  </cols>
  <sheetData>
    <row r="1" spans="1:22" x14ac:dyDescent="0.35">
      <c r="B1" s="15" t="s">
        <v>15</v>
      </c>
      <c r="C1" s="15"/>
      <c r="D1" s="12"/>
      <c r="E1" s="12"/>
      <c r="F1" s="12"/>
      <c r="G1" s="12"/>
      <c r="H1" s="12"/>
    </row>
    <row r="2" spans="1:22" x14ac:dyDescent="0.35">
      <c r="A2" s="13" t="s">
        <v>2</v>
      </c>
      <c r="B2" s="13" t="s">
        <v>8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2"/>
      <c r="J2" s="2"/>
      <c r="K2" s="2"/>
      <c r="L2" s="2"/>
      <c r="M2" s="2"/>
      <c r="N2" s="2"/>
      <c r="O2" s="2"/>
      <c r="P2" s="2"/>
      <c r="Q2" s="2"/>
    </row>
    <row r="3" spans="1:22" x14ac:dyDescent="0.35">
      <c r="A3" s="3">
        <v>32</v>
      </c>
      <c r="B3" s="14">
        <v>1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0</v>
      </c>
    </row>
    <row r="4" spans="1:22" x14ac:dyDescent="0.35">
      <c r="A4" s="3">
        <v>26</v>
      </c>
      <c r="B4" s="14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</row>
    <row r="5" spans="1:22" x14ac:dyDescent="0.35">
      <c r="A5" s="3">
        <v>19</v>
      </c>
      <c r="B5" s="14">
        <v>3</v>
      </c>
      <c r="C5" s="3">
        <v>1</v>
      </c>
      <c r="D5" s="3">
        <v>1</v>
      </c>
      <c r="E5" s="3">
        <v>1</v>
      </c>
      <c r="F5" s="3">
        <v>0</v>
      </c>
      <c r="G5" s="3">
        <v>1</v>
      </c>
      <c r="H5" s="3">
        <v>1</v>
      </c>
    </row>
    <row r="6" spans="1:22" x14ac:dyDescent="0.35">
      <c r="A6" s="3">
        <v>18</v>
      </c>
      <c r="B6" s="14">
        <v>4</v>
      </c>
      <c r="C6" s="3">
        <v>0</v>
      </c>
      <c r="D6" s="3">
        <v>1</v>
      </c>
      <c r="E6" s="3">
        <v>0</v>
      </c>
      <c r="F6" s="3">
        <v>1</v>
      </c>
      <c r="G6" s="3">
        <v>1</v>
      </c>
      <c r="H6" s="3">
        <v>0</v>
      </c>
    </row>
    <row r="7" spans="1:22" x14ac:dyDescent="0.35">
      <c r="A7" s="3">
        <v>17</v>
      </c>
      <c r="B7" s="14">
        <v>5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22" x14ac:dyDescent="0.35">
      <c r="A8" s="3">
        <v>14</v>
      </c>
      <c r="B8" s="14">
        <v>6</v>
      </c>
      <c r="C8" s="3">
        <v>0</v>
      </c>
      <c r="D8" s="3">
        <v>0</v>
      </c>
      <c r="E8" s="3">
        <v>1</v>
      </c>
      <c r="F8" s="3">
        <v>0</v>
      </c>
      <c r="G8" s="3">
        <v>1</v>
      </c>
      <c r="H8" s="3">
        <v>1</v>
      </c>
    </row>
    <row r="9" spans="1:22" x14ac:dyDescent="0.35">
      <c r="B9" s="2"/>
    </row>
    <row r="10" spans="1:22" x14ac:dyDescent="0.35">
      <c r="A10" s="1" t="s">
        <v>7</v>
      </c>
      <c r="B10" s="8">
        <f>_xlfn.STDEV.P(A3:A8)</f>
        <v>6.110100926607787</v>
      </c>
      <c r="C10" t="s">
        <v>9</v>
      </c>
    </row>
    <row r="11" spans="1:22" x14ac:dyDescent="0.35">
      <c r="A11" s="1" t="s">
        <v>0</v>
      </c>
      <c r="B11" s="3">
        <f>COUNT(A3:A8)</f>
        <v>6</v>
      </c>
    </row>
    <row r="12" spans="1:22" x14ac:dyDescent="0.35">
      <c r="A12" s="1" t="s">
        <v>1</v>
      </c>
      <c r="B12" s="3">
        <f>AVERAGE(A3:A8)</f>
        <v>21</v>
      </c>
    </row>
    <row r="13" spans="1:22" x14ac:dyDescent="0.35">
      <c r="A13" s="1"/>
    </row>
    <row r="14" spans="1:22" ht="15.5" customHeight="1" x14ac:dyDescent="0.35">
      <c r="A14" s="2"/>
      <c r="B14" s="22" t="s">
        <v>3</v>
      </c>
      <c r="C14" s="22"/>
      <c r="S14" s="5"/>
      <c r="T14" s="5"/>
      <c r="U14" s="6"/>
      <c r="V14" s="5"/>
    </row>
    <row r="15" spans="1:22" x14ac:dyDescent="0.35">
      <c r="B15" s="2">
        <v>1</v>
      </c>
      <c r="C15" s="3">
        <f t="shared" ref="C15:H20" si="0">C3*$A3</f>
        <v>32</v>
      </c>
      <c r="D15" s="3">
        <f t="shared" si="0"/>
        <v>32</v>
      </c>
      <c r="E15" s="3">
        <f t="shared" si="0"/>
        <v>32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/>
      <c r="J15"/>
      <c r="K15"/>
      <c r="L15"/>
      <c r="M15"/>
      <c r="N15"/>
      <c r="O15"/>
      <c r="P15"/>
      <c r="Q15"/>
      <c r="R15"/>
      <c r="S15" s="3"/>
      <c r="T15" s="3"/>
      <c r="U15" s="3"/>
    </row>
    <row r="16" spans="1:22" x14ac:dyDescent="0.35">
      <c r="B16" s="2">
        <v>2</v>
      </c>
      <c r="C16" s="3">
        <f t="shared" si="0"/>
        <v>26</v>
      </c>
      <c r="D16" s="3">
        <f t="shared" si="0"/>
        <v>26</v>
      </c>
      <c r="E16" s="3">
        <f t="shared" si="0"/>
        <v>26</v>
      </c>
      <c r="F16" s="3">
        <f t="shared" si="0"/>
        <v>26</v>
      </c>
      <c r="G16" s="3">
        <f t="shared" si="0"/>
        <v>26</v>
      </c>
      <c r="H16" s="3">
        <f t="shared" si="0"/>
        <v>0</v>
      </c>
      <c r="I16"/>
      <c r="J16"/>
      <c r="K16"/>
      <c r="L16"/>
      <c r="M16"/>
      <c r="N16"/>
      <c r="O16"/>
      <c r="P16"/>
      <c r="Q16"/>
      <c r="R16"/>
      <c r="S16" s="3"/>
      <c r="T16" s="3"/>
      <c r="U16" s="3"/>
    </row>
    <row r="17" spans="1:21" x14ac:dyDescent="0.35">
      <c r="B17" s="2">
        <v>3</v>
      </c>
      <c r="C17" s="3">
        <f t="shared" si="0"/>
        <v>19</v>
      </c>
      <c r="D17" s="3">
        <f t="shared" si="0"/>
        <v>19</v>
      </c>
      <c r="E17" s="3">
        <f t="shared" si="0"/>
        <v>19</v>
      </c>
      <c r="F17" s="3">
        <f t="shared" si="0"/>
        <v>0</v>
      </c>
      <c r="G17" s="3">
        <f t="shared" si="0"/>
        <v>19</v>
      </c>
      <c r="H17" s="3">
        <f t="shared" si="0"/>
        <v>19</v>
      </c>
      <c r="I17"/>
      <c r="J17"/>
      <c r="K17"/>
      <c r="L17"/>
      <c r="M17"/>
      <c r="N17"/>
      <c r="O17"/>
      <c r="P17"/>
      <c r="Q17"/>
      <c r="R17"/>
      <c r="S17" s="3"/>
      <c r="T17" s="3"/>
      <c r="U17" s="3"/>
    </row>
    <row r="18" spans="1:21" x14ac:dyDescent="0.35">
      <c r="B18" s="2">
        <v>4</v>
      </c>
      <c r="C18" s="3">
        <f t="shared" si="0"/>
        <v>0</v>
      </c>
      <c r="D18" s="3">
        <f t="shared" si="0"/>
        <v>18</v>
      </c>
      <c r="E18" s="3">
        <f t="shared" si="0"/>
        <v>0</v>
      </c>
      <c r="F18" s="3">
        <f t="shared" si="0"/>
        <v>18</v>
      </c>
      <c r="G18" s="3">
        <f t="shared" si="0"/>
        <v>18</v>
      </c>
      <c r="H18" s="3">
        <f t="shared" si="0"/>
        <v>0</v>
      </c>
      <c r="I18"/>
      <c r="J18"/>
      <c r="K18"/>
      <c r="L18"/>
      <c r="M18"/>
      <c r="N18"/>
      <c r="O18"/>
      <c r="P18"/>
      <c r="Q18"/>
      <c r="R18"/>
      <c r="S18" s="3"/>
      <c r="T18" s="3"/>
      <c r="U18" s="3"/>
    </row>
    <row r="19" spans="1:21" x14ac:dyDescent="0.35">
      <c r="B19" s="2">
        <v>5</v>
      </c>
      <c r="C19" s="3">
        <f t="shared" si="0"/>
        <v>0</v>
      </c>
      <c r="D19" s="3">
        <f t="shared" si="0"/>
        <v>17</v>
      </c>
      <c r="E19" s="3">
        <f t="shared" si="0"/>
        <v>17</v>
      </c>
      <c r="F19" s="3">
        <f t="shared" si="0"/>
        <v>17</v>
      </c>
      <c r="G19" s="3">
        <f t="shared" si="0"/>
        <v>17</v>
      </c>
      <c r="H19" s="3">
        <f t="shared" si="0"/>
        <v>17</v>
      </c>
      <c r="I19"/>
      <c r="J19"/>
      <c r="K19"/>
      <c r="L19"/>
      <c r="M19"/>
      <c r="N19"/>
      <c r="O19"/>
      <c r="P19"/>
      <c r="Q19"/>
      <c r="R19"/>
      <c r="S19" s="3"/>
      <c r="T19" s="3"/>
      <c r="U19" s="3"/>
    </row>
    <row r="20" spans="1:21" x14ac:dyDescent="0.35">
      <c r="B20" s="2">
        <v>6</v>
      </c>
      <c r="C20" s="3">
        <f t="shared" si="0"/>
        <v>0</v>
      </c>
      <c r="D20" s="3">
        <f t="shared" si="0"/>
        <v>0</v>
      </c>
      <c r="E20" s="3">
        <f t="shared" si="0"/>
        <v>14</v>
      </c>
      <c r="F20" s="3">
        <f t="shared" si="0"/>
        <v>0</v>
      </c>
      <c r="G20" s="3">
        <f t="shared" si="0"/>
        <v>14</v>
      </c>
      <c r="H20" s="3">
        <f t="shared" si="0"/>
        <v>14</v>
      </c>
      <c r="I20"/>
      <c r="J20"/>
      <c r="K20"/>
      <c r="L20"/>
      <c r="M20"/>
      <c r="N20"/>
      <c r="O20"/>
      <c r="P20"/>
      <c r="Q20"/>
      <c r="R20"/>
      <c r="S20" s="3"/>
      <c r="T20" s="3"/>
      <c r="U20" s="3"/>
    </row>
    <row r="21" spans="1:21" x14ac:dyDescent="0.35">
      <c r="B21" s="2"/>
      <c r="I21"/>
      <c r="J21"/>
      <c r="K21"/>
      <c r="L21"/>
      <c r="M21"/>
      <c r="N21"/>
      <c r="O21"/>
      <c r="P21"/>
      <c r="Q21"/>
      <c r="R21"/>
      <c r="S21" s="3"/>
      <c r="T21" s="3"/>
      <c r="U21" s="3"/>
    </row>
    <row r="22" spans="1:21" x14ac:dyDescent="0.35">
      <c r="A22" s="19" t="s">
        <v>10</v>
      </c>
      <c r="B22" s="19"/>
      <c r="C22" s="7">
        <f t="shared" ref="C22:H22" si="1">SUM(C15:C20)</f>
        <v>77</v>
      </c>
      <c r="D22" s="7">
        <f t="shared" si="1"/>
        <v>112</v>
      </c>
      <c r="E22" s="7">
        <f t="shared" si="1"/>
        <v>108</v>
      </c>
      <c r="F22" s="7">
        <f t="shared" si="1"/>
        <v>61</v>
      </c>
      <c r="G22" s="7">
        <f t="shared" si="1"/>
        <v>94</v>
      </c>
      <c r="H22" s="7">
        <f t="shared" si="1"/>
        <v>50</v>
      </c>
      <c r="I22"/>
      <c r="J22"/>
      <c r="K22"/>
      <c r="L22"/>
      <c r="M22"/>
      <c r="N22"/>
      <c r="O22"/>
      <c r="P22"/>
      <c r="Q22"/>
      <c r="R22"/>
      <c r="S22" s="3"/>
      <c r="T22" s="3"/>
      <c r="U22" s="3"/>
    </row>
    <row r="23" spans="1:21" x14ac:dyDescent="0.35">
      <c r="A23" s="19" t="s">
        <v>5</v>
      </c>
      <c r="B23" s="19"/>
      <c r="C23" s="7">
        <f>SUM(C3:C8)*$B$12</f>
        <v>63</v>
      </c>
      <c r="D23" s="7">
        <f t="shared" ref="D23:H23" si="2">SUM(D3:D8)*$B$12</f>
        <v>105</v>
      </c>
      <c r="E23" s="7">
        <f t="shared" si="2"/>
        <v>105</v>
      </c>
      <c r="F23" s="7">
        <f t="shared" si="2"/>
        <v>63</v>
      </c>
      <c r="G23" s="7">
        <f t="shared" si="2"/>
        <v>105</v>
      </c>
      <c r="H23" s="7">
        <f t="shared" si="2"/>
        <v>63</v>
      </c>
      <c r="I23"/>
      <c r="J23"/>
      <c r="K23"/>
      <c r="L23"/>
      <c r="M23"/>
      <c r="N23"/>
      <c r="O23"/>
      <c r="P23"/>
      <c r="Q23"/>
      <c r="R23"/>
      <c r="S23" s="3"/>
      <c r="T23" s="3"/>
      <c r="U23" s="3"/>
    </row>
    <row r="24" spans="1:21" x14ac:dyDescent="0.35">
      <c r="A24" s="19" t="s">
        <v>11</v>
      </c>
      <c r="B24" s="19"/>
      <c r="C24" s="7">
        <f>C22-C23</f>
        <v>14</v>
      </c>
      <c r="D24" s="7">
        <f t="shared" ref="D24:H24" si="3">D22-D23</f>
        <v>7</v>
      </c>
      <c r="E24" s="7">
        <f t="shared" si="3"/>
        <v>3</v>
      </c>
      <c r="F24" s="7">
        <f t="shared" si="3"/>
        <v>-2</v>
      </c>
      <c r="G24" s="7">
        <f t="shared" si="3"/>
        <v>-11</v>
      </c>
      <c r="H24" s="7">
        <f t="shared" si="3"/>
        <v>-13</v>
      </c>
      <c r="I24"/>
      <c r="J24"/>
      <c r="K24"/>
      <c r="L24"/>
      <c r="M24"/>
      <c r="N24"/>
      <c r="O24"/>
      <c r="P24"/>
      <c r="Q24"/>
      <c r="R24"/>
      <c r="S24" s="3"/>
      <c r="T24" s="3"/>
      <c r="U24" s="3"/>
    </row>
    <row r="25" spans="1:21" x14ac:dyDescent="0.35">
      <c r="A25" s="19" t="s">
        <v>12</v>
      </c>
      <c r="B25" s="19"/>
      <c r="C25" s="7">
        <f>$B$10</f>
        <v>6.110100926607787</v>
      </c>
      <c r="D25" s="7">
        <f t="shared" ref="D25:H25" si="4">$B$10</f>
        <v>6.110100926607787</v>
      </c>
      <c r="E25" s="7">
        <f t="shared" si="4"/>
        <v>6.110100926607787</v>
      </c>
      <c r="F25" s="7">
        <f t="shared" si="4"/>
        <v>6.110100926607787</v>
      </c>
      <c r="G25" s="7">
        <f t="shared" si="4"/>
        <v>6.110100926607787</v>
      </c>
      <c r="H25" s="7">
        <f t="shared" si="4"/>
        <v>6.110100926607787</v>
      </c>
      <c r="I25"/>
      <c r="J25"/>
      <c r="K25"/>
      <c r="L25"/>
      <c r="M25"/>
      <c r="N25"/>
      <c r="O25"/>
      <c r="P25"/>
      <c r="Q25"/>
      <c r="R25"/>
      <c r="S25" s="3"/>
      <c r="T25" s="3"/>
      <c r="U25" s="3"/>
    </row>
    <row r="26" spans="1:21" x14ac:dyDescent="0.35">
      <c r="A26" s="19" t="s">
        <v>0</v>
      </c>
      <c r="B26" s="19"/>
      <c r="C26" s="7">
        <f>$B$11</f>
        <v>6</v>
      </c>
      <c r="D26" s="7">
        <f t="shared" ref="D26:H26" si="5">$B$11</f>
        <v>6</v>
      </c>
      <c r="E26" s="7">
        <f t="shared" si="5"/>
        <v>6</v>
      </c>
      <c r="F26" s="7">
        <f t="shared" si="5"/>
        <v>6</v>
      </c>
      <c r="G26" s="7">
        <f t="shared" si="5"/>
        <v>6</v>
      </c>
      <c r="H26" s="7">
        <f t="shared" si="5"/>
        <v>6</v>
      </c>
      <c r="I26"/>
      <c r="J26"/>
      <c r="K26"/>
      <c r="L26"/>
      <c r="M26"/>
      <c r="N26"/>
      <c r="O26"/>
      <c r="P26"/>
      <c r="Q26"/>
      <c r="R26"/>
      <c r="S26" s="3"/>
      <c r="T26" s="3"/>
      <c r="U26" s="3"/>
    </row>
    <row r="27" spans="1:21" x14ac:dyDescent="0.35">
      <c r="A27" s="19" t="s">
        <v>16</v>
      </c>
      <c r="B27" s="19"/>
      <c r="C27" s="7">
        <f>SUM(C36:C41)</f>
        <v>3</v>
      </c>
      <c r="D27" s="7">
        <f t="shared" ref="D27:H27" si="6">SUM(D36:D41)</f>
        <v>5</v>
      </c>
      <c r="E27" s="7">
        <f t="shared" si="6"/>
        <v>5</v>
      </c>
      <c r="F27" s="7">
        <f t="shared" si="6"/>
        <v>3</v>
      </c>
      <c r="G27" s="7">
        <f t="shared" si="6"/>
        <v>5</v>
      </c>
      <c r="H27" s="7">
        <f t="shared" si="6"/>
        <v>3</v>
      </c>
      <c r="I27"/>
      <c r="J27"/>
      <c r="K27"/>
      <c r="L27"/>
      <c r="M27"/>
      <c r="N27"/>
      <c r="O27"/>
      <c r="P27"/>
      <c r="Q27"/>
      <c r="R27"/>
      <c r="S27" s="3"/>
      <c r="T27" s="3"/>
      <c r="U27" s="3"/>
    </row>
    <row r="28" spans="1:21" x14ac:dyDescent="0.35">
      <c r="A28" s="19" t="s">
        <v>14</v>
      </c>
      <c r="B28" s="19"/>
      <c r="C28" s="7">
        <f t="shared" ref="C28:H28" si="7">SUM(C3:C8)^2</f>
        <v>9</v>
      </c>
      <c r="D28" s="7">
        <f t="shared" si="7"/>
        <v>25</v>
      </c>
      <c r="E28" s="7">
        <f t="shared" si="7"/>
        <v>25</v>
      </c>
      <c r="F28" s="7">
        <f t="shared" si="7"/>
        <v>9</v>
      </c>
      <c r="G28" s="7">
        <f t="shared" si="7"/>
        <v>25</v>
      </c>
      <c r="H28" s="7">
        <f t="shared" si="7"/>
        <v>9</v>
      </c>
      <c r="I28"/>
      <c r="J28"/>
      <c r="K28"/>
      <c r="L28"/>
      <c r="M28"/>
      <c r="N28"/>
      <c r="O28"/>
      <c r="P28"/>
      <c r="Q28"/>
      <c r="R28"/>
      <c r="S28" s="3"/>
      <c r="T28" s="3"/>
      <c r="U28" s="3"/>
    </row>
    <row r="29" spans="1:21" x14ac:dyDescent="0.35">
      <c r="A29" s="19" t="s">
        <v>13</v>
      </c>
      <c r="B29" s="19"/>
      <c r="C29" s="7">
        <f>$B$11-1</f>
        <v>5</v>
      </c>
      <c r="D29" s="7">
        <f t="shared" ref="D29:H29" si="8">$B$11-1</f>
        <v>5</v>
      </c>
      <c r="E29" s="7">
        <f t="shared" si="8"/>
        <v>5</v>
      </c>
      <c r="F29" s="7">
        <f t="shared" si="8"/>
        <v>5</v>
      </c>
      <c r="G29" s="7">
        <f t="shared" si="8"/>
        <v>5</v>
      </c>
      <c r="H29" s="7">
        <f t="shared" si="8"/>
        <v>5</v>
      </c>
      <c r="I29"/>
      <c r="J29"/>
      <c r="K29"/>
      <c r="L29"/>
      <c r="M29"/>
      <c r="N29"/>
      <c r="O29"/>
      <c r="P29"/>
      <c r="Q29"/>
      <c r="R29"/>
      <c r="S29" s="3"/>
      <c r="T29" s="3"/>
      <c r="U29" s="3"/>
    </row>
    <row r="30" spans="1:21" x14ac:dyDescent="0.35">
      <c r="A30" s="20" t="s">
        <v>17</v>
      </c>
      <c r="B30" s="20"/>
      <c r="C30" s="7">
        <f>C25*SQRT((C26*C27-C28)/C29)</f>
        <v>8.1975606127676794</v>
      </c>
      <c r="D30" s="7">
        <f t="shared" ref="D30:H30" si="9">D25*SQRT((D26*D27-D28)/D29)</f>
        <v>6.110100926607787</v>
      </c>
      <c r="E30" s="7">
        <f t="shared" si="9"/>
        <v>6.110100926607787</v>
      </c>
      <c r="F30" s="7">
        <f t="shared" si="9"/>
        <v>8.1975606127676794</v>
      </c>
      <c r="G30" s="7">
        <f t="shared" si="9"/>
        <v>6.110100926607787</v>
      </c>
      <c r="H30" s="7">
        <f t="shared" si="9"/>
        <v>8.1975606127676794</v>
      </c>
      <c r="I30"/>
      <c r="J30"/>
      <c r="K30"/>
      <c r="L30"/>
      <c r="M30"/>
      <c r="N30"/>
      <c r="O30"/>
      <c r="P30"/>
      <c r="Q30"/>
      <c r="R30"/>
      <c r="S30" s="3"/>
      <c r="T30" s="3"/>
      <c r="U30" s="3"/>
    </row>
    <row r="31" spans="1:21" x14ac:dyDescent="0.35">
      <c r="B31" s="9" t="s">
        <v>6</v>
      </c>
      <c r="C31" s="10">
        <f>C24/C30</f>
        <v>1.707825127659933</v>
      </c>
      <c r="D31" s="10">
        <f t="shared" ref="D31:H31" si="10">D24/D30</f>
        <v>1.14564392373896</v>
      </c>
      <c r="E31" s="10">
        <f t="shared" si="10"/>
        <v>0.49099025303098282</v>
      </c>
      <c r="F31" s="10">
        <f t="shared" si="10"/>
        <v>-0.24397501823713327</v>
      </c>
      <c r="G31" s="10">
        <f t="shared" si="10"/>
        <v>-1.800297594446937</v>
      </c>
      <c r="H31" s="11">
        <f t="shared" si="10"/>
        <v>-1.5858376185413663</v>
      </c>
      <c r="I31"/>
      <c r="J31"/>
      <c r="K31"/>
      <c r="L31"/>
      <c r="M31"/>
      <c r="N31"/>
      <c r="O31"/>
      <c r="P31"/>
      <c r="Q31"/>
      <c r="R31"/>
      <c r="S31" s="3"/>
      <c r="T31" s="3"/>
      <c r="U31" s="3"/>
    </row>
    <row r="32" spans="1:21" x14ac:dyDescent="0.35">
      <c r="B32" s="16" t="s">
        <v>19</v>
      </c>
      <c r="C32" s="17">
        <f>(1-_xlfn.NORM.DIST(ABS(C31),0,1,TRUE))</f>
        <v>4.3834397564964656E-2</v>
      </c>
      <c r="D32" s="17">
        <f t="shared" ref="D32:H32" si="11">(1-_xlfn.NORM.DIST(ABS(D31),0,1,TRUE))</f>
        <v>0.12597125757840411</v>
      </c>
      <c r="E32" s="17">
        <f t="shared" si="11"/>
        <v>0.31171667069105236</v>
      </c>
      <c r="F32" s="17">
        <f t="shared" si="11"/>
        <v>0.40362508396600361</v>
      </c>
      <c r="G32" s="17">
        <f t="shared" si="11"/>
        <v>3.5906830276271728E-2</v>
      </c>
      <c r="H32" s="18">
        <f t="shared" si="11"/>
        <v>5.638807484302677E-2</v>
      </c>
      <c r="I32"/>
      <c r="J32"/>
      <c r="K32"/>
      <c r="L32"/>
      <c r="M32"/>
      <c r="N32"/>
      <c r="O32"/>
      <c r="P32"/>
      <c r="Q32"/>
      <c r="R32"/>
    </row>
    <row r="33" spans="2:18" x14ac:dyDescent="0.35">
      <c r="B33" s="16" t="s">
        <v>18</v>
      </c>
      <c r="C33" s="17">
        <f>C32*2</f>
        <v>8.7668795129929311E-2</v>
      </c>
      <c r="D33" s="17">
        <f t="shared" ref="D33:H33" si="12">D32*2</f>
        <v>0.25194251515680821</v>
      </c>
      <c r="E33" s="17">
        <f t="shared" si="12"/>
        <v>0.62343334138210471</v>
      </c>
      <c r="F33" s="17">
        <f t="shared" si="12"/>
        <v>0.80725016793200721</v>
      </c>
      <c r="G33" s="17">
        <f t="shared" si="12"/>
        <v>7.1813660552543457E-2</v>
      </c>
      <c r="H33" s="18">
        <f t="shared" si="12"/>
        <v>0.11277614968605354</v>
      </c>
      <c r="I33"/>
      <c r="J33"/>
      <c r="K33"/>
      <c r="L33"/>
      <c r="M33"/>
      <c r="N33"/>
      <c r="O33"/>
      <c r="P33"/>
      <c r="Q33"/>
      <c r="R33"/>
    </row>
    <row r="34" spans="2:18" x14ac:dyDescent="0.35">
      <c r="C34" s="8"/>
      <c r="D34" s="8"/>
      <c r="E34" s="8"/>
      <c r="F34" s="8"/>
      <c r="G34" s="8"/>
      <c r="H34" s="8"/>
      <c r="I34"/>
      <c r="J34"/>
      <c r="K34"/>
      <c r="L34"/>
      <c r="M34"/>
      <c r="N34"/>
      <c r="O34"/>
      <c r="P34"/>
      <c r="Q34"/>
      <c r="R34"/>
    </row>
    <row r="35" spans="2:18" ht="16.5" customHeight="1" x14ac:dyDescent="0.35">
      <c r="B35" s="21" t="s">
        <v>4</v>
      </c>
      <c r="C35" s="21"/>
      <c r="I35"/>
      <c r="J35"/>
      <c r="K35"/>
      <c r="L35"/>
      <c r="M35"/>
      <c r="N35"/>
      <c r="O35"/>
      <c r="P35"/>
      <c r="Q35"/>
      <c r="R35"/>
    </row>
    <row r="36" spans="2:18" x14ac:dyDescent="0.35">
      <c r="B36" s="2">
        <v>1</v>
      </c>
      <c r="C36" s="3">
        <f t="shared" ref="C36:H41" si="13">C3^2</f>
        <v>1</v>
      </c>
      <c r="D36" s="3">
        <f t="shared" si="13"/>
        <v>1</v>
      </c>
      <c r="E36" s="3">
        <f t="shared" si="13"/>
        <v>1</v>
      </c>
      <c r="F36" s="3">
        <f t="shared" si="13"/>
        <v>0</v>
      </c>
      <c r="G36" s="3">
        <f t="shared" si="13"/>
        <v>0</v>
      </c>
      <c r="H36" s="3">
        <f t="shared" si="13"/>
        <v>0</v>
      </c>
      <c r="I36"/>
      <c r="J36"/>
      <c r="K36"/>
      <c r="L36"/>
      <c r="M36"/>
      <c r="N36"/>
      <c r="O36"/>
      <c r="P36"/>
      <c r="Q36"/>
      <c r="R36"/>
    </row>
    <row r="37" spans="2:18" x14ac:dyDescent="0.35">
      <c r="B37" s="2">
        <v>2</v>
      </c>
      <c r="C37" s="3">
        <f t="shared" si="13"/>
        <v>1</v>
      </c>
      <c r="D37" s="3">
        <f t="shared" si="13"/>
        <v>1</v>
      </c>
      <c r="E37" s="3">
        <f t="shared" si="13"/>
        <v>1</v>
      </c>
      <c r="F37" s="3">
        <f t="shared" si="13"/>
        <v>1</v>
      </c>
      <c r="G37" s="3">
        <f t="shared" si="13"/>
        <v>1</v>
      </c>
      <c r="H37" s="3">
        <f t="shared" si="13"/>
        <v>0</v>
      </c>
      <c r="I37"/>
      <c r="J37"/>
      <c r="K37"/>
      <c r="L37"/>
      <c r="M37"/>
      <c r="N37"/>
      <c r="O37"/>
      <c r="P37"/>
      <c r="Q37"/>
      <c r="R37"/>
    </row>
    <row r="38" spans="2:18" x14ac:dyDescent="0.35">
      <c r="B38" s="2">
        <v>3</v>
      </c>
      <c r="C38" s="3">
        <f t="shared" si="13"/>
        <v>1</v>
      </c>
      <c r="D38" s="3">
        <f t="shared" si="13"/>
        <v>1</v>
      </c>
      <c r="E38" s="3">
        <f t="shared" si="13"/>
        <v>1</v>
      </c>
      <c r="F38" s="3">
        <f t="shared" si="13"/>
        <v>0</v>
      </c>
      <c r="G38" s="3">
        <f t="shared" si="13"/>
        <v>1</v>
      </c>
      <c r="H38" s="3">
        <f t="shared" si="13"/>
        <v>1</v>
      </c>
      <c r="I38"/>
      <c r="J38"/>
      <c r="K38"/>
      <c r="L38"/>
      <c r="M38"/>
      <c r="N38"/>
      <c r="O38"/>
      <c r="P38"/>
      <c r="Q38"/>
      <c r="R38"/>
    </row>
    <row r="39" spans="2:18" x14ac:dyDescent="0.35">
      <c r="B39" s="2">
        <v>4</v>
      </c>
      <c r="C39" s="3">
        <f t="shared" si="13"/>
        <v>0</v>
      </c>
      <c r="D39" s="3">
        <f t="shared" si="13"/>
        <v>1</v>
      </c>
      <c r="E39" s="3">
        <f t="shared" si="13"/>
        <v>0</v>
      </c>
      <c r="F39" s="3">
        <f t="shared" si="13"/>
        <v>1</v>
      </c>
      <c r="G39" s="3">
        <f t="shared" si="13"/>
        <v>1</v>
      </c>
      <c r="H39" s="3">
        <f t="shared" si="13"/>
        <v>0</v>
      </c>
      <c r="I39"/>
      <c r="J39"/>
      <c r="K39"/>
      <c r="L39"/>
      <c r="M39"/>
      <c r="N39"/>
      <c r="O39"/>
      <c r="P39"/>
      <c r="Q39"/>
      <c r="R39"/>
    </row>
    <row r="40" spans="2:18" x14ac:dyDescent="0.35">
      <c r="B40" s="2">
        <v>5</v>
      </c>
      <c r="C40" s="3">
        <f t="shared" si="13"/>
        <v>0</v>
      </c>
      <c r="D40" s="3">
        <f t="shared" si="13"/>
        <v>1</v>
      </c>
      <c r="E40" s="3">
        <f t="shared" si="13"/>
        <v>1</v>
      </c>
      <c r="F40" s="3">
        <f t="shared" si="13"/>
        <v>1</v>
      </c>
      <c r="G40" s="3">
        <f t="shared" si="13"/>
        <v>1</v>
      </c>
      <c r="H40" s="3">
        <f t="shared" si="13"/>
        <v>1</v>
      </c>
      <c r="I40"/>
      <c r="J40"/>
      <c r="K40"/>
      <c r="L40"/>
      <c r="M40"/>
      <c r="N40"/>
      <c r="O40"/>
      <c r="P40"/>
      <c r="Q40"/>
      <c r="R40"/>
    </row>
    <row r="41" spans="2:18" x14ac:dyDescent="0.35">
      <c r="B41" s="2">
        <v>6</v>
      </c>
      <c r="C41" s="3">
        <f t="shared" si="13"/>
        <v>0</v>
      </c>
      <c r="D41" s="3">
        <f t="shared" si="13"/>
        <v>0</v>
      </c>
      <c r="E41" s="3">
        <f t="shared" si="13"/>
        <v>1</v>
      </c>
      <c r="F41" s="3">
        <f t="shared" si="13"/>
        <v>0</v>
      </c>
      <c r="G41" s="3">
        <f t="shared" si="13"/>
        <v>1</v>
      </c>
      <c r="H41" s="3">
        <f t="shared" si="13"/>
        <v>1</v>
      </c>
      <c r="I41"/>
      <c r="J41"/>
      <c r="K41"/>
      <c r="L41"/>
      <c r="M41"/>
      <c r="N41"/>
      <c r="O41"/>
      <c r="P41"/>
      <c r="Q41"/>
      <c r="R41"/>
    </row>
    <row r="42" spans="2:18" x14ac:dyDescent="0.3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2:18" x14ac:dyDescent="0.3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2:18" x14ac:dyDescent="0.3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2:18" x14ac:dyDescent="0.3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2:18" x14ac:dyDescent="0.3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2:18" x14ac:dyDescent="0.3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2:18" x14ac:dyDescent="0.3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2:18" x14ac:dyDescent="0.3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2:18" x14ac:dyDescent="0.3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2:18" x14ac:dyDescent="0.3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2:18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2:18" x14ac:dyDescent="0.35">
      <c r="I53"/>
      <c r="J53"/>
      <c r="K53"/>
      <c r="L53"/>
      <c r="M53"/>
      <c r="N53"/>
      <c r="O53"/>
      <c r="P53"/>
      <c r="Q53"/>
      <c r="R53"/>
    </row>
  </sheetData>
  <mergeCells count="11">
    <mergeCell ref="A27:B27"/>
    <mergeCell ref="B14:C14"/>
    <mergeCell ref="B35:C35"/>
    <mergeCell ref="A22:B22"/>
    <mergeCell ref="A23:B23"/>
    <mergeCell ref="A24:B24"/>
    <mergeCell ref="A25:B25"/>
    <mergeCell ref="A26:B26"/>
    <mergeCell ref="A29:B29"/>
    <mergeCell ref="A30:B30"/>
    <mergeCell ref="A28:B28"/>
  </mergeCells>
  <conditionalFormatting sqref="C3:Q9 C15:H21 C11:Q14 E10:Q10 C35:H4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GetisOrd</vt:lpstr>
      <vt:lpstr>RogersonG</vt:lpstr>
    </vt:vector>
  </TitlesOfParts>
  <Company>Middlebury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Holler, Joseph R.</cp:lastModifiedBy>
  <dcterms:created xsi:type="dcterms:W3CDTF">2019-11-20T14:14:12Z</dcterms:created>
  <dcterms:modified xsi:type="dcterms:W3CDTF">2021-05-04T03:54:22Z</dcterms:modified>
</cp:coreProperties>
</file>